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odeName="xlsBook"/>
  <mc:AlternateContent xmlns:mc="http://schemas.openxmlformats.org/markup-compatibility/2006">
    <mc:Choice Requires="x15">
      <x15ac:absPath xmlns:x15ac="http://schemas.microsoft.com/office/spreadsheetml/2010/11/ac" url="C:\Users\1\Desktop\Для сайта\Тепло Плюс\22.05\"/>
    </mc:Choice>
  </mc:AlternateContent>
  <xr:revisionPtr revIDLastSave="0" documentId="8_{E57AF236-CCDC-4A61-9D9D-A044100F984A}" xr6:coauthVersionLast="40" xr6:coauthVersionMax="40" xr10:uidLastSave="{00000000-0000-0000-0000-000000000000}"/>
  <bookViews>
    <workbookView xWindow="-120" yWindow="-120" windowWidth="29040" windowHeight="15840" tabRatio="887" firstSheet="1" activeTab="3" xr2:uid="{00000000-000D-0000-FFFF-FFFF00000000}"/>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state="veryHidden" r:id="rId7"/>
    <sheet name="Форма 4.2.1 | Т-ТЭ | &gt;=25МВт" sheetId="624" state="veryHidden" r:id="rId8"/>
    <sheet name="Форма 1.0.1 | Т-ТЭ | ТСО" sheetId="614" state="veryHidden" r:id="rId9"/>
    <sheet name="Форма 4.2.1 | Т-ТЭ | ТСО" sheetId="625" state="veryHidden" r:id="rId10"/>
    <sheet name="Форма 1.0.1 | Т-ТЭ | потр" sheetId="643" r:id="rId11"/>
    <sheet name="Форма 4.2.1 | Т-ТЭ | потр" sheetId="642" r:id="rId12"/>
    <sheet name="Форма 1.0.1 | Т-ТЭ | предел" sheetId="635" state="veryHidden" r:id="rId13"/>
    <sheet name="Форма 4.2.1 | Т-ТЭ | предел" sheetId="626" state="veryHidden" r:id="rId14"/>
    <sheet name="Форма 1.0.1 | Т-ТЭ | индикат" sheetId="641" state="veryHidden" r:id="rId15"/>
    <sheet name="Форма 4.2.1 | Т-ТЭ | индикат" sheetId="640" state="veryHidden" r:id="rId16"/>
    <sheet name="Форма 1.0.1 | Резерв мощности" sheetId="636" state="veryHidden" r:id="rId17"/>
    <sheet name="Форма 4.2.1 | Резерв мощности" sheetId="631" state="veryHidden" r:id="rId18"/>
    <sheet name="Форма 1.0.1 | Т-ТН" sheetId="637" state="veryHidden" r:id="rId19"/>
    <sheet name="Форма 4.2.2 | Т-ТН" sheetId="627" state="veryHidden" r:id="rId20"/>
    <sheet name="Форма 1.0.1 | Т-передача ТЭ" sheetId="638" state="veryHidden" r:id="rId21"/>
    <sheet name="Форма 4.2.2 | Т-передача ТЭ" sheetId="629" state="veryHidden" r:id="rId22"/>
    <sheet name="Форма 1.0.1 | Т-передача ТН" sheetId="639" state="veryHidden" r:id="rId23"/>
    <sheet name="Форма 4.2.2 | Т-передача ТН" sheetId="630" state="veryHidden" r:id="rId24"/>
    <sheet name="Форма 1.0.1 | Т-гор.вода" sheetId="616" state="veryHidden" r:id="rId25"/>
    <sheet name="Форма 4.2.3 | Т-гор.вода" sheetId="628" state="veryHidden" r:id="rId26"/>
    <sheet name="Форма 1.0.1 | Т-подкл" sheetId="618" state="veryHidden" r:id="rId27"/>
    <sheet name="Форма 4.2.4 | Т-подкл" sheetId="633" state="veryHidden" r:id="rId28"/>
    <sheet name="Форма 1.0.1 | Т-подкл(инд)" sheetId="617" state="veryHidden" r:id="rId29"/>
    <sheet name="Форма 4.2.5 | Т-подкл(инд)" sheetId="632" state="veryHidden" r:id="rId30"/>
    <sheet name="Форма 1.0.1 | Форма 4.7" sheetId="622" state="veryHidden" r:id="rId31"/>
    <sheet name="Форма 4.7" sheetId="608" state="veryHidden" r:id="rId32"/>
    <sheet name="Форма 4.8" sheetId="610" state="veryHidden" r:id="rId33"/>
    <sheet name="Форма 1.0.2" sheetId="550" state="veryHidden" r:id="rId34"/>
    <sheet name="Сведения об изменении" sheetId="568" state="veryHidden" r:id="rId35"/>
    <sheet name="Форма 1.0.1 | Форма 4.8" sheetId="644" state="veryHidden" r:id="rId36"/>
    <sheet name="Комментарии" sheetId="431" r:id="rId37"/>
    <sheet name="Проверка" sheetId="546" r:id="rId38"/>
    <sheet name="et_union_hor" sheetId="471" state="veryHidden" r:id="rId39"/>
    <sheet name="TEHSHEET" sheetId="205" state="veryHidden" r:id="rId40"/>
    <sheet name="modListTempFilter" sheetId="620" state="veryHidden" r:id="rId41"/>
    <sheet name="modCheckCyan" sheetId="612" state="veryHidden" r:id="rId42"/>
    <sheet name="REESTR_LINK" sheetId="602" state="veryHidden" r:id="rId43"/>
    <sheet name="REESTR_DS" sheetId="603" state="veryHidden" r:id="rId44"/>
    <sheet name="modHTTP" sheetId="604" state="veryHidden" r:id="rId45"/>
    <sheet name="modfrmRezimChoose" sheetId="609" state="veryHidden" r:id="rId46"/>
    <sheet name="modSheetMain" sheetId="599" state="veryHidden" r:id="rId47"/>
    <sheet name="REESTR_VT" sheetId="577" state="veryHidden" r:id="rId48"/>
    <sheet name="REESTR_VED" sheetId="579" state="veryHidden" r:id="rId49"/>
    <sheet name="modfrmReestrObj" sheetId="570" state="veryHidden" r:id="rId50"/>
    <sheet name="AllSheetsInThisWorkbook" sheetId="389" state="veryHidden" r:id="rId51"/>
    <sheet name="et_union_vert" sheetId="521" state="veryHidden" r:id="rId52"/>
    <sheet name="modInstruction" sheetId="605" state="veryHidden" r:id="rId53"/>
    <sheet name="modRegion" sheetId="528" state="veryHidden" r:id="rId54"/>
    <sheet name="modReestr" sheetId="433" state="veryHidden" r:id="rId55"/>
    <sheet name="modfrmReestr" sheetId="434" state="veryHidden" r:id="rId56"/>
    <sheet name="modUpdTemplMain" sheetId="424" state="veryHidden" r:id="rId57"/>
    <sheet name="REESTR_ORG" sheetId="390" state="veryHidden" r:id="rId58"/>
    <sheet name="modClassifierValidate" sheetId="400" state="veryHidden" r:id="rId59"/>
    <sheet name="modProv" sheetId="520" state="veryHidden" r:id="rId60"/>
    <sheet name="modHyp" sheetId="398" state="veryHidden" r:id="rId61"/>
    <sheet name="modServiceModule" sheetId="594" state="veryHidden" r:id="rId62"/>
    <sheet name="modList01" sheetId="551" state="veryHidden" r:id="rId63"/>
    <sheet name="modList02" sheetId="504" state="veryHidden" r:id="rId64"/>
    <sheet name="modList03" sheetId="549" state="veryHidden" r:id="rId65"/>
    <sheet name="REESTR_MO_FILTER" sheetId="621" state="veryHidden" r:id="rId66"/>
    <sheet name="REESTR_MO" sheetId="518" state="veryHidden" r:id="rId67"/>
    <sheet name="modInfo" sheetId="513" state="veryHidden" r:id="rId68"/>
    <sheet name="modList05" sheetId="619" state="veryHidden" r:id="rId69"/>
    <sheet name="modList06" sheetId="553" state="veryHidden" r:id="rId70"/>
    <sheet name="modList07" sheetId="569" state="veryHidden" r:id="rId71"/>
    <sheet name="modList11" sheetId="539" state="veryHidden" r:id="rId72"/>
    <sheet name="modList12" sheetId="611" state="veryHidden" r:id="rId73"/>
    <sheet name="modfrmDateChoose" sheetId="517" state="veryHidden" r:id="rId74"/>
    <sheet name="modComm" sheetId="514" state="veryHidden" r:id="rId75"/>
    <sheet name="modThisWorkbook" sheetId="511" state="veryHidden" r:id="rId76"/>
    <sheet name="modfrmReestrMR" sheetId="519" state="veryHidden" r:id="rId77"/>
    <sheet name="modfrmCheckUpdates" sheetId="512" state="veryHidden" r:id="rId78"/>
  </sheets>
  <definedNames>
    <definedName name="_xlnm._FilterDatabase" localSheetId="37" hidden="1">Проверка!$B$4:$D$4</definedName>
    <definedName name="activity">'Перечень тарифов'!$F$20:$F$26</definedName>
    <definedName name="add_CS_List05_1">'Форма 1.0.1 | Т-ТЭ | &gt;=25МВт'!$G$17</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4">'Форма 1.0.1 | Т-ТН'!$G$17</definedName>
    <definedName name="add_CS_List05_5">'Форма 1.0.1 | Т-гор.вода'!$G$17</definedName>
    <definedName name="add_CS_List05_6">'Форма 1.0.1 | Т-передача ТЭ'!$G$17</definedName>
    <definedName name="add_CS_List05_7">'Форма 1.0.1 | Т-передача ТН'!$G$17</definedName>
    <definedName name="add_CS_List05_8">'Форма 1.0.1 | Резерв мощности'!$G$17</definedName>
    <definedName name="add_CS_List05_9">'Форма 1.0.1 | Т-подкл(инд)'!$G$17</definedName>
    <definedName name="add_CT_1">'Форма 4.2.1 | Т-ТЭ | &gt;=25МВт'!$M$30</definedName>
    <definedName name="add_CT_10">'Форма 4.2.4 | Т-подкл'!$M$29</definedName>
    <definedName name="add_CT_2">'Форма 4.2.1 | Т-ТЭ | ТСО'!$M$30</definedName>
    <definedName name="add_CT_3">'Форма 4.2.1 | Т-ТЭ | предел'!$M$32</definedName>
    <definedName name="add_CT_3_i">'Форма 4.2.1 | Т-ТЭ | индикат'!$M$32</definedName>
    <definedName name="add_CT_4">'Форма 4.2.2 | Т-ТН'!$M$30</definedName>
    <definedName name="add_CT_5">'Форма 4.2.3 | Т-гор.вода'!$M$32</definedName>
    <definedName name="add_CT_6">'Форма 4.2.2 | Т-передача ТЭ'!$M$30</definedName>
    <definedName name="add_CT_7">'Форма 4.2.2 | Т-передача ТН'!$M$30</definedName>
    <definedName name="add_CT_8">'Форма 4.2.1 | Резерв мощности'!$M$30</definedName>
    <definedName name="add_CT_9">'Форма 4.2.5 | Т-подкл(инд)'!$M$27</definedName>
    <definedName name="add_MO_1">'Форма 4.2.1 | Т-ТЭ | &gt;=25МВт'!$M$31</definedName>
    <definedName name="add_MO_10">'Форма 4.2.4 | Т-подкл'!$M$30</definedName>
    <definedName name="add_MO_2">'Форма 4.2.1 | Т-ТЭ | ТСО'!$M$31</definedName>
    <definedName name="add_MO_3">'Форма 4.2.1 | Т-ТЭ | предел'!$M$33</definedName>
    <definedName name="add_MO_3_i">'Форма 4.2.1 | Т-ТЭ | индикат'!$M$33</definedName>
    <definedName name="add_MO_4">'Форма 4.2.2 | Т-ТН'!$M$31</definedName>
    <definedName name="add_MO_5">'Форма 4.2.3 | Т-гор.вода'!$M$33</definedName>
    <definedName name="add_MO_6">'Форма 4.2.2 | Т-передача ТЭ'!$M$31</definedName>
    <definedName name="add_MO_7">'Форма 4.2.2 | Т-передача ТН'!$M$31</definedName>
    <definedName name="add_MO_8">'Форма 4.2.1 | Резерв мощности'!$M$31</definedName>
    <definedName name="add_MO_9">'Форма 4.2.5 | Т-подкл(инд)'!$M$28</definedName>
    <definedName name="add_MO_List05_1">'Форма 1.0.1 | Т-ТЭ | &gt;=25МВт'!$G$14</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4">'Форма 1.0.1 | Т-ТН'!$G$14</definedName>
    <definedName name="add_MO_List05_5">'Форма 1.0.1 | Т-гор.вода'!$G$14</definedName>
    <definedName name="add_MO_List05_6">'Форма 1.0.1 | Т-передача ТЭ'!$G$14</definedName>
    <definedName name="add_MO_List05_7">'Форма 1.0.1 | Т-передача ТН'!$G$14</definedName>
    <definedName name="add_MO_List05_8">'Форма 1.0.1 | Резерв мощности'!$G$14</definedName>
    <definedName name="add_MO_List05_9">'Форма 1.0.1 | Т-подкл(инд)'!$G$14</definedName>
    <definedName name="add_MR_List05_1">'Форма 1.0.1 | Т-ТЭ | &gt;=25МВт'!$G$15</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4">'Форма 1.0.1 | Т-ТН'!$G$15</definedName>
    <definedName name="add_MR_List05_5">'Форма 1.0.1 | Т-гор.вода'!$G$15</definedName>
    <definedName name="add_MR_List05_6">'Форма 1.0.1 | Т-передача ТЭ'!$G$15</definedName>
    <definedName name="add_MR_List05_7">'Форма 1.0.1 | Т-передача ТН'!$G$15</definedName>
    <definedName name="add_MR_List05_8">'Форма 1.0.1 | Резерв мощности'!$G$15</definedName>
    <definedName name="add_MR_List05_9">'Форма 1.0.1 | Т-подкл(инд)'!$G$15</definedName>
    <definedName name="add_POST_5">'Форма 4.2.3 | Т-гор.вода'!$M$27</definedName>
    <definedName name="add_Rate_1">'Форма 4.2.1 | Т-ТЭ | &gt;=25МВт'!$M$32</definedName>
    <definedName name="add_Rate_10">'Форма 4.2.4 | Т-подкл'!$M$31</definedName>
    <definedName name="add_Rate_2">'Форма 4.2.1 | Т-ТЭ | ТСО'!$M$32</definedName>
    <definedName name="add_Rate_3">'Форма 4.2.1 | Т-ТЭ | предел'!$M$34</definedName>
    <definedName name="add_Rate_3_i">'Форма 4.2.1 | Т-ТЭ | индикат'!$M$34</definedName>
    <definedName name="add_Rate_4">'Форма 4.2.2 | Т-ТН'!$M$32</definedName>
    <definedName name="add_Rate_5">'Форма 4.2.3 | Т-гор.вода'!$M$34</definedName>
    <definedName name="add_Rate_6">'Форма 4.2.2 | Т-передача ТЭ'!$M$32</definedName>
    <definedName name="add_Rate_7">'Форма 4.2.2 | Т-передача ТН'!$M$32</definedName>
    <definedName name="add_Rate_8">'Форма 4.2.1 | Резерв мощности'!$M$32</definedName>
    <definedName name="add_Rate_9">'Форма 4.2.5 | Т-подкл(инд)'!$M$29</definedName>
    <definedName name="add_Scheme_6">'Форма 4.2.2 | Т-передача ТЭ'!$M$28</definedName>
    <definedName name="add_TER_List05_1">'Форма 1.0.1 | Т-ТЭ | &gt;=25МВт'!$G$16</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4">'Форма 1.0.1 | Т-ТН'!$G$16</definedName>
    <definedName name="add_TER_List05_5">'Форма 1.0.1 | Т-гор.вода'!$G$16</definedName>
    <definedName name="add_TER_List05_6">'Форма 1.0.1 | Т-передача ТЭ'!$G$16</definedName>
    <definedName name="add_TER_List05_7">'Форма 1.0.1 | Т-передача ТН'!$G$16</definedName>
    <definedName name="add_TER_List05_8">'Форма 1.0.1 | Резерв мощности'!$G$16</definedName>
    <definedName name="add_TER_List05_9">'Форма 1.0.1 | Т-подкл(инд)'!$G$16</definedName>
    <definedName name="add_Warm_1">'Форма 4.2.1 | Т-ТЭ | &gt;=25МВт'!$M$29</definedName>
    <definedName name="add_Warm_10">'Форма 4.2.4 | Т-подкл'!$M$28</definedName>
    <definedName name="add_Warm_2">'Форма 4.2.1 | Т-ТЭ | ТСО'!$M$29</definedName>
    <definedName name="add_Warm_3">'Форма 4.2.1 | Т-ТЭ | предел'!$M$31</definedName>
    <definedName name="add_Warm_3_i">'Форма 4.2.1 | Т-ТЭ | индикат'!$M$31</definedName>
    <definedName name="add_Warm_4">'Форма 4.2.2 | Т-ТН'!$M$29</definedName>
    <definedName name="add_Warm_5">'Форма 4.2.3 | Т-гор.вода'!$M$31</definedName>
    <definedName name="add_Warm_6">'Форма 4.2.2 | Т-передача ТЭ'!$M$29</definedName>
    <definedName name="add_Warm_7">'Форма 4.2.2 | Т-передача ТН'!$M$29</definedName>
    <definedName name="add_Warm_8">'Форма 4.2.1 | Резерв мощности'!$M$29</definedName>
    <definedName name="add_Warm_9">'Форма 4.2.5 | Т-подкл(инд)'!$M$26</definedName>
    <definedName name="checkCell_List01">Территории!$D$15:$L$15</definedName>
    <definedName name="checkCell_List02">'Перечень тарифов'!$E$20:$W$26</definedName>
    <definedName name="checkCell_List06_1">'Форма 4.2.1 | Т-ТЭ | &gt;=25МВт'!$M$18:$W$32</definedName>
    <definedName name="checkCell_List06_1_double_date">'Форма 4.2.1 | Т-ТЭ | &gt;=25МВт'!$X$18:$X$32</definedName>
    <definedName name="checkCell_List06_1_unique_t">'Форма 4.2.1 | Т-ТЭ | &gt;=25МВт'!$M$18:$M$32</definedName>
    <definedName name="checkCell_List06_1_unique_t1">'Форма 4.2.1 | Т-ТЭ | &gt;=25МВт'!$Y$18:$Y$32</definedName>
    <definedName name="checkCell_List06_10">'Форма 4.2.4 | Т-подкл'!$M$19:$AG$31</definedName>
    <definedName name="checkCell_List06_10_double_date">'Форма 4.2.4 | Т-подкл'!$AH$19:$AH$31</definedName>
    <definedName name="checkCell_List06_10_plata">'Форма 4.2.4 | Т-подкл'!$Z$15:$AA$31</definedName>
    <definedName name="checkCell_List06_10_unique">'Форма 4.2.4 | Т-подкл'!$AI$19:$AI$31</definedName>
    <definedName name="checkCell_List06_13">'Форма 4.2.1 | Т-ТЭ | потр'!$M$18:$AD$32</definedName>
    <definedName name="checkCell_List06_13_double_date">'Форма 4.2.1 | Т-ТЭ | потр'!$AE$18:$AE$32</definedName>
    <definedName name="checkCell_List06_13_unique_t">'Форма 4.2.1 | Т-ТЭ | потр'!$M$18:$M$32</definedName>
    <definedName name="checkCell_List06_13_unique_t1">'Форма 4.2.1 | Т-ТЭ | потр'!$AF$18:$AF$32</definedName>
    <definedName name="checkCell_List06_2">'Форма 4.2.1 | Т-ТЭ | ТСО'!$M$18:$W$32</definedName>
    <definedName name="checkCell_List06_2_double_date">'Форма 4.2.1 | Т-ТЭ | ТСО'!$X$18:$X$32</definedName>
    <definedName name="checkCell_List06_2_unique_t">'Форма 4.2.1 | Т-ТЭ | ТСО'!$M$18:$M$32</definedName>
    <definedName name="checkCell_List06_2_unique_t1">'Форма 4.2.1 | Т-ТЭ | ТСО'!$Y$18:$Y$32</definedName>
    <definedName name="checkCell_List06_3">'Форма 4.2.1 | Т-ТЭ | предел'!$M$20:$W$34</definedName>
    <definedName name="checkCell_List06_3_double_date">'Форма 4.2.1 | Т-ТЭ | предел'!$X$20:$X$34</definedName>
    <definedName name="checkCell_List06_3_i">'Форма 4.2.1 | Т-ТЭ | индикат'!$M$20:$W$34</definedName>
    <definedName name="checkCell_List06_3_i_double_date">'Форма 4.2.1 | Т-ТЭ | индикат'!$X$20:$X$34</definedName>
    <definedName name="checkCell_List06_3_i_unique_t">'Форма 4.2.1 | Т-ТЭ | индикат'!$M$20:$M$34</definedName>
    <definedName name="checkCell_List06_3_i_unique_t1">'Форма 4.2.1 | Т-ТЭ | индикат'!$Y$20:$Y$34</definedName>
    <definedName name="checkCell_List06_3_unique_t">'Форма 4.2.1 | Т-ТЭ | предел'!$M$20:$M$34</definedName>
    <definedName name="checkCell_List06_3_unique_t1">'Форма 4.2.1 | Т-ТЭ | предел'!$Y$20:$Y$34</definedName>
    <definedName name="checkCell_List06_4">'Форма 4.2.2 | Т-ТН'!$M$18:$W$32</definedName>
    <definedName name="checkCell_List06_4_double_date">'Форма 4.2.2 | Т-ТН'!$X$18:$X$32</definedName>
    <definedName name="checkCell_List06_4_unique_t">'Форма 4.2.2 | Т-ТН'!$M$18:$M$32</definedName>
    <definedName name="checkCell_List06_4_unique_t1">'Форма 4.2.2 | Т-ТН'!$Y$18:$Y$32</definedName>
    <definedName name="checkCell_List06_5">'Форма 4.2.3 | Т-гор.вода'!$M$18:$AB$34</definedName>
    <definedName name="checkCell_List06_5_double_date">'Форма 4.2.3 | Т-гор.вода'!$AC$18:$AC$34</definedName>
    <definedName name="checkCell_List06_5_unique_t">'Форма 4.2.3 | Т-гор.вода'!$M$18:$M$34</definedName>
    <definedName name="checkCell_List06_5_unique_t1">'Форма 4.2.3 | Т-гор.вода'!$AD$18:$AD$34</definedName>
    <definedName name="checkCell_List06_6">'Форма 4.2.2 | Т-передача ТЭ'!$M$18:$W$32</definedName>
    <definedName name="checkCell_List06_6_double_date">'Форма 4.2.2 | Т-передача ТЭ'!$X$18:$X$32</definedName>
    <definedName name="checkCell_List06_6_unique_t">'Форма 4.2.2 | Т-передача ТЭ'!$M$18:$M$32</definedName>
    <definedName name="checkCell_List06_6_unique_t1">'Форма 4.2.2 | Т-передача ТЭ'!$Y$18:$Y$33</definedName>
    <definedName name="checkCell_List06_7">'Форма 4.2.2 | Т-передача ТН'!$M$18:$W$32</definedName>
    <definedName name="checkCell_List06_7_double_date">'Форма 4.2.2 | Т-передача ТН'!$X$18:$X$32</definedName>
    <definedName name="checkCell_List06_7_unique_t">'Форма 4.2.2 | Т-передача ТН'!$M$18:$M$32</definedName>
    <definedName name="checkCell_List06_7_unique_t1">'Форма 4.2.2 | Т-передача ТН'!$Y$18:$Y$32</definedName>
    <definedName name="checkCell_List06_8">'Форма 4.2.1 | Резерв мощности'!$M$18:$W$32</definedName>
    <definedName name="checkCell_List06_8_double_date">'Форма 4.2.1 | Резерв мощности'!$X$18:$X$32</definedName>
    <definedName name="checkCell_List06_8_unique_t">'Форма 4.2.1 | Резерв мощности'!$M$18:$M$32</definedName>
    <definedName name="checkCell_List06_8_unique_t1">'Форма 4.2.1 | Резерв мощности'!$Y$18:$Y$33</definedName>
    <definedName name="checkCell_List06_9">'Форма 4.2.5 | Т-подкл(инд)'!$M$19:$X$29</definedName>
    <definedName name="checkCell_List06_9_double_date">'Форма 4.2.5 | Т-подкл(инд)'!$Y$19:$Y$29</definedName>
    <definedName name="checkCell_List06_9_plata">'Форма 4.2.5 | Т-подкл(инд)'!$Q$15:$R$29</definedName>
    <definedName name="checkCell_List07">'Сведения об изменении'!$D$11:$E$13</definedName>
    <definedName name="checkCell_List11">'Форма 4.7'!$D$10:$G$19</definedName>
    <definedName name="checkCells_List05_1">'Форма 1.0.1 | Т-ТЭ | &gt;=25МВт'!$F$7:$I$17</definedName>
    <definedName name="checkCells_List05_10">'Форма 1.0.1 | Т-подкл'!$F$7:$I$17</definedName>
    <definedName name="checkCells_List05_11">'Форма 1.0.1 | Форма 4.7'!$F$7:$I$13</definedName>
    <definedName name="checkCells_List05_13">'Форма 1.0.1 | Т-ТЭ | потр'!$F$7:$I$13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Т-гор.вода'!$F$7:$I$17</definedName>
    <definedName name="checkCells_List05_6">'Форма 1.0.1 | Т-передача ТЭ'!$F$7:$I$17</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4.2.3 | Т-гор.вода'!$M$13</definedName>
    <definedName name="Component_comp">'Форма 4.2.3 | Т-гор.вода'!$O$24</definedName>
    <definedName name="Component_comp_p">'Форма 4.2.3 | Т-гор.вода'!$O$25</definedName>
    <definedName name="connection_flag">Титульный!$F$38</definedName>
    <definedName name="CURRENT_DATE">TEHSHEET!$H$29</definedName>
    <definedName name="data_List11">'Форма 4.7'!$F$12:$G$19</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4.2.1 | Резерв мощности'!$O$22</definedName>
    <definedName name="default_val_2">'Форма 4.2.1 | Резерв мощности'!$M$24</definedName>
    <definedName name="default_val_4">et_union_hor!$M$168</definedName>
    <definedName name="default_val_5">'Форма 4.2.3 | Т-гор.вода'!$M$24</definedName>
    <definedName name="default_val_6">et_union_hor!$M$108</definedName>
    <definedName name="DESCRIPTION_TERRITORY">REESTR_DS!$B$2:$B$3</definedName>
    <definedName name="et_add_POST_5">et_union_hor!$M$112</definedName>
    <definedName name="et_Comm">et_union_hor!$4:$4</definedName>
    <definedName name="et_Component_comp">et_union_hor!$O$109</definedName>
    <definedName name="et_Component_comp_p">et_union_hor!$O$120</definedName>
    <definedName name="et_DS_range">et_union_hor!$Y$207</definedName>
    <definedName name="et_List00_00">et_union_hor!$272:$288</definedName>
    <definedName name="et_List00_01">et_union_hor!$272:$274</definedName>
    <definedName name="et_List00_02">et_union_hor!$276:$278</definedName>
    <definedName name="et_List00_03">et_union_hor!$280:$282</definedName>
    <definedName name="et_List00_04">et_union_hor!$284:$288</definedName>
    <definedName name="et_List01_0">et_union_hor!$297:$298</definedName>
    <definedName name="et_List01_1">et_union_hor!$302:$303</definedName>
    <definedName name="et_List01_2">et_union_hor!$307:$307</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et_union_hor!$292:$292</definedName>
    <definedName name="et_List05_1">et_union_hor!$342:$342</definedName>
    <definedName name="et_List05_1_FormulaVD">'Форма 1.0.1 | Т-ТЭ | &gt;=25МВт'!$H$9</definedName>
    <definedName name="et_List05_10_FormulaVD">'Форма 1.0.1 | Т-подкл'!$H$9</definedName>
    <definedName name="et_List05_11_FormulaVD">'Форма 1.0.1 | Форма 4.7'!$H$9</definedName>
    <definedName name="et_List05_13_FormulaVD">'Форма 1.0.1 | Т-ТЭ | потр'!$H$9</definedName>
    <definedName name="et_List05_2">et_union_hor!$341:$343</definedName>
    <definedName name="et_List05_2_FormulaVD">'Форма 1.0.1 | Т-ТЭ | ТСО'!$H$9</definedName>
    <definedName name="et_List05_3">et_union_hor!$339:$344</definedName>
    <definedName name="et_List05_3_FormulaVD">'Форма 1.0.1 | Т-ТЭ | предел'!$H$9</definedName>
    <definedName name="et_List05_3_i_FormulaVD">'Форма 1.0.1 | Т-ТЭ | индикат'!$H$9</definedName>
    <definedName name="et_List05_4">et_union_hor!$337:$345</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et_union_hor!$H$338</definedName>
    <definedName name="et_List06">et_union_hor!$260:$260</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et_union_hor!$197:$200</definedName>
    <definedName name="et_List06_10_1_K">et_union_hor!$N$211:$Y$214</definedName>
    <definedName name="et_List06_10_2">et_union_hor!$197:$198</definedName>
    <definedName name="et_List06_10_3">et_union_hor!$197:$199</definedName>
    <definedName name="et_List06_10_4">et_union_hor!$196:$201</definedName>
    <definedName name="et_List06_10_5">et_union_hor!$195:$202</definedName>
    <definedName name="et_List06_10_6">et_union_hor!$194:$203</definedName>
    <definedName name="et_List06_10_7">et_union_hor!$193:$204</definedName>
    <definedName name="et_List06_10_8">et_union_hor!$197:$197</definedName>
    <definedName name="et_List06_10_MC">et_union_hor!$M$193:$M$204</definedName>
    <definedName name="et_List06_10_MC2">et_union_hor!$M$193:$M$197</definedName>
    <definedName name="et_List06_10_MC3">et_union_hor!$N$193:$AF$196</definedName>
    <definedName name="et_List06_10_MC4">et_union_hor!$Y$197:$AE$198</definedName>
    <definedName name="et_List06_10_Period">et_union_hor!$Z$193:$AE$204</definedName>
    <definedName name="et_List06_13">et_union_hor!$239:$251</definedName>
    <definedName name="et_List06_13_1">et_union_hor!$244:$244</definedName>
    <definedName name="et_List06_13_2">et_union_hor!$243:$246</definedName>
    <definedName name="et_List06_13_3">et_union_hor!$242:$247</definedName>
    <definedName name="et_List06_13_4">et_union_hor!$241:$248</definedName>
    <definedName name="et_List06_13_5">et_union_hor!$240:$249</definedName>
    <definedName name="et_List06_13_6">et_union_hor!$239:$250</definedName>
    <definedName name="et_List06_13_7">et_union_hor!$238:$251</definedName>
    <definedName name="et_List06_13_MC">et_union_hor!$M$238:$M$251</definedName>
    <definedName name="et_List06_13_MC2">et_union_hor!$M$238:$M$245</definedName>
    <definedName name="et_List06_13_MC3">et_union_hor!$O$238:$AC$243</definedName>
    <definedName name="et_List06_13_Period">et_union_hor!$O$238:$U$251</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et_union_hor!$221:$233</definedName>
    <definedName name="et_List06_3_i_1">et_union_hor!$226:$226</definedName>
    <definedName name="et_List06_3_i_2">et_union_hor!$225:$228</definedName>
    <definedName name="et_List06_3_i_3">et_union_hor!$224:$229</definedName>
    <definedName name="et_List06_3_i_4">et_union_hor!$223:$230</definedName>
    <definedName name="et_List06_3_i_5">et_union_hor!$222:$231</definedName>
    <definedName name="et_List06_3_i_6">et_union_hor!$221:$232</definedName>
    <definedName name="et_List06_3_i_7">et_union_hor!$220:$233</definedName>
    <definedName name="et_List06_3_i_MC">et_union_hor!$M$220:$M$233</definedName>
    <definedName name="et_List06_3_i_MC2">et_union_hor!$M$220:$M$227</definedName>
    <definedName name="et_List06_3_i_MC3">et_union_hor!$O$220:$V$225</definedName>
    <definedName name="et_List06_3_i_Period">et_union_hor!$O$220:$U$233</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et_union_hor!$104:$120</definedName>
    <definedName name="et_List06_5_0">et_union_hor!$110:$110</definedName>
    <definedName name="et_List06_5_0_first">et_union_hor!$120:$120</definedName>
    <definedName name="et_List06_5_1">et_union_hor!$109:$112</definedName>
    <definedName name="et_List06_5_1_changeColor">et_union_hor!$O$108:$Z$113</definedName>
    <definedName name="et_List06_5_2">et_union_hor!$108:$113</definedName>
    <definedName name="et_List06_5_3">et_union_hor!$107:$114</definedName>
    <definedName name="et_List06_5_4">et_union_hor!$106:$115</definedName>
    <definedName name="et_List06_5_5">et_union_hor!$105:$116</definedName>
    <definedName name="et_List06_5_6">et_union_hor!$104:$117</definedName>
    <definedName name="et_List06_5_7">et_union_hor!$103:$118</definedName>
    <definedName name="et_List06_5_MC">et_union_hor!$M$103:$M$118</definedName>
    <definedName name="et_List06_5_MC2">et_union_hor!$M$103:$M$111</definedName>
    <definedName name="et_List06_5_MC3">et_union_hor!$O$103:$AA$108</definedName>
    <definedName name="et_List06_5_Period">et_union_hor!$O$103:$Z$120</definedName>
    <definedName name="et_List06_6">et_union_hor!$126:$138</definedName>
    <definedName name="et_List06_6_1">et_union_hor!$131:$131</definedName>
    <definedName name="et_List06_6_2">et_union_hor!$130:$133</definedName>
    <definedName name="et_List06_6_3">et_union_hor!$129:$134</definedName>
    <definedName name="et_List06_6_4">et_union_hor!$128:$135</definedName>
    <definedName name="et_List06_6_5">et_union_hor!$127:$136</definedName>
    <definedName name="et_List06_6_6">et_union_hor!$126:$137</definedName>
    <definedName name="et_List06_6_7">et_union_hor!$125:$138</definedName>
    <definedName name="et_List06_6_MC">et_union_hor!$M$125:$M$138</definedName>
    <definedName name="et_List06_6_MC2">et_union_hor!$M$125:$M$132</definedName>
    <definedName name="et_List06_6_MC3">et_union_hor!$O$125:$V$130</definedName>
    <definedName name="et_List06_6_Period">et_union_hor!$O$125:$U$138</definedName>
    <definedName name="et_List06_7">et_union_hor!$144:$156</definedName>
    <definedName name="et_List06_7_1">et_union_hor!$149:$149</definedName>
    <definedName name="et_List06_7_2">et_union_hor!$148:$151</definedName>
    <definedName name="et_List06_7_3">et_union_hor!$147:$152</definedName>
    <definedName name="et_List06_7_4">et_union_hor!$146:$153</definedName>
    <definedName name="et_List06_7_5">et_union_hor!$145:$154</definedName>
    <definedName name="et_List06_7_6">et_union_hor!$144:$155</definedName>
    <definedName name="et_List06_7_7">et_union_hor!$143:$156</definedName>
    <definedName name="et_List06_7_MC">et_union_hor!$M$143:$M$156</definedName>
    <definedName name="et_List06_7_MC2">et_union_hor!$M$143:$M$150</definedName>
    <definedName name="et_List06_7_MC3">et_union_hor!$O$143:$V$148</definedName>
    <definedName name="et_List06_7_Period">et_union_hor!$O$143:$U$156</definedName>
    <definedName name="et_List06_8">et_union_hor!$162:$174</definedName>
    <definedName name="et_List06_8_1">et_union_hor!$167:$167</definedName>
    <definedName name="et_List06_8_2">et_union_hor!$166:$169</definedName>
    <definedName name="et_List06_8_3">et_union_hor!$165:$170</definedName>
    <definedName name="et_List06_8_4">et_union_hor!$164:$171</definedName>
    <definedName name="et_List06_8_5">et_union_hor!$163:$172</definedName>
    <definedName name="et_List06_8_6">et_union_hor!$162:$173</definedName>
    <definedName name="et_List06_8_7">et_union_hor!$161:$174</definedName>
    <definedName name="et_List06_8_MC">et_union_hor!$M$161:$M$174</definedName>
    <definedName name="et_List06_8_MC2">et_union_hor!$M$161:$M$168</definedName>
    <definedName name="et_List06_8_MC3">et_union_hor!$O$161:$V$166</definedName>
    <definedName name="et_List06_8_Period">et_union_hor!$O$161:$U$174</definedName>
    <definedName name="et_List06_9">et_union_hor!$180:$188</definedName>
    <definedName name="et_List06_9_1">et_union_hor!$183:$183</definedName>
    <definedName name="et_List06_9_4">et_union_hor!$182:$185</definedName>
    <definedName name="et_List06_9_5">et_union_hor!$181:$186</definedName>
    <definedName name="et_List06_9_6">et_union_hor!$180:$187</definedName>
    <definedName name="et_List06_9_7">et_union_hor!$179:$188</definedName>
    <definedName name="et_List06_9_MC">et_union_hor!$M$179:$M$188</definedName>
    <definedName name="et_List06_9_MC2">et_union_hor!$M$179:$M$183</definedName>
    <definedName name="et_List06_9_MC3">et_union_hor!$O$179:$W$182</definedName>
    <definedName name="et_List06_9_Period">et_union_hor!$Q$179:$V$189</definedName>
    <definedName name="et_List07">et_union_hor!$256:$256</definedName>
    <definedName name="et_List08">et_union_hor!$268:$268</definedName>
    <definedName name="et_List11_1">et_union_hor!$312:$312</definedName>
    <definedName name="et_List12_1">et_union_hor!$317:$317</definedName>
    <definedName name="et_List12_2">et_union_hor!$322:$322</definedName>
    <definedName name="et_List12_3">et_union_hor!$327:$327</definedName>
    <definedName name="et_List12_4">et_union_hor!$332:$332</definedName>
    <definedName name="et_OneRates_1">et_union_hor!$O$37</definedName>
    <definedName name="et_OneRates_13">et_union_hor!$O$244</definedName>
    <definedName name="et_OneRates_2">et_union_hor!$O$55</definedName>
    <definedName name="et_OneRates_3">et_union_hor!$O$73</definedName>
    <definedName name="et_OneRates_3_i">et_union_hor!$O$226</definedName>
    <definedName name="et_OneRates_4">et_union_hor!$O$91</definedName>
    <definedName name="et_OneRates_5">et_union_hor!$Q$109</definedName>
    <definedName name="et_OneRates_5_comp">et_union_hor!$P$109</definedName>
    <definedName name="et_OneRates_5_comp_p">et_union_hor!$P$120</definedName>
    <definedName name="et_OneRates_5_p">et_union_hor!$Q$120</definedName>
    <definedName name="et_OneRates_6">et_union_hor!$O$131</definedName>
    <definedName name="et_OneRates_7">et_union_hor!$O$149</definedName>
    <definedName name="et_pIns_List06_1_Period">et_union_hor!$V$31:$V$45</definedName>
    <definedName name="et_pIns_List06_10_Period">et_union_hor!$AF$193:$AF$204</definedName>
    <definedName name="et_pIns_List06_13_Period">et_union_hor!$AC$238:$AC$251</definedName>
    <definedName name="et_pIns_List06_2_Period">et_union_hor!$V$49:$V$62</definedName>
    <definedName name="et_pIns_List06_3_i_Period">et_union_hor!$V$220:$V$233</definedName>
    <definedName name="et_pIns_List06_3_Period">et_union_hor!$V$67:$V$80</definedName>
    <definedName name="et_pIns_List06_4_Period">et_union_hor!$V$85:$V$98</definedName>
    <definedName name="et_pIns_List06_5_Period">et_union_hor!$AA$103:$AA$120</definedName>
    <definedName name="et_pIns_List06_6_Period">et_union_hor!$V$125:$V$138</definedName>
    <definedName name="et_pIns_List06_7_Period">et_union_hor!$V$143:$V$156</definedName>
    <definedName name="et_pIns_List06_8_Period">et_union_hor!$V$161:$V$174</definedName>
    <definedName name="et_pIns_List06_9_Period">et_union_hor!$W$179:$W$189</definedName>
    <definedName name="et_TN_range">et_union_hor!$Q$207</definedName>
    <definedName name="et_TS_range">et_union_hor!$U$207</definedName>
    <definedName name="et_TwoRates_1">et_union_hor!$P$37:$Q$37</definedName>
    <definedName name="et_TwoRates_13">et_union_hor!$P$244:$Q$244</definedName>
    <definedName name="et_TwoRates_2">et_union_hor!$P$55:$Q$55</definedName>
    <definedName name="et_TwoRates_3">et_union_hor!$P$73:$Q$73</definedName>
    <definedName name="et_TwoRates_3_i">et_union_hor!$P$226:$Q$226</definedName>
    <definedName name="et_TwoRates_4">et_union_hor!$P$92:$Q$92</definedName>
    <definedName name="et_TwoRates_5">et_union_hor!$R$109:$S$109</definedName>
    <definedName name="et_TwoRates_5_comp">et_union_hor!$T$109:$U$109</definedName>
    <definedName name="et_TwoRates_5_comp_p">et_union_hor!$T$120:$V$120</definedName>
    <definedName name="et_TwoRates_5_p">et_union_hor!$R$120:$S$120</definedName>
    <definedName name="et_TwoRates_6">et_union_hor!$P$131:$Q$131</definedName>
    <definedName name="et_TwoRates_7">et_union_hor!$P$149:$Q$149</definedName>
    <definedName name="fil">Титульный!$F$30</definedName>
    <definedName name="fil_flag">Титульный!$F$28</definedName>
    <definedName name="FirstLine">Инструкция!$A$6</definedName>
    <definedName name="flag_publication">Титульный!$F$9</definedName>
    <definedName name="flagDS">'Форма 4.2.4 | Т-подкл'!$V$18:$V$31</definedName>
    <definedName name="flagIndicat_List06_3">'Форма 4.2.1 | Т-ТЭ | предел'!$O$7</definedName>
    <definedName name="flagMO">'Перечень тарифов'!$K$20:$K$26</definedName>
    <definedName name="flagSource">'Перечень тарифов'!$S$20:$S$26</definedName>
    <definedName name="flagST">'Перечень тарифов'!$O$20:$O$26</definedName>
    <definedName name="flagTN">'Форма 4.2.4 | Т-подкл'!$N$18:$N$31</definedName>
    <definedName name="flagTS">'Форма 4.2.4 | Т-подкл'!$R$18:$R$31</definedName>
    <definedName name="flagTwoTariff">'Перечень тарифов'!$G$20:$G$26</definedName>
    <definedName name="flagUsedTer_List01">Территории!$P$11:$P$15</definedName>
    <definedName name="group_rates">'Перечень тарифов'!$E$20:$E$26</definedName>
    <definedName name="header_1">'Форма 4.2.1 | Т-ТЭ | &gt;=25МВт'!$L$5</definedName>
    <definedName name="header_10">'Форма 4.2.4 | Т-подкл'!$L$5</definedName>
    <definedName name="header_2">'Форма 4.2.1 | Т-ТЭ | ТСО'!$L$5</definedName>
    <definedName name="header_3">'Форма 4.2.1 | Т-ТЭ | предел'!$L$5</definedName>
    <definedName name="header_4">'Форма 4.2.2 | Т-ТН'!$L$5</definedName>
    <definedName name="header_5">'Форма 4.2.3 | Т-гор.вода'!$L$5</definedName>
    <definedName name="header_6">'Форма 4.2.2 | Т-передача ТЭ'!$L$5</definedName>
    <definedName name="header_7">'Форма 4.2.2 | Т-передача ТН'!$L$5</definedName>
    <definedName name="header_8">'Форма 4.2.1 | Резерв мощности'!$L$5</definedName>
    <definedName name="header_9">'Форма 4.2.5 | Т-подкл(инд)'!$L$5</definedName>
    <definedName name="id_rates">'Перечень тарифов'!$A$20:$A$26</definedName>
    <definedName name="IDtariff_List05_1">'Форма 1.0.1 | Т-ТЭ | &gt;=25МВт'!$A$1</definedName>
    <definedName name="IDtariff_List05_10">'Форма 1.0.1 | Т-подкл'!$A$1</definedName>
    <definedName name="IDtariff_List05_11">'Форма 1.0.1 | Форма 4.7'!$A$1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TEHSHEET!$AP$2:$AP$12</definedName>
    <definedName name="kind_group_rates_load_ETS">TEHSHEET!$AP$2:$AP$11</definedName>
    <definedName name="kind_group_rates_load_filter">TEHSHEET!$AQ$2:$AQ$11</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REESTR_MO!$A$2:$D$370</definedName>
    <definedName name="List01_CheckC">Территории!$D$11:$L$15</definedName>
    <definedName name="List01_NameCol">Территории!$K$1:$M$1</definedName>
    <definedName name="List01_REESTR_MO">Территории!$H$11:$L$15</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4.2.1 | Т-ТЭ | &gt;=25МВт'!$11:$11</definedName>
    <definedName name="List06_1_MC">'Форма 4.2.1 | Т-ТЭ | &gt;=25МВт'!$O$18:$O$32</definedName>
    <definedName name="List06_1_MC2">'Форма 4.2.1 | Т-ТЭ | &gt;=25МВт'!$V$18:$V$32</definedName>
    <definedName name="List06_1_note">'Форма 4.2.1 | Т-ТЭ | &gt;=25МВт'!$W$18:$W$32</definedName>
    <definedName name="List06_1_Period">'Форма 4.2.1 | Т-ТЭ | &gt;=25МВт'!$O$18:$U$32</definedName>
    <definedName name="List06_10_DP">'Форма 4.2.4 | Т-подкл'!$12:$12</definedName>
    <definedName name="List06_10_MC2">'Форма 4.2.4 | Т-подкл'!$AF$19:$AF$31</definedName>
    <definedName name="List06_10_note">'Форма 4.2.4 | Т-подкл'!$AG$19:$AG$31</definedName>
    <definedName name="List06_10_Period">'Форма 4.2.4 | Т-подкл'!$Z$19:$AE$31</definedName>
    <definedName name="List06_10_pl">'Форма 4.2.4 | Т-подкл'!$11:$11</definedName>
    <definedName name="List06_10_region">'Форма 4.2.4 | Т-подкл'!$N$23:$Y$25</definedName>
    <definedName name="List06_13_DP">'Форма 4.2.1 | Т-ТЭ | потр'!$11:$11</definedName>
    <definedName name="List06_13_MC">'Форма 4.2.1 | Т-ТЭ | потр'!$O$18:$O$32</definedName>
    <definedName name="List06_13_MC2">'Форма 4.2.1 | Т-ТЭ | потр'!$AC$18:$AC$32</definedName>
    <definedName name="List06_13_note">'Форма 4.2.1 | Т-ТЭ | потр'!$AD$18:$AD$32</definedName>
    <definedName name="List06_13_Period">'Форма 4.2.1 | Т-ТЭ | потр'!$O$18:$U$32</definedName>
    <definedName name="List06_2_DP">'Форма 4.2.1 | Т-ТЭ | ТСО'!$11:$11</definedName>
    <definedName name="List06_2_MC">'Форма 4.2.1 | Т-ТЭ | ТСО'!$O$18:$O$32</definedName>
    <definedName name="List06_2_MC2">'Форма 4.2.1 | Т-ТЭ | ТСО'!$V$18:$V$32</definedName>
    <definedName name="List06_2_note">'Форма 4.2.1 | Т-ТЭ | ТСО'!$W$18:$W$32</definedName>
    <definedName name="List06_2_Period">'Форма 4.2.1 | Т-ТЭ | ТСО'!$O$18:$U$32</definedName>
    <definedName name="List06_3_DP">'Форма 4.2.1 | Т-ТЭ | предел'!$13:$13</definedName>
    <definedName name="List06_3_i_DP">'Форма 4.2.1 | Т-ТЭ | индикат'!$13:$13</definedName>
    <definedName name="List06_3_i_GroundMaterials">'Форма 4.2.1 | Т-ТЭ | индикат'!$O$7</definedName>
    <definedName name="List06_3_i_MC">'Форма 4.2.1 | Т-ТЭ | индикат'!$O$20:$O$34</definedName>
    <definedName name="List06_3_i_MC2">'Форма 4.2.1 | Т-ТЭ | индикат'!$V$20:$V$34</definedName>
    <definedName name="List06_3_i_note">'Форма 4.2.1 | Т-ТЭ | индикат'!$W$20:$W$34</definedName>
    <definedName name="List06_3_i_Period">'Форма 4.2.1 | Т-ТЭ | индикат'!$O$20:$U$34</definedName>
    <definedName name="List06_3_MC">'Форма 4.2.1 | Т-ТЭ | предел'!$O$20:$O$34</definedName>
    <definedName name="List06_3_MC2">'Форма 4.2.1 | Т-ТЭ | предел'!$V$20:$V$34</definedName>
    <definedName name="List06_3_note">'Форма 4.2.1 | Т-ТЭ | предел'!$W$20:$W$34</definedName>
    <definedName name="List06_3_Period">'Форма 4.2.1 | Т-ТЭ | предел'!$O$20:$U$34</definedName>
    <definedName name="List06_4_DP">'Форма 4.2.2 | Т-ТН'!$11:$11</definedName>
    <definedName name="List06_4_MC2">'Форма 4.2.2 | Т-ТН'!$V$18:$V$32</definedName>
    <definedName name="List06_4_note">'Форма 4.2.2 | Т-ТН'!$W$18:$W$32</definedName>
    <definedName name="List06_4_Period">'Форма 4.2.2 | Т-ТН'!$O$18:$U$32</definedName>
    <definedName name="List06_5_0">'Форма 4.2.3 | Т-гор.вода'!$25:$25</definedName>
    <definedName name="List06_5_DP">'Форма 4.2.3 | Т-гор.вода'!$11:$11</definedName>
    <definedName name="List06_5_MC">'Форма 4.2.3 | Т-гор.вода'!$O$18:$O$34</definedName>
    <definedName name="List06_5_MC2">'Форма 4.2.3 | Т-гор.вода'!$AA$18:$AA$34</definedName>
    <definedName name="List06_5_note">'Форма 4.2.3 | Т-гор.вода'!$AB$18:$AB$34</definedName>
    <definedName name="List06_5_Period">'Форма 4.2.3 | Т-гор.вода'!$O$18:$Z$34</definedName>
    <definedName name="List06_6_DP">'Форма 4.2.2 | Т-передача ТЭ'!$11:$11</definedName>
    <definedName name="List06_6_MC">'Форма 4.2.2 | Т-передача ТЭ'!$O$18:$O$32</definedName>
    <definedName name="List06_6_MC2">'Форма 4.2.2 | Т-передача ТЭ'!$V$18:$V$32</definedName>
    <definedName name="List06_6_note">'Форма 4.2.2 | Т-передача ТЭ'!$W$18:$W$32</definedName>
    <definedName name="List06_6_Period">'Форма 4.2.2 | Т-передача ТЭ'!$O$18:$U$32</definedName>
    <definedName name="List06_7_DP">'Форма 4.2.2 | Т-передача ТН'!$11:$11</definedName>
    <definedName name="List06_7_MC">'Форма 4.2.2 | Т-передача ТН'!$O$18:$O$32</definedName>
    <definedName name="List06_7_MC2">'Форма 4.2.2 | Т-передача ТН'!$V$18:$V$32</definedName>
    <definedName name="List06_7_note">'Форма 4.2.2 | Т-передача ТН'!$W$18:$W$32</definedName>
    <definedName name="List06_7_Period">'Форма 4.2.2 | Т-передача ТН'!$O$18:$U$32</definedName>
    <definedName name="List06_8_DP">'Форма 4.2.1 | Резерв мощности'!$11:$11</definedName>
    <definedName name="List06_8_MC">'Форма 4.2.1 | Резерв мощности'!$O$18:$O$32</definedName>
    <definedName name="List06_8_MC2">'Форма 4.2.1 | Резерв мощности'!$V$18:$V$32</definedName>
    <definedName name="List06_8_note">'Форма 4.2.1 | Резерв мощности'!$W$18:$W$32</definedName>
    <definedName name="List06_8_Period">'Форма 4.2.1 | Резерв мощности'!$O$18:$U$32</definedName>
    <definedName name="List06_9_DP">'Форма 4.2.5 | Т-подкл(инд)'!$12:$12</definedName>
    <definedName name="List06_9_MC">'Форма 4.2.5 | Т-подкл(инд)'!$O$19:$O$29</definedName>
    <definedName name="List06_9_MC2">'Форма 4.2.5 | Т-подкл(инд)'!$W$19:$W$29</definedName>
    <definedName name="List06_9_note">'Форма 4.2.5 | Т-подкл(инд)'!$X$19:$X$29</definedName>
    <definedName name="List06_9_Period">'Форма 4.2.5 | Т-подкл(инд)'!$Q$19:$V$29</definedName>
    <definedName name="List06_9_pl">'Форма 4.2.5 | Т-подкл(инд)'!$11:$11</definedName>
    <definedName name="List11_GroundMaterials_1">'Форма 4.7'!$F$12:$F$19</definedName>
    <definedName name="List11_note">'Форма 4.7'!$G$10:$G$19</definedName>
    <definedName name="List12_Date">'Форма 4.8'!$G$11</definedName>
    <definedName name="List12_GroundMaterials_1">'Форма 4.8'!$H$11:$H$32</definedName>
    <definedName name="List12_note">'Форма 4.8'!$I$10:$I$32</definedName>
    <definedName name="ListForms">modSheetMain!$A:$A</definedName>
    <definedName name="logical">TEHSHEET!$D$2:$D$3</definedName>
    <definedName name="mo_List01">Территории!$K$11:$K$15</definedName>
    <definedName name="MODesc">'Перечень тарифов'!$N$20:$N$26</definedName>
    <definedName name="MONTH">TEHSHEET!$E$2:$E$13</definedName>
    <definedName name="mr_List01">Территории!$H$11:$H$15</definedName>
    <definedName name="mrCopy_List01">Территории!$M$11:$M$15</definedName>
    <definedName name="mrmoCopy_List01">Территории!$R$11:$R$15</definedName>
    <definedName name="nalog">Титульный!$F$36</definedName>
    <definedName name="name_rates">'Перечень тарифов'!$J$20:$J$26</definedName>
    <definedName name="name_rates_4">TEHSHEET!$AA$2:$AA$3</definedName>
    <definedName name="name_rates_4_filter">TEHSHEET!$AB$2:$AB$3</definedName>
    <definedName name="name_rates_8">TEHSHEET!$AC$2:$AC$4</definedName>
    <definedName name="name_rates_8_filter">TEHSHEET!$AD$2:$AD$4</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4.2.1 | Т-ТЭ | &gt;=25МВт'!$O$24</definedName>
    <definedName name="OneRates_13">'Форма 4.2.1 | Т-ТЭ | потр'!$O$24</definedName>
    <definedName name="OneRates_2">'Форма 4.2.1 | Т-ТЭ | ТСО'!$O$24</definedName>
    <definedName name="OneRates_3">'Форма 4.2.1 | Т-ТЭ | предел'!$O$26</definedName>
    <definedName name="OneRates_3_i">'Форма 4.2.1 | Т-ТЭ | индикат'!$O$26</definedName>
    <definedName name="OneRates_4">'Форма 4.2.2 | Т-ТН'!$O$24</definedName>
    <definedName name="OneRates_5">'Форма 4.2.3 | Т-гор.вода'!$Q$24</definedName>
    <definedName name="OneRates_5_comp">'Форма 4.2.3 | Т-гор.вода'!$P$24</definedName>
    <definedName name="OneRates_5_comp_p">'Форма 4.2.3 | Т-гор.вода'!$P$25</definedName>
    <definedName name="OneRates_5_p">'Форма 4.2.3 | Т-гор.вода'!$Q$25</definedName>
    <definedName name="OneRates_6">'Форма 4.2.2 | Т-передача ТЭ'!$O$24</definedName>
    <definedName name="OneRates_7">'Форма 4.2.2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Cng_List11_1">'Форма 4.7'!$E$12:$E$13</definedName>
    <definedName name="pCng_List11_2">'Форма 4.7'!$E$15:$E$16</definedName>
    <definedName name="pCng_List11_3">'Форма 4.7'!$E$18:$E$19</definedName>
    <definedName name="pCng_List12_1">'Форма 4.8'!$E$15:$E$16</definedName>
    <definedName name="pCng_List12_2">'Форма 4.8'!$E$18:$E$19</definedName>
    <definedName name="pCng_List12_6">'Форма 4.8'!$E$31:$E$32</definedName>
    <definedName name="pDbl_List12_5">'Форма 4.8'!$G$28:$G$29</definedName>
    <definedName name="pDbl_List12_5_copy">'Форма 4.8'!$L$28:$L$29</definedName>
    <definedName name="pDbl_List12_5_copy2">'Форма 4.8'!$K$28:$K$29</definedName>
    <definedName name="pDel_Comm">Комментарии!$C$11:$C$12</definedName>
    <definedName name="pDel_List01_0">Территории!$C$11:$C$15</definedName>
    <definedName name="pDel_List01_1">Территории!$F$11:$F$15</definedName>
    <definedName name="pDel_List01_2">Территории!$I$11:$I$15</definedName>
    <definedName name="pDel_List02">'Перечень тарифов'!$C$20:$C$26</definedName>
    <definedName name="pDel_List02_1">'Перечень тарифов'!$H$20:$H$26</definedName>
    <definedName name="pDel_List02_2">'Перечень тарифов'!$L$20:$L$26</definedName>
    <definedName name="pDel_List02_3">'Перечень тарифов'!$P$20:$P$26</definedName>
    <definedName name="pDel_List02_4">'Перечень тарифов'!$T$20:$T$26</definedName>
    <definedName name="pDel_List03">'Форма 1.0.2'!$C$12:$C$13</definedName>
    <definedName name="pDel_List06_1_1">'Форма 4.2.1 | Т-ТЭ | &gt;=25МВт'!$K$18:$K$32</definedName>
    <definedName name="pDel_List06_1_2">'Форма 4.2.1 | Т-ТЭ | &gt;=25МВт'!$J$18:$J$32</definedName>
    <definedName name="pDel_List06_1_3">'Форма 4.2.1 | Т-ТЭ | &gt;=25МВт'!$I$18:$I$32</definedName>
    <definedName name="pDel_List06_10_4">'Форма 4.2.4 | Т-подкл'!$N$19:$AF$31,'Форма 4.2.4 | Т-подкл'!$N$19:$AF$31,'Форма 4.2.4 | Т-подкл'!$N$19:$AF$31</definedName>
    <definedName name="pDel_List06_10_5">'Форма 4.2.4 | Т-подкл'!$K$19:$K$31</definedName>
    <definedName name="pDel_List06_13_1">'Форма 4.2.1 | Т-ТЭ | потр'!$K$18:$K$32</definedName>
    <definedName name="pDel_List06_13_2">'Форма 4.2.1 | Т-ТЭ | потр'!$J$18:$J$32</definedName>
    <definedName name="pDel_List06_13_3">'Форма 4.2.1 | Т-ТЭ | потр'!$I$18:$I$32</definedName>
    <definedName name="pDel_List06_2_1">'Форма 4.2.1 | Т-ТЭ | ТСО'!$K$18:$K$32</definedName>
    <definedName name="pDel_List06_2_2">'Форма 4.2.1 | Т-ТЭ | ТСО'!$J$18:$J$32</definedName>
    <definedName name="pDel_List06_2_3">'Форма 4.2.1 | Т-ТЭ | ТСО'!$I$18:$I$32</definedName>
    <definedName name="pDel_List06_3_1">'Форма 4.2.1 | Т-ТЭ | предел'!$K$20:$K$34</definedName>
    <definedName name="pDel_List06_3_2">'Форма 4.2.1 | Т-ТЭ | предел'!$J$20:$J$34</definedName>
    <definedName name="pDel_List06_3_3">'Форма 4.2.1 | Т-ТЭ | предел'!$I$20:$I$34</definedName>
    <definedName name="pDel_List06_3_i_1">'Форма 4.2.1 | Т-ТЭ | индикат'!$K$20:$K$34</definedName>
    <definedName name="pDel_List06_3_i_2">'Форма 4.2.1 | Т-ТЭ | индикат'!$J$20:$J$34</definedName>
    <definedName name="pDel_List06_3_i_3">'Форма 4.2.1 | Т-ТЭ | индикат'!$I$20:$I$34</definedName>
    <definedName name="pDel_List06_4_1">'Форма 4.2.2 | Т-ТН'!$K$18:$K$32</definedName>
    <definedName name="pDel_List06_4_2">'Форма 4.2.2 | Т-ТН'!$J$18:$J$32</definedName>
    <definedName name="pDel_List06_4_3">'Форма 4.2.2 | Т-ТН'!$I$18:$I$32</definedName>
    <definedName name="pDel_List06_5_1">'Форма 4.2.3 | Т-гор.вода'!$K$18:$K$34</definedName>
    <definedName name="pDel_List06_5_2">'Форма 4.2.3 | Т-гор.вода'!$J$18:$J$34</definedName>
    <definedName name="pDel_List06_5_3">'Форма 4.2.3 | Т-гор.вода'!$I$18:$I$34</definedName>
    <definedName name="pDel_List06_6_1">'Форма 4.2.2 | Т-передача ТЭ'!$K$18:$K$32</definedName>
    <definedName name="pDel_List06_6_2">'Форма 4.2.2 | Т-передача ТЭ'!$J$18:$J$32</definedName>
    <definedName name="pDel_List06_6_3">'Форма 4.2.2 | Т-передача ТЭ'!$I$18:$I$32</definedName>
    <definedName name="pDel_List06_7_1">'Форма 4.2.2 | Т-передача ТН'!$K$18:$K$32</definedName>
    <definedName name="pDel_List06_7_2">'Форма 4.2.2 | Т-передача ТН'!$J$18:$J$32</definedName>
    <definedName name="pDel_List06_7_3">'Форма 4.2.2 | Т-передача ТН'!$I$18:$I$32</definedName>
    <definedName name="pDel_List06_8_1">'Форма 4.2.1 | Резерв мощности'!$K$18:$K$32</definedName>
    <definedName name="pDel_List06_8_2">'Форма 4.2.1 | Резерв мощности'!$J$18:$J$32</definedName>
    <definedName name="pDel_List06_8_3">'Форма 4.2.1 | Резерв мощности'!$I$18:$I$32</definedName>
    <definedName name="pDel_List06_9_5">'Форма 4.2.5 | Т-подкл(инд)'!$K$19:$K$29</definedName>
    <definedName name="pDel_List07">'Сведения об изменении'!$C$11:$C$13</definedName>
    <definedName name="pDel_List11_1">'Форма 4.7'!$C$12:$C$13</definedName>
    <definedName name="pDel_List11_2">'Форма 4.7'!$C$15:$C$16</definedName>
    <definedName name="pDel_List11_3">'Форма 4.7'!$C$18:$C$19</definedName>
    <definedName name="pDel_List12_1">'Форма 4.8'!$C$15:$C$16</definedName>
    <definedName name="pDel_List12_2">'Форма 4.8'!$C$18:$C$19</definedName>
    <definedName name="pDel_List12_3">'Форма 4.8'!$C$22:$C$23</definedName>
    <definedName name="pDel_List12_4">'Форма 4.8'!$C$25:$C$26</definedName>
    <definedName name="pDel_List12_5">'Форма 4.8'!$C$28:$C$29</definedName>
    <definedName name="pDel_List12_6">'Форма 4.8'!$C$31:$C$32</definedName>
    <definedName name="periodEnd">Титульный!$F$12</definedName>
    <definedName name="periodStart">Титульный!$F$11</definedName>
    <definedName name="pIns_Comm">Комментарии!$E$12</definedName>
    <definedName name="pIns_List01_0">Территории!$E$15</definedName>
    <definedName name="pIns_List02">'Перечень тарифов'!$E$26</definedName>
    <definedName name="pIns_List03">'Форма 1.0.2'!$E$13</definedName>
    <definedName name="pIns_List06_1_Period">'Форма 4.2.1 | Т-ТЭ | &gt;=25МВт'!$V$14:$V$32</definedName>
    <definedName name="pIns_List06_10_Period">'Форма 4.2.4 | Т-подкл'!$AF$15:$AF$31</definedName>
    <definedName name="pIns_List06_13_Period">'Форма 4.2.1 | Т-ТЭ | потр'!$AC$13:$AC$32</definedName>
    <definedName name="pIns_List06_2_Period">'Форма 4.2.1 | Т-ТЭ | ТСО'!$V$13:$V$32</definedName>
    <definedName name="pIns_List06_3_i_Period">'Форма 4.2.1 | Т-ТЭ | индикат'!$V$16:$V$34</definedName>
    <definedName name="pIns_List06_3_Period">'Форма 4.2.1 | Т-ТЭ | предел'!$V$16:$V$34</definedName>
    <definedName name="pIns_List06_4_Period">'Форма 4.2.2 | Т-ТН'!$V$18:$V$32</definedName>
    <definedName name="pIns_List06_5_Period">'Форма 4.2.3 | Т-гор.вода'!$AA$14:$AA$34</definedName>
    <definedName name="pIns_List06_6_Period">'Форма 4.2.2 | Т-передача ТЭ'!$V$14:$V$32</definedName>
    <definedName name="pIns_List06_7_Period">'Форма 4.2.2 | Т-передача ТН'!$V$14:$V$32</definedName>
    <definedName name="pIns_List06_8_Period">'Форма 4.2.1 | Резерв мощности'!$V$14:$V$32</definedName>
    <definedName name="pIns_List06_9_Period">'Форма 4.2.5 | Т-подкл(инд)'!$W$15:$W$29</definedName>
    <definedName name="pIns_List07">'Сведения об изменении'!$E$13</definedName>
    <definedName name="pIns_List11_1">'Форма 4.7'!$E$13</definedName>
    <definedName name="pIns_List11_2">'Форма 4.7'!$E$16</definedName>
    <definedName name="pIns_List11_3">'Форма 4.7'!$E$19</definedName>
    <definedName name="pIns_List12_1">'Форма 4.8'!$E$16</definedName>
    <definedName name="pIns_List12_2">'Форма 4.8'!$E$19</definedName>
    <definedName name="pIns_List12_3">'Форма 4.8'!$E$23</definedName>
    <definedName name="pIns_List12_4">'Форма 4.8'!$E$26</definedName>
    <definedName name="pIns_List12_5">'Форма 4.8'!$E$29</definedName>
    <definedName name="pIns_List12_6">'Форма 4.8'!$E$32</definedName>
    <definedName name="pr_List06_1">'Форма 4.2.1 | Т-ТЭ | &gt;=25МВт'!$O$7:$T$10</definedName>
    <definedName name="pr_List06_10">'Форма 4.2.4 | Т-подкл'!$N$7:$T$10</definedName>
    <definedName name="pr_List06_13">'Форма 4.2.1 | Т-ТЭ | потр'!$O$7:$T$10</definedName>
    <definedName name="pr_List06_2">'Форма 4.2.1 | Т-ТЭ | ТСО'!$O$7:$T$10</definedName>
    <definedName name="pr_List06_3">'Форма 4.2.1 | Т-ТЭ | предел'!$O$9:$T$12</definedName>
    <definedName name="pr_List06_3_i">'Форма 4.2.1 | Т-ТЭ | индикат'!$O$9:$T$12</definedName>
    <definedName name="pr_List06_4">'Форма 4.2.2 | Т-ТН'!$O$7:$T$10</definedName>
    <definedName name="pr_List06_5">'Форма 4.2.3 | Т-гор.вода'!$O$7:$T$10</definedName>
    <definedName name="pr_List06_6">'Форма 4.2.2 | Т-передача ТЭ'!$O$7:$T$10</definedName>
    <definedName name="pr_List06_7">'Форма 4.2.2 | Т-передача ТН'!$O$7:$T$10</definedName>
    <definedName name="pr_List06_8">'Форма 4.2.1 | Резерв мощности'!$O$7:$T$10</definedName>
    <definedName name="pr_List06_9">'Форма 4.2.5 | Т-подкл(инд)'!$O$7:$T$10</definedName>
    <definedName name="pVDel_List06_1">'Форма 4.2.1 | Т-ТЭ | &gt;=25МВт'!$12:$12</definedName>
    <definedName name="pVDel_List06_10">'Форма 4.2.4 | Т-подкл'!$13:$13</definedName>
    <definedName name="pVDel_List06_13">'Форма 4.2.1 | Т-ТЭ | потр'!$12:$12</definedName>
    <definedName name="pVDel_List06_2">'Форма 4.2.1 | Т-ТЭ | ТСО'!$12:$12</definedName>
    <definedName name="pVDel_List06_3">'Форма 4.2.1 | Т-ТЭ | предел'!$14:$14</definedName>
    <definedName name="pVDel_List06_3_i">'Форма 4.2.1 | Т-ТЭ | индикат'!$14:$14</definedName>
    <definedName name="pVDel_List06_4">'Форма 4.2.2 | Т-ТН'!$12:$12</definedName>
    <definedName name="pVDel_List06_5">'Форма 4.2.3 | Т-гор.вода'!$12:$12</definedName>
    <definedName name="pVDel_List06_6">'Форма 4.2.2 | Т-передача ТЭ'!$12:$12</definedName>
    <definedName name="pVDel_List06_7">'Форма 4.2.2 | Т-передача ТН'!$12:$12</definedName>
    <definedName name="pVDel_List06_8">'Форма 4.2.1 | Резерв мощности'!$12:$12</definedName>
    <definedName name="pVDel_List06_9">'Форма 4.2.5 | Т-подкл(инд)'!$13:$13</definedName>
    <definedName name="QUARTER">TEHSHEET!$F$2:$F$5</definedName>
    <definedName name="REESTR_LINK_RANGE">REESTR_LINK!$A$2:$C$3</definedName>
    <definedName name="REESTR_ORG_RANGE">REESTR_ORG!$A$2:$J$544</definedName>
    <definedName name="REESTR_VED_RANGE">REESTR_VED!$A$2:$B$11</definedName>
    <definedName name="REESTR_VT_RANGE">REESTR_VT!$A$2:$B$12</definedName>
    <definedName name="REGION">TEHSHEET!$A$2:$A$87</definedName>
    <definedName name="region_name">Титульный!$F$7</definedName>
    <definedName name="RegulatoryPeriod">Титульный!$F$11:$F$12</definedName>
    <definedName name="shema_podkl_2">'Форма 4.2.1 | Т-ТЭ | ТСО'!$O$22</definedName>
    <definedName name="shema_podkl_3">'Форма 4.2.1 | Т-ТЭ | предел'!$O$24</definedName>
    <definedName name="shema_podkl_3_i">'Форма 4.2.1 | Т-ТЭ | индикат'!$O$24</definedName>
    <definedName name="SKI_number">TEHSHEET!$I$2:$I$21</definedName>
    <definedName name="tariffDesc">'Перечень тарифов'!$R$20:$R$26</definedName>
    <definedName name="TECH_ORG_ID">Титульный!$F$1</definedName>
    <definedName name="ter_List01">Территории!$E$11:$E$15</definedName>
    <definedName name="terCopy_List01">Территории!$Q$11:$Q$15</definedName>
    <definedName name="TitlePr_ch">Титульный!$F$22</definedName>
    <definedName name="TwoRates_1">'Форма 4.2.1 | Т-ТЭ | &gt;=25МВт'!$P$24:$Q$24</definedName>
    <definedName name="TwoRates_13">'Форма 4.2.1 | Т-ТЭ | потр'!$P$24:$Q$24</definedName>
    <definedName name="TwoRates_2">'Форма 4.2.1 | Т-ТЭ | ТСО'!$P$24:$Q$24</definedName>
    <definedName name="TwoRates_3">'Форма 4.2.1 | Т-ТЭ | предел'!$P$26:$Q$26</definedName>
    <definedName name="TwoRates_3_i">'Форма 4.2.1 | Т-ТЭ | индикат'!$P$26:$Q$26</definedName>
    <definedName name="TwoRates_5">'Форма 4.2.3 | Т-гор.вода'!$R$24:$S$24</definedName>
    <definedName name="TwoRates_5_comp">'Форма 4.2.3 | Т-гор.вода'!$T$24:$U$24</definedName>
    <definedName name="TwoRates_5_comp_p">'Форма 4.2.3 | Т-гор.вода'!$T$25:$U$25</definedName>
    <definedName name="TwoRates_5_p">'Форма 4.2.3 | Т-гор.вода'!$R$25:$S$25</definedName>
    <definedName name="TwoRates_6">'Форма 4.2.2 | Т-передача ТЭ'!$P$24:$Q$24</definedName>
    <definedName name="TwoRates_7">'Форма 4.2.2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4.2.1 | Т-ТЭ | &gt;=25МВт'!$M$24</definedName>
    <definedName name="vid_teplnos_10">et_union_hor!$M$149</definedName>
    <definedName name="vid_teplnos_11">'Форма 4.2.2 | Т-ТН'!$M$24</definedName>
    <definedName name="vid_teplnos_12">et_union_hor!$M$92</definedName>
    <definedName name="vid_teplnos_2">'Форма 4.2.1 | Т-ТЭ | ТСО'!$M$24</definedName>
    <definedName name="vid_teplnos_3">'Форма 4.2.1 | Т-ТЭ | предел'!$M$26</definedName>
    <definedName name="vid_teplnos_4">'Форма 4.2.2 | Т-передача ТЭ'!$M$24</definedName>
    <definedName name="vid_teplnos_5">'Форма 4.2.2 | Т-передача ТН'!$M$24</definedName>
    <definedName name="vid_teplnos_6">et_union_hor!$M$37</definedName>
    <definedName name="vid_teplnos_7">et_union_hor!$M$54</definedName>
    <definedName name="vid_teplnos_8">et_union_hor!$M$72</definedName>
    <definedName name="vid_teplnos_9">et_union_hor!$M$132</definedName>
    <definedName name="VidTopl">'Перечень тарифов'!$G$13</definedName>
    <definedName name="VidTopl_1">'Форма 4.2.1 | Т-ТЭ | &gt;=25МВт'!$M$7</definedName>
    <definedName name="VidTopl_2">'Форма 4.2.1 | Т-ТЭ | ТСО'!$M$8</definedName>
    <definedName name="VidTopl_3">'Форма 4.2.1 | Т-ТЭ | предел'!$M$10</definedName>
    <definedName name="warmNote">'Перечень тарифов'!$W$20:$W$26</definedName>
    <definedName name="warmSource">'Перечень тарифов'!$V$20:$V$26</definedName>
    <definedName name="year_list">TEHSHEET!$C$2:$C$6</definedName>
    <definedName name="year_list1">TEHSHEET!$B$2:$B$27</definedName>
  </definedNames>
  <calcPr calcId="181029"/>
</workbook>
</file>

<file path=xl/calcChain.xml><?xml version="1.0" encoding="utf-8"?>
<calcChain xmlns="http://schemas.openxmlformats.org/spreadsheetml/2006/main">
  <c r="O7" i="642" l="1"/>
  <c r="O8" i="642"/>
  <c r="O9" i="642"/>
  <c r="O10" i="642"/>
  <c r="N17" i="642"/>
  <c r="O17" i="642" s="1"/>
  <c r="P17" i="642" s="1"/>
  <c r="Q17" i="642" s="1"/>
  <c r="R17" i="642" s="1"/>
  <c r="S17" i="642" s="1"/>
  <c r="U17" i="642" s="1"/>
  <c r="V17" i="642" s="1"/>
  <c r="W17" i="642" s="1"/>
  <c r="X17" i="642" s="1"/>
  <c r="Y17" i="642" s="1"/>
  <c r="Z17" i="642" s="1"/>
  <c r="AB17" i="642" s="1"/>
  <c r="AC17" i="642" s="1"/>
  <c r="AD17" i="642" s="1"/>
  <c r="O18" i="642"/>
  <c r="AG18" i="642"/>
  <c r="AG19" i="642"/>
  <c r="AG20" i="642"/>
  <c r="AG21" i="642"/>
  <c r="AG22" i="642"/>
  <c r="AG23" i="642"/>
  <c r="Q25" i="642"/>
  <c r="X25" i="642"/>
  <c r="AG24" i="642"/>
  <c r="AG25" i="642"/>
  <c r="AG26" i="642"/>
  <c r="AG27" i="642"/>
  <c r="Q29" i="642"/>
  <c r="X29" i="642"/>
  <c r="AG28" i="642"/>
  <c r="AG29" i="642"/>
  <c r="AG30" i="642"/>
  <c r="AG31" i="642"/>
  <c r="AG32" i="642"/>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X245" i="471"/>
  <c r="H12" i="644"/>
  <c r="H11" i="644"/>
  <c r="H9" i="644"/>
  <c r="H8" i="644"/>
  <c r="H7" i="644"/>
  <c r="H12" i="622"/>
  <c r="H9" i="622"/>
  <c r="H8" i="622"/>
  <c r="H12" i="643"/>
  <c r="H9" i="643"/>
  <c r="H8" i="643"/>
  <c r="R14" i="601"/>
  <c r="H13" i="644" s="1"/>
  <c r="R13" i="601"/>
  <c r="R12" i="601"/>
  <c r="P12" i="601"/>
  <c r="L19" i="642"/>
  <c r="L21" i="642"/>
  <c r="L23" i="642"/>
  <c r="F9" i="644"/>
  <c r="F11" i="644"/>
  <c r="M12" i="601"/>
  <c r="M13" i="601"/>
  <c r="B2" i="525"/>
  <c r="L18" i="642"/>
  <c r="AE24" i="642"/>
  <c r="L27" i="642"/>
  <c r="F8" i="644"/>
  <c r="F10" i="644"/>
  <c r="B3" i="525"/>
  <c r="L20" i="642"/>
  <c r="L22" i="642"/>
  <c r="L24" i="642"/>
  <c r="AE28" i="642"/>
  <c r="F12" i="644"/>
  <c r="M14" i="601"/>
  <c r="E3" i="437"/>
  <c r="L28" i="642"/>
  <c r="F13" i="644"/>
  <c r="H13" i="643" l="1"/>
  <c r="H13" i="622"/>
  <c r="O7" i="627"/>
  <c r="O8" i="627"/>
  <c r="O9" i="627"/>
  <c r="O10" i="627"/>
  <c r="O17" i="627"/>
  <c r="P17" i="627" s="1"/>
  <c r="Q17" i="627" s="1"/>
  <c r="R17" i="627" s="1"/>
  <c r="S17" i="627" s="1"/>
  <c r="U17" i="627" s="1"/>
  <c r="V17" i="627" s="1"/>
  <c r="W17" i="627" s="1"/>
  <c r="Z24" i="627"/>
  <c r="Q25" i="627"/>
  <c r="L19" i="627"/>
  <c r="L23" i="627"/>
  <c r="X24" i="627"/>
  <c r="L24" i="627"/>
  <c r="L20" i="627"/>
  <c r="Y23" i="627"/>
  <c r="L18" i="627"/>
  <c r="L21" i="627"/>
  <c r="O7" i="632" l="1"/>
  <c r="O8" i="632"/>
  <c r="O9" i="632"/>
  <c r="O10" i="632"/>
  <c r="O18" i="632"/>
  <c r="P18" i="632" s="1"/>
  <c r="Q18" i="632" s="1"/>
  <c r="R18" i="632" s="1"/>
  <c r="S18" i="632" s="1"/>
  <c r="T18" i="632" s="1"/>
  <c r="V18" i="632" s="1"/>
  <c r="X18" i="632" s="1"/>
  <c r="R24" i="632"/>
  <c r="L20" i="632"/>
  <c r="L19" i="632"/>
  <c r="L21" i="632"/>
  <c r="L23" i="632"/>
  <c r="L22" i="632"/>
  <c r="Y23" i="632"/>
  <c r="M12" i="550" l="1"/>
  <c r="AG251" i="471" l="1"/>
  <c r="AG250" i="471"/>
  <c r="AG249" i="471"/>
  <c r="AG248" i="471"/>
  <c r="AG247" i="471"/>
  <c r="AG246" i="471"/>
  <c r="AG245" i="471"/>
  <c r="Q245" i="471"/>
  <c r="AG244" i="471"/>
  <c r="AG243" i="471"/>
  <c r="AG242" i="471"/>
  <c r="AG241" i="471"/>
  <c r="AG240" i="471"/>
  <c r="AG239" i="471"/>
  <c r="AG238" i="471"/>
  <c r="H11" i="643"/>
  <c r="H7" i="643"/>
  <c r="F13" i="643"/>
  <c r="L241" i="471"/>
  <c r="AE244" i="471"/>
  <c r="L243" i="471"/>
  <c r="F9" i="643"/>
  <c r="L244" i="471"/>
  <c r="L240" i="471"/>
  <c r="F10" i="643"/>
  <c r="L238" i="471"/>
  <c r="F12" i="643"/>
  <c r="F11" i="643"/>
  <c r="F8" i="643"/>
  <c r="L239" i="471"/>
  <c r="L242" i="471"/>
  <c r="H11" i="641" l="1"/>
  <c r="H7" i="641"/>
  <c r="Z233" i="471"/>
  <c r="Z232" i="471"/>
  <c r="Z231" i="471"/>
  <c r="Z230" i="471"/>
  <c r="Z229" i="471"/>
  <c r="Z228" i="471"/>
  <c r="Z227" i="471"/>
  <c r="Q227" i="471"/>
  <c r="Z226" i="471"/>
  <c r="Z225" i="471"/>
  <c r="Z224" i="471"/>
  <c r="Z223" i="471"/>
  <c r="Z222" i="471"/>
  <c r="Z221" i="471"/>
  <c r="Z220"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O12" i="640"/>
  <c r="O11" i="640"/>
  <c r="O10" i="640"/>
  <c r="O9" i="640"/>
  <c r="L24" i="640"/>
  <c r="L226" i="471"/>
  <c r="L25" i="640"/>
  <c r="F11" i="641"/>
  <c r="L224" i="471"/>
  <c r="L223" i="471"/>
  <c r="L220" i="471"/>
  <c r="F10" i="641"/>
  <c r="X26" i="640"/>
  <c r="L221" i="471"/>
  <c r="L26" i="640"/>
  <c r="X226" i="471"/>
  <c r="L22" i="640"/>
  <c r="F8" i="641"/>
  <c r="L20" i="640"/>
  <c r="L21" i="640"/>
  <c r="L222" i="471"/>
  <c r="F13" i="641"/>
  <c r="L225" i="471"/>
  <c r="L23" i="640"/>
  <c r="F12" i="641"/>
  <c r="F9" i="641"/>
  <c r="V19" i="640" l="1"/>
  <c r="W19" i="640" s="1"/>
  <c r="AA198" i="471" l="1"/>
  <c r="AI197" i="471"/>
  <c r="R184" i="471"/>
  <c r="V120" i="471"/>
  <c r="AF111" i="471"/>
  <c r="V110" i="471"/>
  <c r="AE109" i="471"/>
  <c r="V109" i="471"/>
  <c r="Q150" i="471"/>
  <c r="Z149" i="471"/>
  <c r="Q132" i="471"/>
  <c r="Z131" i="471"/>
  <c r="Q92" i="471"/>
  <c r="Z91" i="471"/>
  <c r="Q168" i="471"/>
  <c r="Z167" i="471"/>
  <c r="AA166"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N10" i="633"/>
  <c r="N9" i="633"/>
  <c r="N8" i="633"/>
  <c r="N7" i="633"/>
  <c r="O10" i="628"/>
  <c r="O9" i="628"/>
  <c r="O8" i="628"/>
  <c r="O7" i="628"/>
  <c r="O17" i="630"/>
  <c r="P17" i="630" s="1"/>
  <c r="Q17" i="630" s="1"/>
  <c r="R17" i="630" s="1"/>
  <c r="S17" i="630" s="1"/>
  <c r="U17" i="630" s="1"/>
  <c r="V17" i="630" s="1"/>
  <c r="O10" i="630"/>
  <c r="O9" i="630"/>
  <c r="O8" i="630"/>
  <c r="O7" i="630"/>
  <c r="O10" i="629"/>
  <c r="O9" i="629"/>
  <c r="O8" i="629"/>
  <c r="O7" i="629"/>
  <c r="L166" i="471"/>
  <c r="L167" i="471"/>
  <c r="L35" i="471"/>
  <c r="F13" i="634"/>
  <c r="X91" i="471"/>
  <c r="L120" i="471"/>
  <c r="F13" i="639"/>
  <c r="L125" i="471"/>
  <c r="L130" i="471"/>
  <c r="F9" i="638"/>
  <c r="L88" i="471"/>
  <c r="L106" i="471"/>
  <c r="L146" i="471"/>
  <c r="F9" i="639"/>
  <c r="L69" i="471"/>
  <c r="L104" i="471"/>
  <c r="F13" i="636"/>
  <c r="F12" i="634"/>
  <c r="L131" i="471"/>
  <c r="F13" i="635"/>
  <c r="Y148" i="471"/>
  <c r="L143" i="471"/>
  <c r="F11" i="636"/>
  <c r="L50" i="471"/>
  <c r="X73" i="471"/>
  <c r="L31" i="471"/>
  <c r="Y130" i="471"/>
  <c r="L105" i="471"/>
  <c r="AH197" i="471"/>
  <c r="Y183" i="471"/>
  <c r="L36" i="471"/>
  <c r="L52" i="471"/>
  <c r="L149" i="471"/>
  <c r="F9" i="634"/>
  <c r="L161" i="471"/>
  <c r="F11" i="638"/>
  <c r="F9" i="637"/>
  <c r="L37" i="471"/>
  <c r="L90" i="471"/>
  <c r="L70" i="471"/>
  <c r="F11" i="634"/>
  <c r="F12" i="636"/>
  <c r="L179" i="471"/>
  <c r="L53" i="471"/>
  <c r="L182" i="471"/>
  <c r="L87" i="471"/>
  <c r="L126" i="471"/>
  <c r="L127" i="471"/>
  <c r="L33" i="471"/>
  <c r="AD108" i="471"/>
  <c r="F12" i="637"/>
  <c r="Y90" i="471"/>
  <c r="F9" i="635"/>
  <c r="L71" i="471"/>
  <c r="L110" i="471"/>
  <c r="F8" i="636"/>
  <c r="L145" i="471"/>
  <c r="L144" i="471"/>
  <c r="L197" i="471"/>
  <c r="F8" i="638"/>
  <c r="F12" i="638"/>
  <c r="X131" i="471"/>
  <c r="F10" i="634"/>
  <c r="F8" i="634"/>
  <c r="L109" i="471"/>
  <c r="F8" i="639"/>
  <c r="F10" i="638"/>
  <c r="F9" i="636"/>
  <c r="AC120" i="471"/>
  <c r="AC110" i="471"/>
  <c r="L181" i="471"/>
  <c r="X55" i="471"/>
  <c r="L51" i="471"/>
  <c r="L55" i="471"/>
  <c r="F11" i="635"/>
  <c r="F10" i="636"/>
  <c r="L183" i="471"/>
  <c r="L164" i="471"/>
  <c r="L72" i="471"/>
  <c r="L128" i="471"/>
  <c r="F11" i="639"/>
  <c r="L54" i="471"/>
  <c r="L73" i="471"/>
  <c r="L103" i="471"/>
  <c r="L86" i="471"/>
  <c r="L195" i="471"/>
  <c r="AC109" i="471"/>
  <c r="F13" i="638"/>
  <c r="F13" i="637"/>
  <c r="X149" i="471"/>
  <c r="F12" i="635"/>
  <c r="L91" i="471"/>
  <c r="L108" i="471"/>
  <c r="L180" i="471"/>
  <c r="F11" i="637"/>
  <c r="L32" i="471"/>
  <c r="X37" i="471"/>
  <c r="F10" i="639"/>
  <c r="L34" i="471"/>
  <c r="Y166" i="471"/>
  <c r="F10" i="637"/>
  <c r="F8" i="637"/>
  <c r="L49" i="471"/>
  <c r="L196" i="471"/>
  <c r="F10" i="635"/>
  <c r="L162" i="471"/>
  <c r="F12" i="639"/>
  <c r="F8" i="635"/>
  <c r="L194" i="471"/>
  <c r="L67" i="471"/>
  <c r="L85" i="471"/>
  <c r="L165" i="471"/>
  <c r="L193" i="471"/>
  <c r="L68" i="471"/>
  <c r="X167" i="471"/>
  <c r="L148" i="471"/>
  <c r="L163" i="471"/>
  <c r="O10" i="631" l="1"/>
  <c r="O9" i="631"/>
  <c r="O8" i="631"/>
  <c r="O7" i="631"/>
  <c r="O12" i="626"/>
  <c r="O11" i="626"/>
  <c r="O10" i="626"/>
  <c r="O9" i="626"/>
  <c r="O10" i="625"/>
  <c r="O9" i="625"/>
  <c r="O8" i="625"/>
  <c r="O7" i="625"/>
  <c r="Z31" i="624"/>
  <c r="Z30" i="624"/>
  <c r="Z29" i="624"/>
  <c r="Z28" i="624"/>
  <c r="Z27" i="624"/>
  <c r="Z26" i="624"/>
  <c r="Z25" i="624"/>
  <c r="Q25" i="624"/>
  <c r="Z24" i="624"/>
  <c r="Z23" i="624"/>
  <c r="Z22" i="624"/>
  <c r="Z21" i="624"/>
  <c r="Z20" i="624"/>
  <c r="Z19" i="624"/>
  <c r="Z18" i="624"/>
  <c r="N17" i="624"/>
  <c r="O17" i="624" s="1"/>
  <c r="P17" i="624" s="1"/>
  <c r="Q17" i="624" s="1"/>
  <c r="R17" i="624" s="1"/>
  <c r="S17" i="624" s="1"/>
  <c r="U17" i="624" s="1"/>
  <c r="O10" i="624"/>
  <c r="O9" i="624"/>
  <c r="O8" i="624"/>
  <c r="O7" i="624"/>
  <c r="Z33" i="626"/>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1" i="624"/>
  <c r="L22" i="625"/>
  <c r="L20" i="625"/>
  <c r="L23" i="626"/>
  <c r="L20" i="624"/>
  <c r="X24" i="624"/>
  <c r="L23" i="624"/>
  <c r="L23" i="625"/>
  <c r="L22" i="626"/>
  <c r="X24" i="625"/>
  <c r="L26" i="626"/>
  <c r="L19" i="624"/>
  <c r="L25" i="626"/>
  <c r="L21" i="626"/>
  <c r="L24" i="624"/>
  <c r="L21" i="625"/>
  <c r="L24" i="625"/>
  <c r="L22" i="624"/>
  <c r="L20" i="626"/>
  <c r="L19" i="625"/>
  <c r="L18" i="624"/>
  <c r="L24" i="626"/>
  <c r="L18" i="625"/>
  <c r="X26" i="626"/>
  <c r="V19" i="626" l="1"/>
  <c r="W19" i="626" s="1"/>
  <c r="V17" i="625"/>
  <c r="W17" i="625" s="1"/>
  <c r="V17" i="624"/>
  <c r="W17" i="624" s="1"/>
  <c r="AA24" i="633"/>
  <c r="AI23" i="633"/>
  <c r="N18" i="633"/>
  <c r="R18" i="633" s="1"/>
  <c r="Y18" i="633" s="1"/>
  <c r="Z18" i="633" s="1"/>
  <c r="AA18" i="633" s="1"/>
  <c r="AB18" i="633" s="1"/>
  <c r="AC18" i="633" s="1"/>
  <c r="AE18" i="633" s="1"/>
  <c r="Q25" i="631"/>
  <c r="Z24" i="631"/>
  <c r="AA23" i="631"/>
  <c r="O17" i="631"/>
  <c r="P17" i="631" s="1"/>
  <c r="Q17" i="631" s="1"/>
  <c r="R17" i="631" s="1"/>
  <c r="S17" i="631" s="1"/>
  <c r="Q25" i="630"/>
  <c r="Z24" i="630"/>
  <c r="W17" i="630"/>
  <c r="L23" i="633"/>
  <c r="L24" i="631"/>
  <c r="L23" i="630"/>
  <c r="L21" i="631"/>
  <c r="L22" i="631"/>
  <c r="L21" i="630"/>
  <c r="L19" i="631"/>
  <c r="X24" i="630"/>
  <c r="Y23" i="630"/>
  <c r="L19" i="633"/>
  <c r="L20" i="633"/>
  <c r="L20" i="631"/>
  <c r="L20" i="630"/>
  <c r="Y23" i="631"/>
  <c r="L18" i="631"/>
  <c r="L19" i="630"/>
  <c r="AH23" i="633"/>
  <c r="L18" i="630"/>
  <c r="X24" i="631"/>
  <c r="L21" i="633"/>
  <c r="L24" i="630"/>
  <c r="L23" i="631"/>
  <c r="L22" i="633"/>
  <c r="AG18" i="633" l="1"/>
  <c r="U17" i="631"/>
  <c r="Q25" i="629"/>
  <c r="Z24" i="629"/>
  <c r="O17" i="629"/>
  <c r="P17" i="629" s="1"/>
  <c r="Q17" i="629" s="1"/>
  <c r="R17" i="629" s="1"/>
  <c r="AF26" i="628"/>
  <c r="V25" i="628"/>
  <c r="AE24" i="628"/>
  <c r="V24" i="628"/>
  <c r="O17" i="628"/>
  <c r="P17" i="628" s="1"/>
  <c r="Q17" i="628" s="1"/>
  <c r="R17" i="628" s="1"/>
  <c r="S17" i="628" s="1"/>
  <c r="T17" i="628" s="1"/>
  <c r="U17" i="628" s="1"/>
  <c r="V17" i="628" s="1"/>
  <c r="W17" i="628" s="1"/>
  <c r="L23" i="628"/>
  <c r="L20" i="629"/>
  <c r="L23" i="629"/>
  <c r="L20" i="628"/>
  <c r="L24" i="628"/>
  <c r="AC24" i="628"/>
  <c r="L24" i="629"/>
  <c r="L18" i="629"/>
  <c r="Y23" i="629"/>
  <c r="L21" i="629"/>
  <c r="X24" i="629"/>
  <c r="L25" i="628"/>
  <c r="L18" i="628"/>
  <c r="L21" i="628"/>
  <c r="AC25" i="628"/>
  <c r="L19" i="629"/>
  <c r="AD23" i="628"/>
  <c r="L19" i="628"/>
  <c r="E2" i="437"/>
  <c r="V17" i="631" l="1"/>
  <c r="W17" i="631" s="1"/>
  <c r="X17" i="628"/>
  <c r="Z17" i="628" s="1"/>
  <c r="S17" i="629"/>
  <c r="U17" i="629" s="1"/>
  <c r="V17" i="629" s="1"/>
  <c r="W17" i="629" s="1"/>
  <c r="AB17" i="628" l="1"/>
  <c r="M292" i="471"/>
  <c r="R307" i="471"/>
  <c r="H11" i="622"/>
  <c r="H7" i="622"/>
  <c r="P297" i="471"/>
  <c r="R302" i="471"/>
  <c r="R297" i="471"/>
  <c r="H11" i="618"/>
  <c r="H7" i="618"/>
  <c r="H11" i="617"/>
  <c r="H7" i="617"/>
  <c r="H11" i="616"/>
  <c r="H7" i="616"/>
  <c r="H11" i="614"/>
  <c r="H7" i="614"/>
  <c r="H340" i="471"/>
  <c r="E29" i="205"/>
  <c r="F29" i="205"/>
  <c r="E327" i="471"/>
  <c r="E332" i="471"/>
  <c r="F8" i="614"/>
  <c r="M307" i="471"/>
  <c r="F9" i="616"/>
  <c r="F10" i="622"/>
  <c r="F11" i="618"/>
  <c r="F8" i="618"/>
  <c r="F13" i="622"/>
  <c r="F10" i="616"/>
  <c r="M302" i="471"/>
  <c r="F12" i="622"/>
  <c r="F340" i="471"/>
  <c r="F9" i="618"/>
  <c r="F8" i="616"/>
  <c r="F339" i="471"/>
  <c r="F10" i="614"/>
  <c r="F11" i="617"/>
  <c r="F12" i="618"/>
  <c r="F9" i="614"/>
  <c r="F12" i="614"/>
  <c r="F8" i="622"/>
  <c r="F337" i="471"/>
  <c r="F341" i="471"/>
  <c r="M297" i="471"/>
  <c r="F8" i="617"/>
  <c r="F11" i="616"/>
  <c r="F338" i="471"/>
  <c r="F11" i="614"/>
  <c r="F12" i="617"/>
  <c r="F9" i="622"/>
  <c r="F10" i="617"/>
  <c r="F13" i="616"/>
  <c r="F13" i="614"/>
  <c r="F13" i="617"/>
  <c r="F11" i="622"/>
  <c r="F12" i="616"/>
  <c r="F13" i="618"/>
  <c r="F10" i="618"/>
  <c r="F9" i="617"/>
  <c r="F342" i="471"/>
</calcChain>
</file>

<file path=xl/sharedStrings.xml><?xml version="1.0" encoding="utf-8"?>
<sst xmlns="http://schemas.openxmlformats.org/spreadsheetml/2006/main" count="7224" uniqueCount="3299">
  <si>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</si>
  <si>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</si>
  <si>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</si>
  <si>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</si>
  <si>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</si>
  <si>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</si>
  <si>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</si>
  <si>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</si>
  <si>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1.1.1</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</si>
  <si>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</si>
  <si>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</si>
  <si>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</si>
  <si>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</si>
  <si>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</si>
  <si>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</si>
  <si>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</si>
  <si>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</si>
  <si>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</si>
  <si>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</si>
  <si>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</si>
  <si>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</si>
  <si>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</si>
  <si>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</si>
  <si>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</si>
  <si>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</si>
  <si>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</si>
  <si>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</si>
  <si>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</si>
  <si>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</si>
  <si>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</si>
  <si>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</si>
  <si>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</si>
  <si>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</si>
  <si>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</si>
  <si>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</si>
  <si>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</si>
  <si>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</si>
  <si>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</si>
  <si>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</si>
  <si>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</si>
  <si>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</si>
  <si>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Добавить поставщика</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</si>
  <si>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</si>
  <si>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</si>
  <si>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</si>
  <si>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</si>
  <si>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</si>
  <si>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</si>
  <si>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</si>
  <si>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</si>
  <si>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</si>
  <si>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</si>
  <si>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</si>
  <si>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</si>
  <si>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</si>
  <si>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</si>
  <si>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</si>
  <si>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</si>
  <si>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</si>
  <si>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</si>
  <si>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</si>
  <si>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</si>
  <si>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</si>
  <si>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</si>
  <si>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</si>
  <si>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</si>
  <si>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</si>
  <si>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</si>
  <si>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</si>
  <si>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</si>
  <si>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</si>
  <si>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</si>
  <si>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</si>
  <si>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</si>
  <si>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</si>
  <si>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</si>
  <si>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</si>
  <si>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</si>
  <si>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</si>
  <si>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</si>
  <si>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</si>
  <si>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</si>
  <si>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</si>
  <si>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</si>
  <si>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</si>
  <si>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</si>
  <si>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</si>
  <si>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</si>
  <si>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</si>
  <si>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</si>
  <si>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</si>
  <si>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</si>
  <si>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</si>
  <si>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</si>
  <si>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</si>
  <si>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</si>
  <si>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</si>
  <si>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</si>
  <si>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</si>
  <si>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</si>
  <si>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</si>
  <si>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</si>
  <si>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</si>
  <si>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</si>
  <si>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</si>
  <si>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</si>
  <si>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</si>
  <si>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</si>
  <si>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</si>
  <si>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</si>
  <si>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</si>
  <si>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</si>
  <si>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</si>
  <si>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</si>
  <si>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</si>
  <si>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</si>
  <si>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</si>
  <si>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</si>
  <si>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</si>
  <si>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</si>
  <si>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</si>
  <si>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</si>
  <si>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</si>
  <si>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</si>
  <si>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</si>
  <si>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</si>
  <si>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</si>
  <si>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</si>
  <si>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</si>
  <si>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</si>
  <si>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</si>
  <si>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</si>
  <si>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</si>
  <si>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</si>
  <si>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</si>
  <si>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</si>
  <si>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</si>
  <si>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</si>
  <si>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</si>
  <si>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</si>
  <si>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</si>
  <si>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</si>
  <si>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</si>
  <si>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</si>
  <si>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</si>
  <si>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</si>
  <si>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</si>
  <si>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</si>
  <si>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</si>
  <si>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</si>
  <si>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</si>
  <si>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</si>
  <si>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</si>
  <si>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</si>
  <si>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</si>
  <si>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</si>
  <si>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</si>
  <si>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</si>
  <si>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</si>
  <si>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</si>
  <si>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</si>
  <si>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</si>
  <si>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</si>
  <si>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</si>
  <si>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</si>
  <si>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</si>
  <si>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</si>
  <si>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</si>
  <si>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</si>
  <si>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</si>
  <si>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</si>
  <si>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</si>
  <si>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</si>
  <si>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</si>
  <si>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</si>
  <si>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</si>
  <si>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</si>
  <si>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</si>
  <si>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</si>
  <si>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</si>
  <si>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</si>
  <si>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</si>
  <si>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</si>
  <si>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</si>
  <si>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</si>
  <si>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</si>
  <si>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</si>
  <si>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</si>
  <si>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</si>
  <si>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</si>
  <si>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</si>
  <si>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</si>
  <si>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</si>
  <si>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</si>
  <si>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</si>
  <si>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</si>
  <si>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</si>
  <si>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</si>
  <si>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</si>
  <si>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</si>
  <si>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</si>
  <si>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</si>
  <si>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</si>
  <si>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</si>
  <si>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</si>
  <si>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</si>
  <si>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</si>
  <si>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</si>
  <si>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</si>
  <si>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</si>
  <si>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</si>
  <si>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</si>
  <si>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</si>
  <si>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</si>
  <si>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</si>
  <si>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</si>
  <si>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</si>
  <si>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</si>
  <si>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</si>
  <si>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</si>
  <si>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</si>
  <si>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</si>
  <si>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</si>
  <si>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</si>
  <si>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</si>
  <si>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</si>
  <si>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</si>
  <si>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</si>
  <si>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</si>
  <si>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</si>
  <si>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</si>
  <si>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</si>
  <si>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</si>
  <si>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</si>
  <si>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</si>
  <si>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</si>
  <si>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</si>
  <si>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</si>
  <si>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</si>
  <si>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</si>
  <si>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</si>
  <si>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</si>
  <si>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</si>
  <si>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</si>
  <si>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</si>
  <si>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</si>
  <si>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</si>
  <si>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</si>
  <si>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</si>
  <si>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</si>
  <si>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</si>
  <si>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</si>
  <si>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</si>
  <si>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</si>
  <si>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</si>
  <si>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</si>
  <si>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</si>
  <si>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</si>
  <si>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</si>
  <si>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</si>
  <si>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</si>
  <si>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</si>
  <si>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</si>
  <si>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</si>
  <si>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</si>
  <si>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</si>
  <si>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</si>
  <si>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</si>
  <si>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</si>
  <si>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</si>
  <si>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</si>
  <si>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</si>
  <si>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</si>
  <si>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</si>
  <si>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</si>
  <si>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</si>
  <si>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</si>
  <si>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</si>
  <si>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</si>
  <si>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</si>
  <si>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</si>
  <si>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</si>
  <si>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</si>
  <si>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</si>
  <si>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</si>
  <si>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</si>
  <si>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</si>
  <si>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</si>
  <si>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</si>
  <si>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</si>
  <si>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</si>
  <si>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</si>
  <si>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</si>
  <si>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</si>
  <si>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</si>
  <si>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</si>
  <si>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</si>
  <si>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</si>
  <si>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</si>
  <si>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</si>
  <si>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</si>
  <si>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</si>
  <si>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</si>
  <si>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</si>
  <si>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</si>
  <si>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</si>
  <si>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</si>
  <si>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</si>
  <si>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</si>
  <si>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</si>
  <si>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</si>
  <si>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</si>
  <si>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</si>
  <si>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</si>
  <si>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</si>
  <si>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</si>
  <si>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</si>
  <si>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</si>
  <si>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</si>
  <si>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</si>
  <si>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</si>
  <si>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</si>
  <si>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</si>
  <si>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</si>
  <si>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</si>
  <si>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</si>
  <si>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</si>
  <si>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</si>
  <si>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</si>
  <si>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1.2</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</si>
  <si>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</si>
  <si>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</si>
  <si>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</si>
  <si>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</si>
  <si>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</si>
  <si>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</si>
  <si>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</si>
  <si>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</si>
  <si>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</si>
  <si>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</si>
  <si>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</si>
  <si>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</si>
  <si>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</si>
  <si>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</si>
  <si>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</si>
  <si>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</si>
  <si>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</si>
  <si>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</si>
  <si>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</si>
  <si>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</si>
  <si>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</si>
  <si>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</si>
  <si>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</si>
  <si>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</si>
  <si>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</si>
  <si>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</si>
  <si>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</si>
  <si>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</si>
  <si>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</si>
  <si>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</si>
  <si>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</si>
  <si>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</si>
  <si>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</si>
  <si>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</si>
  <si>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</si>
  <si>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</si>
  <si>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</si>
  <si>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</si>
  <si>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</si>
  <si>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</si>
  <si>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</si>
  <si>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</si>
  <si>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</si>
  <si>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</si>
  <si>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</si>
  <si>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</si>
  <si>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</si>
  <si>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</si>
  <si>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</si>
  <si>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</si>
  <si>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</si>
  <si>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</si>
  <si>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</si>
  <si>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</si>
  <si>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</si>
  <si>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</si>
  <si>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</si>
  <si>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</si>
  <si>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</si>
  <si>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</si>
  <si>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</si>
  <si>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</si>
  <si>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</si>
  <si>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</si>
  <si>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</si>
  <si>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</si>
  <si>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</si>
  <si>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</si>
  <si>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</si>
  <si>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</si>
  <si>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</si>
  <si>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</si>
  <si>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</si>
  <si>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</si>
  <si>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</si>
  <si>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</si>
  <si>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</si>
  <si>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</si>
  <si>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</si>
  <si>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</si>
  <si>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</si>
  <si>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</si>
  <si>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</si>
  <si>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</si>
  <si>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</si>
  <si>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</si>
  <si>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</si>
  <si>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</si>
  <si>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</si>
  <si>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</si>
  <si>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</si>
  <si>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List12</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</si>
  <si>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</si>
  <si>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</si>
  <si>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</si>
  <si>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</si>
  <si>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</si>
  <si>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</si>
  <si>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</si>
  <si>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</si>
  <si>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</si>
  <si>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</si>
  <si>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</si>
  <si>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</si>
  <si>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</si>
  <si>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</si>
  <si>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</si>
  <si>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</si>
  <si>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</si>
  <si>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</si>
  <si>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</si>
  <si>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</si>
  <si>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</si>
  <si>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1.2.1</t>
  </si>
  <si>
    <t>3.1</t>
  </si>
  <si>
    <t>4.1</t>
  </si>
  <si>
    <t>5.1</t>
  </si>
  <si>
    <t>5.1.1</t>
  </si>
  <si>
    <t>5.2</t>
  </si>
  <si>
    <t>5.2.1</t>
  </si>
  <si>
    <t>5.3</t>
  </si>
  <si>
    <t>5.3.1</t>
  </si>
  <si>
    <t>6.1</t>
  </si>
  <si>
    <t>et_List11_1</t>
  </si>
  <si>
    <t>Параметры формы</t>
  </si>
  <si>
    <t>Описание параметров формы</t>
  </si>
  <si>
    <t>Ссылка на документ</t>
  </si>
  <si>
    <t>Наименование параметра</t>
  </si>
  <si>
    <t>x</t>
  </si>
  <si>
    <t>Информация о размещении данных на сайте регулируемой организации</t>
  </si>
  <si>
    <t>дата размещения информации</t>
  </si>
  <si>
    <t>Дата размещения информации указывается в виде «ДД.ММ.ГГГГ».</t>
  </si>
  <si>
    <t>адрес страницы сайта в сети «Интернет» и ссылка на документ</t>
  </si>
  <si>
    <t>Указывается ссылка на документ, предварительно загруженный в хранилище файлов ФГИС ЕИАС.</t>
  </si>
  <si>
    <t>наименование НПА</t>
  </si>
  <si>
    <t>контактный телефон службы</t>
  </si>
  <si>
    <t>график работы службы</t>
  </si>
  <si>
    <t>адрес службы</t>
  </si>
  <si>
    <t>et_List12_1</t>
  </si>
  <si>
    <t>et_List12_2</t>
  </si>
  <si>
    <t>et_List12_3</t>
  </si>
  <si>
    <t>et_List12_4</t>
  </si>
  <si>
    <t>население</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</si>
  <si>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</si>
  <si>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</si>
  <si>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</si>
  <si>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</si>
  <si>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</si>
  <si>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</si>
  <si>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</si>
  <si>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</si>
  <si>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t>
  </si>
  <si>
    <t>В колонке «Информация» указывается полное наименование и реквизиты НПА.
В случае наличия нескольких НПА каждое из них указывается в отдельной строке.</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</si>
  <si>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</si>
  <si>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</si>
  <si>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</si>
  <si>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</si>
  <si>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</si>
  <si>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List11</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</si>
  <si>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</si>
  <si>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</si>
  <si>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</si>
  <si>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</si>
  <si>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</si>
  <si>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</si>
  <si>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</si>
  <si>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</si>
  <si>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</si>
  <si>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</si>
  <si>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</si>
  <si>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</si>
  <si>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</si>
  <si>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Источник официального опубликования решения</t>
  </si>
  <si>
    <t>Наименование органа регулирования, принявшего решение об утверждении тарифов</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</si>
  <si>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</si>
  <si>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</si>
  <si>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</si>
  <si>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</si>
  <si>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</si>
  <si>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</si>
  <si>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</si>
  <si>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</si>
  <si>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</si>
  <si>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</si>
  <si>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</si>
  <si>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</si>
  <si>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</si>
  <si>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2</t>
  </si>
  <si>
    <t>территория 3</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</si>
  <si>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</si>
  <si>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</si>
  <si>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</si>
  <si>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</si>
  <si>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</si>
  <si>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</si>
  <si>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</si>
  <si>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</si>
  <si>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</si>
  <si>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</si>
  <si>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</si>
  <si>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</si>
  <si>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</si>
  <si>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</si>
  <si>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</si>
  <si>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</si>
  <si>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</si>
  <si>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</si>
  <si>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</si>
  <si>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</si>
  <si>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</si>
  <si>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</si>
  <si>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</si>
  <si>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</si>
  <si>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</si>
  <si>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</si>
  <si>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</si>
  <si>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</si>
  <si>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</si>
  <si>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</si>
  <si>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</si>
  <si>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</si>
  <si>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</si>
  <si>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</si>
  <si>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</si>
  <si>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</si>
  <si>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</si>
  <si>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</si>
  <si>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</si>
  <si>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</si>
  <si>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</si>
  <si>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</si>
  <si>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</si>
  <si>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</si>
  <si>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</si>
  <si>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</si>
  <si>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</si>
  <si>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</si>
  <si>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</si>
  <si>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</si>
  <si>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</si>
  <si>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</si>
  <si>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</si>
  <si>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</si>
  <si>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</si>
  <si>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</si>
  <si>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</si>
  <si>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</si>
  <si>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</si>
  <si>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</si>
  <si>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</si>
  <si>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</si>
  <si>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</si>
  <si>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</si>
  <si>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</si>
  <si>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</si>
  <si>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</si>
  <si>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</si>
  <si>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</si>
  <si>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</si>
  <si>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</si>
  <si>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</si>
  <si>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</si>
  <si>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</si>
  <si>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</si>
  <si>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</si>
  <si>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</si>
  <si>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</si>
  <si>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Номер документа об утверждении тарифов</t>
  </si>
  <si>
    <t>Дата документа об утверждении тарифов</t>
  </si>
  <si>
    <t>Указывается форма договора, используемая регулируемой организацией, в виде ссылки на документ, предварительно загруженный в хранилище файлов ФГИС ЕИАС.
В случае наличия нескольких форм таких договоров информация по каждой из них указывается в отдельной строке.</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</si>
  <si>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
В случае наличия нескольких служб и (или) адресов, информация по каждому из них указывается в отдельной строке.</t>
  </si>
  <si>
    <t>Дата периода регулирования, с которой вводятся изменения в тарифы</t>
  </si>
  <si>
    <t>List05_5</t>
  </si>
  <si>
    <t>List06_5</t>
  </si>
  <si>
    <t>Информация о порядке выполнения технологических, технических и других мероприятий, связанных с подключением к централизованной системе горячего водоснабжения</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</si>
  <si>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</si>
  <si>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</si>
  <si>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</si>
  <si>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</si>
  <si>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Первичное установление тарифов</t>
  </si>
  <si>
    <t>Изменение тарифов</t>
  </si>
  <si>
    <t>Номер принятия решения об изменении тарифов</t>
  </si>
  <si>
    <t>Дата принятия решения об изменении тарифов</t>
  </si>
  <si>
    <t>Наименование органа регулирования, принявшего решение об изменении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</si>
  <si>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</si>
  <si>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</si>
  <si>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</si>
  <si>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</si>
  <si>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</si>
  <si>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</si>
  <si>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</si>
  <si>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</si>
  <si>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</si>
  <si>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</si>
  <si>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</si>
  <si>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</si>
  <si>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</si>
  <si>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</si>
  <si>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</si>
  <si>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</si>
  <si>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</si>
  <si>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</si>
  <si>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</si>
  <si>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r>
      <t>Форма 4.2.1 Информация о величинах тарифов на тепловую энергию, поддержанию резервной тепловой мощности</t>
    </r>
    <r>
      <rPr>
        <vertAlign val="superscript"/>
        <sz val="10"/>
        <rFont val="Tahoma"/>
        <family val="2"/>
        <charset val="204"/>
      </rPr>
      <t>1</t>
    </r>
  </si>
  <si>
    <t xml:space="preserve">Для каждого вида тарифа в сфере теплоснабжения форма заполняется отдельно.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предельном уровне цены на тепловую энергию (мощность), поставляемую потребителям, об индикативном предельном уровне цены на тепловую энергию (мощность) единой теплоснабжающей организации. В этом случае дополнительно раскрывается информация о графике поэтапного равномерного доведения предельного уровня цены на тепловую энергию (мощность) (при наличии).
Раскрывается в том числе информация о тарифах на товары (услуги) в сфере теплоснабжения в случаях, указанных в частях 12.1 - 12.4 статьи 10 Федерального закона от 27.07.2010 № 190-ФЗ «О теплоснабжении» (Собрание законодательства Российской Федерации, 2010, № 31, ст. 4159; 2011, № 23, ст. 3263; 2012, № 53, ст. 7616; 2013, № 19, ст. 2330; 2014, № 30, ст. 4218; № 49, ст. 6913; 2015, № 48, ст. 6723; 2017, № 31, ст. 4828; 2018, № 31, ст. 4861) (далее – Федеральный закон № 190-ФЗ), теплоснабжающей организации, теплосетевой организации в ценовых зонах теплоснабжения.
</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</si>
  <si>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</si>
  <si>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</si>
  <si>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</si>
  <si>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 организации-перепродавцы;
• бюджетные организации;
• население;
• прочие;
• без дифференциации.
В случае дифференциации тарифов группам потребителей информация по ним указывается в отдельных строках.</t>
  </si>
  <si>
    <t>Форма 4.2.1 Информация о величинах тарифов на тепловую энергию, поддержанию резервной тепловой мощности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</si>
  <si>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 без дифференциации;
• к коллектору источника тепловой энергии;
• к тепловой сети без дополнительного преобразования на тепловых пунктах, эксплуатируемых теплоснабжающей организацией;
•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</si>
  <si>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</si>
  <si>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</si>
  <si>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</si>
  <si>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</si>
  <si>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</si>
  <si>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</si>
  <si>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</si>
  <si>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</si>
  <si>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</si>
  <si>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</si>
  <si>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</si>
  <si>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</si>
  <si>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</si>
  <si>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Информация о величинах тарифов на тепловую энергию, поддержанию резервной тепловой мощности</t>
  </si>
  <si>
    <t>Форма 4.2.1</t>
  </si>
  <si>
    <t>Период действия</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</si>
  <si>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</si>
  <si>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</si>
  <si>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</si>
  <si>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Указывается наименование тарифа в случае нескольких тарифов.
В случае наличия нескольких тарифов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</si>
  <si>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При утверждении двухставочного тарифа тариф колонка «Одноставочный тариф» не заполняется.
При подаче утверждении одноставочного тарифа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</si>
  <si>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
По данной форме раскрывается в том числе информация о тарифах на теплоноситель в виде воды, поставляемый теплоснабжающей организаций, теплосетевой организацией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Федерального закона № 190-ФЗ.</t>
  </si>
  <si>
    <t>Форма 4.2.2 Информация о величинах тарифов на теплоноситель, передачу тепловой энергии, теплоносителя</t>
  </si>
  <si>
    <t>Информация о величинах тарифов на теплоноситель, передачу тепловой энергии, теплоносителя</t>
  </si>
  <si>
    <t>Форма 4.2.2</t>
  </si>
  <si>
    <t>Форма 4.2.3</t>
  </si>
  <si>
    <t>Форма 4.2.4</t>
  </si>
  <si>
    <r>
      <t>Форма 4.2.3 Информация о величинах тарифов на горячую воду (в открытых системах)</t>
    </r>
    <r>
      <rPr>
        <vertAlign val="superscript"/>
        <sz val="10"/>
        <rFont val="Tahoma"/>
        <family val="2"/>
        <charset val="204"/>
      </rPr>
      <t>1</t>
    </r>
  </si>
  <si>
    <t>Компонент на теплоноситель, руб./куб.м</t>
  </si>
  <si>
    <t>Указывается вид теплоносителя. Значение выбирается из перечня:
• вода;
• пар;
• отборный пар, 1.2-2.5 кг/см2;
• отборный пар, 2.5-7 кг/см2;
• отборный пар, 7-13 кг/см2;
• отборный пар, &gt; 13 кг/см2;
• острый и редуцированный пар;
• горячая вода в системе централизованного теплоснабжения на отопление;
• горячая вода в системе централизованного теплоснабжения на горячее водоснабжение;
• прочее.
В случае дифференциации тарифов по видам теплоносителя информация по ним указывается в отдельных строках.</t>
  </si>
  <si>
    <t xml:space="preserve">В колонке «Параметр дифференциации тарифов» указывается наименование поставщика в случае наличия дифференциации компонента двухставочного тарифа на горячую воду по поставщикам.
При утверждении двухставочного тарифа колонка «Одноставочный тариф» не заполняется.
При утверждении одноставочного тарифа колонки в блоке «Двухставочный тариф» не заполняются.
В случае отсутствия разбивки тарифа на компоненты колонки «Компонент на теплоноситель, руб./куб.м» и «Одноставочный компонент на тепловую энергию, руб/Гкал»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поставщикам информация по ним указывается в отдельных строках.
</t>
  </si>
  <si>
    <t>Информация о величинах тарифов на горячую воду (в открытых системах)</t>
  </si>
  <si>
    <t>Форма 4.2.3 Информация о величинах тарифов на горячую воду (в открытых системах)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</si>
  <si>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</si>
  <si>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4.2.4 Информация о величинах тарифов на подключение к системе теплоснабжения</t>
  </si>
  <si>
    <r>
      <t>Форма 4.2.4 Информация о величинах тарифов на подключение к системе теплоснабжения</t>
    </r>
    <r>
      <rPr>
        <vertAlign val="superscript"/>
        <sz val="10"/>
        <rFont val="Tahoma"/>
        <family val="2"/>
        <charset val="204"/>
      </rPr>
      <t>1</t>
    </r>
  </si>
  <si>
    <t>Информация о величинах тарифов на подключение к системе теплоснабжения</t>
  </si>
  <si>
    <t>Параметр дифференциации тарифа/Заявитель</t>
  </si>
  <si>
    <t>с НДС</t>
  </si>
  <si>
    <t>без НДС</t>
  </si>
  <si>
    <t>Плата за подключение (технологическое присоединение), тыс. руб./Гкал/ч (руб.)</t>
  </si>
  <si>
    <t>Указывается наименование источника тепловой энергии</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</si>
  <si>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</si>
  <si>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плате за подключение (технологическое присоединение) к системе теплоснабжения, применяемой в случае, установленном частью 9 статьи 23.4 Федерального закона 190-ФЗ.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t>
  </si>
  <si>
    <t>Форма 4.2.5</t>
  </si>
  <si>
    <t>Информация о плате за подключение к системе теплоснабжения в индивидуальном порядке</t>
  </si>
  <si>
    <t>Форма 4.2.5 Информация о плате за подключение к системе теплоснабжения в индивидуальном порядке</t>
  </si>
  <si>
    <r>
      <t>Форма 4.2.5 Информация о плате за подключение к системе теплоснабжения в индивидуальном порядке</t>
    </r>
    <r>
      <rPr>
        <vertAlign val="superscript"/>
        <sz val="10"/>
        <rFont val="Tahoma"/>
        <family val="2"/>
        <charset val="204"/>
      </rPr>
      <t>1</t>
    </r>
  </si>
  <si>
    <t>Указывается наименование источника тепловой энергии.</t>
  </si>
  <si>
    <t>В колонке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</si>
  <si>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 xml:space="preserve">При размещении информации по данной форме дополнительно указываются: наименование органа регулирования тарифов, принявшего решение об утверждении тарифа, дата и номер документа об утверждении тарифа, источник официального опубликования решения.
По данной форме раскрывается в том числе информация о тарифах на товары (услуги) в сфере теплоснабжения в случаях, указанных в частях 12.1 - 12.4 статьи 10 Федерального закона № 190-ФЗ, теплоснабжающей организации, теплосетевой организации в ценовых зонах теплоснабжения.
</t>
  </si>
  <si>
    <t>Информация об условиях, на которых осуществляется поставка товаров и (или) оказание услуг</t>
  </si>
  <si>
    <t>Форма 4.7</t>
  </si>
  <si>
    <t>Сведения об условиях публичных договоров поставок товаров, оказания услуг, в том числе договоров о подключении к системе теплоснабжения</t>
  </si>
  <si>
    <t>форма публичного договора поставки товаров, оказания услуг</t>
  </si>
  <si>
    <t>договор о подключении к системе теплоснабжения</t>
  </si>
  <si>
    <t>Информация размещается в случае, если организация осуществляет услуги по подключению (технологическому присоединению) к системе теплоснабжения.
Указывается ссылка на документ, предварительно загруженный в хранилище файлов ФГИС ЕИАС.
В случае наличия нескольких договоров о подключении к системе теплоснабжения информация по каждому из них указывается в отдельной строке.</t>
  </si>
  <si>
    <r>
      <t>Форма 4.8 Информация о порядке выполнения технологических, технических и других мероприятий, связанных с подключением к системе теплоснабжения</t>
    </r>
    <r>
      <rPr>
        <vertAlign val="superscript"/>
        <sz val="10"/>
        <rFont val="Tahoma"/>
        <family val="2"/>
        <charset val="204"/>
      </rPr>
      <t>1</t>
    </r>
  </si>
  <si>
    <t>В колонке «Информация» указывается адрес страницы сайта в сети «Интернет», на которой размещена информация.
В колонке «Ссылка на документ» указывается ссылка на скриншот страницы сайта в сети «Интернет», предварительно загруженный в хранилище файлов ФГИС ЕИАС, на которой размещена информация.</t>
  </si>
  <si>
    <t>Форма заявки о подключении к централизованной системе теплоснабжения</t>
  </si>
  <si>
    <t>Перечень документов и сведений, представляемых одновременно с заявкой о подключении к централизованной системе теплоснабжения, и указание на запрет требовать представления документов и сведений или осуществления действий,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t>
  </si>
  <si>
    <t xml:space="preserve">Указывается ссылка на документ, предварительно загруженный в хранилище файлов ФГИС ЕИАС.
В случае наличия дополнительных сведений информация по ним указывается в отдельных строках.
</t>
  </si>
  <si>
    <t>Реквизиты НПА, регламентирующих порядок действий заявителя и регулируемой организации при подаче, приеме, обработке заявки о подключении к централизованной системе теплоснабжения (в том числе в форме электронного документа), принятии решения и информировании о принятом по результатам рассмотрения указанной заявки решении (возврат документов, прилагаемых к заявке о подключении к централизованной системе теплоснабжения, либо направление подписанного проекта договора о подключении к централизованной системе теплоснабжения), основания для отказа в принятии к рассмотрению документов, прилагаемых к заявлению о подключении к централизованной системе теплоснабжения, в подписании договора о подключении к централизованной системе теплоснабжения</t>
  </si>
  <si>
    <t>Телефоны, адреса и график работы службы, ответственной за прием и обработку заявок о подключении к централизованной системе теплоснабжения</t>
  </si>
  <si>
    <t>телефоны службы, ответственной за прием и обработку заявок о подключении к централизованной системе теплоснабжения</t>
  </si>
  <si>
    <t>Указывается номер контактного телефона службы, ответственной за прием и обработку заявок о подключении к централизованной системе теплоснабжения. 
В случае наличия нескольких служб и (или) номеров телефонов, информация по каждому из них указывается в отдельной строке.</t>
  </si>
  <si>
    <t>адреса службы, ответственной за прием и обработку заявок о подключении к централизованной системе теплоснабжения</t>
  </si>
  <si>
    <t>график работы службы, ответственной за прием и обработку заявок о подключении к централизованной системе теплоснабжения</t>
  </si>
  <si>
    <t>Указывается график работы службы, ответственной за прием и обработку заявок о подключении к централизованной системе теплоснабжения. 
В случае наличия нескольких служб и (или) графиков работы, информация по каждому из них указывается в отдельной строке.</t>
  </si>
  <si>
    <t>Информация раскрывается в случае, если регулируемая организация осуществляет услуги по подключению (технологическому присоединению) к централизованной системе теплоснабжения.</t>
  </si>
  <si>
    <t>Регламент подключения к системе теплоснабжения, утверждаемый регулируемой организацией, включающий сроки, состав и последовательность действий при осуществлении подключения к системе теплоснабжения, сведения о размере платы за услуги по подключению к системе теплоснабжения, информацию о месте нахождения и графике работы, справочных телефонах, адресе официального сайта регулируемой организации в сети "Интернет" и блок-схему, отражающую графическое изображение последовательности действий, осуществляемых при подключении к системе теплоснабжения</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</si>
  <si>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</si>
  <si>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</si>
  <si>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</si>
  <si>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</si>
  <si>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</si>
  <si>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</si>
  <si>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</si>
  <si>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</si>
  <si>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</si>
  <si>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</si>
  <si>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</si>
  <si>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</si>
  <si>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</si>
  <si>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</si>
  <si>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</si>
  <si>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</si>
  <si>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</si>
  <si>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</si>
  <si>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</si>
  <si>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Организация осуществляет подключение (технологическое присоединение) к системе теплоснабжения</t>
  </si>
  <si>
    <r>
      <t>Форма 4.7 Информация об условиях, на которых осуществляется поставка товаров и (или) оказание услуг</t>
    </r>
    <r>
      <rPr>
        <vertAlign val="superscript"/>
        <sz val="10"/>
        <rFont val="Tahoma"/>
        <family val="2"/>
        <charset val="204"/>
      </rPr>
      <t>*</t>
    </r>
  </si>
  <si>
    <t>*</t>
  </si>
  <si>
    <t>Указывается информация в части поставки товаров (оказания услуг) по регулируемым ценам (тарифам)</t>
  </si>
  <si>
    <t>1.3</t>
  </si>
  <si>
    <t>1.3.0</t>
  </si>
  <si>
    <t>прочие договора</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</si>
  <si>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</si>
  <si>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</si>
  <si>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</si>
  <si>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</si>
  <si>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</si>
  <si>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</si>
  <si>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</si>
  <si>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</si>
  <si>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Опубликовать индикативный предельный уровень цен на тепловую энергию (мощность)</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</si>
  <si>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</si>
  <si>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</si>
  <si>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</si>
  <si>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</si>
  <si>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</si>
  <si>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</si>
  <si>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</si>
  <si>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</si>
  <si>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</si>
  <si>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</si>
  <si>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</si>
  <si>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</si>
  <si>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</si>
  <si>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</si>
  <si>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</si>
  <si>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</si>
  <si>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Предельный уровнь цены на тепловую энергию (мощность), поставляемую теплоснабжающими организациями потребителям</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</si>
  <si>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</si>
  <si>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</si>
  <si>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</si>
  <si>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</si>
  <si>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</si>
  <si>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</si>
  <si>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Форма 4.8</t>
  </si>
  <si>
    <t>Информация, подлежащая раскрытию организациями сферы теплоснабжения (цены и тарифы)</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</si>
  <si>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</si>
  <si>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</si>
  <si>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</si>
  <si>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Проверка доступных обновлений...</t>
  </si>
  <si>
    <t>Нет доступных обновлений для отчёта с кодом FAS.JKH.OPEN.INFO.PRICE.WARM!</t>
  </si>
  <si>
    <t>19.12.2018</t>
  </si>
  <si>
    <t>Ардатовский муниципальный район</t>
  </si>
  <si>
    <t>22602000</t>
  </si>
  <si>
    <t>Кужендеевский сельсовет</t>
  </si>
  <si>
    <t>22602424</t>
  </si>
  <si>
    <t>Личадеевский сельсовет</t>
  </si>
  <si>
    <t>22602428</t>
  </si>
  <si>
    <t>Михеевский сельсовет</t>
  </si>
  <si>
    <t>22602432</t>
  </si>
  <si>
    <t>Рабочий поселок Ардатов</t>
  </si>
  <si>
    <t>22602151</t>
  </si>
  <si>
    <t>Рабочий поселок Мухтолово</t>
  </si>
  <si>
    <t>22602155</t>
  </si>
  <si>
    <t>Саконский сельсовет</t>
  </si>
  <si>
    <t>22602436</t>
  </si>
  <si>
    <t>Стексовский сельсовет</t>
  </si>
  <si>
    <t>22602440</t>
  </si>
  <si>
    <t>Хрипуновский сельсовет</t>
  </si>
  <si>
    <t>22602444</t>
  </si>
  <si>
    <t>Арзамасский муниципальный район</t>
  </si>
  <si>
    <t>22603000</t>
  </si>
  <si>
    <t>Абрамовский сельсовет</t>
  </si>
  <si>
    <t>22603404</t>
  </si>
  <si>
    <t>Балахонихинский сельсовет</t>
  </si>
  <si>
    <t>22603408</t>
  </si>
  <si>
    <t>Бебяевский сельсовет</t>
  </si>
  <si>
    <t>22603456</t>
  </si>
  <si>
    <t>Березовский сельсовет</t>
  </si>
  <si>
    <t>22603410</t>
  </si>
  <si>
    <t>Большетумановский сельсовет</t>
  </si>
  <si>
    <t>22603412</t>
  </si>
  <si>
    <t>Кирилловский сельсовет</t>
  </si>
  <si>
    <t>22603424</t>
  </si>
  <si>
    <t>Красносельский сельсовет</t>
  </si>
  <si>
    <t>22603432</t>
  </si>
  <si>
    <t>Ломовский сельсовет</t>
  </si>
  <si>
    <t>22603440</t>
  </si>
  <si>
    <t>Новоусадский сельсовет</t>
  </si>
  <si>
    <t>22603452</t>
  </si>
  <si>
    <t>Рабочий поселок Выездное</t>
  </si>
  <si>
    <t>22603155</t>
  </si>
  <si>
    <t>Слизневский сельсовет</t>
  </si>
  <si>
    <t>22603472</t>
  </si>
  <si>
    <t>Чернухинский сельсовет</t>
  </si>
  <si>
    <t>22603476</t>
  </si>
  <si>
    <t>Шатовский сельсовет</t>
  </si>
  <si>
    <t>22603480</t>
  </si>
  <si>
    <t>Балахнинский муниципальный район</t>
  </si>
  <si>
    <t>22605000</t>
  </si>
  <si>
    <t>Город Балахна</t>
  </si>
  <si>
    <t>22605101</t>
  </si>
  <si>
    <t>Коневский сельсовет</t>
  </si>
  <si>
    <t>22605408</t>
  </si>
  <si>
    <t>Кочергинский сельсовет</t>
  </si>
  <si>
    <t>22605412</t>
  </si>
  <si>
    <t>Рабочий поселок Большое Козино</t>
  </si>
  <si>
    <t>22605153</t>
  </si>
  <si>
    <t>Рабочий поселок Гидроторф</t>
  </si>
  <si>
    <t>22605155</t>
  </si>
  <si>
    <t>Рабочий поселок Малое Козино</t>
  </si>
  <si>
    <t>22605158</t>
  </si>
  <si>
    <t>Шеляуховский сельсовет</t>
  </si>
  <si>
    <t>22605416</t>
  </si>
  <si>
    <t>Богородский муниципальный район</t>
  </si>
  <si>
    <t>22607000</t>
  </si>
  <si>
    <t>Алешковский сельсовет</t>
  </si>
  <si>
    <t>22607404</t>
  </si>
  <si>
    <t>Город Богородск</t>
  </si>
  <si>
    <t>22607101</t>
  </si>
  <si>
    <t>Доскинский сельсовет</t>
  </si>
  <si>
    <t>22607416</t>
  </si>
  <si>
    <t>Дуденевский сельсовет</t>
  </si>
  <si>
    <t>22607420</t>
  </si>
  <si>
    <t>Каменский сельсовет</t>
  </si>
  <si>
    <t>22607428</t>
  </si>
  <si>
    <t>Новинский сельсовет</t>
  </si>
  <si>
    <t>22607436</t>
  </si>
  <si>
    <t>Хвощевский сельсовет</t>
  </si>
  <si>
    <t>22607444</t>
  </si>
  <si>
    <t>Шапкинский сельсовет</t>
  </si>
  <si>
    <t>22607448</t>
  </si>
  <si>
    <t>Большеболдинский муниципальный район</t>
  </si>
  <si>
    <t>22609000</t>
  </si>
  <si>
    <t>Большеболдинский сельсовет</t>
  </si>
  <si>
    <t>22609404</t>
  </si>
  <si>
    <t>Молчановский сельсовет</t>
  </si>
  <si>
    <t>22609416</t>
  </si>
  <si>
    <t>Новослободской сельсовет</t>
  </si>
  <si>
    <t>22609420</t>
  </si>
  <si>
    <t>Пермеевский сельсовет</t>
  </si>
  <si>
    <t>22609422</t>
  </si>
  <si>
    <t>Пикшенский сельсовет</t>
  </si>
  <si>
    <t>22609424</t>
  </si>
  <si>
    <t>Черновский сельсовет</t>
  </si>
  <si>
    <t>22609432</t>
  </si>
  <si>
    <t>Большемурашкинский муниципальный район</t>
  </si>
  <si>
    <t>22610000</t>
  </si>
  <si>
    <t>Григоровский сельсовет</t>
  </si>
  <si>
    <t>22610408</t>
  </si>
  <si>
    <t>Рабочий поселок Большое Мурашкино</t>
  </si>
  <si>
    <t>22610151</t>
  </si>
  <si>
    <t>Советский сельсовет</t>
  </si>
  <si>
    <t>22610404</t>
  </si>
  <si>
    <t>Холязинский сельсовет</t>
  </si>
  <si>
    <t>22610428</t>
  </si>
  <si>
    <t>Бутурлинский муниципальный район</t>
  </si>
  <si>
    <t>22612000</t>
  </si>
  <si>
    <t>Большебакалдский сельсовет</t>
  </si>
  <si>
    <t>22612404</t>
  </si>
  <si>
    <t>Каменищенский сельсовет</t>
  </si>
  <si>
    <t>22612412</t>
  </si>
  <si>
    <t>Кочуновский сельсовет</t>
  </si>
  <si>
    <t>22612420</t>
  </si>
  <si>
    <t>Рабочий поселок Бутурлино</t>
  </si>
  <si>
    <t>22612151</t>
  </si>
  <si>
    <t>Уваровский сельсовет</t>
  </si>
  <si>
    <t>22612428</t>
  </si>
  <si>
    <t>Ягубовский сельсовет</t>
  </si>
  <si>
    <t>22612432</t>
  </si>
  <si>
    <t>Вадский муниципальный район</t>
  </si>
  <si>
    <t>22614000</t>
  </si>
  <si>
    <t>Вадский сельсовет</t>
  </si>
  <si>
    <t>22614404</t>
  </si>
  <si>
    <t>Дубенский сельсовет</t>
  </si>
  <si>
    <t>22614408</t>
  </si>
  <si>
    <t>Круто-Майданский сельсовет</t>
  </si>
  <si>
    <t>22614416</t>
  </si>
  <si>
    <t>Лопатинский сельсовет</t>
  </si>
  <si>
    <t>22614420</t>
  </si>
  <si>
    <t>Новомирский сельсовет</t>
  </si>
  <si>
    <t>22614424</t>
  </si>
  <si>
    <t>Стрельский сельсовет</t>
  </si>
  <si>
    <t>22614432</t>
  </si>
  <si>
    <t>Варнавинский муниципальный район</t>
  </si>
  <si>
    <t>22615000</t>
  </si>
  <si>
    <t>Богородский сельсовет</t>
  </si>
  <si>
    <t>22615420</t>
  </si>
  <si>
    <t>Восходовский сельсовет</t>
  </si>
  <si>
    <t>22615406</t>
  </si>
  <si>
    <t>Михаленинский сельсовет</t>
  </si>
  <si>
    <t>22615416</t>
  </si>
  <si>
    <t>Рабочий поселок Варнавино</t>
  </si>
  <si>
    <t>22615151</t>
  </si>
  <si>
    <t>Северный сельсовет</t>
  </si>
  <si>
    <t>22615428</t>
  </si>
  <si>
    <t>Шудский сельсовет</t>
  </si>
  <si>
    <t>22615430</t>
  </si>
  <si>
    <t>Вачский муниципальный район</t>
  </si>
  <si>
    <t>22617000</t>
  </si>
  <si>
    <t>Арефинский сельсовет</t>
  </si>
  <si>
    <t>22617408</t>
  </si>
  <si>
    <t>Казаковский сельсовет</t>
  </si>
  <si>
    <t>22617424</t>
  </si>
  <si>
    <t>Новосельский сельсовет</t>
  </si>
  <si>
    <t>22617432</t>
  </si>
  <si>
    <t>Рабочий поселок Вача</t>
  </si>
  <si>
    <t>22617151</t>
  </si>
  <si>
    <t>Филинский сельсовет</t>
  </si>
  <si>
    <t>22617436</t>
  </si>
  <si>
    <t>Чулковский сельсовет</t>
  </si>
  <si>
    <t>22617440</t>
  </si>
  <si>
    <t>Ветлужский муниципальный район</t>
  </si>
  <si>
    <t>22618000</t>
  </si>
  <si>
    <t>Волыновский сельсовет</t>
  </si>
  <si>
    <t>22618408</t>
  </si>
  <si>
    <t>Город Ветлуга</t>
  </si>
  <si>
    <t>22618101</t>
  </si>
  <si>
    <t>Крутцовский сельсовет</t>
  </si>
  <si>
    <t>22618416</t>
  </si>
  <si>
    <t>Макарьевский сельсовет</t>
  </si>
  <si>
    <t>22618420</t>
  </si>
  <si>
    <t>Мошкинский сельсовет</t>
  </si>
  <si>
    <t>22618428</t>
  </si>
  <si>
    <t>Новоуспенский сельсовет</t>
  </si>
  <si>
    <t>22618432</t>
  </si>
  <si>
    <t>Поселок им Калинина</t>
  </si>
  <si>
    <t>22618154</t>
  </si>
  <si>
    <t>Проновский сельсовет</t>
  </si>
  <si>
    <t>22618436</t>
  </si>
  <si>
    <t>Туранский сельсовет</t>
  </si>
  <si>
    <t>22618444</t>
  </si>
  <si>
    <t>Вознесенский муниципальный район</t>
  </si>
  <si>
    <t>22619000</t>
  </si>
  <si>
    <t>Бахтызинский сельсовет</t>
  </si>
  <si>
    <t>22619408</t>
  </si>
  <si>
    <t>Благодатовский сельсовет</t>
  </si>
  <si>
    <t>22619412</t>
  </si>
  <si>
    <t>Бутаковский сельсовет</t>
  </si>
  <si>
    <t>22619416</t>
  </si>
  <si>
    <t>Криушинский сельсовет</t>
  </si>
  <si>
    <t>22619420</t>
  </si>
  <si>
    <t>Мотызлейский сельсовет</t>
  </si>
  <si>
    <t>22619428</t>
  </si>
  <si>
    <t>Нарышкинский сельсовет</t>
  </si>
  <si>
    <t>22619432</t>
  </si>
  <si>
    <t>Полховско-Майданский сельсовет</t>
  </si>
  <si>
    <t>22619440</t>
  </si>
  <si>
    <t>Рабочий поселок Вознесенское</t>
  </si>
  <si>
    <t>22619151</t>
  </si>
  <si>
    <t>Сарминский сельсовет</t>
  </si>
  <si>
    <t>22619444</t>
  </si>
  <si>
    <t>Володарский муниципальный район</t>
  </si>
  <si>
    <t>22631000</t>
  </si>
  <si>
    <t>Город Володарск</t>
  </si>
  <si>
    <t>22631103</t>
  </si>
  <si>
    <t>Золинский сельсовет</t>
  </si>
  <si>
    <t>22631404</t>
  </si>
  <si>
    <t>Ильинский сельсовет</t>
  </si>
  <si>
    <t>22631408</t>
  </si>
  <si>
    <t>Мулинский сельсовет</t>
  </si>
  <si>
    <t>22631411</t>
  </si>
  <si>
    <t>Рабочий поселок Ильиногорск</t>
  </si>
  <si>
    <t>22631160</t>
  </si>
  <si>
    <t>Рабочий поселок Решетиха</t>
  </si>
  <si>
    <t>22631168</t>
  </si>
  <si>
    <t>Рабочий поселок Смолино</t>
  </si>
  <si>
    <t>22631170</t>
  </si>
  <si>
    <t>Рабочий поселок Фролищи</t>
  </si>
  <si>
    <t>22631173</t>
  </si>
  <si>
    <t>Рабочий поселок Центральный</t>
  </si>
  <si>
    <t>22631176</t>
  </si>
  <si>
    <t>Рабочий поселок Юганец</t>
  </si>
  <si>
    <t>22631179</t>
  </si>
  <si>
    <t>Сельсовет Красная Горка</t>
  </si>
  <si>
    <t>22631402</t>
  </si>
  <si>
    <t>Красногорский сельсовет</t>
  </si>
  <si>
    <t>Воскресенский муниципальный район</t>
  </si>
  <si>
    <t>22622000</t>
  </si>
  <si>
    <t>Благовещенский сельсовет</t>
  </si>
  <si>
    <t>22622404</t>
  </si>
  <si>
    <t>22622408</t>
  </si>
  <si>
    <t>Владимирский сельсовет</t>
  </si>
  <si>
    <t>22622416</t>
  </si>
  <si>
    <t>Воздвиженский сельсовет</t>
  </si>
  <si>
    <t>22622420</t>
  </si>
  <si>
    <t>Глуховский сельсовет</t>
  </si>
  <si>
    <t>22622424</t>
  </si>
  <si>
    <t>Егоровский сельсовет</t>
  </si>
  <si>
    <t>22622432</t>
  </si>
  <si>
    <t>Капустихинский сельсовет</t>
  </si>
  <si>
    <t>22622440</t>
  </si>
  <si>
    <t>Нахратовский сельсовет</t>
  </si>
  <si>
    <t>22622452</t>
  </si>
  <si>
    <t>Нестиарский сельсовет</t>
  </si>
  <si>
    <t>22622456</t>
  </si>
  <si>
    <t>Рабочий поселок Воскресенское</t>
  </si>
  <si>
    <t>22622151</t>
  </si>
  <si>
    <t>Староустинский сельсовет</t>
  </si>
  <si>
    <t>22622460</t>
  </si>
  <si>
    <t>Гагинский муниципальный район</t>
  </si>
  <si>
    <t>22626000</t>
  </si>
  <si>
    <t>Большеаратский сельсовет</t>
  </si>
  <si>
    <t>22626404</t>
  </si>
  <si>
    <t>Ветошкинский сельсовет</t>
  </si>
  <si>
    <t>22626408</t>
  </si>
  <si>
    <t>Гагинский сельсовет</t>
  </si>
  <si>
    <t>22626412</t>
  </si>
  <si>
    <t>Покровский сельсовет</t>
  </si>
  <si>
    <t>22626432</t>
  </si>
  <si>
    <t>Ушаковский сельсовет</t>
  </si>
  <si>
    <t>22626440</t>
  </si>
  <si>
    <t>Юрьевский сельсовет</t>
  </si>
  <si>
    <t>22626444</t>
  </si>
  <si>
    <t>Городецкий муниципальный район</t>
  </si>
  <si>
    <t>22628000</t>
  </si>
  <si>
    <t>Бриляковский сельсовет</t>
  </si>
  <si>
    <t>22628404</t>
  </si>
  <si>
    <t>Город Заволжье</t>
  </si>
  <si>
    <t>22628103</t>
  </si>
  <si>
    <t>Зиняковский сельсовет</t>
  </si>
  <si>
    <t>22628416</t>
  </si>
  <si>
    <t>Ковригинский сельсовет</t>
  </si>
  <si>
    <t>22628422</t>
  </si>
  <si>
    <t>Кумохинский сельсовет</t>
  </si>
  <si>
    <t>22628428</t>
  </si>
  <si>
    <t>Николо-Погостинский сельсовет</t>
  </si>
  <si>
    <t>22628442</t>
  </si>
  <si>
    <t>Рабочий поселок Первомайский</t>
  </si>
  <si>
    <t>22628154</t>
  </si>
  <si>
    <t>Смиркинский сельсовет</t>
  </si>
  <si>
    <t>22628444</t>
  </si>
  <si>
    <t>Смольковский сельсовет</t>
  </si>
  <si>
    <t>22628448</t>
  </si>
  <si>
    <t>Тимирязевский сельсовет</t>
  </si>
  <si>
    <t>22628452</t>
  </si>
  <si>
    <t>Федуринский сельсовет</t>
  </si>
  <si>
    <t>22628458</t>
  </si>
  <si>
    <t>город Городец</t>
  </si>
  <si>
    <t>22628101</t>
  </si>
  <si>
    <t>Дальнеконстантиновский муниципальный район</t>
  </si>
  <si>
    <t>22630000</t>
  </si>
  <si>
    <t>Белозеровский сельсовет</t>
  </si>
  <si>
    <t>22630408</t>
  </si>
  <si>
    <t>Богоявленский сельсовет</t>
  </si>
  <si>
    <t>22630412</t>
  </si>
  <si>
    <t>Дубравский сельсовет</t>
  </si>
  <si>
    <t>22630444</t>
  </si>
  <si>
    <t>Кужутский сельсовет</t>
  </si>
  <si>
    <t>22630428</t>
  </si>
  <si>
    <t>Малопицкий сельсовет</t>
  </si>
  <si>
    <t>22630430</t>
  </si>
  <si>
    <t>Нижегородский сельсовет</t>
  </si>
  <si>
    <t>22630420</t>
  </si>
  <si>
    <t>Рабочий поселок Дальнее Константиново</t>
  </si>
  <si>
    <t>22630151</t>
  </si>
  <si>
    <t>Сарлейский сельсовет</t>
  </si>
  <si>
    <t>22630440</t>
  </si>
  <si>
    <t>Суроватихинский сельсовет</t>
  </si>
  <si>
    <t>22630448</t>
  </si>
  <si>
    <t>Тепелевский сельсовет</t>
  </si>
  <si>
    <t>22630456</t>
  </si>
  <si>
    <t>Дивеевский муниципальный район</t>
  </si>
  <si>
    <t>22632000</t>
  </si>
  <si>
    <t>Верякушский сельсовет</t>
  </si>
  <si>
    <t>22632408</t>
  </si>
  <si>
    <t>22632412</t>
  </si>
  <si>
    <t>Дивеевский сельсовет</t>
  </si>
  <si>
    <t>22632416</t>
  </si>
  <si>
    <t>Елизарьевский сельсовет</t>
  </si>
  <si>
    <t>22632420</t>
  </si>
  <si>
    <t>Ивановский сельсовет</t>
  </si>
  <si>
    <t>22632424</t>
  </si>
  <si>
    <t>Сатисский сельсовет</t>
  </si>
  <si>
    <t>22632432</t>
  </si>
  <si>
    <t>ЗАТО город Саров</t>
  </si>
  <si>
    <t>22704000</t>
  </si>
  <si>
    <t>Княгининский муниципальный район</t>
  </si>
  <si>
    <t>22633000</t>
  </si>
  <si>
    <t>Ананьевский сельсовет</t>
  </si>
  <si>
    <t>22633404</t>
  </si>
  <si>
    <t>Белкинский сельсовет</t>
  </si>
  <si>
    <t>22633408</t>
  </si>
  <si>
    <t>Возрожденский сельсовет</t>
  </si>
  <si>
    <t>22633416</t>
  </si>
  <si>
    <t>Город Княгинино</t>
  </si>
  <si>
    <t>22633101</t>
  </si>
  <si>
    <t>Соловьевский сельсовет</t>
  </si>
  <si>
    <t>22633428</t>
  </si>
  <si>
    <t>Ковернинский муниципальный район</t>
  </si>
  <si>
    <t>22634000</t>
  </si>
  <si>
    <t>Большемостовский сельсовет</t>
  </si>
  <si>
    <t>22634412</t>
  </si>
  <si>
    <t>Гавриловский сельсовет</t>
  </si>
  <si>
    <t>22634418</t>
  </si>
  <si>
    <t>Горевский сельсовет</t>
  </si>
  <si>
    <t>22634420</t>
  </si>
  <si>
    <t>Рабочий поселок Ковернино</t>
  </si>
  <si>
    <t>22634151</t>
  </si>
  <si>
    <t>Скоробогатовский сельсовет</t>
  </si>
  <si>
    <t>22634436</t>
  </si>
  <si>
    <t>Хохломской сельсовет</t>
  </si>
  <si>
    <t>22634452</t>
  </si>
  <si>
    <t>Краснобаковский муниципальный район</t>
  </si>
  <si>
    <t>22635000</t>
  </si>
  <si>
    <t>Зубилихинский сельсовет</t>
  </si>
  <si>
    <t>22635404</t>
  </si>
  <si>
    <t>Прудовский сельсовет</t>
  </si>
  <si>
    <t>22635430</t>
  </si>
  <si>
    <t>Рабочий поселок Ветлужский</t>
  </si>
  <si>
    <t>22635154</t>
  </si>
  <si>
    <t>Рабочий поселок Красные Баки</t>
  </si>
  <si>
    <t>22635151</t>
  </si>
  <si>
    <t>Чащихинский сельсовет</t>
  </si>
  <si>
    <t>22635424</t>
  </si>
  <si>
    <t>Шеманихинский сельсовет</t>
  </si>
  <si>
    <t>22635432</t>
  </si>
  <si>
    <t>Краснооктябрьский муниципальный район</t>
  </si>
  <si>
    <t>22636000</t>
  </si>
  <si>
    <t>Большерыбушкинский сельсовет</t>
  </si>
  <si>
    <t>22636408</t>
  </si>
  <si>
    <t>Ендовищинский сельсовет</t>
  </si>
  <si>
    <t>22636412</t>
  </si>
  <si>
    <t>Кечасовский сельсовет</t>
  </si>
  <si>
    <t>22636416</t>
  </si>
  <si>
    <t>Ключищинский сельсовет</t>
  </si>
  <si>
    <t>22636424</t>
  </si>
  <si>
    <t>Маресевский сельсовет</t>
  </si>
  <si>
    <t>22636425</t>
  </si>
  <si>
    <t>Медянский сельсовет</t>
  </si>
  <si>
    <t>22636426</t>
  </si>
  <si>
    <t>Пошатовский сельсовет</t>
  </si>
  <si>
    <t>22636427</t>
  </si>
  <si>
    <t>Салганский сельсовет</t>
  </si>
  <si>
    <t>22636428</t>
  </si>
  <si>
    <t>Саргинский сельсовет</t>
  </si>
  <si>
    <t>22636432</t>
  </si>
  <si>
    <t>Семеновский сельсовет</t>
  </si>
  <si>
    <t>22636436</t>
  </si>
  <si>
    <t>Уразовский сельсовет</t>
  </si>
  <si>
    <t>22636440</t>
  </si>
  <si>
    <t>Чембилеевский сельсовет</t>
  </si>
  <si>
    <t>22636444</t>
  </si>
  <si>
    <t>Кстовский муниципальный район</t>
  </si>
  <si>
    <t>22637000</t>
  </si>
  <si>
    <t>Афонинский сельсовет</t>
  </si>
  <si>
    <t>22637404</t>
  </si>
  <si>
    <t>Безводнинский сельсовет</t>
  </si>
  <si>
    <t>22637408</t>
  </si>
  <si>
    <t>Ближнеборисовский сельсовет</t>
  </si>
  <si>
    <t>22637412</t>
  </si>
  <si>
    <t>Большеельнинский сельсовет</t>
  </si>
  <si>
    <t>22637416</t>
  </si>
  <si>
    <t>Большемокринский сельсовет</t>
  </si>
  <si>
    <t>22637420</t>
  </si>
  <si>
    <t>Город Кстово</t>
  </si>
  <si>
    <t>22637101</t>
  </si>
  <si>
    <t>Запрудновский сельсовет</t>
  </si>
  <si>
    <t>22637424</t>
  </si>
  <si>
    <t>Новоликеевский сельсовет</t>
  </si>
  <si>
    <t>22637436</t>
  </si>
  <si>
    <t>Прокошевский сельсовет</t>
  </si>
  <si>
    <t>22637438</t>
  </si>
  <si>
    <t>Работкинский сельсовет</t>
  </si>
  <si>
    <t>22637440</t>
  </si>
  <si>
    <t>Ройкинский сельсовет</t>
  </si>
  <si>
    <t>22637442</t>
  </si>
  <si>
    <t>Слободской сельсовет</t>
  </si>
  <si>
    <t>22637444</t>
  </si>
  <si>
    <t>22637448</t>
  </si>
  <si>
    <t>Чернышихинский сельсовет</t>
  </si>
  <si>
    <t>22637428</t>
  </si>
  <si>
    <t>Лукояновский муниципальный район</t>
  </si>
  <si>
    <t>22639000</t>
  </si>
  <si>
    <t>Большеарский сельсовет</t>
  </si>
  <si>
    <t>22639404</t>
  </si>
  <si>
    <t>Большемаресьевский сельсовет</t>
  </si>
  <si>
    <t>22639412</t>
  </si>
  <si>
    <t>Город Лукоянов</t>
  </si>
  <si>
    <t>22639101</t>
  </si>
  <si>
    <t>Кудеяровский сельсовет</t>
  </si>
  <si>
    <t>22639430</t>
  </si>
  <si>
    <t>22639432</t>
  </si>
  <si>
    <t>Рабочий поселок им Степана Разина</t>
  </si>
  <si>
    <t>22639154</t>
  </si>
  <si>
    <t>Тольско-Майданский сельсовет</t>
  </si>
  <si>
    <t>22639464</t>
  </si>
  <si>
    <t>Шандровский сельсовет</t>
  </si>
  <si>
    <t>22639472</t>
  </si>
  <si>
    <t>Лысковский муниципальный район</t>
  </si>
  <si>
    <t>22640000</t>
  </si>
  <si>
    <t>Барминский сельсовет</t>
  </si>
  <si>
    <t>22640404</t>
  </si>
  <si>
    <t>Берендеевский сельсовет</t>
  </si>
  <si>
    <t>22640406</t>
  </si>
  <si>
    <t>Валковский сельсовет</t>
  </si>
  <si>
    <t>22640408</t>
  </si>
  <si>
    <t>Город Лысково</t>
  </si>
  <si>
    <t>22640101</t>
  </si>
  <si>
    <t>Кириковский сельсовет</t>
  </si>
  <si>
    <t>22640420</t>
  </si>
  <si>
    <t>Кисловский сельсовет</t>
  </si>
  <si>
    <t>22640416</t>
  </si>
  <si>
    <t>Красноосельский сельсовет</t>
  </si>
  <si>
    <t>22640424</t>
  </si>
  <si>
    <t>Леньковский сельсовет</t>
  </si>
  <si>
    <t>22640428</t>
  </si>
  <si>
    <t>Трофимовский сельсовет</t>
  </si>
  <si>
    <t>22640452</t>
  </si>
  <si>
    <t>Навашинский</t>
  </si>
  <si>
    <t>22730000</t>
  </si>
  <si>
    <t>Павловский муниципальный район</t>
  </si>
  <si>
    <t>22642000</t>
  </si>
  <si>
    <t>Абабковский сельсовет</t>
  </si>
  <si>
    <t>22642404</t>
  </si>
  <si>
    <t>Варежский сельсовет</t>
  </si>
  <si>
    <t>22642408</t>
  </si>
  <si>
    <t>Город Ворсма</t>
  </si>
  <si>
    <t>22642103</t>
  </si>
  <si>
    <t>Город Горбатов</t>
  </si>
  <si>
    <t>22642105</t>
  </si>
  <si>
    <t>Город Павлово</t>
  </si>
  <si>
    <t>22642101</t>
  </si>
  <si>
    <t>Грудцинский сельсовет</t>
  </si>
  <si>
    <t>22642412</t>
  </si>
  <si>
    <t>Калининский сельсовет</t>
  </si>
  <si>
    <t>22642416</t>
  </si>
  <si>
    <t>Коровинский сельсовет</t>
  </si>
  <si>
    <t>22642420</t>
  </si>
  <si>
    <t>Рабочий поселок Тумботино</t>
  </si>
  <si>
    <t>22642155</t>
  </si>
  <si>
    <t>Таремский сельсовет</t>
  </si>
  <si>
    <t>22642424</t>
  </si>
  <si>
    <t>Перевозский</t>
  </si>
  <si>
    <t>22739000</t>
  </si>
  <si>
    <t>Пильнинский муниципальный район</t>
  </si>
  <si>
    <t>22645000</t>
  </si>
  <si>
    <t>Большеандосовский сельсовет</t>
  </si>
  <si>
    <t>22645408</t>
  </si>
  <si>
    <t>Бортсурманский сельсовет</t>
  </si>
  <si>
    <t>22645412</t>
  </si>
  <si>
    <t>Деяновский сельсовет</t>
  </si>
  <si>
    <t>22645416</t>
  </si>
  <si>
    <t>22645424</t>
  </si>
  <si>
    <t>Курмышский сельсовет</t>
  </si>
  <si>
    <t>22645428</t>
  </si>
  <si>
    <t>22645432</t>
  </si>
  <si>
    <t>Можаров-Майданский сельсовет</t>
  </si>
  <si>
    <t>22645436</t>
  </si>
  <si>
    <t>Новомочалеевский сельсовет</t>
  </si>
  <si>
    <t>22645440</t>
  </si>
  <si>
    <t>Петряксинский сельсовет</t>
  </si>
  <si>
    <t>22645448</t>
  </si>
  <si>
    <t>Рабочий поселок Пильна</t>
  </si>
  <si>
    <t>22645151</t>
  </si>
  <si>
    <t>Тенекаевский сельсовет</t>
  </si>
  <si>
    <t>22645456</t>
  </si>
  <si>
    <t>Языковский сельсовет</t>
  </si>
  <si>
    <t>22645460</t>
  </si>
  <si>
    <t>Починковский муниципальный район</t>
  </si>
  <si>
    <t>22646000</t>
  </si>
  <si>
    <t>Василево-Майданский сельсовет</t>
  </si>
  <si>
    <t>22646412</t>
  </si>
  <si>
    <t>Василевский сельсовет</t>
  </si>
  <si>
    <t>22646408</t>
  </si>
  <si>
    <t>Кочкуровский сельсовет</t>
  </si>
  <si>
    <t>22646424</t>
  </si>
  <si>
    <t>22646436</t>
  </si>
  <si>
    <t>Наруксовский сельсовет</t>
  </si>
  <si>
    <t>22646440</t>
  </si>
  <si>
    <t>Пеля-Хованский сельсовет</t>
  </si>
  <si>
    <t>22646456</t>
  </si>
  <si>
    <t>Починковский сельсовет</t>
  </si>
  <si>
    <t>22646460</t>
  </si>
  <si>
    <t>Ризоватовский сельсовет</t>
  </si>
  <si>
    <t>22646468</t>
  </si>
  <si>
    <t>Ужовский сельсовет</t>
  </si>
  <si>
    <t>22646480</t>
  </si>
  <si>
    <t>Семеновский</t>
  </si>
  <si>
    <t>22737000</t>
  </si>
  <si>
    <t>Сергачский муниципальный район</t>
  </si>
  <si>
    <t>22648000</t>
  </si>
  <si>
    <t>Андреевский сельсовет</t>
  </si>
  <si>
    <t>22648412</t>
  </si>
  <si>
    <t>Ачкинский сельсовет</t>
  </si>
  <si>
    <t>22648416</t>
  </si>
  <si>
    <t>22648420</t>
  </si>
  <si>
    <t>Город Сергач</t>
  </si>
  <si>
    <t>22648101</t>
  </si>
  <si>
    <t>Камкинский сельсовет</t>
  </si>
  <si>
    <t>22648428</t>
  </si>
  <si>
    <t>Кочко-Пожарский сельсовет</t>
  </si>
  <si>
    <t>22648432</t>
  </si>
  <si>
    <t>22648436</t>
  </si>
  <si>
    <t>Пожарский сельсовет</t>
  </si>
  <si>
    <t>22648444</t>
  </si>
  <si>
    <t>Староберезовский сельсовет</t>
  </si>
  <si>
    <t>22648452</t>
  </si>
  <si>
    <t>Толбинский сельсовет</t>
  </si>
  <si>
    <t>22648456</t>
  </si>
  <si>
    <t>Шубинский сельсовет</t>
  </si>
  <si>
    <t>22648460</t>
  </si>
  <si>
    <t>Сеченовский муниципальный район</t>
  </si>
  <si>
    <t>22649000</t>
  </si>
  <si>
    <t>Болтинский сельсовет</t>
  </si>
  <si>
    <t>22649408</t>
  </si>
  <si>
    <t>Васильевский сельсовет</t>
  </si>
  <si>
    <t>22649412</t>
  </si>
  <si>
    <t>Верхнеталызинский сельсовет</t>
  </si>
  <si>
    <t>22649416</t>
  </si>
  <si>
    <t>Кочетовский сельсовет</t>
  </si>
  <si>
    <t>22649420</t>
  </si>
  <si>
    <t>Красноостровский сельсовет</t>
  </si>
  <si>
    <t>22649428</t>
  </si>
  <si>
    <t>Мурзицкий сельсовет</t>
  </si>
  <si>
    <t>22649440</t>
  </si>
  <si>
    <t>Сеченовский сельсовет</t>
  </si>
  <si>
    <t>22649444</t>
  </si>
  <si>
    <t>Сокольский</t>
  </si>
  <si>
    <t>22749000</t>
  </si>
  <si>
    <t>Сосновский муниципальный район</t>
  </si>
  <si>
    <t>22650000</t>
  </si>
  <si>
    <t>Виткуловский сельсовет</t>
  </si>
  <si>
    <t>22650412</t>
  </si>
  <si>
    <t>Давыдковский сельсовет</t>
  </si>
  <si>
    <t>22650414</t>
  </si>
  <si>
    <t>Елизаровский сельсовет</t>
  </si>
  <si>
    <t>22650416</t>
  </si>
  <si>
    <t>Крутецкий сельсовет</t>
  </si>
  <si>
    <t>22650420</t>
  </si>
  <si>
    <t>Панинский сельсовет</t>
  </si>
  <si>
    <t>22650424</t>
  </si>
  <si>
    <t>Рабочий поселок Сосновское</t>
  </si>
  <si>
    <t>22650151</t>
  </si>
  <si>
    <t>Рожковский сельсовет</t>
  </si>
  <si>
    <t>22650428</t>
  </si>
  <si>
    <t>Селитьбенский сельсовет</t>
  </si>
  <si>
    <t>22650432</t>
  </si>
  <si>
    <t>Яковский сельсовет</t>
  </si>
  <si>
    <t>22650436</t>
  </si>
  <si>
    <t>Спасский муниципальный район</t>
  </si>
  <si>
    <t>22651000</t>
  </si>
  <si>
    <t>Базловский сельсовет</t>
  </si>
  <si>
    <t>22651404</t>
  </si>
  <si>
    <t>Вазьянский сельсовет</t>
  </si>
  <si>
    <t>22651420</t>
  </si>
  <si>
    <t>Высокоосельский сельсовет</t>
  </si>
  <si>
    <t>22651412</t>
  </si>
  <si>
    <t>Красноватрасский сельсовет</t>
  </si>
  <si>
    <t>22651416</t>
  </si>
  <si>
    <t>Маклаковский сельсовет</t>
  </si>
  <si>
    <t>22651414</t>
  </si>
  <si>
    <t>Спасский сельсовет</t>
  </si>
  <si>
    <t>22651432</t>
  </si>
  <si>
    <t>Турбанский сельсовет</t>
  </si>
  <si>
    <t>22651440</t>
  </si>
  <si>
    <t>Тонкинский муниципальный район</t>
  </si>
  <si>
    <t>22652000</t>
  </si>
  <si>
    <t>Бердниковский сельсовет</t>
  </si>
  <si>
    <t>22652404</t>
  </si>
  <si>
    <t>Большесодомовский сельсовет</t>
  </si>
  <si>
    <t>22652408</t>
  </si>
  <si>
    <t>Вязовский сельсовет</t>
  </si>
  <si>
    <t>22652412</t>
  </si>
  <si>
    <t>Пакалевский сельсовет</t>
  </si>
  <si>
    <t>22652416</t>
  </si>
  <si>
    <t>Рабочий поселок Тонкино</t>
  </si>
  <si>
    <t>22652151</t>
  </si>
  <si>
    <t>Тоншаевский муниципальный район</t>
  </si>
  <si>
    <t>22653000</t>
  </si>
  <si>
    <t>Березятский сельсовет</t>
  </si>
  <si>
    <t>22653424</t>
  </si>
  <si>
    <t>Кодочиговский сельсовет</t>
  </si>
  <si>
    <t>22653408</t>
  </si>
  <si>
    <t>Ложкинский сельсовет</t>
  </si>
  <si>
    <t>22653412</t>
  </si>
  <si>
    <t>Одошнурский сельсовет</t>
  </si>
  <si>
    <t>22653416</t>
  </si>
  <si>
    <t>Ошминский сельсовет</t>
  </si>
  <si>
    <t>22653420</t>
  </si>
  <si>
    <t>Рабочий поселок Пижма</t>
  </si>
  <si>
    <t>22653154</t>
  </si>
  <si>
    <t>Рабочий поселок Тоншаево</t>
  </si>
  <si>
    <t>22653151</t>
  </si>
  <si>
    <t>Рабочий поселок Шайгино</t>
  </si>
  <si>
    <t>22653158</t>
  </si>
  <si>
    <t>Увийский сельсовет</t>
  </si>
  <si>
    <t>22653436</t>
  </si>
  <si>
    <t>Уренский муниципальный район</t>
  </si>
  <si>
    <t>22654000</t>
  </si>
  <si>
    <t>Большеарьевский сельсовет</t>
  </si>
  <si>
    <t>22654408</t>
  </si>
  <si>
    <t>Большепесочнинский сельсовет</t>
  </si>
  <si>
    <t>22654409</t>
  </si>
  <si>
    <t>Ворошиловский сельсовет</t>
  </si>
  <si>
    <t>22654410</t>
  </si>
  <si>
    <t>22654412</t>
  </si>
  <si>
    <t>22654416</t>
  </si>
  <si>
    <t>Город Урень</t>
  </si>
  <si>
    <t>22654101</t>
  </si>
  <si>
    <t>Карповский сельсовет</t>
  </si>
  <si>
    <t>22654420</t>
  </si>
  <si>
    <t>Карпунихинский сельсовет</t>
  </si>
  <si>
    <t>22654424</t>
  </si>
  <si>
    <t>22654428</t>
  </si>
  <si>
    <t>Минеевский сельсовет</t>
  </si>
  <si>
    <t>22654430</t>
  </si>
  <si>
    <t>Обходский сельсовет</t>
  </si>
  <si>
    <t>22654432</t>
  </si>
  <si>
    <t>Рабочий поселок Арья</t>
  </si>
  <si>
    <t>22654153</t>
  </si>
  <si>
    <t>22654436</t>
  </si>
  <si>
    <t>Темтовский сельсовет</t>
  </si>
  <si>
    <t>22654440</t>
  </si>
  <si>
    <t>Устанский сельсовет</t>
  </si>
  <si>
    <t>22654444</t>
  </si>
  <si>
    <t>Шарангский муниципальный район</t>
  </si>
  <si>
    <t>22656000</t>
  </si>
  <si>
    <t>Большерудкинский сельсовет</t>
  </si>
  <si>
    <t>22656404</t>
  </si>
  <si>
    <t>Большеустинский сельсовет</t>
  </si>
  <si>
    <t>22656408</t>
  </si>
  <si>
    <t>Кушнурский сельсовет</t>
  </si>
  <si>
    <t>22656416</t>
  </si>
  <si>
    <t>Рабочий поселок Шаранга</t>
  </si>
  <si>
    <t>22656151</t>
  </si>
  <si>
    <t>Роженцовский сельсовет</t>
  </si>
  <si>
    <t>22656424</t>
  </si>
  <si>
    <t>Старорудкинский сельсовет</t>
  </si>
  <si>
    <t>22656428</t>
  </si>
  <si>
    <t>Черномужский сельсовет</t>
  </si>
  <si>
    <t>22656432</t>
  </si>
  <si>
    <t>Щенниковский сельсовет</t>
  </si>
  <si>
    <t>22656436</t>
  </si>
  <si>
    <t>Шатковский муниципальный район</t>
  </si>
  <si>
    <t>22657000</t>
  </si>
  <si>
    <t>Архангельский сельсовет</t>
  </si>
  <si>
    <t>22657404</t>
  </si>
  <si>
    <t>Кержемокский сельсовет</t>
  </si>
  <si>
    <t>22657416</t>
  </si>
  <si>
    <t>Костянский сельсовет</t>
  </si>
  <si>
    <t>22657424</t>
  </si>
  <si>
    <t>Красноборский сельсовет</t>
  </si>
  <si>
    <t>22657428</t>
  </si>
  <si>
    <t>Рабочий поселок Лесогорск</t>
  </si>
  <si>
    <t>22657154</t>
  </si>
  <si>
    <t>Рабочий поселок Шатки</t>
  </si>
  <si>
    <t>22657151</t>
  </si>
  <si>
    <t>Светлогорский сельсовет</t>
  </si>
  <si>
    <t>22657430</t>
  </si>
  <si>
    <t>Силинский сельсовет</t>
  </si>
  <si>
    <t>22657436</t>
  </si>
  <si>
    <t>Смирновский сельсовет</t>
  </si>
  <si>
    <t>22657448</t>
  </si>
  <si>
    <t>Староиванцевский сельсовет</t>
  </si>
  <si>
    <t>22657456</t>
  </si>
  <si>
    <t>Шараповский сельсовет</t>
  </si>
  <si>
    <t>22657460</t>
  </si>
  <si>
    <t>город Арзамас</t>
  </si>
  <si>
    <t>22703000</t>
  </si>
  <si>
    <t>город Бор</t>
  </si>
  <si>
    <t>22712000</t>
  </si>
  <si>
    <t>город Выкса</t>
  </si>
  <si>
    <t>22715000</t>
  </si>
  <si>
    <t>город Дзержинск</t>
  </si>
  <si>
    <t>22721000</t>
  </si>
  <si>
    <t>город Кулебаки</t>
  </si>
  <si>
    <t>22727000</t>
  </si>
  <si>
    <t>город Нижний Новгород</t>
  </si>
  <si>
    <t>22701000</t>
  </si>
  <si>
    <t>город Первомайск</t>
  </si>
  <si>
    <t>22734000</t>
  </si>
  <si>
    <t>город Чкаловск</t>
  </si>
  <si>
    <t>22755000</t>
  </si>
  <si>
    <t>город Шахунья</t>
  </si>
  <si>
    <t>22758000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</si>
  <si>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</si>
  <si>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</si>
  <si>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</si>
  <si>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</si>
  <si>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</si>
  <si>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</si>
  <si>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</si>
  <si>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</si>
  <si>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</si>
  <si>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</si>
  <si>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</si>
  <si>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</si>
  <si>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</si>
  <si>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</si>
  <si>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</si>
  <si>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01.01.2019</t>
  </si>
  <si>
    <t>31.12.2019</t>
  </si>
  <si>
    <t>REGION_ID</t>
  </si>
  <si>
    <t>REGION_NAME</t>
  </si>
  <si>
    <t>RST_ORG_ID</t>
  </si>
  <si>
    <t>ORG_NAME</t>
  </si>
  <si>
    <t>INN_NAME</t>
  </si>
  <si>
    <t>KPP_NAME</t>
  </si>
  <si>
    <t>ORG_START_DATE</t>
  </si>
  <si>
    <t>ORG_END_DATE</t>
  </si>
  <si>
    <t>2634</t>
  </si>
  <si>
    <t>26358438</t>
  </si>
  <si>
    <t>"Волготрансгаз" , Арзамасское ЛПУМГ</t>
  </si>
  <si>
    <t>5260080007</t>
  </si>
  <si>
    <t>520202001</t>
  </si>
  <si>
    <t>26358403</t>
  </si>
  <si>
    <t>АО "78 ДОК Н.М."</t>
  </si>
  <si>
    <t>5257052472</t>
  </si>
  <si>
    <t>525701001</t>
  </si>
  <si>
    <t>26358279</t>
  </si>
  <si>
    <t>АО "АПЗ"</t>
  </si>
  <si>
    <t>5243001742</t>
  </si>
  <si>
    <t>525350001</t>
  </si>
  <si>
    <t>26358424</t>
  </si>
  <si>
    <t>АО "Автоиспытания"</t>
  </si>
  <si>
    <t>5260000700</t>
  </si>
  <si>
    <t>26358301</t>
  </si>
  <si>
    <t>АО "Борская фабрика ПОШ"</t>
  </si>
  <si>
    <t>5246000458</t>
  </si>
  <si>
    <t>524601001</t>
  </si>
  <si>
    <t>26373616</t>
  </si>
  <si>
    <t>АО "ВМЗ"</t>
  </si>
  <si>
    <t>5247004695</t>
  </si>
  <si>
    <t>524701001</t>
  </si>
  <si>
    <t>26358464</t>
  </si>
  <si>
    <t>АО "ВОЛГА-ФЛОТ"</t>
  </si>
  <si>
    <t>5260902190</t>
  </si>
  <si>
    <t>526001001</t>
  </si>
  <si>
    <t>26358390</t>
  </si>
  <si>
    <t>АО "ВОЛГАЭНЕРГОСБЫТ"</t>
  </si>
  <si>
    <t>5256062171</t>
  </si>
  <si>
    <t>525601001</t>
  </si>
  <si>
    <t>28543854</t>
  </si>
  <si>
    <t>АО "ВРК - 3" - Вагонное ремонтное депо Шахунья</t>
  </si>
  <si>
    <t>7708737500</t>
  </si>
  <si>
    <t>523945001</t>
  </si>
  <si>
    <t>26373593</t>
  </si>
  <si>
    <t>АО "Волга"</t>
  </si>
  <si>
    <t>5244009279</t>
  </si>
  <si>
    <t>30335229</t>
  </si>
  <si>
    <t>АО "ГУ ЖКХ"</t>
  </si>
  <si>
    <t>5116000922</t>
  </si>
  <si>
    <t>770401001</t>
  </si>
  <si>
    <t>26358314</t>
  </si>
  <si>
    <t>АО "ДЗМО"</t>
  </si>
  <si>
    <t>5247004494</t>
  </si>
  <si>
    <t>26569426</t>
  </si>
  <si>
    <t>АО "ДПО "Пластик"</t>
  </si>
  <si>
    <t>5249015251</t>
  </si>
  <si>
    <t>524901001</t>
  </si>
  <si>
    <t>26358272</t>
  </si>
  <si>
    <t>АО "ДРСП"</t>
  </si>
  <si>
    <t>5239006515</t>
  </si>
  <si>
    <t>523901001</t>
  </si>
  <si>
    <t>26322337</t>
  </si>
  <si>
    <t>АО "Дзержинское оргстекло"</t>
  </si>
  <si>
    <t>5249058752</t>
  </si>
  <si>
    <t>26358310</t>
  </si>
  <si>
    <t>АО "ЖКХ "КАЛИКИНСКОЕ"</t>
  </si>
  <si>
    <t>5246014281</t>
  </si>
  <si>
    <t>31063349</t>
  </si>
  <si>
    <t>АО "ЗАВОД "ЭЛЕКТРОМАШ"</t>
  </si>
  <si>
    <t>5263125030</t>
  </si>
  <si>
    <t>526301001</t>
  </si>
  <si>
    <t>28158144</t>
  </si>
  <si>
    <t>АО "ИП "Ока-Полимер"</t>
  </si>
  <si>
    <t>5249120810</t>
  </si>
  <si>
    <t>26358276</t>
  </si>
  <si>
    <t>АО "КОММАШ"</t>
  </si>
  <si>
    <t>5243000523</t>
  </si>
  <si>
    <t>524301001</t>
  </si>
  <si>
    <t>26555226</t>
  </si>
  <si>
    <t>АО "ЛИНДОВСКОЕ"</t>
  </si>
  <si>
    <t>5246000377</t>
  </si>
  <si>
    <t>26358168</t>
  </si>
  <si>
    <t>АО "Лысковокоммунсервис"</t>
  </si>
  <si>
    <t>5222000321</t>
  </si>
  <si>
    <t>522201001</t>
  </si>
  <si>
    <t>09-12-2004 00:00:00</t>
  </si>
  <si>
    <t>26358172</t>
  </si>
  <si>
    <t>АО "Лысковский хлебозавод"</t>
  </si>
  <si>
    <t>5222000900</t>
  </si>
  <si>
    <t>26358393</t>
  </si>
  <si>
    <t>АО "МЕЛЬИНВЕСТ"</t>
  </si>
  <si>
    <t>5257003490</t>
  </si>
  <si>
    <t>26555642</t>
  </si>
  <si>
    <t>АО "НАС"</t>
  </si>
  <si>
    <t>5257001277</t>
  </si>
  <si>
    <t>30844713</t>
  </si>
  <si>
    <t>АО "НЗ 70-ЛЕТИЯ ПОБЕДЫ"</t>
  </si>
  <si>
    <t>5259113339</t>
  </si>
  <si>
    <t>525901001</t>
  </si>
  <si>
    <t>26358179</t>
  </si>
  <si>
    <t>АО "НЗСМ"</t>
  </si>
  <si>
    <t>5223000035</t>
  </si>
  <si>
    <t>522301001</t>
  </si>
  <si>
    <t>26358422</t>
  </si>
  <si>
    <t>АО "НКС"</t>
  </si>
  <si>
    <t>5259039100</t>
  </si>
  <si>
    <t>26358394</t>
  </si>
  <si>
    <t>АО "НМЖК"</t>
  </si>
  <si>
    <t>5257003806</t>
  </si>
  <si>
    <t>26555668</t>
  </si>
  <si>
    <t>АО "НМЗ № 1"</t>
  </si>
  <si>
    <t>5256011321</t>
  </si>
  <si>
    <t>26358469</t>
  </si>
  <si>
    <t>АО "ННПО имени М.В. Фрунзе"</t>
  </si>
  <si>
    <t>5261077695</t>
  </si>
  <si>
    <t>526101001</t>
  </si>
  <si>
    <t>15-08-2011 00:00:00</t>
  </si>
  <si>
    <t>30841129</t>
  </si>
  <si>
    <t>АО "НОКК"</t>
  </si>
  <si>
    <t>5260267654</t>
  </si>
  <si>
    <t>31023931</t>
  </si>
  <si>
    <t>АО "НОКК" (Балахнинский филиал)</t>
  </si>
  <si>
    <t>524443001</t>
  </si>
  <si>
    <t>27566839</t>
  </si>
  <si>
    <t>АО "НОКК" (Богородский филиал)</t>
  </si>
  <si>
    <t>524543001</t>
  </si>
  <si>
    <t>27968016</t>
  </si>
  <si>
    <t>АО "НОКК" (Семеновский филиал)</t>
  </si>
  <si>
    <t>522845001</t>
  </si>
  <si>
    <t>31171901</t>
  </si>
  <si>
    <t>АО "НОКК" (Сеченовский филиал)</t>
  </si>
  <si>
    <t>523043001</t>
  </si>
  <si>
    <t>28007548</t>
  </si>
  <si>
    <t>АО "НОКК" (Шахунский филиал)</t>
  </si>
  <si>
    <t>523943001</t>
  </si>
  <si>
    <t>26555248</t>
  </si>
  <si>
    <t>АО "Нижегородский текстиль"</t>
  </si>
  <si>
    <t>5260000121</t>
  </si>
  <si>
    <t>26358419</t>
  </si>
  <si>
    <t>АО "ОКБМ Африкантов"</t>
  </si>
  <si>
    <t>5259077666</t>
  </si>
  <si>
    <t>28502425</t>
  </si>
  <si>
    <t>АО "ПГК"</t>
  </si>
  <si>
    <t>7725806898</t>
  </si>
  <si>
    <t>770101001</t>
  </si>
  <si>
    <t>26358454</t>
  </si>
  <si>
    <t>АО "ПЕРВАЯ ОБРАЗЦОВАЯ ТИПОГРАФИЯ" ФИЛИАЛ "НИЖПОЛИГРАФ"</t>
  </si>
  <si>
    <t>7705709543</t>
  </si>
  <si>
    <t>770501001</t>
  </si>
  <si>
    <t>26555359</t>
  </si>
  <si>
    <t>АО "СГК"</t>
  </si>
  <si>
    <t>5254082550</t>
  </si>
  <si>
    <t>525401001</t>
  </si>
  <si>
    <t>26322331</t>
  </si>
  <si>
    <t>АО "СИБУР-НЕФТЕХИМ"</t>
  </si>
  <si>
    <t>5249051203</t>
  </si>
  <si>
    <t>26555361</t>
  </si>
  <si>
    <t>АО "СТСК"</t>
  </si>
  <si>
    <t>5254082630</t>
  </si>
  <si>
    <t>26358489</t>
  </si>
  <si>
    <t>АО "ТРАНС-СИГНАЛ"</t>
  </si>
  <si>
    <t>5263024642</t>
  </si>
  <si>
    <t>22-06-2016 00:00:00</t>
  </si>
  <si>
    <t>26358408</t>
  </si>
  <si>
    <t>АО "Теплоэнерго"</t>
  </si>
  <si>
    <t>5257087027</t>
  </si>
  <si>
    <t>26358184</t>
  </si>
  <si>
    <t>АО "Транспневматика"</t>
  </si>
  <si>
    <t>5224001190</t>
  </si>
  <si>
    <t>26-10-1992 00:00:00</t>
  </si>
  <si>
    <t>27585148</t>
  </si>
  <si>
    <t>АО "ЭСК"</t>
  </si>
  <si>
    <t>5262054490</t>
  </si>
  <si>
    <t>07-09-2009 00:00:00</t>
  </si>
  <si>
    <t>26322043</t>
  </si>
  <si>
    <t>АО "Энергосервис"</t>
  </si>
  <si>
    <t>7709571825</t>
  </si>
  <si>
    <t>770301001</t>
  </si>
  <si>
    <t>26358197</t>
  </si>
  <si>
    <t>АО «ХОХЛОМСКАЯ РОСПИСЬ»</t>
  </si>
  <si>
    <t>5228001113</t>
  </si>
  <si>
    <t>522801001</t>
  </si>
  <si>
    <t>26358413</t>
  </si>
  <si>
    <t>АО НПП "Полет"</t>
  </si>
  <si>
    <t>5258100129</t>
  </si>
  <si>
    <t>29-12-2011 00:00:00</t>
  </si>
  <si>
    <t>26358409</t>
  </si>
  <si>
    <t>АО ПКО "Теплообменник"</t>
  </si>
  <si>
    <t>5258000011</t>
  </si>
  <si>
    <t>28943557</t>
  </si>
  <si>
    <t>Арзамасский участок АО "НОКК"</t>
  </si>
  <si>
    <t>524345001</t>
  </si>
  <si>
    <t>26358083</t>
  </si>
  <si>
    <t>Арзамасский филиал ННГУ</t>
  </si>
  <si>
    <t>5262004442</t>
  </si>
  <si>
    <t>524303001</t>
  </si>
  <si>
    <t>26373435</t>
  </si>
  <si>
    <t>Белозеровское МУМППЖКХ</t>
  </si>
  <si>
    <t>5215000779</t>
  </si>
  <si>
    <t>521501001</t>
  </si>
  <si>
    <t>30-06-2006 00:00:00</t>
  </si>
  <si>
    <t>26825363</t>
  </si>
  <si>
    <t>Богородский филиал ООО "Арзамасское ПО "Автопровод"</t>
  </si>
  <si>
    <t>5243002464</t>
  </si>
  <si>
    <t>524502001</t>
  </si>
  <si>
    <t>28156437</t>
  </si>
  <si>
    <t>Боковское ММПП ЖКХ</t>
  </si>
  <si>
    <t>5228002477</t>
  </si>
  <si>
    <t>26358190</t>
  </si>
  <si>
    <t>ГБПОУ "ПЕРЕВОЗСКИЙ СТРОИТЕЛЬНЫЙ КОЛЛЕДЖ"</t>
  </si>
  <si>
    <t>5225001122</t>
  </si>
  <si>
    <t>522501001</t>
  </si>
  <si>
    <t>26358175</t>
  </si>
  <si>
    <t>ГБПОУ ЛАТТ</t>
  </si>
  <si>
    <t>5222002752</t>
  </si>
  <si>
    <t>26358166</t>
  </si>
  <si>
    <t>ГБПОУ ЛПК</t>
  </si>
  <si>
    <t>5221004309</t>
  </si>
  <si>
    <t>525301001</t>
  </si>
  <si>
    <t>26358225</t>
  </si>
  <si>
    <t>ГБПОУ СПАССКИЙ АПТ</t>
  </si>
  <si>
    <t>5232001606</t>
  </si>
  <si>
    <t>523201001</t>
  </si>
  <si>
    <t>31036531</t>
  </si>
  <si>
    <t>ГБУ "Автозаводский детский дом - интернат"</t>
  </si>
  <si>
    <t>5256026159</t>
  </si>
  <si>
    <t>27980367</t>
  </si>
  <si>
    <t>ГБУ "Варнавинский ПНИ"</t>
  </si>
  <si>
    <t>5207002268</t>
  </si>
  <si>
    <t>520701001</t>
  </si>
  <si>
    <t>26358261</t>
  </si>
  <si>
    <t>ГБУ "Понетаевский ПНИ"</t>
  </si>
  <si>
    <t>5238001923</t>
  </si>
  <si>
    <t>523801001</t>
  </si>
  <si>
    <t>26358119</t>
  </si>
  <si>
    <t>ГБУ "Решетихинский ПНИ"</t>
  </si>
  <si>
    <t>5214003022</t>
  </si>
  <si>
    <t>521401001</t>
  </si>
  <si>
    <t>27579733</t>
  </si>
  <si>
    <t>ГБУ ОСРЦИ "Пушкино"</t>
  </si>
  <si>
    <t>5249050312</t>
  </si>
  <si>
    <t>26358243</t>
  </si>
  <si>
    <t>ГБУ СРЦИ "КРАСНЫЙ ЯР"</t>
  </si>
  <si>
    <t>5235001940</t>
  </si>
  <si>
    <t>523501001</t>
  </si>
  <si>
    <t>26555218</t>
  </si>
  <si>
    <t>ГБУЗ НО "КИСЕЛИХИНСКИЙ ОБЛАСТНОЙ ТЕРАПЕВТИЧЕСКИЙ ГОСПИТАЛЬ ДЛЯ ВЕТЕРАНОВ ВОЙН"</t>
  </si>
  <si>
    <t>5246010400</t>
  </si>
  <si>
    <t>26358374</t>
  </si>
  <si>
    <t>ГКОУ "ПАВЛОВСКИЙ САНАТОРНЫЙ ДЕТСКИЙ ДОМ"</t>
  </si>
  <si>
    <t>5252008631</t>
  </si>
  <si>
    <t>525201001</t>
  </si>
  <si>
    <t>26358271</t>
  </si>
  <si>
    <t>ГОУ СПО "Шахунский агропромышленный техникум"</t>
  </si>
  <si>
    <t>5239002285</t>
  </si>
  <si>
    <t>26555525</t>
  </si>
  <si>
    <t>ГОУ СПО Нижегородский радиотехнический колледж</t>
  </si>
  <si>
    <t>5262034750</t>
  </si>
  <si>
    <t>526201001</t>
  </si>
  <si>
    <t>28043739</t>
  </si>
  <si>
    <t>ГП НО НПЭК</t>
  </si>
  <si>
    <t>5261005524</t>
  </si>
  <si>
    <t>26358432</t>
  </si>
  <si>
    <t>ГУЗ НОКБ им. Н.А.Семашко</t>
  </si>
  <si>
    <t>5260048170</t>
  </si>
  <si>
    <t>26808802</t>
  </si>
  <si>
    <t>Горьковская дирекция по тепловодоснабжению структурное подразделение Центральной дирекции по тепловодоснабжению - филиала ОАО "РЖД"</t>
  </si>
  <si>
    <t>7708503727</t>
  </si>
  <si>
    <t>525745041</t>
  </si>
  <si>
    <t>26634205</t>
  </si>
  <si>
    <t>Дальнеконстантиновское МУПП ЖКХ</t>
  </si>
  <si>
    <t>5215001934</t>
  </si>
  <si>
    <t>26358163</t>
  </si>
  <si>
    <t>Дмитриевское МУП ЖКХ</t>
  </si>
  <si>
    <t>5219382293</t>
  </si>
  <si>
    <t>521901001</t>
  </si>
  <si>
    <t>26358130</t>
  </si>
  <si>
    <t>Дубравское МУМППЖКХ</t>
  </si>
  <si>
    <t>5215000842</t>
  </si>
  <si>
    <t>31025414</t>
  </si>
  <si>
    <t>7729314745</t>
  </si>
  <si>
    <t>526245001</t>
  </si>
  <si>
    <t>26358418</t>
  </si>
  <si>
    <t>ЗАО "АвиаТехМас"</t>
  </si>
  <si>
    <t>5259007683</t>
  </si>
  <si>
    <t>772901001</t>
  </si>
  <si>
    <t>26358311</t>
  </si>
  <si>
    <t>ЗАО "Борская ДПМК"</t>
  </si>
  <si>
    <t>5246016112</t>
  </si>
  <si>
    <t>26358302</t>
  </si>
  <si>
    <t>ЗАО "Борторгтехмаш"</t>
  </si>
  <si>
    <t>5246000779</t>
  </si>
  <si>
    <t>26555640</t>
  </si>
  <si>
    <t>ЗАО "Гражданстрой-НН"</t>
  </si>
  <si>
    <t>5260080208</t>
  </si>
  <si>
    <t>26358238</t>
  </si>
  <si>
    <t>ЗАО "ЗЖБИ "АРЬЕВСКИЙ"</t>
  </si>
  <si>
    <t>5235000047</t>
  </si>
  <si>
    <t>26358490</t>
  </si>
  <si>
    <t>ЗАО "ЗКПД 4 Инвест"</t>
  </si>
  <si>
    <t>5263034792</t>
  </si>
  <si>
    <t>26358415</t>
  </si>
  <si>
    <t>ЗАО "ЗСА"</t>
  </si>
  <si>
    <t>5258039509</t>
  </si>
  <si>
    <t>525801001</t>
  </si>
  <si>
    <t>26555546</t>
  </si>
  <si>
    <t>ЗАО "Завод "Труд"</t>
  </si>
  <si>
    <t>5261005718</t>
  </si>
  <si>
    <t>26555654</t>
  </si>
  <si>
    <t>ЗАО "Капитал"</t>
  </si>
  <si>
    <t>5260056572</t>
  </si>
  <si>
    <t>26322355</t>
  </si>
  <si>
    <t>ЗАО "Концерн "Термаль"</t>
  </si>
  <si>
    <t>5261017382</t>
  </si>
  <si>
    <t>26951974</t>
  </si>
  <si>
    <t>ЗАО "ПКФ "Славянка"</t>
  </si>
  <si>
    <t>5260076628</t>
  </si>
  <si>
    <t>26358174</t>
  </si>
  <si>
    <t>ЗАО "Пивоваренный завод Лысковский"</t>
  </si>
  <si>
    <t>5222001220</t>
  </si>
  <si>
    <t>26358480</t>
  </si>
  <si>
    <t>ЗАО "Русский стандарт"</t>
  </si>
  <si>
    <t>5262055038</t>
  </si>
  <si>
    <t>26358293</t>
  </si>
  <si>
    <t>ЗАО "Хромтан"</t>
  </si>
  <si>
    <t>5245000180</t>
  </si>
  <si>
    <t>524501001</t>
  </si>
  <si>
    <t>26358416</t>
  </si>
  <si>
    <t>ЗАО "Энерго групп"</t>
  </si>
  <si>
    <t>5258050559</t>
  </si>
  <si>
    <t>26358476</t>
  </si>
  <si>
    <t>ЗАО МЗ "РИЛС"</t>
  </si>
  <si>
    <t>5262020719</t>
  </si>
  <si>
    <t>26358248</t>
  </si>
  <si>
    <t>ЗАО ПО "Оргхим"</t>
  </si>
  <si>
    <t>5235004482</t>
  </si>
  <si>
    <t>27572147</t>
  </si>
  <si>
    <t>ИП Бочков А.Н.</t>
  </si>
  <si>
    <t>521200606492</t>
  </si>
  <si>
    <t>отсутствует</t>
  </si>
  <si>
    <t>26896893</t>
  </si>
  <si>
    <t>ИП Здоров В.А.</t>
  </si>
  <si>
    <t>522800014806</t>
  </si>
  <si>
    <t>28870867</t>
  </si>
  <si>
    <t>ИП Копытова Н.В.</t>
  </si>
  <si>
    <t>523903931595</t>
  </si>
  <si>
    <t>26358286</t>
  </si>
  <si>
    <t>ИП Маслов С.Б.</t>
  </si>
  <si>
    <t>524400080068</t>
  </si>
  <si>
    <t>524401001</t>
  </si>
  <si>
    <t>30906558</t>
  </si>
  <si>
    <t>ИП ТАРАКАНОВ Д.В.</t>
  </si>
  <si>
    <t>523901745025</t>
  </si>
  <si>
    <t>28868794</t>
  </si>
  <si>
    <t>ИП Чурашев Михаил Юрьевич</t>
  </si>
  <si>
    <t>525616836221</t>
  </si>
  <si>
    <t>26358255</t>
  </si>
  <si>
    <t>КУЗНЕЦОВСКОЕ МУП ЖКХ</t>
  </si>
  <si>
    <t>5236002390</t>
  </si>
  <si>
    <t>523601001</t>
  </si>
  <si>
    <t>26358306</t>
  </si>
  <si>
    <t>Каликинский шпалопропиточный завод - филиал ОАО  "БетЭлТранс"</t>
  </si>
  <si>
    <t>5246001839</t>
  </si>
  <si>
    <t>997650001</t>
  </si>
  <si>
    <t>27713249</t>
  </si>
  <si>
    <t>Лысковский филиал ООО "Арзамасское ПО "Автопровод"</t>
  </si>
  <si>
    <t>522202001</t>
  </si>
  <si>
    <t>26358205</t>
  </si>
  <si>
    <t>МБОУ "Хахальская основная школа"</t>
  </si>
  <si>
    <t>5228003216</t>
  </si>
  <si>
    <t>26358203</t>
  </si>
  <si>
    <t>МБОУ "Шалдежская основная школа"</t>
  </si>
  <si>
    <t>5228003054</t>
  </si>
  <si>
    <t>26755928</t>
  </si>
  <si>
    <t>МБОУ Велетьминская ООШ</t>
  </si>
  <si>
    <t>5251005412</t>
  </si>
  <si>
    <t>525101001</t>
  </si>
  <si>
    <t>27637556</t>
  </si>
  <si>
    <t>МБУ "Сервисный центр"</t>
  </si>
  <si>
    <t>5204012564</t>
  </si>
  <si>
    <t>520401001</t>
  </si>
  <si>
    <t>26358155</t>
  </si>
  <si>
    <t>МКОУ "Краснобаковская  С(К)ШИ VIII вида"</t>
  </si>
  <si>
    <t>5219001678</t>
  </si>
  <si>
    <t>28-09-2011 00:00:00</t>
  </si>
  <si>
    <t>26551350</t>
  </si>
  <si>
    <t>МОУ Белышевская школа</t>
  </si>
  <si>
    <t>5209004278</t>
  </si>
  <si>
    <t>520901001</t>
  </si>
  <si>
    <t>26755894</t>
  </si>
  <si>
    <t>МОУ Михайловская ООШ</t>
  </si>
  <si>
    <t>5251005420</t>
  </si>
  <si>
    <t>26358106</t>
  </si>
  <si>
    <t>МОУ Нарышкинская СОШ</t>
  </si>
  <si>
    <t>5210002532</t>
  </si>
  <si>
    <t>521001001</t>
  </si>
  <si>
    <t>26755921</t>
  </si>
  <si>
    <t>МОУ Саваслейская СОШ</t>
  </si>
  <si>
    <t>5251005476</t>
  </si>
  <si>
    <t>26373529</t>
  </si>
  <si>
    <t>МП "Горводопровод"</t>
  </si>
  <si>
    <t>5228009786</t>
  </si>
  <si>
    <t>26373449</t>
  </si>
  <si>
    <t>МП "ЖКХ "Ковернинское"</t>
  </si>
  <si>
    <t>5218004355</t>
  </si>
  <si>
    <t>521801001</t>
  </si>
  <si>
    <t>26373451</t>
  </si>
  <si>
    <t>МП "ЖКХ "Сухоносовское"</t>
  </si>
  <si>
    <t>5218005045</t>
  </si>
  <si>
    <t>28942141</t>
  </si>
  <si>
    <t>МП "Жилкомсервис"</t>
  </si>
  <si>
    <t>5223034940</t>
  </si>
  <si>
    <t>26358144</t>
  </si>
  <si>
    <t>МП "Коммунальник"</t>
  </si>
  <si>
    <t>5216017239</t>
  </si>
  <si>
    <t>521601001</t>
  </si>
  <si>
    <t>26358307</t>
  </si>
  <si>
    <t>МП "Линдовский ККПиБ"</t>
  </si>
  <si>
    <t>5246004124</t>
  </si>
  <si>
    <t>26373490</t>
  </si>
  <si>
    <t>МП "НКС"</t>
  </si>
  <si>
    <t>5223033369</t>
  </si>
  <si>
    <t>26373492</t>
  </si>
  <si>
    <t>МП "Радуга"</t>
  </si>
  <si>
    <t>5224003504</t>
  </si>
  <si>
    <t>522401001</t>
  </si>
  <si>
    <t>26358141</t>
  </si>
  <si>
    <t>МП "Сатисское ЖКХ"</t>
  </si>
  <si>
    <t>5216017126</t>
  </si>
  <si>
    <t>28869650</t>
  </si>
  <si>
    <t>МП "ТЕПЛОВЫЕ СЕТИ"</t>
  </si>
  <si>
    <t>5240000444</t>
  </si>
  <si>
    <t>524001001</t>
  </si>
  <si>
    <t>27965842</t>
  </si>
  <si>
    <t>МП ЖКХ "Планета"</t>
  </si>
  <si>
    <t>5249012187</t>
  </si>
  <si>
    <t>26358297</t>
  </si>
  <si>
    <t>МП ЖКХ С.КАМЕНКИ</t>
  </si>
  <si>
    <t>5245007965</t>
  </si>
  <si>
    <t>26358275</t>
  </si>
  <si>
    <t>МУ ТЭПП</t>
  </si>
  <si>
    <t>5243000467</t>
  </si>
  <si>
    <t>26555149</t>
  </si>
  <si>
    <t>МУЗ "Лысковская ЦРБ"</t>
  </si>
  <si>
    <t>5222010175</t>
  </si>
  <si>
    <t>26358257</t>
  </si>
  <si>
    <t>МУЗ "Чкаловская ЦРБ"</t>
  </si>
  <si>
    <t>5236003450</t>
  </si>
  <si>
    <t>26551361</t>
  </si>
  <si>
    <t>МУК "Туранский дом культуры"</t>
  </si>
  <si>
    <t>5209005507</t>
  </si>
  <si>
    <t>26652819</t>
  </si>
  <si>
    <t>МУП "Большое Козино"</t>
  </si>
  <si>
    <t>5244022199</t>
  </si>
  <si>
    <t>26373543</t>
  </si>
  <si>
    <t>МУП "Бытсервис"</t>
  </si>
  <si>
    <t>5231004770</t>
  </si>
  <si>
    <t>523101001</t>
  </si>
  <si>
    <t>30855659</t>
  </si>
  <si>
    <t>МУП "ВОРОТЫНСКОЕ ЖКХ"</t>
  </si>
  <si>
    <t>5211759886</t>
  </si>
  <si>
    <t>521101001</t>
  </si>
  <si>
    <t>26358098</t>
  </si>
  <si>
    <t>МУП "Варнавинкоммунсервис"</t>
  </si>
  <si>
    <t>5207003582</t>
  </si>
  <si>
    <t>27636510</t>
  </si>
  <si>
    <t>МУП "Вахтантепловодоканал"</t>
  </si>
  <si>
    <t>5239008713</t>
  </si>
  <si>
    <t>26373540</t>
  </si>
  <si>
    <t>МУП "Виткулово"</t>
  </si>
  <si>
    <t>5231005132</t>
  </si>
  <si>
    <t>28871157</t>
  </si>
  <si>
    <t>МУП "Водоканал"</t>
  </si>
  <si>
    <t>5239010720</t>
  </si>
  <si>
    <t>26358320</t>
  </si>
  <si>
    <t>МУП "Выксатеплоэнерго"</t>
  </si>
  <si>
    <t>5247016147</t>
  </si>
  <si>
    <t>26358264</t>
  </si>
  <si>
    <t>МУП "ГАРАНТ-ЖКХ"</t>
  </si>
  <si>
    <t>5238005477</t>
  </si>
  <si>
    <t>27201619</t>
  </si>
  <si>
    <t>МУП "ДзержинскЭнерго"</t>
  </si>
  <si>
    <t>5249003457</t>
  </si>
  <si>
    <t>26358220</t>
  </si>
  <si>
    <t>МУП "Елизарово"</t>
  </si>
  <si>
    <t>5231004795</t>
  </si>
  <si>
    <t>26358121</t>
  </si>
  <si>
    <t>МУП "ЖИЛИЩНИК" ВОЛОДАРСКОГО РАЙОНА</t>
  </si>
  <si>
    <t>5214006023</t>
  </si>
  <si>
    <t>28449409</t>
  </si>
  <si>
    <t>МУП "ЖКХ "СЕВЕРНЫЙ"</t>
  </si>
  <si>
    <t>5248036146</t>
  </si>
  <si>
    <t>524801001</t>
  </si>
  <si>
    <t>28005091</t>
  </si>
  <si>
    <t>МУП "ЖКХ Буревестник"</t>
  </si>
  <si>
    <t>5248033561</t>
  </si>
  <si>
    <t>26358324</t>
  </si>
  <si>
    <t>МУП "ЖКХ Зарубинское"</t>
  </si>
  <si>
    <t>5248015611</t>
  </si>
  <si>
    <t>26358331</t>
  </si>
  <si>
    <t>МУП "ЖКХ Зиняковское"</t>
  </si>
  <si>
    <t>5248015700</t>
  </si>
  <si>
    <t>26358333</t>
  </si>
  <si>
    <t>МУП "ЖКХ Ильинское"</t>
  </si>
  <si>
    <t>5248015724</t>
  </si>
  <si>
    <t>26358330</t>
  </si>
  <si>
    <t>МУП "ЖКХ Ковригинское"</t>
  </si>
  <si>
    <t>5248015690</t>
  </si>
  <si>
    <t>26358329</t>
  </si>
  <si>
    <t>МУП "ЖКХ Кумохинское"</t>
  </si>
  <si>
    <t>5248015682</t>
  </si>
  <si>
    <t>28147903</t>
  </si>
  <si>
    <t>МУП "ЖКХ Лысковского района"</t>
  </si>
  <si>
    <t>5222070569</t>
  </si>
  <si>
    <t>26358335</t>
  </si>
  <si>
    <t>МУП "ЖКХ Мошковское"</t>
  </si>
  <si>
    <t>5248015756</t>
  </si>
  <si>
    <t>26358336</t>
  </si>
  <si>
    <t>МУП "ЖКХ ПЕРВОМАЙСКОЕ"</t>
  </si>
  <si>
    <t>5248016703</t>
  </si>
  <si>
    <t>27893480</t>
  </si>
  <si>
    <t>МУП "ЖКХ Сеченовское"</t>
  </si>
  <si>
    <t>5230004200</t>
  </si>
  <si>
    <t>523001001</t>
  </si>
  <si>
    <t>26358327</t>
  </si>
  <si>
    <t>МУП "ЖКХ Смольковское"</t>
  </si>
  <si>
    <t>5248015650</t>
  </si>
  <si>
    <t>26358334</t>
  </si>
  <si>
    <t>МУП "ЖКХ Тимирязево"</t>
  </si>
  <si>
    <t>5248015749</t>
  </si>
  <si>
    <t>26358332</t>
  </si>
  <si>
    <t>МУП "ЖКХ Федуринское"</t>
  </si>
  <si>
    <t>5248015717</t>
  </si>
  <si>
    <t>26358081</t>
  </si>
  <si>
    <t>МУП "Жилком"</t>
  </si>
  <si>
    <t>5201029760</t>
  </si>
  <si>
    <t>520101001</t>
  </si>
  <si>
    <t>30872197</t>
  </si>
  <si>
    <t>МУП "КОММУНРЕСУРС КРАСНОБАКОВСКОГО РАЙОНА"</t>
  </si>
  <si>
    <t>5219383900</t>
  </si>
  <si>
    <t>02-08-2016 00:00:00</t>
  </si>
  <si>
    <t>26552168</t>
  </si>
  <si>
    <t>МУП "КОМУНЭНЕРГО"</t>
  </si>
  <si>
    <t>5238006336</t>
  </si>
  <si>
    <t>30354230</t>
  </si>
  <si>
    <t>МУП "КОНЕВО"</t>
  </si>
  <si>
    <t>5244029437</t>
  </si>
  <si>
    <t>28146599</t>
  </si>
  <si>
    <t>МУП "Коммунальник"</t>
  </si>
  <si>
    <t>5222003594</t>
  </si>
  <si>
    <t>26373510</t>
  </si>
  <si>
    <t>МУП "Коммунальщик"</t>
  </si>
  <si>
    <t>5226013184</t>
  </si>
  <si>
    <t>522601001</t>
  </si>
  <si>
    <t>26373421</t>
  </si>
  <si>
    <t>МУП "Коммунсервис"</t>
  </si>
  <si>
    <t>5214000230</t>
  </si>
  <si>
    <t>26358284</t>
  </si>
  <si>
    <t>МУП "Комфорт"</t>
  </si>
  <si>
    <t>5243016724</t>
  </si>
  <si>
    <t>28827589</t>
  </si>
  <si>
    <t>МУП "Кочергино"</t>
  </si>
  <si>
    <t>5244025619</t>
  </si>
  <si>
    <t>26358265</t>
  </si>
  <si>
    <t>МУП "Лесогорск ЖКХ"</t>
  </si>
  <si>
    <t>5238005484</t>
  </si>
  <si>
    <t>28872216</t>
  </si>
  <si>
    <t>МУП "МАЛОЕ КОЗИНО"</t>
  </si>
  <si>
    <t>5244028031</t>
  </si>
  <si>
    <t>27839234</t>
  </si>
  <si>
    <t>МУП "МП "Водоканал" МО "города Балахна"</t>
  </si>
  <si>
    <t>5244025070</t>
  </si>
  <si>
    <t>26652814</t>
  </si>
  <si>
    <t>МУП "МП "ТЕПЛОЭНЕРГО" МО "БМР НО"</t>
  </si>
  <si>
    <t>5244022262</t>
  </si>
  <si>
    <t>27808573</t>
  </si>
  <si>
    <t>МУП "Новосмолинское"</t>
  </si>
  <si>
    <t>5214010679</t>
  </si>
  <si>
    <t>26951743</t>
  </si>
  <si>
    <t>МУП "Объединение Кстовский Торговый Дом"</t>
  </si>
  <si>
    <t>5250000355</t>
  </si>
  <si>
    <t>525001001</t>
  </si>
  <si>
    <t>31205512</t>
  </si>
  <si>
    <t>МУП "РАЙТОПСБЫТ"</t>
  </si>
  <si>
    <t>5226013120</t>
  </si>
  <si>
    <t>28455254</t>
  </si>
  <si>
    <t>МУП "Решетихинские коммунальные сети"</t>
  </si>
  <si>
    <t>5214011538</t>
  </si>
  <si>
    <t>30382083</t>
  </si>
  <si>
    <t>МУП "СЕВЕРНОЕ ЖКХ"</t>
  </si>
  <si>
    <t>5207016670</t>
  </si>
  <si>
    <t>26358226</t>
  </si>
  <si>
    <t>МУП "СПАССКОЕ ЖКХ"</t>
  </si>
  <si>
    <t>5232002977</t>
  </si>
  <si>
    <t>26373539</t>
  </si>
  <si>
    <t>МУП "Сеченовское ЖКХ"</t>
  </si>
  <si>
    <t>5230000050</t>
  </si>
  <si>
    <t>27774457</t>
  </si>
  <si>
    <t>МУП "Стандарт Сервис"</t>
  </si>
  <si>
    <t>5214010870</t>
  </si>
  <si>
    <t>27773931</t>
  </si>
  <si>
    <t>МУП "Сява - Теплосервис"</t>
  </si>
  <si>
    <t>5239010374</t>
  </si>
  <si>
    <t>27636513</t>
  </si>
  <si>
    <t>МУП "Сявакоммунсервис"</t>
  </si>
  <si>
    <t>5239008061</t>
  </si>
  <si>
    <t>26373630</t>
  </si>
  <si>
    <t>МУП "ТВК" г. Заволжья</t>
  </si>
  <si>
    <t>5248016372</t>
  </si>
  <si>
    <t>27573878</t>
  </si>
  <si>
    <t>МУП "Тепло"</t>
  </si>
  <si>
    <t>5252029494</t>
  </si>
  <si>
    <t>26552019</t>
  </si>
  <si>
    <t>МУП "Тепловик-1"</t>
  </si>
  <si>
    <t>5217001030</t>
  </si>
  <si>
    <t>521701001</t>
  </si>
  <si>
    <t>26552021</t>
  </si>
  <si>
    <t>МУП "Тепловик-2"</t>
  </si>
  <si>
    <t>5217001062</t>
  </si>
  <si>
    <t>26358322</t>
  </si>
  <si>
    <t>МУП "Тепловые сети"</t>
  </si>
  <si>
    <t>5248011350</t>
  </si>
  <si>
    <t>26358206</t>
  </si>
  <si>
    <t>МУП "Теплосервис"</t>
  </si>
  <si>
    <t>5228009803</t>
  </si>
  <si>
    <t>26358253</t>
  </si>
  <si>
    <t>МУП "Теплосети"</t>
  </si>
  <si>
    <t>5235005493</t>
  </si>
  <si>
    <t>26358221</t>
  </si>
  <si>
    <t>МУП "Теплоэнергия-1"</t>
  </si>
  <si>
    <t>5231004851</t>
  </si>
  <si>
    <t>30438261</t>
  </si>
  <si>
    <t>МУП "Теплоэнергия-2"</t>
  </si>
  <si>
    <t>5231006538</t>
  </si>
  <si>
    <t>03-03-2016 00:00:00</t>
  </si>
  <si>
    <t>26555847</t>
  </si>
  <si>
    <t>МУП "Теплоэнергосервис"</t>
  </si>
  <si>
    <t>5251008438</t>
  </si>
  <si>
    <t>26373388</t>
  </si>
  <si>
    <t>МУП "Управляющая компания"</t>
  </si>
  <si>
    <t>5204001114</t>
  </si>
  <si>
    <t>28053496</t>
  </si>
  <si>
    <t>МУП "ШОКС"</t>
  </si>
  <si>
    <t>5239010688</t>
  </si>
  <si>
    <t>26373587</t>
  </si>
  <si>
    <t>МУП "Шахуньяводоканал"</t>
  </si>
  <si>
    <t>5239008791</t>
  </si>
  <si>
    <t>26358223</t>
  </si>
  <si>
    <t>МУП "Яковское"</t>
  </si>
  <si>
    <t>5231005125</t>
  </si>
  <si>
    <t>26774409</t>
  </si>
  <si>
    <t>МУП Варнавинского района "Северный"</t>
  </si>
  <si>
    <t>5207013439</t>
  </si>
  <si>
    <t>26358381</t>
  </si>
  <si>
    <t>МУП Единый поставщик</t>
  </si>
  <si>
    <t>5252019432</t>
  </si>
  <si>
    <t>27577563</t>
  </si>
  <si>
    <t>МУП ЖКХ</t>
  </si>
  <si>
    <t>5237002949</t>
  </si>
  <si>
    <t>523701001</t>
  </si>
  <si>
    <t>26358136</t>
  </si>
  <si>
    <t>МУП ЖКХ "БОГОЯВЛЕНСКОЕ"</t>
  </si>
  <si>
    <t>5215010375</t>
  </si>
  <si>
    <t>28146582</t>
  </si>
  <si>
    <t>МУП ЖКХ "Бармино"</t>
  </si>
  <si>
    <t>5222000272</t>
  </si>
  <si>
    <t>28146616</t>
  </si>
  <si>
    <t>МУП ЖКХ "Валки"</t>
  </si>
  <si>
    <t>5222059798</t>
  </si>
  <si>
    <t>26373427</t>
  </si>
  <si>
    <t>МУП ЖКХ "Жилсервис" Володарского района</t>
  </si>
  <si>
    <t>5214007997</t>
  </si>
  <si>
    <t>10-06-2003 00:00:00</t>
  </si>
  <si>
    <t>26358120</t>
  </si>
  <si>
    <t>МУП ЖКХ "Ильиногорское"</t>
  </si>
  <si>
    <t>5214005012</t>
  </si>
  <si>
    <t>27633085</t>
  </si>
  <si>
    <t>МУП ЖКХ "Коммунальник"</t>
  </si>
  <si>
    <t>5203002330</t>
  </si>
  <si>
    <t>520303001</t>
  </si>
  <si>
    <t>26358169</t>
  </si>
  <si>
    <t>МУП ЖКХ "Леньково"</t>
  </si>
  <si>
    <t>5222070336</t>
  </si>
  <si>
    <t>26358173</t>
  </si>
  <si>
    <t>МУП ЖКХ "Нива"</t>
  </si>
  <si>
    <t>5222001100</t>
  </si>
  <si>
    <t>26358170</t>
  </si>
  <si>
    <t>МУП ЖКХ "Просек"</t>
  </si>
  <si>
    <t>5222070343</t>
  </si>
  <si>
    <t>28452082</t>
  </si>
  <si>
    <t>МУП ЖКХ "Сокол"</t>
  </si>
  <si>
    <t>5248034734</t>
  </si>
  <si>
    <t>26555489</t>
  </si>
  <si>
    <t>МУП ЖКХ "Тепелевское"</t>
  </si>
  <si>
    <t>5215001797</t>
  </si>
  <si>
    <t>13-10-2009 00:00:00</t>
  </si>
  <si>
    <t>26358113</t>
  </si>
  <si>
    <t>МУП ЖКХ "Уют"</t>
  </si>
  <si>
    <t>5212509938</t>
  </si>
  <si>
    <t>521201001</t>
  </si>
  <si>
    <t>27362599</t>
  </si>
  <si>
    <t>МУП ЖКХ "Центральное"</t>
  </si>
  <si>
    <t>5212007286</t>
  </si>
  <si>
    <t>28155211</t>
  </si>
  <si>
    <t>МУП ЖКХ Бриляково</t>
  </si>
  <si>
    <t>5248015668</t>
  </si>
  <si>
    <t>26553600</t>
  </si>
  <si>
    <t>МУП ЖКХ Григоровского сельсовета</t>
  </si>
  <si>
    <t>5204001467</t>
  </si>
  <si>
    <t>28155300</t>
  </si>
  <si>
    <t>МУП ЖКХ Смиркино</t>
  </si>
  <si>
    <t>5248015643</t>
  </si>
  <si>
    <t>26358092</t>
  </si>
  <si>
    <t>МУП ЖКХ Холязинского сельсовета</t>
  </si>
  <si>
    <t>5204003070</t>
  </si>
  <si>
    <t>26358091</t>
  </si>
  <si>
    <t>МУП ЖКХ п. Советский</t>
  </si>
  <si>
    <t>5204002319</t>
  </si>
  <si>
    <t>26552080</t>
  </si>
  <si>
    <t>МУП ЖКХ р.п. Красные Баки</t>
  </si>
  <si>
    <t>5219382342</t>
  </si>
  <si>
    <t>04-07-2007 00:00:00</t>
  </si>
  <si>
    <t>28156491</t>
  </si>
  <si>
    <t>МУП Сухобезводнинский ЖЭУ</t>
  </si>
  <si>
    <t>5228000198</t>
  </si>
  <si>
    <t>26358231</t>
  </si>
  <si>
    <t>МУП Тонкинского района "Тонкинские теплосети"</t>
  </si>
  <si>
    <t>5233002810</t>
  </si>
  <si>
    <t>523301001</t>
  </si>
  <si>
    <t>26358129</t>
  </si>
  <si>
    <t>Малопицкое МУМППЖКХ</t>
  </si>
  <si>
    <t>5215000761</t>
  </si>
  <si>
    <t>29-06-2006 00:00:00</t>
  </si>
  <si>
    <t>26358425</t>
  </si>
  <si>
    <t>НГТУ</t>
  </si>
  <si>
    <t>5260001439</t>
  </si>
  <si>
    <t>26358426</t>
  </si>
  <si>
    <t>ННГАСУ</t>
  </si>
  <si>
    <t>5260002707</t>
  </si>
  <si>
    <t>26358474</t>
  </si>
  <si>
    <t>ННГУ</t>
  </si>
  <si>
    <t>26555250</t>
  </si>
  <si>
    <t>НПАП № 1 - филиал МП "Нижегородпассажиравтотранс"</t>
  </si>
  <si>
    <t>5260000192</t>
  </si>
  <si>
    <t>525703001</t>
  </si>
  <si>
    <t>26555257</t>
  </si>
  <si>
    <t>НПАП № 2 - филиал МП "Нижегородпассажиравтотранс"</t>
  </si>
  <si>
    <t>525802001</t>
  </si>
  <si>
    <t>26358420</t>
  </si>
  <si>
    <t>Нижегородский авиастроительный завод "Сокол" - филиал АО "РСК "МиГ"</t>
  </si>
  <si>
    <t>7714733528</t>
  </si>
  <si>
    <t>26358124</t>
  </si>
  <si>
    <t>Нижегородское МУМППЖКХ</t>
  </si>
  <si>
    <t>5215000391</t>
  </si>
  <si>
    <t>26358477</t>
  </si>
  <si>
    <t>ОАО "170 РЗ СОП"</t>
  </si>
  <si>
    <t>5262240714</t>
  </si>
  <si>
    <t>26358414</t>
  </si>
  <si>
    <t>ОАО "АСПО-1"</t>
  </si>
  <si>
    <t>5258003439</t>
  </si>
  <si>
    <t>26358240</t>
  </si>
  <si>
    <t>ОАО "Автомобилист"</t>
  </si>
  <si>
    <t>5235000865</t>
  </si>
  <si>
    <t>26358150</t>
  </si>
  <si>
    <t>ОАО "Агроплемкомбинат МИР"</t>
  </si>
  <si>
    <t>5218005172</t>
  </si>
  <si>
    <t>26358277</t>
  </si>
  <si>
    <t>ОАО "Арзамасская войлочная фабрика"</t>
  </si>
  <si>
    <t>5243000788</t>
  </si>
  <si>
    <t>26358400</t>
  </si>
  <si>
    <t>ОАО "ВВПКП "Оборонпромкомплекс"</t>
  </si>
  <si>
    <t>5257007173</t>
  </si>
  <si>
    <t>28062748</t>
  </si>
  <si>
    <t>ОАО "ВРК-3" г. Арзамас</t>
  </si>
  <si>
    <t>760643001</t>
  </si>
  <si>
    <t>26358483</t>
  </si>
  <si>
    <t>ОАО "Верхневолгоэлектромонтаж-НН"</t>
  </si>
  <si>
    <t>5262089823</t>
  </si>
  <si>
    <t>26358109</t>
  </si>
  <si>
    <t>ОАО "Вознесенские коммунальные системы"</t>
  </si>
  <si>
    <t>5210189915</t>
  </si>
  <si>
    <t>26555646</t>
  </si>
  <si>
    <t>ОАО "Волговятмашэлектроснабсбыт"</t>
  </si>
  <si>
    <t>5263005417</t>
  </si>
  <si>
    <t>26358316</t>
  </si>
  <si>
    <t>ОАО "Выксалес"</t>
  </si>
  <si>
    <t>5247005917</t>
  </si>
  <si>
    <t>26358364</t>
  </si>
  <si>
    <t>5252000470</t>
  </si>
  <si>
    <t>26358401</t>
  </si>
  <si>
    <t>ОАО "Горьковский завод аппаратуры связи им. А.С.Попова"</t>
  </si>
  <si>
    <t>5257008145</t>
  </si>
  <si>
    <t>26358337</t>
  </si>
  <si>
    <t>ОАО "Дизель"</t>
  </si>
  <si>
    <t>5249012839</t>
  </si>
  <si>
    <t>26358486</t>
  </si>
  <si>
    <t>ОАО "Железобетонстрой № 5"</t>
  </si>
  <si>
    <t>5263001405</t>
  </si>
  <si>
    <t>26358459</t>
  </si>
  <si>
    <t>ОАО "ЗИП"</t>
  </si>
  <si>
    <t>5260900066</t>
  </si>
  <si>
    <t>05-09-2006 00:00:00</t>
  </si>
  <si>
    <t>26358421</t>
  </si>
  <si>
    <t>ОАО "ЗТО "Камея"</t>
  </si>
  <si>
    <t>5259010887</t>
  </si>
  <si>
    <t>26358117</t>
  </si>
  <si>
    <t>ОАО "Ильиногорское"</t>
  </si>
  <si>
    <t>5214001459</t>
  </si>
  <si>
    <t>28110427</t>
  </si>
  <si>
    <t>ОАО "Инженерный центр"</t>
  </si>
  <si>
    <t>5263042850</t>
  </si>
  <si>
    <t>26569255</t>
  </si>
  <si>
    <t>ОАО "Керма"</t>
  </si>
  <si>
    <t>5250001581</t>
  </si>
  <si>
    <t>26358237</t>
  </si>
  <si>
    <t>ОАО "Коммунтехсервис"</t>
  </si>
  <si>
    <t>5234003863</t>
  </si>
  <si>
    <t>523401001</t>
  </si>
  <si>
    <t>26358281</t>
  </si>
  <si>
    <t>ОАО "ЛЕГМАШ"</t>
  </si>
  <si>
    <t>5243001862</t>
  </si>
  <si>
    <t>27-10-1992 00:00:00</t>
  </si>
  <si>
    <t>26358171</t>
  </si>
  <si>
    <t>ОАО "ЛЭТЗ"</t>
  </si>
  <si>
    <t>5222000882</t>
  </si>
  <si>
    <t>26358359</t>
  </si>
  <si>
    <t>ОАО "МИЗ-Ворсма"</t>
  </si>
  <si>
    <t>5252000368</t>
  </si>
  <si>
    <t>27635910</t>
  </si>
  <si>
    <t>ОАО "МК "Нижегородский"</t>
  </si>
  <si>
    <t>5261005806</t>
  </si>
  <si>
    <t>26358270</t>
  </si>
  <si>
    <t>5239001108</t>
  </si>
  <si>
    <t>26951227</t>
  </si>
  <si>
    <t>ОАО "НКХП-ДЕВЕЛОПМЕНТ"</t>
  </si>
  <si>
    <t>5260005345</t>
  </si>
  <si>
    <t>26814688</t>
  </si>
  <si>
    <t>ОАО "Объединение котельных и тепловых сетей"</t>
  </si>
  <si>
    <t>5246038162</t>
  </si>
  <si>
    <t>26555652</t>
  </si>
  <si>
    <t>ОАО "Оргсинтез"</t>
  </si>
  <si>
    <t>5259008239</t>
  </si>
  <si>
    <t>26358321</t>
  </si>
  <si>
    <t>ОАО "ПАНСИОНАТ "БУРЕВЕСТНИК"</t>
  </si>
  <si>
    <t>5248005892</t>
  </si>
  <si>
    <t>26358361</t>
  </si>
  <si>
    <t>ОАО "Павловский завод им.Кирова"</t>
  </si>
  <si>
    <t>5252000382</t>
  </si>
  <si>
    <t>27620829</t>
  </si>
  <si>
    <t>ОАО "Павловский машиностроительный завод "Восход"</t>
  </si>
  <si>
    <t>5252000375</t>
  </si>
  <si>
    <t>26557559</t>
  </si>
  <si>
    <t>ОАО "Перспектива"</t>
  </si>
  <si>
    <t>5216000027</t>
  </si>
  <si>
    <t>26358289</t>
  </si>
  <si>
    <t>ОАО "Полиграфкартон"</t>
  </si>
  <si>
    <t>5244010789</t>
  </si>
  <si>
    <t>26358176</t>
  </si>
  <si>
    <t>ОАО "РЕМОНТНИК"</t>
  </si>
  <si>
    <t>5222003178</t>
  </si>
  <si>
    <t>26648877</t>
  </si>
  <si>
    <t>ОАО "РЖД" (Дирекция по тепловодоснабжению)</t>
  </si>
  <si>
    <t>997650010</t>
  </si>
  <si>
    <t>26358411</t>
  </si>
  <si>
    <t>ОАО "РУМО"</t>
  </si>
  <si>
    <t>5258000068</t>
  </si>
  <si>
    <t>26358278</t>
  </si>
  <si>
    <t>ОАО "Рикор-Электроникс"</t>
  </si>
  <si>
    <t>5243001622</t>
  </si>
  <si>
    <t>27566914</t>
  </si>
  <si>
    <t>ОАО "Силикатный завод №1"</t>
  </si>
  <si>
    <t>5263008721</t>
  </si>
  <si>
    <t>27054261</t>
  </si>
  <si>
    <t>ОАО "ТГК-6"</t>
  </si>
  <si>
    <t>5257072937</t>
  </si>
  <si>
    <t>26358346</t>
  </si>
  <si>
    <t>ОАО "ТСКР"</t>
  </si>
  <si>
    <t>5250045250</t>
  </si>
  <si>
    <t>26358112</t>
  </si>
  <si>
    <t>ОАО "Тепловик"</t>
  </si>
  <si>
    <t>5211759082</t>
  </si>
  <si>
    <t>26-02-2004 00:00:00</t>
  </si>
  <si>
    <t>26951315</t>
  </si>
  <si>
    <t>ОАО "УК ЖКХ Починковского района"</t>
  </si>
  <si>
    <t>5227006006</t>
  </si>
  <si>
    <t>522701001</t>
  </si>
  <si>
    <t>26358214</t>
  </si>
  <si>
    <t>ОАО "УК ЖКХ Сергачского района"</t>
  </si>
  <si>
    <t>5229007213</t>
  </si>
  <si>
    <t>522901001</t>
  </si>
  <si>
    <t>28148693</t>
  </si>
  <si>
    <t>ОАО хладокомбинат "Заречный"</t>
  </si>
  <si>
    <t>5258000780</t>
  </si>
  <si>
    <t>28046028</t>
  </si>
  <si>
    <t>ООО "Автобан"</t>
  </si>
  <si>
    <t>5262057290</t>
  </si>
  <si>
    <t>26358389</t>
  </si>
  <si>
    <t>ООО "Автозаводская ТЭЦ"</t>
  </si>
  <si>
    <t>5256049357</t>
  </si>
  <si>
    <t>26552237</t>
  </si>
  <si>
    <t>ООО "Агенство недвижимости "Виктория"</t>
  </si>
  <si>
    <t>5261026267</t>
  </si>
  <si>
    <t>26358387</t>
  </si>
  <si>
    <t>ООО "Агрокомплекс Доскино"</t>
  </si>
  <si>
    <t>5256048674</t>
  </si>
  <si>
    <t>28257101</t>
  </si>
  <si>
    <t>ООО "Актеон"</t>
  </si>
  <si>
    <t>5262114420</t>
  </si>
  <si>
    <t>26358417</t>
  </si>
  <si>
    <t>ООО "Альянс"</t>
  </si>
  <si>
    <t>5258065160</t>
  </si>
  <si>
    <t>28799523</t>
  </si>
  <si>
    <t>ООО "Арго-Энерго52"</t>
  </si>
  <si>
    <t>5260357354</t>
  </si>
  <si>
    <t>26358283</t>
  </si>
  <si>
    <t>ООО "Арзамасское ПО "Автопровод"</t>
  </si>
  <si>
    <t>26358250</t>
  </si>
  <si>
    <t>ООО "Арьякоммунсервис"</t>
  </si>
  <si>
    <t>5235006602</t>
  </si>
  <si>
    <t>26647119</t>
  </si>
  <si>
    <t>ООО "Атриум Инвест"</t>
  </si>
  <si>
    <t>5259088139</t>
  </si>
  <si>
    <t>30358115</t>
  </si>
  <si>
    <t>ООО "БЗДСМ-НН"</t>
  </si>
  <si>
    <t>5258116418</t>
  </si>
  <si>
    <t>28460925</t>
  </si>
  <si>
    <t>ООО "БТГ"</t>
  </si>
  <si>
    <t>5246043620</t>
  </si>
  <si>
    <t>28460940</t>
  </si>
  <si>
    <t>ООО "БТС"</t>
  </si>
  <si>
    <t>5246043613</t>
  </si>
  <si>
    <t>27589213</t>
  </si>
  <si>
    <t>ООО "БТТ"</t>
  </si>
  <si>
    <t>5244023717</t>
  </si>
  <si>
    <t>26358178</t>
  </si>
  <si>
    <t>ООО "БУМИ"</t>
  </si>
  <si>
    <t>5222014282</t>
  </si>
  <si>
    <t>28460875</t>
  </si>
  <si>
    <t>ООО "БЭФ"</t>
  </si>
  <si>
    <t>5246043638</t>
  </si>
  <si>
    <t>26552258</t>
  </si>
  <si>
    <t>ООО "Богородский завод домостроительных материалов"</t>
  </si>
  <si>
    <t>5245012524</t>
  </si>
  <si>
    <t>28013687</t>
  </si>
  <si>
    <t>ООО "Бор Инвест"</t>
  </si>
  <si>
    <t>5246041888</t>
  </si>
  <si>
    <t>28460965</t>
  </si>
  <si>
    <t>ООО "Бор Теплоэнерго"</t>
  </si>
  <si>
    <t>5246043589</t>
  </si>
  <si>
    <t>28500820</t>
  </si>
  <si>
    <t>ООО "Бугровские мельницы"</t>
  </si>
  <si>
    <t>5257071563</t>
  </si>
  <si>
    <t>30848786</t>
  </si>
  <si>
    <t>5258131649</t>
  </si>
  <si>
    <t>31197101</t>
  </si>
  <si>
    <t>5262357310</t>
  </si>
  <si>
    <t>26358491</t>
  </si>
  <si>
    <t>ООО "Бутурлинское жилищно-коммунальное хозяйство"</t>
  </si>
  <si>
    <t>5205004630</t>
  </si>
  <si>
    <t>520501001</t>
  </si>
  <si>
    <t>31211396</t>
  </si>
  <si>
    <t>ООО "ВЕРУС ГРУПП"</t>
  </si>
  <si>
    <t>5257173928</t>
  </si>
  <si>
    <t>26553578</t>
  </si>
  <si>
    <t>ООО "ВМЗ-Универсал"</t>
  </si>
  <si>
    <t>5247017863</t>
  </si>
  <si>
    <t>31187851</t>
  </si>
  <si>
    <t>ООО "ВОЛГАРЕСУРС"</t>
  </si>
  <si>
    <t>5244031394</t>
  </si>
  <si>
    <t>26766900</t>
  </si>
  <si>
    <t>ООО "Вадская ТК"</t>
  </si>
  <si>
    <t>5206024935</t>
  </si>
  <si>
    <t>520601001</t>
  </si>
  <si>
    <t>28425169</t>
  </si>
  <si>
    <t>ООО "Веста"</t>
  </si>
  <si>
    <t>5251008188</t>
  </si>
  <si>
    <t>27782735</t>
  </si>
  <si>
    <t>ООО "Ветлужская ТК"</t>
  </si>
  <si>
    <t>5209005786</t>
  </si>
  <si>
    <t>31110429</t>
  </si>
  <si>
    <t>ООО "Виктория"</t>
  </si>
  <si>
    <t>5257002249</t>
  </si>
  <si>
    <t>05-12-2002 00:00:00</t>
  </si>
  <si>
    <t>26373553</t>
  </si>
  <si>
    <t>ООО "Водоканал"</t>
  </si>
  <si>
    <t>5235006585</t>
  </si>
  <si>
    <t>26555521</t>
  </si>
  <si>
    <t>5236007711</t>
  </si>
  <si>
    <t>27909040</t>
  </si>
  <si>
    <t>ООО "Вознесенский теплосервис"</t>
  </si>
  <si>
    <t>5210000359</t>
  </si>
  <si>
    <t>26358298</t>
  </si>
  <si>
    <t>ООО "Волготрансгазстроймонтаж"</t>
  </si>
  <si>
    <t>5245008630</t>
  </si>
  <si>
    <t>26357017</t>
  </si>
  <si>
    <t>ООО "Волгоэлектросеть-НН"</t>
  </si>
  <si>
    <t>5246041687</t>
  </si>
  <si>
    <t>28037674</t>
  </si>
  <si>
    <t>ООО "Воскресенский ЛПК "Сталекс"</t>
  </si>
  <si>
    <t>5212006885</t>
  </si>
  <si>
    <t>31026167</t>
  </si>
  <si>
    <t>ООО "Восход"</t>
  </si>
  <si>
    <t>5207016711</t>
  </si>
  <si>
    <t>26774403</t>
  </si>
  <si>
    <t>ООО "Восходкомин"</t>
  </si>
  <si>
    <t>5207013252</t>
  </si>
  <si>
    <t>26358435</t>
  </si>
  <si>
    <t>ООО "Высоковский кирпичный завод+"</t>
  </si>
  <si>
    <t>5260108580</t>
  </si>
  <si>
    <t>26373418</t>
  </si>
  <si>
    <t>ООО "Гагинское ЖКХ"</t>
  </si>
  <si>
    <t>5213004143</t>
  </si>
  <si>
    <t>521301001</t>
  </si>
  <si>
    <t>27866190</t>
  </si>
  <si>
    <t>ООО "Генерация тепла"</t>
  </si>
  <si>
    <t>5258103070</t>
  </si>
  <si>
    <t>28502351</t>
  </si>
  <si>
    <t>ООО "Гефест"</t>
  </si>
  <si>
    <t>5239010310</t>
  </si>
  <si>
    <t>26358452</t>
  </si>
  <si>
    <t>ООО "Городецкий судоремонтный завод"</t>
  </si>
  <si>
    <t>5260142895</t>
  </si>
  <si>
    <t>30385011</t>
  </si>
  <si>
    <t>ООО "Гранит"</t>
  </si>
  <si>
    <t>5260182440</t>
  </si>
  <si>
    <t>26556543</t>
  </si>
  <si>
    <t>ООО "ГремячевТепло"</t>
  </si>
  <si>
    <t>5260262455</t>
  </si>
  <si>
    <t>30854354</t>
  </si>
  <si>
    <t>ООО "ДЕМЕТРА"</t>
  </si>
  <si>
    <t>5260235420</t>
  </si>
  <si>
    <t>30390705</t>
  </si>
  <si>
    <t>ООО "ДеКом"</t>
  </si>
  <si>
    <t>5258106233</t>
  </si>
  <si>
    <t>28265659</t>
  </si>
  <si>
    <t>ООО "Дзержинсктеплогаз"</t>
  </si>
  <si>
    <t>5249123377</t>
  </si>
  <si>
    <t>31196698</t>
  </si>
  <si>
    <t>ООО "ЖБС-5"</t>
  </si>
  <si>
    <t>5263130707</t>
  </si>
  <si>
    <t>28869779</t>
  </si>
  <si>
    <t>ООО "ЖДАНОВСКИЙ"</t>
  </si>
  <si>
    <t>5252033363</t>
  </si>
  <si>
    <t>28091842</t>
  </si>
  <si>
    <t>ООО "ЖКС"</t>
  </si>
  <si>
    <t>5223034676</t>
  </si>
  <si>
    <t>26557165</t>
  </si>
  <si>
    <t>ООО "Жилкомсервис"</t>
  </si>
  <si>
    <t>5228055711</t>
  </si>
  <si>
    <t>28858492</t>
  </si>
  <si>
    <t>ООО "ЗЕНИТ ЭНЕРГО"</t>
  </si>
  <si>
    <t>5262305560</t>
  </si>
  <si>
    <t>08-09-2014 00:00:00</t>
  </si>
  <si>
    <t>26562570</t>
  </si>
  <si>
    <t>ООО "Заводские сети"</t>
  </si>
  <si>
    <t>5256049340</t>
  </si>
  <si>
    <t>26322342</t>
  </si>
  <si>
    <t>ООО "Зефс-энерго"</t>
  </si>
  <si>
    <t>5258049909</t>
  </si>
  <si>
    <t>28460903</t>
  </si>
  <si>
    <t>ООО "ИТ"</t>
  </si>
  <si>
    <t>5246043596</t>
  </si>
  <si>
    <t>28821602</t>
  </si>
  <si>
    <t>ООО "Интер"</t>
  </si>
  <si>
    <t>5250060280</t>
  </si>
  <si>
    <t>31061810</t>
  </si>
  <si>
    <t>ООО "КАПИТАЛ-МЕНЕДЖМЕНТ"</t>
  </si>
  <si>
    <t>5258135717</t>
  </si>
  <si>
    <t>26358471</t>
  </si>
  <si>
    <t>ООО "КЛАСС ПЛЮС"</t>
  </si>
  <si>
    <t>5261106233</t>
  </si>
  <si>
    <t>30801688</t>
  </si>
  <si>
    <t>ООО "КМ ЭНЕРГО"</t>
  </si>
  <si>
    <t>5262299002</t>
  </si>
  <si>
    <t>30854345</t>
  </si>
  <si>
    <t>ООО "КОММУНАЛЬЩИК-НН"</t>
  </si>
  <si>
    <t>5245027023</t>
  </si>
  <si>
    <t>19-10-2015 00:00:00</t>
  </si>
  <si>
    <t>28815743</t>
  </si>
  <si>
    <t>ООО "КСК"</t>
  </si>
  <si>
    <t>5256122751</t>
  </si>
  <si>
    <t>28871053</t>
  </si>
  <si>
    <t>ООО "Капролактам-Энерго"</t>
  </si>
  <si>
    <t>5249133382</t>
  </si>
  <si>
    <t>28043750</t>
  </si>
  <si>
    <t>ООО "Княгининский Стройгаз"</t>
  </si>
  <si>
    <t>5217003648</t>
  </si>
  <si>
    <t>26358436</t>
  </si>
  <si>
    <t>ООО "Ковчег-НН"</t>
  </si>
  <si>
    <t>5260079227</t>
  </si>
  <si>
    <t>26358102</t>
  </si>
  <si>
    <t>ООО "КомСервис"</t>
  </si>
  <si>
    <t>5208005141</t>
  </si>
  <si>
    <t>520801001</t>
  </si>
  <si>
    <t>27670979</t>
  </si>
  <si>
    <t>ООО "КомСервис-Т р.п. Вача"</t>
  </si>
  <si>
    <t>5208005166</t>
  </si>
  <si>
    <t>13-09-2011 00:00:00</t>
  </si>
  <si>
    <t>26358104</t>
  </si>
  <si>
    <t>ООО "Коммунальник"</t>
  </si>
  <si>
    <t>5209005634</t>
  </si>
  <si>
    <t>28451400</t>
  </si>
  <si>
    <t>5225004677</t>
  </si>
  <si>
    <t>15-04-2005 00:00:00</t>
  </si>
  <si>
    <t>27566780</t>
  </si>
  <si>
    <t>ООО "Коммунальщик"</t>
  </si>
  <si>
    <t>5245017794</t>
  </si>
  <si>
    <t>28455154</t>
  </si>
  <si>
    <t>ООО "Коммунсервис"</t>
  </si>
  <si>
    <t>5235007356</t>
  </si>
  <si>
    <t>27619705</t>
  </si>
  <si>
    <t>ООО "Комсервис-Т"</t>
  </si>
  <si>
    <t>5208004846</t>
  </si>
  <si>
    <t>26358111</t>
  </si>
  <si>
    <t>ООО "Кузьмияр"</t>
  </si>
  <si>
    <t>5211001210</t>
  </si>
  <si>
    <t>30939581</t>
  </si>
  <si>
    <t>ООО "ЛЕСПРОМ"</t>
  </si>
  <si>
    <t>5234004176</t>
  </si>
  <si>
    <t>26413215</t>
  </si>
  <si>
    <t>ООО "ЛУКОЙЛ-ЭНЕРГОСЕТИ"</t>
  </si>
  <si>
    <t>5260230051</t>
  </si>
  <si>
    <t>26358451</t>
  </si>
  <si>
    <t>ООО "Лукойл-Волганефтепродукт"</t>
  </si>
  <si>
    <t>5260136595</t>
  </si>
  <si>
    <t>26358402</t>
  </si>
  <si>
    <t>ООО "МУРАВЬИНЫЕ ЦЕНЫ"</t>
  </si>
  <si>
    <t>5257041664</t>
  </si>
  <si>
    <t>28457679</t>
  </si>
  <si>
    <t>ООО "Мухтоловское ЖКХ"</t>
  </si>
  <si>
    <t>5201000264</t>
  </si>
  <si>
    <t>03-07-2012 00:00:00</t>
  </si>
  <si>
    <t>26555644</t>
  </si>
  <si>
    <t>ООО "НЗ "СТАРТ"</t>
  </si>
  <si>
    <t>5262154550</t>
  </si>
  <si>
    <t>23-08-2006 00:00:00</t>
  </si>
  <si>
    <t>27567031</t>
  </si>
  <si>
    <t>ООО "НОРМА"</t>
  </si>
  <si>
    <t>5261015233</t>
  </si>
  <si>
    <t>19-12-2008 00:00:00</t>
  </si>
  <si>
    <t>26358430</t>
  </si>
  <si>
    <t>ООО "НПК "Скрудж"</t>
  </si>
  <si>
    <t>5260029385</t>
  </si>
  <si>
    <t>31212674</t>
  </si>
  <si>
    <t>ООО "НТЦ"</t>
  </si>
  <si>
    <t>5223035415</t>
  </si>
  <si>
    <t>05-09-2018 00:00:00</t>
  </si>
  <si>
    <t>27577409</t>
  </si>
  <si>
    <t>ООО "Навашинская Тепло-Энергетическая компания"</t>
  </si>
  <si>
    <t>5236008144</t>
  </si>
  <si>
    <t>26555147</t>
  </si>
  <si>
    <t>ООО "Нижегородтеплогаз"</t>
  </si>
  <si>
    <t>5262068407</t>
  </si>
  <si>
    <t>26551993</t>
  </si>
  <si>
    <t>ООО "Нижновтеплоэнерго"</t>
  </si>
  <si>
    <t>5257079570</t>
  </si>
  <si>
    <t>26758070</t>
  </si>
  <si>
    <t>ООО "Никола"</t>
  </si>
  <si>
    <t>5228056095</t>
  </si>
  <si>
    <t>27909014</t>
  </si>
  <si>
    <t>ООО "Николь-Пак Империал"</t>
  </si>
  <si>
    <t>5258044065</t>
  </si>
  <si>
    <t>04-10-2002 00:00:00</t>
  </si>
  <si>
    <t>26765266</t>
  </si>
  <si>
    <t>ООО "НоваТЭК-Чкаловск"</t>
  </si>
  <si>
    <t>5236008218</t>
  </si>
  <si>
    <t>28942293</t>
  </si>
  <si>
    <t>ООО "ОКАТЕПЛОСЕРВИС"</t>
  </si>
  <si>
    <t>5214011802</t>
  </si>
  <si>
    <t>26358434</t>
  </si>
  <si>
    <t>ООО "Оздоровительный комплекс "Молодость"</t>
  </si>
  <si>
    <t>5260069067</t>
  </si>
  <si>
    <t>26552228</t>
  </si>
  <si>
    <t>ООО "ОканитТеплоЭнерго"</t>
  </si>
  <si>
    <t>5245016222</t>
  </si>
  <si>
    <t>28869759</t>
  </si>
  <si>
    <t>ООО "ПАВЛОВОТЕПЛОЭНЕРГО"</t>
  </si>
  <si>
    <t>5252033370</t>
  </si>
  <si>
    <t>31023647</t>
  </si>
  <si>
    <t>ООО "ПАТРИОТ"</t>
  </si>
  <si>
    <t>2457062546</t>
  </si>
  <si>
    <t>27-09-2006 00:00:00</t>
  </si>
  <si>
    <t>26358482</t>
  </si>
  <si>
    <t>ООО "ПКП "Энергетика"</t>
  </si>
  <si>
    <t>5262073742</t>
  </si>
  <si>
    <t>27774371</t>
  </si>
  <si>
    <t>ООО "Парус"</t>
  </si>
  <si>
    <t>5246038740</t>
  </si>
  <si>
    <t>28951517</t>
  </si>
  <si>
    <t>ООО "Поволжье - Ресурс"</t>
  </si>
  <si>
    <t>5209005539</t>
  </si>
  <si>
    <t>28459341</t>
  </si>
  <si>
    <t>ООО "Политек НН"</t>
  </si>
  <si>
    <t>5260319133</t>
  </si>
  <si>
    <t>26551997</t>
  </si>
  <si>
    <t>ООО "Политерм"</t>
  </si>
  <si>
    <t>5236006235</t>
  </si>
  <si>
    <t>26755303</t>
  </si>
  <si>
    <t>ООО "Приволжье Энергия"</t>
  </si>
  <si>
    <t>5260137655</t>
  </si>
  <si>
    <t>27719695</t>
  </si>
  <si>
    <t>ООО "ПримаЭнерго"</t>
  </si>
  <si>
    <t>5259069383</t>
  </si>
  <si>
    <t>28455277</t>
  </si>
  <si>
    <t>ООО "Промтепло"</t>
  </si>
  <si>
    <t>5251009826</t>
  </si>
  <si>
    <t>28459321</t>
  </si>
  <si>
    <t>ООО "Промэнерго"</t>
  </si>
  <si>
    <t>5260327649</t>
  </si>
  <si>
    <t>26651300</t>
  </si>
  <si>
    <t>ООО "ПрофТепло"</t>
  </si>
  <si>
    <t>5202007216</t>
  </si>
  <si>
    <t>520201001</t>
  </si>
  <si>
    <t>26766778</t>
  </si>
  <si>
    <t>ООО "Профит Инвест"</t>
  </si>
  <si>
    <t>4101103970</t>
  </si>
  <si>
    <t>526043001</t>
  </si>
  <si>
    <t>28425154</t>
  </si>
  <si>
    <t>ООО "Профит"</t>
  </si>
  <si>
    <t>5262287335</t>
  </si>
  <si>
    <t>26829810</t>
  </si>
  <si>
    <t>ООО "РАСКО-Энергосервис"</t>
  </si>
  <si>
    <t>5259033115</t>
  </si>
  <si>
    <t>30953148</t>
  </si>
  <si>
    <t>ООО "РЕМОНТНИК"</t>
  </si>
  <si>
    <t>5222071530</t>
  </si>
  <si>
    <t>31193125</t>
  </si>
  <si>
    <t>ООО "РИКОР ЭНЕРГО"</t>
  </si>
  <si>
    <t>5243036135</t>
  </si>
  <si>
    <t>524303613</t>
  </si>
  <si>
    <t>30884490</t>
  </si>
  <si>
    <t>ООО "РУССКИЙ СТАНДАРТ"</t>
  </si>
  <si>
    <t>5260403297</t>
  </si>
  <si>
    <t>12-01-2015 00:00:00</t>
  </si>
  <si>
    <t>26650748</t>
  </si>
  <si>
    <t>ООО "РегионРесурс"</t>
  </si>
  <si>
    <t>5252023559</t>
  </si>
  <si>
    <t>26654120</t>
  </si>
  <si>
    <t>ООО "Ресурс"</t>
  </si>
  <si>
    <t>5225005769</t>
  </si>
  <si>
    <t>26358404</t>
  </si>
  <si>
    <t>ООО "СК-НН"</t>
  </si>
  <si>
    <t>5257057777</t>
  </si>
  <si>
    <t>31222003</t>
  </si>
  <si>
    <t>ООО "СПЕКТР"</t>
  </si>
  <si>
    <t>7716643855</t>
  </si>
  <si>
    <t>772201001</t>
  </si>
  <si>
    <t>26640583</t>
  </si>
  <si>
    <t>ООО "СТН-Энергосети"</t>
  </si>
  <si>
    <t>5260283448</t>
  </si>
  <si>
    <t>31023655</t>
  </si>
  <si>
    <t>ООО "СТРОИТЕЛЬНО - ЭКСПЛУАТАЦИОННОЕ УПРАВЛЕНИЕ "ФУНДАМЕНТСТРОЙ - 6"</t>
  </si>
  <si>
    <t>7712103714</t>
  </si>
  <si>
    <t>774301001</t>
  </si>
  <si>
    <t>22-01-1999 00:00:00</t>
  </si>
  <si>
    <t>26551208</t>
  </si>
  <si>
    <t>ООО "Санаторий "Городецкий"</t>
  </si>
  <si>
    <t>5248013357</t>
  </si>
  <si>
    <t>13-10-1999 00:00:00</t>
  </si>
  <si>
    <t>26358443</t>
  </si>
  <si>
    <t>ООО "Санаторий "Зеленый город"</t>
  </si>
  <si>
    <t>5260082406</t>
  </si>
  <si>
    <t>26358429</t>
  </si>
  <si>
    <t>ООО "Санаторий им. ВЦСПС"</t>
  </si>
  <si>
    <t>5260082300</t>
  </si>
  <si>
    <t>26358122</t>
  </si>
  <si>
    <t>ООО "Сеймовские мельницы"</t>
  </si>
  <si>
    <t>5214007940</t>
  </si>
  <si>
    <t>27572131</t>
  </si>
  <si>
    <t>ООО "Сетка-Энерго"</t>
  </si>
  <si>
    <t>5249021833</t>
  </si>
  <si>
    <t>28049303</t>
  </si>
  <si>
    <t>ООО "Синтез ОКА-ЭНЕРГО"</t>
  </si>
  <si>
    <t>5249121154</t>
  </si>
  <si>
    <t>28272676</t>
  </si>
  <si>
    <t>ООО "СнабСпецПром"</t>
  </si>
  <si>
    <t>5260208384</t>
  </si>
  <si>
    <t>26551991</t>
  </si>
  <si>
    <t>ООО "Сокольские тепловые системы"</t>
  </si>
  <si>
    <t>5240004022</t>
  </si>
  <si>
    <t>26555552</t>
  </si>
  <si>
    <t>ООО "Старт-Строй"</t>
  </si>
  <si>
    <t>5262059353</t>
  </si>
  <si>
    <t>31061778</t>
  </si>
  <si>
    <t>ООО "Стройэнергомонтаж"</t>
  </si>
  <si>
    <t>5260356760</t>
  </si>
  <si>
    <t>27322384</t>
  </si>
  <si>
    <t>ООО "Сухобезводнинское ЖКХ"</t>
  </si>
  <si>
    <t>5228056070</t>
  </si>
  <si>
    <t>27580815</t>
  </si>
  <si>
    <t>ООО "Сява ЖКУ"</t>
  </si>
  <si>
    <t>5239010053</t>
  </si>
  <si>
    <t>31166873</t>
  </si>
  <si>
    <t>ООО "ТГС"</t>
  </si>
  <si>
    <t>5262351051</t>
  </si>
  <si>
    <t>27582693</t>
  </si>
  <si>
    <t>ООО "ТД "Нижегородский"</t>
  </si>
  <si>
    <t>5256095441</t>
  </si>
  <si>
    <t>31196714</t>
  </si>
  <si>
    <t>ООО "ТЕПЛО ПЛЮС"</t>
  </si>
  <si>
    <t>5261113456</t>
  </si>
  <si>
    <t>30376603</t>
  </si>
  <si>
    <t>ООО "ТК "Ждановский"</t>
  </si>
  <si>
    <t>5250047473</t>
  </si>
  <si>
    <t>30989316</t>
  </si>
  <si>
    <t>ООО "ТОПЛИВНАЯ КОМПАНИЯ"</t>
  </si>
  <si>
    <t>5252041075</t>
  </si>
  <si>
    <t>30926564</t>
  </si>
  <si>
    <t>ООО "ТЭ"</t>
  </si>
  <si>
    <t>5245028154</t>
  </si>
  <si>
    <t>28424890</t>
  </si>
  <si>
    <t>ООО "ТЭК"</t>
  </si>
  <si>
    <t>5262291250</t>
  </si>
  <si>
    <t>27784821</t>
  </si>
  <si>
    <t>ООО "Тепло"</t>
  </si>
  <si>
    <t>5239010078</t>
  </si>
  <si>
    <t>26358313</t>
  </si>
  <si>
    <t>5246024402</t>
  </si>
  <si>
    <t>26553469</t>
  </si>
  <si>
    <t>ООО "ТеплоЭнергетическая Компания"</t>
  </si>
  <si>
    <t>5252022210</t>
  </si>
  <si>
    <t>28460888</t>
  </si>
  <si>
    <t>ООО "Тепловик"</t>
  </si>
  <si>
    <t>5246043606</t>
  </si>
  <si>
    <t>26358085</t>
  </si>
  <si>
    <t>ООО "Тепловые сети Арзамасского района"</t>
  </si>
  <si>
    <t>5202010410</t>
  </si>
  <si>
    <t>26760360</t>
  </si>
  <si>
    <t>ООО "Тепловые сети"</t>
  </si>
  <si>
    <t>5201030205</t>
  </si>
  <si>
    <t>26550878</t>
  </si>
  <si>
    <t>5212007350</t>
  </si>
  <si>
    <t>26648937</t>
  </si>
  <si>
    <t>ООО "Теплосервис"</t>
  </si>
  <si>
    <t>5239010021</t>
  </si>
  <si>
    <t>26358446</t>
  </si>
  <si>
    <t>5260113326</t>
  </si>
  <si>
    <t>27670983</t>
  </si>
  <si>
    <t>ООО "Теплосети"</t>
  </si>
  <si>
    <t>5212510588</t>
  </si>
  <si>
    <t>16-11-2010 00:00:00</t>
  </si>
  <si>
    <t>26358260</t>
  </si>
  <si>
    <t>5237003540</t>
  </si>
  <si>
    <t>27967327</t>
  </si>
  <si>
    <t>5256112714</t>
  </si>
  <si>
    <t>27965855</t>
  </si>
  <si>
    <t>ООО "Теплоцентраль"</t>
  </si>
  <si>
    <t>5212510387</t>
  </si>
  <si>
    <t>26776528</t>
  </si>
  <si>
    <t>ООО "Теплоэнерго"</t>
  </si>
  <si>
    <t>5216017905</t>
  </si>
  <si>
    <t>26555812</t>
  </si>
  <si>
    <t>ООО "Теплояр"</t>
  </si>
  <si>
    <t>5251112608</t>
  </si>
  <si>
    <t>26811759</t>
  </si>
  <si>
    <t>ООО "Термаль"</t>
  </si>
  <si>
    <t>5250050892</t>
  </si>
  <si>
    <t>30802627</t>
  </si>
  <si>
    <t>ООО "ТермоТрон"</t>
  </si>
  <si>
    <t>5024159342</t>
  </si>
  <si>
    <t>502401001</t>
  </si>
  <si>
    <t>02-11-2015 00:00:00</t>
  </si>
  <si>
    <t>26358312</t>
  </si>
  <si>
    <t>ООО "Техноэнергосервис"</t>
  </si>
  <si>
    <t>5246022243</t>
  </si>
  <si>
    <t>26555345</t>
  </si>
  <si>
    <t>ООО "Торговый Дом "Континент"</t>
  </si>
  <si>
    <t>5239008551</t>
  </si>
  <si>
    <t>26555334</t>
  </si>
  <si>
    <t>ООО "Тосол-Синтез-Энерго"</t>
  </si>
  <si>
    <t>5249091260</t>
  </si>
  <si>
    <t>30905542</t>
  </si>
  <si>
    <t>ООО "УК "НОКК"</t>
  </si>
  <si>
    <t>7714740243</t>
  </si>
  <si>
    <t>28942302</t>
  </si>
  <si>
    <t>ООО "УПРАВЛЯЮЩАЯ КОМПАНИЯ"</t>
  </si>
  <si>
    <t>5214010816</t>
  </si>
  <si>
    <t>26551783</t>
  </si>
  <si>
    <t>ООО "УПСМ"</t>
  </si>
  <si>
    <t>5227004584</t>
  </si>
  <si>
    <t>26358251</t>
  </si>
  <si>
    <t>ООО "Уренская швейная фабрика"</t>
  </si>
  <si>
    <t>5235004820</t>
  </si>
  <si>
    <t>26373549</t>
  </si>
  <si>
    <t>ООО "Устакоммунсервис"</t>
  </si>
  <si>
    <t>5235006578</t>
  </si>
  <si>
    <t>27632973</t>
  </si>
  <si>
    <t>ООО "ФСК "Энерго Строй"</t>
  </si>
  <si>
    <t>5257055240</t>
  </si>
  <si>
    <t>26951224</t>
  </si>
  <si>
    <t>5261035060</t>
  </si>
  <si>
    <t>27371870</t>
  </si>
  <si>
    <t>ООО "Фирма "СК-Интер"</t>
  </si>
  <si>
    <t>5250051511</t>
  </si>
  <si>
    <t>26358445</t>
  </si>
  <si>
    <t>ООО "ЦТО "Меркурий"</t>
  </si>
  <si>
    <t>5260096462</t>
  </si>
  <si>
    <t>26358492</t>
  </si>
  <si>
    <t>ООО "Цитрон"</t>
  </si>
  <si>
    <t>5260055272</t>
  </si>
  <si>
    <t>28045871</t>
  </si>
  <si>
    <t>ООО "Чкаловская теплоснабжающая компания"</t>
  </si>
  <si>
    <t>5263091617</t>
  </si>
  <si>
    <t>26820229</t>
  </si>
  <si>
    <t>ООО "ШВиК"</t>
  </si>
  <si>
    <t>5263080735</t>
  </si>
  <si>
    <t>26358262</t>
  </si>
  <si>
    <t>ООО "Шатковский завод нормалей"</t>
  </si>
  <si>
    <t>5238004755</t>
  </si>
  <si>
    <t>30437014</t>
  </si>
  <si>
    <t>ООО "ЭКОТЕПЛОСЕРВИС-КСТОВО"</t>
  </si>
  <si>
    <t>5260393708</t>
  </si>
  <si>
    <t>30869191</t>
  </si>
  <si>
    <t>ООО "ЭЛЕКТРОМАШ-РЕСУРС"</t>
  </si>
  <si>
    <t>5263121710</t>
  </si>
  <si>
    <t>30830889</t>
  </si>
  <si>
    <t>ООО "ЭЛКОСТ"</t>
  </si>
  <si>
    <t>5257141193</t>
  </si>
  <si>
    <t>30871726</t>
  </si>
  <si>
    <t>ООО "ЭНЕРГИЯ"</t>
  </si>
  <si>
    <t>5259125630</t>
  </si>
  <si>
    <t>18-08-2016 00:00:00</t>
  </si>
  <si>
    <t>30957617</t>
  </si>
  <si>
    <t>ООО "ЭНЕРДЖИПРО-НН"</t>
  </si>
  <si>
    <t>5260439649</t>
  </si>
  <si>
    <t>27599100</t>
  </si>
  <si>
    <t>ООО "ЭкоТеплоСервис-Семенов"</t>
  </si>
  <si>
    <t>5228055662</t>
  </si>
  <si>
    <t>28053587</t>
  </si>
  <si>
    <t>ООО "ЭкоТеплосервис-Шахунья"</t>
  </si>
  <si>
    <t>5239009837</t>
  </si>
  <si>
    <t>30852549</t>
  </si>
  <si>
    <t>ООО "Электромаш-Энерго"</t>
  </si>
  <si>
    <t>5263121702</t>
  </si>
  <si>
    <t>28139704</t>
  </si>
  <si>
    <t>ООО "Энергетика"</t>
  </si>
  <si>
    <t>5260342407</t>
  </si>
  <si>
    <t>26358453</t>
  </si>
  <si>
    <t>ООО "Энергия"</t>
  </si>
  <si>
    <t>5260171247</t>
  </si>
  <si>
    <t>28869770</t>
  </si>
  <si>
    <t>ООО "ЭнергоПром"</t>
  </si>
  <si>
    <t>5252033229</t>
  </si>
  <si>
    <t>26358455</t>
  </si>
  <si>
    <t>ООО "Энергосервис"</t>
  </si>
  <si>
    <t>5260178764</t>
  </si>
  <si>
    <t>26358386</t>
  </si>
  <si>
    <t>ООО "Энергосети"</t>
  </si>
  <si>
    <t>5256070704</t>
  </si>
  <si>
    <t>27583800</t>
  </si>
  <si>
    <t>ООО "Энерготранс"</t>
  </si>
  <si>
    <t>5249107583</t>
  </si>
  <si>
    <t>26555548</t>
  </si>
  <si>
    <t>ООО "Энергоцентр"</t>
  </si>
  <si>
    <t>5260185289</t>
  </si>
  <si>
    <t>30839410</t>
  </si>
  <si>
    <t>ООО "ЭнерджиПром-НН"</t>
  </si>
  <si>
    <t>5260386563</t>
  </si>
  <si>
    <t>23-05-2014 00:00:00</t>
  </si>
  <si>
    <t>26776525</t>
  </si>
  <si>
    <t>ООО «Коммунальные системы»</t>
  </si>
  <si>
    <t>5216017912</t>
  </si>
  <si>
    <t>26358378</t>
  </si>
  <si>
    <t>ООО Агрофирма "Павловская"</t>
  </si>
  <si>
    <t>5252011169</t>
  </si>
  <si>
    <t>26358161</t>
  </si>
  <si>
    <t>ООО МУП "Коммунальник"</t>
  </si>
  <si>
    <t>5219005633</t>
  </si>
  <si>
    <t>26756550</t>
  </si>
  <si>
    <t>ООО МУП "Коммунресурс"</t>
  </si>
  <si>
    <t>5219382840</t>
  </si>
  <si>
    <t>26951978</t>
  </si>
  <si>
    <t>ООО МУП "Прометей"</t>
  </si>
  <si>
    <t>5219382920</t>
  </si>
  <si>
    <t>26506413</t>
  </si>
  <si>
    <t>ООО НПО "Мехинструмент"</t>
  </si>
  <si>
    <t>5252024087</t>
  </si>
  <si>
    <t>28875534</t>
  </si>
  <si>
    <t>ООО ПКФ "ТЕПЛО"</t>
  </si>
  <si>
    <t>5251009953</t>
  </si>
  <si>
    <t>30436416</t>
  </si>
  <si>
    <t>ООО СК "Холдинг НН"</t>
  </si>
  <si>
    <t>5258090470</t>
  </si>
  <si>
    <t>26358479</t>
  </si>
  <si>
    <t>ООО Торговое предприятие "Нижегородец"</t>
  </si>
  <si>
    <t>5254017367</t>
  </si>
  <si>
    <t>28448150</t>
  </si>
  <si>
    <t>ООО УК "Жилкомсервис"</t>
  </si>
  <si>
    <t>5234004793</t>
  </si>
  <si>
    <t>26358079</t>
  </si>
  <si>
    <t>ООО ФИРМА "МУХТОЛОВСКАЯ СПЕЦОДЕЖДА"</t>
  </si>
  <si>
    <t>5201000867</t>
  </si>
  <si>
    <t>26358428</t>
  </si>
  <si>
    <t>ООО ФИРМА "НИЖЕГОРОДСТРОЙ"</t>
  </si>
  <si>
    <t>5260007487</t>
  </si>
  <si>
    <t>05-11-2002 00:00:00</t>
  </si>
  <si>
    <t>28871081</t>
  </si>
  <si>
    <t>ООО строительная компания БЗДСМ</t>
  </si>
  <si>
    <t>5245012531</t>
  </si>
  <si>
    <t>26555523</t>
  </si>
  <si>
    <t>ООО фирма "Вика"</t>
  </si>
  <si>
    <t>5256001059</t>
  </si>
  <si>
    <t>30359845</t>
  </si>
  <si>
    <t>ОП "Нижегородское" АО "Главное управление жилищно-коммунального хозяйства"</t>
  </si>
  <si>
    <t>26358280</t>
  </si>
  <si>
    <t>5243001767</t>
  </si>
  <si>
    <t>18-03-1993 00:00:00</t>
  </si>
  <si>
    <t>26358077</t>
  </si>
  <si>
    <t>ПАО "ГАЗПРОМ ГАЗОРАСПРЕДЕЛЕНИЕ НИЖНИЙ НОВГОРОД"</t>
  </si>
  <si>
    <t>5200000102</t>
  </si>
  <si>
    <t>13-01-1994 00:00:00</t>
  </si>
  <si>
    <t>26358397</t>
  </si>
  <si>
    <t>5257005049</t>
  </si>
  <si>
    <t>15-10-1993 00:00:00</t>
  </si>
  <si>
    <t>26322338</t>
  </si>
  <si>
    <t>ПАО "ЗМЗ"</t>
  </si>
  <si>
    <t>5248004137</t>
  </si>
  <si>
    <t>26322359</t>
  </si>
  <si>
    <t>ПАО "Завод "Красное Сормово"</t>
  </si>
  <si>
    <t>5263006629</t>
  </si>
  <si>
    <t>26358385</t>
  </si>
  <si>
    <t>5256045754</t>
  </si>
  <si>
    <t>26358362</t>
  </si>
  <si>
    <t>ПАО "МИТРА"</t>
  </si>
  <si>
    <t>5252000456</t>
  </si>
  <si>
    <t>26506400</t>
  </si>
  <si>
    <t>ПАО "МРСК Центра и Приволжья" филиал "Нижновэнерго"</t>
  </si>
  <si>
    <t>5260200603</t>
  </si>
  <si>
    <t>526002001</t>
  </si>
  <si>
    <t>26358466</t>
  </si>
  <si>
    <t>ПАО "НИТЕЛ"</t>
  </si>
  <si>
    <t>5261001745</t>
  </si>
  <si>
    <t>29-10-1992 00:00:00</t>
  </si>
  <si>
    <t>26322360</t>
  </si>
  <si>
    <t>5259008768</t>
  </si>
  <si>
    <t>26358399</t>
  </si>
  <si>
    <t>ПАО "Нормаль"</t>
  </si>
  <si>
    <t>5257005345</t>
  </si>
  <si>
    <t>26380702</t>
  </si>
  <si>
    <t>ПАО "ПАВЛОВСКИЙ АВТОБУС"</t>
  </si>
  <si>
    <t>5252000350</t>
  </si>
  <si>
    <t>26358358</t>
  </si>
  <si>
    <t>ПАО "РУСПОЛИМЕТ"</t>
  </si>
  <si>
    <t>5251008501</t>
  </si>
  <si>
    <t>26358101</t>
  </si>
  <si>
    <t>ПАО "ТРУД"</t>
  </si>
  <si>
    <t>5208000834</t>
  </si>
  <si>
    <t>26358282</t>
  </si>
  <si>
    <t>ПАО АНПП "ТЕМП-АВИА"</t>
  </si>
  <si>
    <t>5243001887</t>
  </si>
  <si>
    <t>23-07-1998 00:00:00</t>
  </si>
  <si>
    <t>27805620</t>
  </si>
  <si>
    <t>ПО "Техсервис"</t>
  </si>
  <si>
    <t>5219005665</t>
  </si>
  <si>
    <t>26358373</t>
  </si>
  <si>
    <t>Приход Вознесенской церкви г. Павлово</t>
  </si>
  <si>
    <t>5252007780</t>
  </si>
  <si>
    <t>26358159</t>
  </si>
  <si>
    <t>Прудовское МУП ЖКХ</t>
  </si>
  <si>
    <t>5219005129</t>
  </si>
  <si>
    <t>26358256</t>
  </si>
  <si>
    <t>Пуреховское МУП ЖКХ</t>
  </si>
  <si>
    <t>5236002880</t>
  </si>
  <si>
    <t>26358149</t>
  </si>
  <si>
    <t>СПК "Хохлома"</t>
  </si>
  <si>
    <t>5218000784</t>
  </si>
  <si>
    <t>26358126</t>
  </si>
  <si>
    <t>Сарлейское МУМППЖКХ</t>
  </si>
  <si>
    <t>5215000507</t>
  </si>
  <si>
    <t>24-03-2006 00:00:00</t>
  </si>
  <si>
    <t>27372109</t>
  </si>
  <si>
    <t>Суроватихинское МУМПЖКХ</t>
  </si>
  <si>
    <t>5215000722</t>
  </si>
  <si>
    <t>26358239</t>
  </si>
  <si>
    <t>Уренское РАЙПО</t>
  </si>
  <si>
    <t>5235000135</t>
  </si>
  <si>
    <t>26358433</t>
  </si>
  <si>
    <t>ФГБОУ ДПОС "Нижегородский региональный институт управления и экономики агропромышленного комплекса"</t>
  </si>
  <si>
    <t>5260057343</t>
  </si>
  <si>
    <t>30903763</t>
  </si>
  <si>
    <t>ФГБУ "ЦЖКУ" МИНОБОРОНЫ РОССИИ</t>
  </si>
  <si>
    <t>26358103</t>
  </si>
  <si>
    <t>ФГОУ СПО "Ветлужский лесотехнический техникум"</t>
  </si>
  <si>
    <t>5209002802</t>
  </si>
  <si>
    <t>26896942</t>
  </si>
  <si>
    <t>ФГОУ СПО "Ильино-Заборский сельскохозяйственный техникум"</t>
  </si>
  <si>
    <t>5228002533</t>
  </si>
  <si>
    <t>26358487</t>
  </si>
  <si>
    <t>ФГУП "Завод "Электромаш"</t>
  </si>
  <si>
    <t>5263002110</t>
  </si>
  <si>
    <t>26768505</t>
  </si>
  <si>
    <t>ФГУП "РФЯЦ-ВНИИЭФ"</t>
  </si>
  <si>
    <t>5254001230</t>
  </si>
  <si>
    <t>26555503</t>
  </si>
  <si>
    <t>ФГУП "Российская телевизионная и радиовещательная сеть"</t>
  </si>
  <si>
    <t>7717127211</t>
  </si>
  <si>
    <t>771701000</t>
  </si>
  <si>
    <t>26358465</t>
  </si>
  <si>
    <t>ФГУП "ФНПЦ НИИИС ИМ.Ю.Е.СЕДАКОВА"</t>
  </si>
  <si>
    <t>5261000011</t>
  </si>
  <si>
    <t>26322363</t>
  </si>
  <si>
    <t>ФКП "Завод имени Я.М. Свердлова"</t>
  </si>
  <si>
    <t>5249002485</t>
  </si>
  <si>
    <t>30875411</t>
  </si>
  <si>
    <t>ФКУ ИК-1 ГУФСИН РОССИИ ПО НИЖЕГОРОДСКОЙ ОБЛАСТИ</t>
  </si>
  <si>
    <t>5228007186</t>
  </si>
  <si>
    <t>11-03-2011 00:00:00</t>
  </si>
  <si>
    <t>27967274</t>
  </si>
  <si>
    <t>ФКУ ИК-15 ГУФСИН России по Нижегородской области</t>
  </si>
  <si>
    <t>5206002113</t>
  </si>
  <si>
    <t>30872359</t>
  </si>
  <si>
    <t>ФКУ ИК-17 ГУФСИН РОССИИ ПО НИЖЕГОРОДСКОЙ ОБЛАСТИ</t>
  </si>
  <si>
    <t>5219004157</t>
  </si>
  <si>
    <t>24-06-2015 00:00:00</t>
  </si>
  <si>
    <t>30912070</t>
  </si>
  <si>
    <t>ФКУ ИК-20 ГУФСИН РОССИИ ПО НИЖЕГОРОДСКОЙ ОБЛАСТИ</t>
  </si>
  <si>
    <t>5221003841</t>
  </si>
  <si>
    <t>522101001</t>
  </si>
  <si>
    <t>30870050</t>
  </si>
  <si>
    <t>ФКУ ИК-4 ГУФСИН РОССИИ ПО НИЖЕГОРОДСКОЙ ОБЛАСТИ</t>
  </si>
  <si>
    <t>5234002482</t>
  </si>
  <si>
    <t>30884483</t>
  </si>
  <si>
    <t>ФКУ ИК-6 ГУФСИН РОССИИ ПО НИЖЕГОРОДСКОЙ ОБЛАСТИ</t>
  </si>
  <si>
    <t>5207002300</t>
  </si>
  <si>
    <t>27577557</t>
  </si>
  <si>
    <t>ФКУ ИК-7 ГУФСИН РОССИИ ПО НИЖЕГОРОДСКОЙ ОБЛАСТИ</t>
  </si>
  <si>
    <t>5207002317</t>
  </si>
  <si>
    <t>27577553</t>
  </si>
  <si>
    <t>ФКУ ИК-8 ГУФСИН РОССИИ ПО НИЖЕГОРОДСКОЙ ОБЛАСТИ</t>
  </si>
  <si>
    <t>5234002500</t>
  </si>
  <si>
    <t>26358151</t>
  </si>
  <si>
    <t>ФКУ ЛИУ-3 ГУФСИН РОССИИ ПО НИЖЕГОРОДСКОЙ ОБЛАСТИ</t>
  </si>
  <si>
    <t>5219004125</t>
  </si>
  <si>
    <t>21-03-2011 00:00:00</t>
  </si>
  <si>
    <t>26358372</t>
  </si>
  <si>
    <t>ФКУЗ "ЦВМиР "Горбатов" МВД РФ"</t>
  </si>
  <si>
    <t>5252007589</t>
  </si>
  <si>
    <t>28942868</t>
  </si>
  <si>
    <t>Филиал "Нижегородский" ПАО "Т ПЛЮС"</t>
  </si>
  <si>
    <t>6315376946</t>
  </si>
  <si>
    <t>26358460</t>
  </si>
  <si>
    <t>Филиал ОАО "Верхневолжские магистральные нефтепроводы" - Горьковское районное нефтепроводное управление</t>
  </si>
  <si>
    <t>5260900725</t>
  </si>
  <si>
    <t>525002001</t>
  </si>
  <si>
    <t>27135237</t>
  </si>
  <si>
    <t>Филиал ОАО "РЭУ" "Курский"</t>
  </si>
  <si>
    <t>7714783092</t>
  </si>
  <si>
    <t>463243001</t>
  </si>
  <si>
    <t>26358441</t>
  </si>
  <si>
    <t>Филиал ООО "Газпром трансгаз Нижний Новгород" - "Инженерно-технический центр"</t>
  </si>
  <si>
    <t>526102005</t>
  </si>
  <si>
    <t>26358439</t>
  </si>
  <si>
    <t>Филиал ООО "Газпром трансгаз Нижний Новгород" - Семеновское ЛПУ МГ</t>
  </si>
  <si>
    <t>522802001</t>
  </si>
  <si>
    <t>27819530</t>
  </si>
  <si>
    <t>Филиал ФГУП "НПО "Микроген" Минздравсоцразвития России в г. Нижний Новгород "Нижегородское предприятие по производству бактерийных препаратов "ИмБио"</t>
  </si>
  <si>
    <t>7722292838</t>
  </si>
  <si>
    <t>28053921</t>
  </si>
  <si>
    <t>филиал ОАО "Газпром трансгаз Нижний Новгород - Управление аварийно-восстановительных работ"</t>
  </si>
  <si>
    <t>526202002</t>
  </si>
  <si>
    <t>WARM</t>
  </si>
  <si>
    <t>Региональная служба по тарифам Нижегородской области</t>
  </si>
  <si>
    <t>21.11.2018</t>
  </si>
  <si>
    <t>47/17</t>
  </si>
  <si>
    <t>официальный сайт РСТ НО</t>
  </si>
  <si>
    <t>г.Нижний Новгород, ул.Академика Сахарова, д.115, корп.1, пом.1</t>
  </si>
  <si>
    <t>Юдин Виталий Сергеевич</t>
  </si>
  <si>
    <t>Зайцев Николай Николаевич</t>
  </si>
  <si>
    <t>Заместитель директора по техническим вопросам</t>
  </si>
  <si>
    <t>2013210</t>
  </si>
  <si>
    <t>teploplus-nnov@yandex.ru </t>
  </si>
  <si>
    <t>О</t>
  </si>
  <si>
    <t>Кстовский муниципальный район, Афонинский сельсовет (22637404);</t>
  </si>
  <si>
    <t>На тепловую энергию (мощность), поставляемую потребителям д.Анкудиновка Кстовского муниципального района Нижегородской области</t>
  </si>
  <si>
    <t>30.06.2019</t>
  </si>
  <si>
    <t>01.07.2019</t>
  </si>
  <si>
    <t>Доступно обновление до версии 1.0.2</t>
  </si>
  <si>
    <t>Описание изменений: Версия 1.0.2
1. Корректировка значения группы потребителей "население" на "население и приравненные категории"
Версия 1.0.1
1. Исправление логики работы листа 'Перечень тарифов' в части добавления территорий для тарифа на теплоноситель.</t>
  </si>
  <si>
    <t>Размер файла обновления: 386560 байт</t>
  </si>
  <si>
    <t>Обновление отменено пользователем</t>
  </si>
  <si>
    <t>Предупреждение</t>
  </si>
  <si>
    <t>АО "АМЗ"</t>
  </si>
  <si>
    <t>31314742</t>
  </si>
  <si>
    <t>АО "ВЫКСАТЕПЛОЭНЕРГО"</t>
  </si>
  <si>
    <t>5247055114</t>
  </si>
  <si>
    <t>АО "Гидроагрегат"</t>
  </si>
  <si>
    <t>31258691</t>
  </si>
  <si>
    <t>5246038236</t>
  </si>
  <si>
    <t>АО "ЗАВОД КРАСНЫЙ ЯКОРЬ"</t>
  </si>
  <si>
    <t>АО "МАНН"</t>
  </si>
  <si>
    <t>26504840</t>
  </si>
  <si>
    <t>АО "МСК Энерго"</t>
  </si>
  <si>
    <t>5018054863</t>
  </si>
  <si>
    <t>501801001</t>
  </si>
  <si>
    <t>АО "Молоко"</t>
  </si>
  <si>
    <t>АО "НМЗ"</t>
  </si>
  <si>
    <t>31246223</t>
  </si>
  <si>
    <t>АО "НПО "МИКРОГЕН"</t>
  </si>
  <si>
    <t>7722422237</t>
  </si>
  <si>
    <t>31266320</t>
  </si>
  <si>
    <t>АО "ТЕПЛОРЕСУРС"</t>
  </si>
  <si>
    <t>5228057821</t>
  </si>
  <si>
    <t>31253577</t>
  </si>
  <si>
    <t>ГБПОУ ПСХТ</t>
  </si>
  <si>
    <t>5227001424</t>
  </si>
  <si>
    <t>29648861</t>
  </si>
  <si>
    <t>МП "ВАДРЕСУРС"</t>
  </si>
  <si>
    <t>5206025103</t>
  </si>
  <si>
    <t>31247110</t>
  </si>
  <si>
    <t>МУП "ВОДНИК"</t>
  </si>
  <si>
    <t>5234005042</t>
  </si>
  <si>
    <t>31266429</t>
  </si>
  <si>
    <t>МУП "ЖКХ"</t>
  </si>
  <si>
    <t>5208006025</t>
  </si>
  <si>
    <t>28871911</t>
  </si>
  <si>
    <t>МУП "КОММУНАЛЬЩИК"</t>
  </si>
  <si>
    <t>5225006709</t>
  </si>
  <si>
    <t>31158286</t>
  </si>
  <si>
    <t>МУП "Лысковокоммунсервис"</t>
  </si>
  <si>
    <t>5222071587</t>
  </si>
  <si>
    <t>31314620</t>
  </si>
  <si>
    <t>МУП "МП "БРКК" МО "БМР"</t>
  </si>
  <si>
    <t>5244031690</t>
  </si>
  <si>
    <t>31348885</t>
  </si>
  <si>
    <t>МУП "ТРУД"</t>
  </si>
  <si>
    <t>5201002409</t>
  </si>
  <si>
    <t>31258650</t>
  </si>
  <si>
    <t>МУП ВАРНАВИНСКОГО РАЙОНА "ТЕПЛОСНАБЖЕНИЕ"</t>
  </si>
  <si>
    <t>5207016782</t>
  </si>
  <si>
    <t>МУП ЖКХ "КАЛИКИНСКОЕ"</t>
  </si>
  <si>
    <t>31306641</t>
  </si>
  <si>
    <t>ООО "ИНЖЕНЕРНЫЙ ЦЕНТР"</t>
  </si>
  <si>
    <t>5246053330</t>
  </si>
  <si>
    <t>03-04-2019 00:00:00</t>
  </si>
  <si>
    <t>31341452</t>
  </si>
  <si>
    <t>ООО "КАПИТАЛЪ"</t>
  </si>
  <si>
    <t>5244031891</t>
  </si>
  <si>
    <t>31345872</t>
  </si>
  <si>
    <t>ООО "КМ ТЕПЛОРЕСУРС"</t>
  </si>
  <si>
    <t>5262362977</t>
  </si>
  <si>
    <t>31350312</t>
  </si>
  <si>
    <t>ООО "МНУЦ ВТИ"</t>
  </si>
  <si>
    <t>7709956215</t>
  </si>
  <si>
    <t>770901001</t>
  </si>
  <si>
    <t>31230061</t>
  </si>
  <si>
    <t>ООО "НТФ"</t>
  </si>
  <si>
    <t>5262360338</t>
  </si>
  <si>
    <t>03-12-2018 00:00:00</t>
  </si>
  <si>
    <t>31388077</t>
  </si>
  <si>
    <t>ООО "НЭСК"</t>
  </si>
  <si>
    <t>5257191878</t>
  </si>
  <si>
    <t>31340582</t>
  </si>
  <si>
    <t>ООО "ОРК"</t>
  </si>
  <si>
    <t>5259120135</t>
  </si>
  <si>
    <t>31394997</t>
  </si>
  <si>
    <t>ООО "ПРОМЭНЕРГО ЛУКИНО"</t>
  </si>
  <si>
    <t>5244032285</t>
  </si>
  <si>
    <t>31401059</t>
  </si>
  <si>
    <t>ООО "РУАН"</t>
  </si>
  <si>
    <t>5263138167</t>
  </si>
  <si>
    <t>31241397</t>
  </si>
  <si>
    <t>ООО "СК МАДИС"</t>
  </si>
  <si>
    <t>5047160143</t>
  </si>
  <si>
    <t>31345881</t>
  </si>
  <si>
    <t>ООО "ТЕПЛОСЕТЬ"</t>
  </si>
  <si>
    <t>5258145472</t>
  </si>
  <si>
    <t>31386831</t>
  </si>
  <si>
    <t>ООО "ТЕПЛОСТРОЙ"</t>
  </si>
  <si>
    <t>5260386637</t>
  </si>
  <si>
    <t>ООО "ФИТОФАРМ-НН"</t>
  </si>
  <si>
    <t>31254089</t>
  </si>
  <si>
    <t>ООО «ПРОМЭНЕРГО»</t>
  </si>
  <si>
    <t>5245030019</t>
  </si>
  <si>
    <t>31390562</t>
  </si>
  <si>
    <t>ООО"КС-ТВК"</t>
  </si>
  <si>
    <t>5244014078</t>
  </si>
  <si>
    <t>Воротынский</t>
  </si>
  <si>
    <t>22719000</t>
  </si>
  <si>
    <t>22.05.2020 20:18:54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</si>
</sst>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 #,##0\ &quot;₽&quot;_-;\-* #,##0\ &quot;₽&quot;_-;_-* &quot;-&quot;\ &quot;₽&quot;_-;_-@_-"/>
    <numFmt numFmtId="41" formatCode="_-* #,##0\ _₽_-;\-* #,##0\ _₽_-;_-* &quot;-&quot;\ _₽_-;_-@_-"/>
    <numFmt numFmtId="44" formatCode="_-* #,##0.00\ &quot;₽&quot;_-;\-* #,##0.00\ &quot;₽&quot;_-;_-* &quot;-&quot;??\ &quot;₽&quot;_-;_-@_-"/>
    <numFmt numFmtId="43" formatCode="_-* #,##0.00\ _₽_-;\-* #,##0.00\ _₽_-;_-* &quot;-&quot;??\ _₽_-;_-@_-"/>
    <numFmt numFmtId="164" formatCode="&quot;$&quot;#,##0_);[Red]\(&quot;$&quot;#,##0\)"/>
    <numFmt numFmtId="165" formatCode="#,##0.000"/>
    <numFmt numFmtId="166" formatCode="_-* #,##0.00[$€-1]_-;\-* #,##0.00[$€-1]_-;_-* &quot;-&quot;??[$€-1]_-"/>
    <numFmt numFmtId="167" formatCode="000000"/>
    <numFmt numFmtId="168" formatCode="#,##0.0"/>
    <numFmt numFmtId="169" formatCode="#,##0.0000"/>
  </numFmts>
  <fonts count="114">
    <font>
      <sz val="9"/>
      <color indexed="11"/>
      <name val="Tahoma"/>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b/>
      <u/>
      <sz val="11"/>
      <color indexed="12"/>
      <name val="Arial"/>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u/>
      <sz val="1"/>
      <color rgb="FF333399"/>
      <name val="Tahoma"/>
      <family val="2"/>
      <charset val="204"/>
    </font>
    <font>
      <sz val="1"/>
      <name val="Webdings2"/>
      <charset val="204"/>
    </font>
    <font>
      <b/>
      <sz val="1"/>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25">
    <xf numFmtId="49" fontId="0" fillId="0" borderId="0" applyBorder="0">
      <alignment vertical="top"/>
    </xf>
    <xf numFmtId="0" fontId="8" fillId="0" borderId="0"/>
    <xf numFmtId="166" fontId="8" fillId="0" borderId="0"/>
    <xf numFmtId="0" fontId="44" fillId="0" borderId="0"/>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38" fontId="35" fillId="0" borderId="0">
      <alignment vertical="top"/>
    </xf>
    <xf numFmtId="164" fontId="9" fillId="0" borderId="0" applyFont="0" applyFill="0" applyBorder="0" applyAlignment="0" applyProtection="0"/>
    <xf numFmtId="168" fontId="11" fillId="2" borderId="0">
      <protection locked="0"/>
    </xf>
    <xf numFmtId="0" fontId="20" fillId="0" borderId="0" applyFill="0" applyBorder="0" applyProtection="0">
      <alignment vertical="center"/>
    </xf>
    <xf numFmtId="165" fontId="11" fillId="2" borderId="0">
      <protection locked="0"/>
    </xf>
    <xf numFmtId="169" fontId="11" fillId="2" borderId="0">
      <protection locked="0"/>
    </xf>
    <xf numFmtId="0" fontId="21" fillId="0" borderId="0" applyNumberFormat="0" applyFill="0" applyBorder="0" applyAlignment="0" applyProtection="0">
      <alignment vertical="top"/>
      <protection locked="0"/>
    </xf>
    <xf numFmtId="0" fontId="23" fillId="3" borderId="1" applyNumberFormat="0" applyAlignment="0"/>
    <xf numFmtId="0" fontId="22" fillId="0" borderId="0" applyNumberFormat="0" applyFill="0" applyBorder="0" applyAlignment="0" applyProtection="0">
      <alignment vertical="top"/>
      <protection locked="0"/>
    </xf>
    <xf numFmtId="0" fontId="12" fillId="0" borderId="0" applyNumberFormat="0" applyFill="0" applyBorder="0" applyAlignment="0" applyProtection="0"/>
    <xf numFmtId="0" fontId="10" fillId="0" borderId="0"/>
    <xf numFmtId="0" fontId="20" fillId="0" borderId="0" applyFill="0" applyBorder="0" applyProtection="0">
      <alignment vertical="center"/>
    </xf>
    <xf numFmtId="0" fontId="20" fillId="0" borderId="0" applyFill="0" applyBorder="0" applyProtection="0">
      <alignment vertical="center"/>
    </xf>
    <xf numFmtId="49" fontId="43" fillId="4" borderId="2" applyNumberFormat="0">
      <alignment horizontal="center" vertical="center"/>
    </xf>
    <xf numFmtId="0" fontId="18" fillId="5" borderId="1" applyNumberFormat="0" applyAlignment="0" applyProtection="0"/>
    <xf numFmtId="0" fontId="75"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0" borderId="0" applyBorder="0">
      <alignment horizontal="center" vertical="center" wrapText="1"/>
    </xf>
    <xf numFmtId="0" fontId="13" fillId="0" borderId="3" applyBorder="0">
      <alignment horizontal="center" vertical="center" wrapText="1"/>
    </xf>
    <xf numFmtId="4" fontId="11" fillId="2" borderId="4" applyBorder="0">
      <alignment horizontal="right"/>
    </xf>
    <xf numFmtId="49" fontId="11" fillId="0" borderId="0" applyBorder="0">
      <alignment vertical="top"/>
    </xf>
    <xf numFmtId="0" fontId="26" fillId="0" borderId="0"/>
    <xf numFmtId="0" fontId="76" fillId="0" borderId="0"/>
    <xf numFmtId="0" fontId="77" fillId="0" borderId="0"/>
    <xf numFmtId="0" fontId="7" fillId="0" borderId="0"/>
    <xf numFmtId="0" fontId="42" fillId="6" borderId="0" applyNumberFormat="0" applyBorder="0" applyAlignment="0">
      <alignment horizontal="left" vertical="center"/>
    </xf>
    <xf numFmtId="49" fontId="11" fillId="0" borderId="0" applyBorder="0">
      <alignment vertical="top"/>
    </xf>
    <xf numFmtId="49" fontId="42" fillId="0" borderId="0" applyBorder="0">
      <alignment vertical="top"/>
    </xf>
    <xf numFmtId="49" fontId="11" fillId="6" borderId="0" applyBorder="0">
      <alignment vertical="top"/>
    </xf>
    <xf numFmtId="49" fontId="39" fillId="7" borderId="0" applyBorder="0">
      <alignment vertical="top"/>
    </xf>
    <xf numFmtId="0" fontId="7" fillId="0" borderId="0"/>
    <xf numFmtId="49" fontId="11" fillId="0" borderId="0" applyBorder="0">
      <alignment vertical="top"/>
    </xf>
    <xf numFmtId="0" fontId="26" fillId="0" borderId="0"/>
    <xf numFmtId="49" fontId="11" fillId="0" borderId="0" applyBorder="0">
      <alignment vertical="top"/>
    </xf>
    <xf numFmtId="0" fontId="7" fillId="0" borderId="0"/>
    <xf numFmtId="49" fontId="11" fillId="0" borderId="0" applyBorder="0">
      <alignment vertical="top"/>
    </xf>
    <xf numFmtId="0" fontId="7" fillId="0" borderId="0"/>
    <xf numFmtId="0" fontId="11" fillId="0" borderId="0">
      <alignment horizontal="left" vertical="center"/>
    </xf>
    <xf numFmtId="0" fontId="7" fillId="0" borderId="0"/>
    <xf numFmtId="0" fontId="7" fillId="0" borderId="0"/>
    <xf numFmtId="0" fontId="26" fillId="0" borderId="0"/>
    <xf numFmtId="0" fontId="93" fillId="0" borderId="0" applyNumberFormat="0" applyFill="0" applyBorder="0" applyAlignment="0" applyProtection="0"/>
    <xf numFmtId="0" fontId="94" fillId="0" borderId="36" applyNumberFormat="0" applyFill="0" applyAlignment="0" applyProtection="0"/>
    <xf numFmtId="0" fontId="95" fillId="0" borderId="37" applyNumberFormat="0" applyFill="0" applyAlignment="0" applyProtection="0"/>
    <xf numFmtId="0" fontId="96" fillId="0" borderId="38" applyNumberFormat="0" applyFill="0" applyAlignment="0" applyProtection="0"/>
    <xf numFmtId="0" fontId="96" fillId="0" borderId="0" applyNumberFormat="0" applyFill="0" applyBorder="0" applyAlignment="0" applyProtection="0"/>
    <xf numFmtId="0" fontId="97" fillId="15" borderId="0" applyNumberFormat="0" applyBorder="0" applyAlignment="0" applyProtection="0"/>
    <xf numFmtId="0" fontId="98" fillId="16" borderId="0" applyNumberFormat="0" applyBorder="0" applyAlignment="0" applyProtection="0"/>
    <xf numFmtId="0" fontId="99" fillId="17" borderId="0" applyNumberFormat="0" applyBorder="0" applyAlignment="0" applyProtection="0"/>
    <xf numFmtId="0" fontId="100" fillId="18" borderId="39" applyNumberFormat="0" applyAlignment="0" applyProtection="0"/>
    <xf numFmtId="0" fontId="101" fillId="18" borderId="40" applyNumberFormat="0" applyAlignment="0" applyProtection="0"/>
    <xf numFmtId="0" fontId="102" fillId="0" borderId="41" applyNumberFormat="0" applyFill="0" applyAlignment="0" applyProtection="0"/>
    <xf numFmtId="0" fontId="103" fillId="19" borderId="42" applyNumberFormat="0" applyAlignment="0" applyProtection="0"/>
    <xf numFmtId="0" fontId="104" fillId="0" borderId="0" applyNumberFormat="0" applyFill="0" applyBorder="0" applyAlignment="0" applyProtection="0"/>
    <xf numFmtId="0" fontId="42" fillId="20" borderId="43" applyNumberFormat="0" applyFont="0" applyAlignment="0" applyProtection="0"/>
    <xf numFmtId="0" fontId="105" fillId="0" borderId="0" applyNumberFormat="0" applyFill="0" applyBorder="0" applyAlignment="0" applyProtection="0"/>
    <xf numFmtId="0" fontId="106" fillId="0" borderId="44" applyNumberFormat="0" applyFill="0" applyAlignment="0" applyProtection="0"/>
    <xf numFmtId="0" fontId="107" fillId="21" borderId="0" applyNumberFormat="0" applyBorder="0" applyAlignment="0" applyProtection="0"/>
    <xf numFmtId="0" fontId="76" fillId="22" borderId="0" applyNumberFormat="0" applyBorder="0" applyAlignment="0" applyProtection="0"/>
    <xf numFmtId="0" fontId="76" fillId="23" borderId="0" applyNumberFormat="0" applyBorder="0" applyAlignment="0" applyProtection="0"/>
    <xf numFmtId="0" fontId="107" fillId="24" borderId="0" applyNumberFormat="0" applyBorder="0" applyAlignment="0" applyProtection="0"/>
    <xf numFmtId="0" fontId="107" fillId="25" borderId="0" applyNumberFormat="0" applyBorder="0" applyAlignment="0" applyProtection="0"/>
    <xf numFmtId="0" fontId="76" fillId="26" borderId="0" applyNumberFormat="0" applyBorder="0" applyAlignment="0" applyProtection="0"/>
    <xf numFmtId="0" fontId="76" fillId="27" borderId="0" applyNumberFormat="0" applyBorder="0" applyAlignment="0" applyProtection="0"/>
    <xf numFmtId="0" fontId="107" fillId="28" borderId="0" applyNumberFormat="0" applyBorder="0" applyAlignment="0" applyProtection="0"/>
    <xf numFmtId="0" fontId="107" fillId="29" borderId="0" applyNumberFormat="0" applyBorder="0" applyAlignment="0" applyProtection="0"/>
    <xf numFmtId="0" fontId="76" fillId="30" borderId="0" applyNumberFormat="0" applyBorder="0" applyAlignment="0" applyProtection="0"/>
    <xf numFmtId="0" fontId="76" fillId="31" borderId="0" applyNumberFormat="0" applyBorder="0" applyAlignment="0" applyProtection="0"/>
    <xf numFmtId="0" fontId="107" fillId="32" borderId="0" applyNumberFormat="0" applyBorder="0" applyAlignment="0" applyProtection="0"/>
    <xf numFmtId="0" fontId="107" fillId="33" borderId="0" applyNumberFormat="0" applyBorder="0" applyAlignment="0" applyProtection="0"/>
    <xf numFmtId="0" fontId="76" fillId="34" borderId="0" applyNumberFormat="0" applyBorder="0" applyAlignment="0" applyProtection="0"/>
    <xf numFmtId="0" fontId="76" fillId="35" borderId="0" applyNumberFormat="0" applyBorder="0" applyAlignment="0" applyProtection="0"/>
    <xf numFmtId="0" fontId="107" fillId="36" borderId="0" applyNumberFormat="0" applyBorder="0" applyAlignment="0" applyProtection="0"/>
    <xf numFmtId="0" fontId="107" fillId="37" borderId="0" applyNumberFormat="0" applyBorder="0" applyAlignment="0" applyProtection="0"/>
    <xf numFmtId="0" fontId="76" fillId="38" borderId="0" applyNumberFormat="0" applyBorder="0" applyAlignment="0" applyProtection="0"/>
    <xf numFmtId="0" fontId="76" fillId="39" borderId="0" applyNumberFormat="0" applyBorder="0" applyAlignment="0" applyProtection="0"/>
    <xf numFmtId="0" fontId="107" fillId="40" borderId="0" applyNumberFormat="0" applyBorder="0" applyAlignment="0" applyProtection="0"/>
    <xf numFmtId="0" fontId="107" fillId="41" borderId="0" applyNumberFormat="0" applyBorder="0" applyAlignment="0" applyProtection="0"/>
    <xf numFmtId="0" fontId="76" fillId="42" borderId="0" applyNumberFormat="0" applyBorder="0" applyAlignment="0" applyProtection="0"/>
    <xf numFmtId="0" fontId="76" fillId="43" borderId="0" applyNumberFormat="0" applyBorder="0" applyAlignment="0" applyProtection="0"/>
    <xf numFmtId="0" fontId="107" fillId="44" borderId="0" applyNumberFormat="0" applyBorder="0" applyAlignment="0" applyProtection="0"/>
    <xf numFmtId="0" fontId="6" fillId="0" borderId="0"/>
    <xf numFmtId="43" fontId="42" fillId="0" borderId="0" applyFont="0" applyFill="0" applyBorder="0" applyAlignment="0" applyProtection="0"/>
    <xf numFmtId="41" fontId="42" fillId="0" borderId="0" applyFont="0" applyFill="0" applyBorder="0" applyAlignment="0" applyProtection="0"/>
    <xf numFmtId="44" fontId="42" fillId="0" borderId="0" applyFont="0" applyFill="0" applyBorder="0" applyAlignment="0" applyProtection="0"/>
    <xf numFmtId="42" fontId="42" fillId="0" borderId="0" applyFont="0" applyFill="0" applyBorder="0" applyAlignment="0" applyProtection="0"/>
    <xf numFmtId="9" fontId="42" fillId="0" borderId="0" applyFont="0" applyFill="0" applyBorder="0" applyAlignment="0" applyProtection="0"/>
    <xf numFmtId="0" fontId="5" fillId="0" borderId="0"/>
    <xf numFmtId="0" fontId="23" fillId="0" borderId="1" applyNumberFormat="0" applyAlignment="0">
      <protection locked="0"/>
    </xf>
    <xf numFmtId="0" fontId="5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5" fillId="0" borderId="0"/>
    <xf numFmtId="0" fontId="7" fillId="0" borderId="0"/>
    <xf numFmtId="0" fontId="26" fillId="0" borderId="0"/>
    <xf numFmtId="49" fontId="42" fillId="0" borderId="0" applyBorder="0">
      <alignment vertical="top"/>
    </xf>
    <xf numFmtId="49" fontId="42" fillId="0" borderId="0" applyBorder="0">
      <alignment vertical="top"/>
    </xf>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75" fillId="0" borderId="0" applyNumberFormat="0" applyFill="0" applyBorder="0" applyAlignment="0" applyProtection="0">
      <alignment vertical="top"/>
      <protection locked="0"/>
    </xf>
    <xf numFmtId="0" fontId="13" fillId="7" borderId="6" applyNumberFormat="0" applyFont="0" applyFill="0" applyAlignment="0" applyProtection="0">
      <alignment horizontal="center" vertical="center" wrapText="1"/>
    </xf>
    <xf numFmtId="49" fontId="11" fillId="0" borderId="0" applyBorder="0">
      <alignment vertical="top"/>
    </xf>
    <xf numFmtId="0" fontId="3" fillId="0" borderId="0"/>
    <xf numFmtId="0" fontId="2" fillId="0" borderId="0"/>
    <xf numFmtId="0" fontId="1" fillId="0" borderId="0"/>
  </cellStyleXfs>
  <cellXfs count="1381">
    <xf numFmtId="49" fontId="0" fillId="0" borderId="0" xfId="0">
      <alignment vertical="top"/>
    </xf>
    <xf numFmtId="0" fontId="60" fillId="0" borderId="0" xfId="54" applyFont="1" applyFill="1" applyAlignment="1" applyProtection="1">
      <alignment vertical="top" wrapText="1"/>
    </xf>
    <xf numFmtId="49" fontId="11" fillId="0" borderId="0" xfId="0" applyFont="1" applyProtection="1">
      <alignment vertical="top"/>
    </xf>
    <xf numFmtId="49" fontId="0" fillId="0" borderId="0" xfId="0" applyProtection="1">
      <alignment vertical="top"/>
    </xf>
    <xf numFmtId="49" fontId="11" fillId="8" borderId="4" xfId="0" applyFont="1" applyFill="1" applyBorder="1" applyAlignment="1" applyProtection="1">
      <alignment horizontal="center" vertical="top"/>
    </xf>
    <xf numFmtId="49" fontId="0" fillId="0" borderId="0" xfId="0" applyNumberFormat="1" applyProtection="1">
      <alignment vertical="top"/>
    </xf>
    <xf numFmtId="49" fontId="11" fillId="0" borderId="0" xfId="0" applyNumberFormat="1" applyFont="1" applyAlignment="1" applyProtection="1">
      <alignment vertical="top" wrapText="1"/>
    </xf>
    <xf numFmtId="49" fontId="11" fillId="0" borderId="0" xfId="0" applyNumberFormat="1" applyFont="1" applyAlignment="1" applyProtection="1">
      <alignment vertical="center" wrapText="1"/>
    </xf>
    <xf numFmtId="49" fontId="11" fillId="0" borderId="0" xfId="50" applyFont="1" applyAlignment="1" applyProtection="1">
      <alignment vertical="center" wrapText="1"/>
    </xf>
    <xf numFmtId="49" fontId="16" fillId="0" borderId="0" xfId="50" applyFont="1" applyAlignment="1" applyProtection="1">
      <alignment vertical="center"/>
    </xf>
    <xf numFmtId="0" fontId="16" fillId="0" borderId="0" xfId="49" applyFont="1" applyAlignment="1" applyProtection="1">
      <alignment horizontal="center" vertical="center" wrapText="1"/>
    </xf>
    <xf numFmtId="0" fontId="11" fillId="0" borderId="0" xfId="49" applyFont="1" applyAlignment="1" applyProtection="1">
      <alignment vertical="center" wrapText="1"/>
    </xf>
    <xf numFmtId="0" fontId="11" fillId="0" borderId="0" xfId="49" applyFont="1" applyAlignment="1" applyProtection="1">
      <alignment horizontal="left" vertical="center" wrapText="1"/>
    </xf>
    <xf numFmtId="0" fontId="11" fillId="0" borderId="0" xfId="49" applyFont="1" applyProtection="1"/>
    <xf numFmtId="0" fontId="11" fillId="7" borderId="0" xfId="49" applyFont="1" applyFill="1" applyBorder="1" applyProtection="1"/>
    <xf numFmtId="0" fontId="29" fillId="0" borderId="0" xfId="49" applyFont="1"/>
    <xf numFmtId="49" fontId="11" fillId="0" borderId="0" xfId="46" applyFont="1" applyProtection="1">
      <alignment vertical="top"/>
    </xf>
    <xf numFmtId="49" fontId="11" fillId="0" borderId="0" xfId="46" applyProtection="1">
      <alignment vertical="top"/>
    </xf>
    <xf numFmtId="0" fontId="16" fillId="0" borderId="0" xfId="52" applyFont="1" applyAlignment="1" applyProtection="1">
      <alignment vertical="center" wrapText="1"/>
    </xf>
    <xf numFmtId="0" fontId="16" fillId="0" borderId="0" xfId="52" applyFont="1" applyAlignment="1" applyProtection="1">
      <alignment horizontal="center" vertical="center" wrapText="1"/>
    </xf>
    <xf numFmtId="0" fontId="27" fillId="0" borderId="0" xfId="52" applyFont="1" applyAlignment="1" applyProtection="1">
      <alignment vertical="center" wrapText="1"/>
    </xf>
    <xf numFmtId="0" fontId="11" fillId="7" borderId="0" xfId="52" applyFont="1" applyFill="1" applyBorder="1" applyAlignment="1" applyProtection="1">
      <alignment vertical="center" wrapText="1"/>
    </xf>
    <xf numFmtId="0" fontId="11" fillId="0" borderId="0" xfId="52" applyFont="1" applyAlignment="1" applyProtection="1">
      <alignment horizontal="center" vertical="center" wrapText="1"/>
    </xf>
    <xf numFmtId="0" fontId="11" fillId="0" borderId="0" xfId="52" applyFont="1" applyAlignment="1" applyProtection="1">
      <alignment vertical="center" wrapText="1"/>
    </xf>
    <xf numFmtId="0" fontId="30" fillId="7" borderId="0" xfId="52" applyFont="1" applyFill="1" applyBorder="1" applyAlignment="1" applyProtection="1">
      <alignment vertical="center" wrapText="1"/>
    </xf>
    <xf numFmtId="0" fontId="11" fillId="7" borderId="0" xfId="52" applyFont="1" applyFill="1" applyBorder="1" applyAlignment="1" applyProtection="1">
      <alignment horizontal="right" vertical="center" wrapText="1" indent="1"/>
    </xf>
    <xf numFmtId="0" fontId="16" fillId="7" borderId="0" xfId="52" applyNumberFormat="1" applyFont="1" applyFill="1" applyBorder="1" applyAlignment="1" applyProtection="1">
      <alignment horizontal="center" vertical="center" wrapText="1"/>
    </xf>
    <xf numFmtId="0" fontId="11" fillId="7" borderId="0" xfId="52" applyFont="1" applyFill="1" applyBorder="1" applyAlignment="1" applyProtection="1">
      <alignment horizontal="center" vertical="center" wrapText="1"/>
    </xf>
    <xf numFmtId="0" fontId="27" fillId="0" borderId="0" xfId="52" applyFont="1" applyAlignment="1" applyProtection="1">
      <alignment horizontal="center" vertical="center" wrapText="1"/>
    </xf>
    <xf numFmtId="0" fontId="31" fillId="7" borderId="0" xfId="52" applyNumberFormat="1" applyFont="1" applyFill="1" applyBorder="1" applyAlignment="1" applyProtection="1">
      <alignment horizontal="center" vertical="center" wrapText="1"/>
    </xf>
    <xf numFmtId="0" fontId="11" fillId="7" borderId="0" xfId="52" applyNumberFormat="1" applyFont="1" applyFill="1" applyBorder="1" applyAlignment="1" applyProtection="1">
      <alignment horizontal="right" vertical="center" wrapText="1" indent="1"/>
    </xf>
    <xf numFmtId="0" fontId="11" fillId="0" borderId="0" xfId="52" applyFont="1" applyFill="1" applyAlignment="1" applyProtection="1">
      <alignment vertical="center"/>
    </xf>
    <xf numFmtId="49" fontId="11" fillId="7" borderId="0" xfId="52" applyNumberFormat="1" applyFont="1" applyFill="1" applyBorder="1" applyAlignment="1" applyProtection="1">
      <alignment horizontal="right" vertical="center" wrapText="1" indent="1"/>
    </xf>
    <xf numFmtId="49" fontId="30" fillId="7" borderId="0" xfId="52" applyNumberFormat="1" applyFont="1" applyFill="1" applyBorder="1" applyAlignment="1" applyProtection="1">
      <alignment horizontal="center" vertical="center" wrapText="1"/>
    </xf>
    <xf numFmtId="49" fontId="11"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11" fillId="0" borderId="0" xfId="54" applyFont="1" applyFill="1" applyAlignment="1" applyProtection="1">
      <alignment vertical="center" wrapText="1"/>
    </xf>
    <xf numFmtId="0" fontId="11" fillId="7" borderId="0" xfId="54" applyFont="1" applyFill="1" applyBorder="1" applyAlignment="1" applyProtection="1">
      <alignment vertical="center" wrapText="1"/>
    </xf>
    <xf numFmtId="0" fontId="11" fillId="7" borderId="0" xfId="54" applyFont="1" applyFill="1" applyBorder="1" applyAlignment="1" applyProtection="1">
      <alignment horizontal="right" vertical="center" wrapText="1"/>
    </xf>
    <xf numFmtId="0" fontId="27"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34" fillId="7" borderId="0" xfId="33" applyNumberFormat="1" applyFont="1" applyFill="1" applyBorder="1" applyAlignment="1" applyProtection="1">
      <alignment horizontal="center" vertical="center" wrapText="1"/>
    </xf>
    <xf numFmtId="49" fontId="0" fillId="0" borderId="0" xfId="0" applyBorder="1">
      <alignment vertical="top"/>
    </xf>
    <xf numFmtId="0" fontId="11"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8" fillId="7" borderId="0" xfId="54" applyFont="1" applyFill="1" applyBorder="1" applyAlignment="1" applyProtection="1">
      <alignment horizontal="center" vertical="center" wrapText="1"/>
    </xf>
    <xf numFmtId="0" fontId="38" fillId="7" borderId="0" xfId="49" applyFont="1" applyFill="1" applyBorder="1" applyAlignment="1" applyProtection="1">
      <alignment horizontal="center"/>
    </xf>
    <xf numFmtId="0" fontId="38" fillId="0" borderId="0" xfId="49" applyFont="1" applyAlignment="1" applyProtection="1">
      <alignment horizontal="center" vertical="center"/>
    </xf>
    <xf numFmtId="0" fontId="38" fillId="7" borderId="0" xfId="49" applyFont="1" applyFill="1" applyBorder="1" applyAlignment="1" applyProtection="1">
      <alignment horizontal="center" vertical="center"/>
    </xf>
    <xf numFmtId="49" fontId="36"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7" fillId="0" borderId="0" xfId="39" applyProtection="1"/>
    <xf numFmtId="0" fontId="50" fillId="0" borderId="0" xfId="52" applyFont="1" applyAlignment="1" applyProtection="1">
      <alignment horizontal="center" vertical="center" wrapText="1"/>
    </xf>
    <xf numFmtId="49" fontId="28" fillId="7" borderId="7" xfId="43" applyFont="1" applyFill="1" applyBorder="1" applyAlignment="1" applyProtection="1">
      <alignment vertical="center" wrapText="1"/>
    </xf>
    <xf numFmtId="49" fontId="25" fillId="7" borderId="8" xfId="43" applyFont="1" applyFill="1" applyBorder="1" applyAlignment="1">
      <alignment horizontal="left" vertical="center" wrapText="1"/>
    </xf>
    <xf numFmtId="49" fontId="25" fillId="7" borderId="9" xfId="43" applyFont="1" applyFill="1" applyBorder="1" applyAlignment="1">
      <alignment horizontal="left" vertical="center" wrapText="1"/>
    </xf>
    <xf numFmtId="49" fontId="28" fillId="7" borderId="10" xfId="43" applyFont="1" applyFill="1" applyBorder="1" applyAlignment="1" applyProtection="1">
      <alignment vertical="center" wrapText="1"/>
    </xf>
    <xf numFmtId="49" fontId="19" fillId="7" borderId="0" xfId="43" applyFont="1" applyFill="1" applyBorder="1" applyAlignment="1">
      <alignment wrapText="1"/>
    </xf>
    <xf numFmtId="49" fontId="19" fillId="7" borderId="11" xfId="43" applyFont="1" applyFill="1" applyBorder="1" applyAlignment="1">
      <alignment wrapText="1"/>
    </xf>
    <xf numFmtId="49" fontId="17" fillId="7" borderId="0" xfId="31" applyNumberFormat="1" applyFont="1" applyFill="1" applyBorder="1" applyAlignment="1" applyProtection="1">
      <alignment horizontal="left" wrapText="1"/>
    </xf>
    <xf numFmtId="49" fontId="17" fillId="7" borderId="0" xfId="31" applyNumberFormat="1" applyFont="1" applyFill="1" applyBorder="1" applyAlignment="1" applyProtection="1">
      <alignment wrapText="1"/>
    </xf>
    <xf numFmtId="49" fontId="19" fillId="7" borderId="0" xfId="43" applyFont="1" applyFill="1" applyBorder="1" applyAlignment="1">
      <alignment horizontal="right" wrapText="1"/>
    </xf>
    <xf numFmtId="49" fontId="25" fillId="7" borderId="0" xfId="43" applyFont="1" applyFill="1" applyBorder="1" applyAlignment="1">
      <alignment horizontal="left" vertical="center" wrapText="1"/>
    </xf>
    <xf numFmtId="49" fontId="25" fillId="7" borderId="11" xfId="43" applyFont="1" applyFill="1" applyBorder="1" applyAlignment="1">
      <alignment horizontal="left" vertical="center" wrapText="1"/>
    </xf>
    <xf numFmtId="49" fontId="19" fillId="0" borderId="0" xfId="43" applyFont="1" applyFill="1" applyBorder="1" applyAlignment="1" applyProtection="1">
      <alignment wrapText="1"/>
    </xf>
    <xf numFmtId="0" fontId="23" fillId="0" borderId="0" xfId="22" applyFont="1" applyFill="1" applyBorder="1" applyAlignment="1" applyProtection="1">
      <alignment horizontal="left" vertical="top" wrapText="1"/>
    </xf>
    <xf numFmtId="49" fontId="19" fillId="0" borderId="0" xfId="43" applyFont="1" applyFill="1" applyBorder="1" applyAlignment="1" applyProtection="1">
      <alignment vertical="top" wrapText="1"/>
    </xf>
    <xf numFmtId="0" fontId="23" fillId="0" borderId="0" xfId="22" applyFont="1" applyFill="1" applyBorder="1" applyAlignment="1" applyProtection="1">
      <alignment horizontal="right" vertical="top" wrapText="1"/>
    </xf>
    <xf numFmtId="49" fontId="39" fillId="8" borderId="6" xfId="40" applyNumberFormat="1" applyFont="1" applyFill="1" applyBorder="1" applyAlignment="1" applyProtection="1">
      <alignment horizontal="center" vertical="center" wrapText="1"/>
    </xf>
    <xf numFmtId="49" fontId="39" fillId="2" borderId="6" xfId="40" applyNumberFormat="1" applyFont="1" applyFill="1" applyBorder="1" applyAlignment="1" applyProtection="1">
      <alignment horizontal="center" vertical="center" wrapText="1"/>
    </xf>
    <xf numFmtId="49" fontId="28" fillId="7" borderId="10" xfId="43" applyFont="1" applyFill="1" applyBorder="1" applyAlignment="1" applyProtection="1">
      <alignment horizontal="center" vertical="center" wrapText="1"/>
    </xf>
    <xf numFmtId="49" fontId="39"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50" fillId="0" borderId="0" xfId="0" applyFont="1">
      <alignment vertical="top"/>
    </xf>
    <xf numFmtId="0" fontId="39"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11" fillId="0" borderId="0" xfId="0" applyNumberFormat="1" applyFont="1" applyProtection="1">
      <alignment vertical="top"/>
    </xf>
    <xf numFmtId="0" fontId="13" fillId="7" borderId="0" xfId="54" applyFont="1" applyFill="1" applyBorder="1" applyAlignment="1" applyProtection="1">
      <alignment horizontal="center" vertical="center" wrapText="1"/>
    </xf>
    <xf numFmtId="0" fontId="11" fillId="7" borderId="0" xfId="54" applyFont="1" applyFill="1" applyBorder="1" applyAlignment="1" applyProtection="1">
      <alignment horizontal="center" vertical="center" wrapText="1"/>
    </xf>
    <xf numFmtId="49" fontId="37" fillId="0" borderId="0" xfId="0" applyFont="1" applyBorder="1">
      <alignment vertical="top"/>
    </xf>
    <xf numFmtId="0" fontId="37" fillId="7" borderId="0" xfId="54" applyFont="1" applyFill="1" applyBorder="1" applyAlignment="1" applyProtection="1">
      <alignment vertical="center" wrapText="1"/>
    </xf>
    <xf numFmtId="0" fontId="37" fillId="0" borderId="0" xfId="54" applyFont="1" applyFill="1" applyAlignment="1" applyProtection="1">
      <alignment vertical="center" wrapText="1"/>
    </xf>
    <xf numFmtId="0" fontId="50" fillId="0" borderId="0" xfId="54" applyFont="1" applyFill="1" applyAlignment="1" applyProtection="1">
      <alignment vertical="center" wrapText="1"/>
    </xf>
    <xf numFmtId="0" fontId="0" fillId="0" borderId="0" xfId="54" applyFont="1" applyFill="1" applyAlignment="1" applyProtection="1">
      <alignment vertical="center" wrapText="1"/>
    </xf>
    <xf numFmtId="0" fontId="50" fillId="0" borderId="0" xfId="52" applyFont="1" applyFill="1" applyAlignment="1" applyProtection="1">
      <alignment horizontal="left" vertical="center" wrapText="1"/>
    </xf>
    <xf numFmtId="0" fontId="50" fillId="0" borderId="0" xfId="52" applyFont="1" applyFill="1" applyBorder="1" applyAlignment="1" applyProtection="1">
      <alignment horizontal="left" vertical="center" wrapText="1"/>
    </xf>
    <xf numFmtId="49" fontId="50"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9"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11" fillId="0" borderId="0" xfId="54" applyNumberFormat="1" applyFont="1" applyFill="1" applyAlignment="1" applyProtection="1">
      <alignment vertical="center" wrapText="1"/>
    </xf>
    <xf numFmtId="49" fontId="11" fillId="0" borderId="0" xfId="0" applyNumberFormat="1" applyFont="1">
      <alignment vertical="top"/>
    </xf>
    <xf numFmtId="0" fontId="50" fillId="0" borderId="0" xfId="54" applyFont="1" applyFill="1" applyAlignment="1" applyProtection="1">
      <alignment horizontal="center" vertical="center" wrapText="1"/>
    </xf>
    <xf numFmtId="0" fontId="13" fillId="10" borderId="12" xfId="53"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11"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1" fillId="7" borderId="5" xfId="54" applyNumberFormat="1" applyFont="1" applyFill="1" applyBorder="1" applyAlignment="1" applyProtection="1">
      <alignment horizontal="center" vertical="center" wrapText="1"/>
    </xf>
    <xf numFmtId="4" fontId="11" fillId="7" borderId="5" xfId="30" applyNumberFormat="1" applyFont="1" applyFill="1" applyBorder="1" applyAlignment="1" applyProtection="1">
      <alignment horizontal="right" vertical="center" wrapText="1"/>
    </xf>
    <xf numFmtId="49" fontId="11" fillId="11" borderId="5" xfId="53" applyNumberFormat="1" applyFont="1" applyFill="1" applyBorder="1" applyAlignment="1" applyProtection="1">
      <alignment horizontal="center" vertical="center" wrapText="1"/>
      <protection locked="0"/>
    </xf>
    <xf numFmtId="49" fontId="11" fillId="9" borderId="5" xfId="30" applyNumberFormat="1" applyFont="1" applyFill="1" applyBorder="1" applyAlignment="1" applyProtection="1">
      <alignment horizontal="left" vertical="center" wrapText="1"/>
      <protection locked="0"/>
    </xf>
    <xf numFmtId="49" fontId="11" fillId="2" borderId="5" xfId="54" applyNumberFormat="1" applyFont="1" applyFill="1" applyBorder="1" applyAlignment="1" applyProtection="1">
      <alignment horizontal="left" vertical="center" wrapText="1"/>
      <protection locked="0"/>
    </xf>
    <xf numFmtId="49" fontId="11" fillId="7" borderId="5" xfId="54" applyNumberFormat="1" applyFont="1" applyFill="1" applyBorder="1" applyAlignment="1" applyProtection="1">
      <alignment horizontal="center" vertical="center" wrapText="1"/>
    </xf>
    <xf numFmtId="49" fontId="45"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11" fillId="13" borderId="13" xfId="54" applyFont="1" applyFill="1" applyBorder="1" applyAlignment="1" applyProtection="1">
      <alignment vertical="center" wrapText="1"/>
    </xf>
    <xf numFmtId="0" fontId="11" fillId="0" borderId="5" xfId="47" applyFont="1" applyFill="1" applyBorder="1" applyAlignment="1" applyProtection="1">
      <alignment horizontal="center" vertical="center" wrapText="1"/>
    </xf>
    <xf numFmtId="0" fontId="11" fillId="0" borderId="5" xfId="49" applyFont="1" applyFill="1" applyBorder="1" applyAlignment="1" applyProtection="1">
      <alignment horizontal="center" vertical="center" wrapText="1"/>
    </xf>
    <xf numFmtId="0" fontId="45" fillId="13" borderId="13" xfId="0" applyNumberFormat="1" applyFont="1" applyFill="1" applyBorder="1" applyAlignment="1" applyProtection="1">
      <alignment horizontal="left" vertical="center"/>
    </xf>
    <xf numFmtId="0" fontId="45" fillId="13" borderId="15" xfId="0" applyNumberFormat="1" applyFont="1" applyFill="1" applyBorder="1" applyAlignment="1" applyProtection="1">
      <alignment horizontal="left" vertical="center"/>
    </xf>
    <xf numFmtId="0" fontId="45" fillId="13" borderId="14" xfId="0" applyNumberFormat="1" applyFont="1" applyFill="1" applyBorder="1" applyAlignment="1" applyProtection="1">
      <alignment horizontal="left" vertical="center"/>
    </xf>
    <xf numFmtId="0" fontId="51" fillId="0" borderId="0" xfId="0" applyNumberFormat="1" applyFont="1" applyAlignment="1">
      <alignment vertical="center"/>
    </xf>
    <xf numFmtId="49" fontId="11" fillId="0" borderId="5" xfId="53" applyNumberFormat="1" applyFont="1" applyFill="1" applyBorder="1" applyAlignment="1" applyProtection="1">
      <alignment horizontal="center" vertical="center" wrapText="1"/>
    </xf>
    <xf numFmtId="49" fontId="0" fillId="0" borderId="17" xfId="0" applyBorder="1">
      <alignment vertical="top"/>
    </xf>
    <xf numFmtId="0" fontId="11" fillId="7" borderId="5" xfId="49" applyFont="1" applyFill="1" applyBorder="1" applyAlignment="1" applyProtection="1">
      <alignment horizontal="center" vertical="center"/>
    </xf>
    <xf numFmtId="49" fontId="11" fillId="2" borderId="5" xfId="49" applyNumberFormat="1" applyFont="1" applyFill="1" applyBorder="1" applyAlignment="1" applyProtection="1">
      <alignment horizontal="left" vertical="center" wrapText="1"/>
      <protection locked="0"/>
    </xf>
    <xf numFmtId="0" fontId="16" fillId="0" borderId="0" xfId="54" applyFont="1" applyFill="1" applyAlignment="1" applyProtection="1">
      <alignment vertical="center" wrapText="1"/>
    </xf>
    <xf numFmtId="0" fontId="46" fillId="0" borderId="0" xfId="54" applyFont="1" applyFill="1" applyAlignment="1" applyProtection="1">
      <alignment vertical="center" wrapText="1"/>
    </xf>
    <xf numFmtId="49" fontId="11" fillId="0" borderId="0" xfId="41">
      <alignment vertical="top"/>
    </xf>
    <xf numFmtId="49" fontId="16" fillId="0" borderId="0" xfId="41" applyFont="1" applyBorder="1" applyProtection="1">
      <alignment vertical="top"/>
    </xf>
    <xf numFmtId="49" fontId="11" fillId="0" borderId="0" xfId="41" applyFont="1" applyBorder="1" applyProtection="1">
      <alignment vertical="top"/>
    </xf>
    <xf numFmtId="49" fontId="38" fillId="0" borderId="0" xfId="41" applyFont="1" applyBorder="1" applyAlignment="1" applyProtection="1">
      <alignment horizontal="center" vertical="center"/>
    </xf>
    <xf numFmtId="49" fontId="11" fillId="0" borderId="0" xfId="41" applyBorder="1" applyProtection="1">
      <alignment vertical="top"/>
    </xf>
    <xf numFmtId="0" fontId="11" fillId="7" borderId="0" xfId="41" applyNumberFormat="1" applyFont="1" applyFill="1" applyBorder="1" applyAlignment="1" applyProtection="1"/>
    <xf numFmtId="0" fontId="47" fillId="7" borderId="0" xfId="41" applyNumberFormat="1" applyFont="1" applyFill="1" applyBorder="1" applyAlignment="1" applyProtection="1">
      <alignment horizontal="center" vertical="center" wrapText="1"/>
    </xf>
    <xf numFmtId="0" fontId="16" fillId="7" borderId="0" xfId="41" applyNumberFormat="1" applyFont="1" applyFill="1" applyBorder="1" applyAlignment="1" applyProtection="1"/>
    <xf numFmtId="49" fontId="11" fillId="0" borderId="0" xfId="41" applyFont="1">
      <alignment vertical="top"/>
    </xf>
    <xf numFmtId="49" fontId="38" fillId="0" borderId="0" xfId="41" applyFont="1" applyAlignment="1">
      <alignment horizontal="center" vertical="center" wrapText="1"/>
    </xf>
    <xf numFmtId="0" fontId="11" fillId="7" borderId="5" xfId="48" applyNumberFormat="1" applyFont="1" applyFill="1" applyBorder="1" applyAlignment="1" applyProtection="1">
      <alignment horizontal="center" vertical="center" wrapText="1"/>
    </xf>
    <xf numFmtId="49" fontId="11" fillId="0" borderId="5" xfId="48" applyNumberFormat="1" applyFont="1" applyFill="1" applyBorder="1" applyAlignment="1" applyProtection="1">
      <alignment horizontal="center" vertical="center" wrapText="1"/>
    </xf>
    <xf numFmtId="49" fontId="48" fillId="13" borderId="15" xfId="41" applyFont="1" applyFill="1" applyBorder="1" applyAlignment="1" applyProtection="1">
      <alignment horizontal="center" vertical="top"/>
    </xf>
    <xf numFmtId="49" fontId="45" fillId="13" borderId="15" xfId="41" applyFont="1" applyFill="1" applyBorder="1" applyAlignment="1" applyProtection="1">
      <alignment horizontal="left" vertical="center"/>
    </xf>
    <xf numFmtId="49" fontId="11" fillId="0" borderId="0" xfId="0" applyNumberFormat="1" applyFont="1" applyAlignment="1" applyProtection="1">
      <alignment horizontal="center" vertical="top"/>
    </xf>
    <xf numFmtId="49" fontId="42" fillId="0" borderId="0" xfId="0" applyFont="1">
      <alignment vertical="top"/>
    </xf>
    <xf numFmtId="0" fontId="42" fillId="0" borderId="5" xfId="51" applyFont="1" applyFill="1" applyBorder="1" applyAlignment="1" applyProtection="1">
      <alignment vertical="center" wrapText="1"/>
    </xf>
    <xf numFmtId="0" fontId="42" fillId="0" borderId="13" xfId="51" applyFont="1" applyFill="1" applyBorder="1" applyAlignment="1" applyProtection="1">
      <alignment vertical="center" wrapText="1"/>
    </xf>
    <xf numFmtId="49" fontId="42" fillId="0" borderId="0" xfId="0" applyFont="1" applyAlignment="1">
      <alignment vertical="top" wrapText="1"/>
    </xf>
    <xf numFmtId="49" fontId="11" fillId="0" borderId="5" xfId="0" applyNumberFormat="1" applyFont="1" applyBorder="1" applyProtection="1">
      <alignment vertical="top"/>
    </xf>
    <xf numFmtId="0" fontId="42" fillId="0" borderId="0" xfId="51" applyFont="1" applyFill="1" applyBorder="1" applyAlignment="1" applyProtection="1">
      <alignment vertical="center" wrapText="1"/>
    </xf>
    <xf numFmtId="0" fontId="13" fillId="10" borderId="0" xfId="54" applyFont="1" applyFill="1" applyAlignment="1" applyProtection="1">
      <alignment horizontal="center" vertical="center" wrapText="1"/>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0" fontId="52" fillId="0" borderId="0" xfId="47" applyFont="1" applyFill="1" applyBorder="1" applyAlignment="1" applyProtection="1">
      <alignment horizontal="center" vertical="center" wrapText="1"/>
    </xf>
    <xf numFmtId="0" fontId="11" fillId="0" borderId="0" xfId="47" applyFont="1" applyFill="1" applyBorder="1" applyAlignment="1" applyProtection="1">
      <alignment vertical="center" wrapText="1"/>
    </xf>
    <xf numFmtId="49" fontId="11" fillId="0" borderId="0" xfId="53" applyNumberFormat="1" applyFont="1" applyFill="1" applyBorder="1" applyAlignment="1" applyProtection="1">
      <alignment horizontal="center" vertical="center" wrapText="1"/>
    </xf>
    <xf numFmtId="0" fontId="51" fillId="0" borderId="0" xfId="0" applyNumberFormat="1" applyFont="1" applyBorder="1" applyAlignment="1">
      <alignment vertical="center"/>
    </xf>
    <xf numFmtId="49" fontId="45" fillId="13" borderId="15" xfId="0" applyFont="1" applyFill="1" applyBorder="1" applyAlignment="1" applyProtection="1">
      <alignment horizontal="left" vertical="center" indent="1"/>
    </xf>
    <xf numFmtId="49" fontId="11" fillId="0" borderId="0" xfId="0" applyNumberFormat="1" applyFont="1" applyAlignment="1">
      <alignment vertical="center"/>
    </xf>
    <xf numFmtId="49" fontId="11"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11" fillId="0" borderId="14" xfId="51" applyFont="1" applyFill="1" applyBorder="1" applyAlignment="1" applyProtection="1">
      <alignment vertical="center" wrapText="1"/>
    </xf>
    <xf numFmtId="0" fontId="24" fillId="10" borderId="0" xfId="54" applyFont="1" applyFill="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11" fillId="0" borderId="0" xfId="52" applyNumberFormat="1" applyFont="1" applyFill="1" applyBorder="1" applyAlignment="1" applyProtection="1">
      <alignment horizontal="center" vertical="center" wrapText="1"/>
    </xf>
    <xf numFmtId="49" fontId="45" fillId="13" borderId="15" xfId="0" applyFont="1" applyFill="1" applyBorder="1" applyAlignment="1" applyProtection="1">
      <alignment horizontal="left" vertical="center"/>
    </xf>
    <xf numFmtId="49" fontId="11" fillId="0" borderId="0" xfId="53" applyNumberFormat="1" applyFont="1" applyFill="1" applyBorder="1" applyAlignment="1" applyProtection="1">
      <alignment vertical="center" wrapText="1"/>
    </xf>
    <xf numFmtId="0" fontId="38" fillId="7" borderId="0" xfId="49" applyFont="1" applyFill="1" applyBorder="1" applyAlignment="1" applyProtection="1">
      <alignment horizontal="center" vertical="center" wrapText="1"/>
    </xf>
    <xf numFmtId="49" fontId="14" fillId="0" borderId="0" xfId="41" applyFont="1" applyBorder="1" applyAlignment="1" applyProtection="1">
      <alignment horizontal="right" vertical="top"/>
    </xf>
    <xf numFmtId="49" fontId="14" fillId="0" borderId="0" xfId="41" applyFont="1" applyAlignment="1">
      <alignment vertical="top"/>
    </xf>
    <xf numFmtId="0" fontId="11" fillId="7" borderId="0" xfId="54" applyNumberFormat="1" applyFont="1" applyFill="1" applyBorder="1" applyAlignment="1" applyProtection="1">
      <alignment horizontal="center" vertical="center" wrapText="1"/>
    </xf>
    <xf numFmtId="4" fontId="11" fillId="0" borderId="0" xfId="30" applyNumberFormat="1" applyFont="1" applyFill="1" applyBorder="1" applyAlignment="1" applyProtection="1">
      <alignment horizontal="right" vertical="center" wrapText="1"/>
    </xf>
    <xf numFmtId="0" fontId="11" fillId="0" borderId="0" xfId="54" applyNumberFormat="1" applyFont="1" applyFill="1" applyBorder="1" applyAlignment="1" applyProtection="1">
      <alignment horizontal="center" vertical="center" wrapText="1"/>
    </xf>
    <xf numFmtId="49" fontId="11" fillId="0" borderId="0" xfId="30" applyNumberFormat="1" applyFont="1" applyFill="1" applyBorder="1" applyAlignment="1" applyProtection="1">
      <alignment horizontal="left" vertical="center" wrapText="1"/>
    </xf>
    <xf numFmtId="49" fontId="11" fillId="0" borderId="0" xfId="35">
      <alignment vertical="top"/>
    </xf>
    <xf numFmtId="0" fontId="0" fillId="0" borderId="0" xfId="0" applyNumberFormat="1" applyFill="1" applyAlignment="1" applyProtection="1">
      <alignment vertical="center"/>
    </xf>
    <xf numFmtId="0" fontId="23" fillId="0" borderId="0" xfId="32" applyFont="1" applyFill="1" applyBorder="1" applyAlignment="1" applyProtection="1">
      <alignment vertical="center" wrapText="1"/>
    </xf>
    <xf numFmtId="49" fontId="53"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11" fillId="0" borderId="29" xfId="0" applyNumberFormat="1" applyFont="1" applyBorder="1" applyAlignment="1" applyProtection="1">
      <alignment vertical="top" wrapText="1"/>
    </xf>
    <xf numFmtId="49" fontId="11" fillId="0" borderId="30" xfId="0" applyNumberFormat="1" applyFont="1" applyBorder="1" applyAlignment="1" applyProtection="1">
      <alignment vertical="top" wrapText="1"/>
    </xf>
    <xf numFmtId="49" fontId="11"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11" fillId="0" borderId="29" xfId="0" applyNumberFormat="1" applyFont="1" applyBorder="1" applyAlignment="1" applyProtection="1">
      <alignment vertical="top"/>
    </xf>
    <xf numFmtId="0" fontId="7" fillId="0" borderId="0" xfId="39"/>
    <xf numFmtId="49" fontId="78" fillId="0" borderId="0" xfId="0" applyFont="1">
      <alignment vertical="top"/>
    </xf>
    <xf numFmtId="0" fontId="78"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11" fillId="0" borderId="5" xfId="54" applyFont="1" applyFill="1" applyBorder="1" applyAlignment="1" applyProtection="1">
      <alignment horizontal="center" vertical="center" wrapText="1"/>
    </xf>
    <xf numFmtId="0" fontId="16" fillId="0" borderId="0" xfId="52" applyFont="1" applyFill="1" applyAlignment="1" applyProtection="1">
      <alignment horizontal="left" vertical="center" wrapText="1"/>
    </xf>
    <xf numFmtId="0" fontId="0" fillId="0" borderId="0" xfId="0" applyNumberFormat="1" applyFill="1" applyBorder="1" applyAlignment="1">
      <alignment vertical="center"/>
    </xf>
    <xf numFmtId="49" fontId="11" fillId="0" borderId="0" xfId="41" applyProtection="1">
      <alignment vertical="top"/>
    </xf>
    <xf numFmtId="49" fontId="11" fillId="0" borderId="0" xfId="35" applyProtection="1">
      <alignment vertical="top"/>
    </xf>
    <xf numFmtId="49" fontId="11" fillId="0" borderId="5" xfId="49" applyNumberFormat="1" applyFont="1" applyFill="1" applyBorder="1" applyAlignment="1" applyProtection="1">
      <alignment horizontal="left" vertical="center" wrapText="1"/>
    </xf>
    <xf numFmtId="0" fontId="11" fillId="7" borderId="16" xfId="49" applyFont="1" applyFill="1" applyBorder="1" applyAlignment="1" applyProtection="1">
      <alignment horizontal="center" vertical="center"/>
    </xf>
    <xf numFmtId="49" fontId="45" fillId="13" borderId="17" xfId="0" applyFont="1" applyFill="1" applyBorder="1" applyAlignment="1" applyProtection="1">
      <alignment horizontal="left" vertical="center" indent="2"/>
    </xf>
    <xf numFmtId="0" fontId="11" fillId="0" borderId="5" xfId="54" applyNumberFormat="1" applyFont="1" applyFill="1" applyBorder="1" applyAlignment="1" applyProtection="1">
      <alignment vertical="center" wrapText="1"/>
    </xf>
    <xf numFmtId="0" fontId="11" fillId="0" borderId="0" xfId="52" applyNumberFormat="1" applyFont="1" applyFill="1" applyAlignment="1" applyProtection="1">
      <alignment horizontal="left" vertical="center" wrapText="1"/>
    </xf>
    <xf numFmtId="0" fontId="11" fillId="0" borderId="0" xfId="52" applyFont="1" applyFill="1" applyAlignment="1" applyProtection="1">
      <alignment horizontal="left" vertical="center" wrapText="1"/>
    </xf>
    <xf numFmtId="14" fontId="11" fillId="7" borderId="0" xfId="52" applyNumberFormat="1" applyFont="1" applyFill="1" applyBorder="1" applyAlignment="1" applyProtection="1">
      <alignment horizontal="left" vertical="center" wrapText="1"/>
    </xf>
    <xf numFmtId="14" fontId="11" fillId="0" borderId="0" xfId="52" applyNumberFormat="1" applyFont="1" applyFill="1" applyAlignment="1" applyProtection="1">
      <alignment horizontal="left" vertical="center" wrapText="1"/>
    </xf>
    <xf numFmtId="0" fontId="11" fillId="0" borderId="0" xfId="52" applyFont="1" applyFill="1" applyBorder="1" applyAlignment="1" applyProtection="1">
      <alignment horizontal="left" vertical="center" wrapText="1"/>
    </xf>
    <xf numFmtId="0" fontId="80" fillId="0" borderId="0" xfId="54" applyFont="1" applyFill="1" applyAlignment="1" applyProtection="1">
      <alignment vertical="center" wrapText="1"/>
    </xf>
    <xf numFmtId="49" fontId="45" fillId="13" borderId="15" xfId="41" applyFont="1" applyFill="1" applyBorder="1" applyAlignment="1" applyProtection="1">
      <alignment horizontal="left" vertical="center" indent="1"/>
    </xf>
    <xf numFmtId="49" fontId="80" fillId="0" borderId="0" xfId="0" applyFont="1">
      <alignment vertical="top"/>
    </xf>
    <xf numFmtId="49" fontId="0" fillId="0" borderId="0" xfId="0" applyNumberFormat="1" applyAlignment="1">
      <alignment vertical="center"/>
    </xf>
    <xf numFmtId="49" fontId="0" fillId="0" borderId="0" xfId="0" applyNumberFormat="1">
      <alignment vertical="top"/>
    </xf>
    <xf numFmtId="0" fontId="13" fillId="10" borderId="0" xfId="54" applyFont="1" applyFill="1" applyAlignment="1" applyProtection="1">
      <alignment vertical="center" wrapText="1"/>
    </xf>
    <xf numFmtId="0" fontId="11" fillId="0" borderId="0" xfId="51" applyFont="1" applyFill="1" applyBorder="1" applyAlignment="1" applyProtection="1">
      <alignment vertical="center" wrapText="1"/>
    </xf>
    <xf numFmtId="49" fontId="11" fillId="0" borderId="5" xfId="0" applyNumberFormat="1" applyFont="1" applyFill="1" applyBorder="1" applyAlignment="1" applyProtection="1">
      <alignment vertical="center" wrapText="1"/>
    </xf>
    <xf numFmtId="0" fontId="80" fillId="0" borderId="0" xfId="0" applyNumberFormat="1" applyFont="1" applyAlignment="1">
      <alignment vertical="center"/>
    </xf>
    <xf numFmtId="0" fontId="82" fillId="0" borderId="0" xfId="0" applyNumberFormat="1" applyFont="1" applyAlignment="1">
      <alignment vertical="center"/>
    </xf>
    <xf numFmtId="0" fontId="80" fillId="0" borderId="0" xfId="54" applyFont="1" applyFill="1" applyAlignment="1" applyProtection="1">
      <alignment vertical="center"/>
    </xf>
    <xf numFmtId="49" fontId="80" fillId="0" borderId="0" xfId="0" applyFont="1" applyAlignment="1">
      <alignment vertical="top"/>
    </xf>
    <xf numFmtId="0" fontId="80" fillId="0" borderId="0" xfId="0" applyNumberFormat="1" applyFont="1" applyFill="1" applyBorder="1" applyAlignment="1">
      <alignment vertical="center"/>
    </xf>
    <xf numFmtId="49" fontId="80" fillId="0" borderId="0" xfId="54" applyNumberFormat="1" applyFont="1" applyFill="1" applyAlignment="1" applyProtection="1">
      <alignment vertical="center" wrapText="1"/>
    </xf>
    <xf numFmtId="0" fontId="80" fillId="0" borderId="0" xfId="0" applyNumberFormat="1" applyFont="1" applyFill="1" applyAlignment="1" applyProtection="1">
      <alignment vertical="center"/>
    </xf>
    <xf numFmtId="49" fontId="80" fillId="10" borderId="0" xfId="0" applyFont="1" applyFill="1" applyProtection="1">
      <alignment vertical="top"/>
    </xf>
    <xf numFmtId="0" fontId="0" fillId="0" borderId="0" xfId="0" applyNumberFormat="1" applyAlignment="1">
      <alignment vertical="top" wrapText="1"/>
    </xf>
    <xf numFmtId="0" fontId="11" fillId="0" borderId="0" xfId="0" applyNumberFormat="1" applyFont="1" applyProtection="1">
      <alignment vertical="top"/>
    </xf>
    <xf numFmtId="49" fontId="11" fillId="0" borderId="5" xfId="0" applyNumberFormat="1" applyFont="1" applyFill="1" applyBorder="1" applyProtection="1">
      <alignment vertical="top"/>
    </xf>
    <xf numFmtId="49" fontId="11" fillId="0" borderId="5" xfId="33" applyNumberFormat="1" applyFont="1" applyFill="1" applyBorder="1" applyAlignment="1" applyProtection="1">
      <alignment horizontal="center" vertical="center" wrapText="1"/>
    </xf>
    <xf numFmtId="0" fontId="23"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11" fillId="0" borderId="0" xfId="54" applyNumberFormat="1" applyFont="1" applyFill="1" applyBorder="1" applyAlignment="1" applyProtection="1">
      <alignment vertical="center" wrapText="1"/>
    </xf>
    <xf numFmtId="49" fontId="11" fillId="0" borderId="0" xfId="54" applyNumberFormat="1" applyFont="1" applyFill="1" applyBorder="1" applyAlignment="1" applyProtection="1">
      <alignment vertical="center" wrapText="1"/>
    </xf>
    <xf numFmtId="49" fontId="80" fillId="0" borderId="0" xfId="0" applyFont="1" applyFill="1" applyProtection="1">
      <alignment vertical="top"/>
    </xf>
    <xf numFmtId="0" fontId="76" fillId="0" borderId="0" xfId="37"/>
    <xf numFmtId="0" fontId="0" fillId="0" borderId="0" xfId="0" applyNumberFormat="1" applyAlignment="1"/>
    <xf numFmtId="0" fontId="38" fillId="0" borderId="0" xfId="54" applyFont="1" applyFill="1" applyBorder="1" applyAlignment="1" applyProtection="1">
      <alignment horizontal="center" vertical="center" wrapText="1"/>
    </xf>
    <xf numFmtId="49" fontId="0" fillId="0" borderId="0" xfId="0" applyBorder="1" applyAlignment="1">
      <alignment vertical="top"/>
    </xf>
    <xf numFmtId="0" fontId="38" fillId="0" borderId="0" xfId="54" applyFont="1" applyFill="1" applyAlignment="1" applyProtection="1">
      <alignment horizontal="center" vertical="center" wrapText="1"/>
    </xf>
    <xf numFmtId="0" fontId="11" fillId="0" borderId="0" xfId="54" applyFont="1" applyFill="1" applyBorder="1" applyAlignment="1" applyProtection="1">
      <alignment horizontal="right" vertical="center" wrapText="1"/>
    </xf>
    <xf numFmtId="4" fontId="11" fillId="0" borderId="0" xfId="34" applyFont="1" applyFill="1" applyBorder="1" applyAlignment="1" applyProtection="1">
      <alignment horizontal="right" vertical="center" wrapText="1"/>
    </xf>
    <xf numFmtId="0" fontId="11" fillId="0" borderId="0" xfId="51" applyFont="1" applyFill="1" applyBorder="1" applyAlignment="1" applyProtection="1">
      <alignment horizontal="left" vertical="center" wrapText="1" indent="1"/>
    </xf>
    <xf numFmtId="49" fontId="11" fillId="0" borderId="0" xfId="41" applyFill="1" applyProtection="1">
      <alignment vertical="top"/>
    </xf>
    <xf numFmtId="4" fontId="0" fillId="0" borderId="0" xfId="34" applyFont="1" applyFill="1" applyBorder="1" applyAlignment="1" applyProtection="1">
      <alignment horizontal="center" vertical="center" wrapText="1"/>
    </xf>
    <xf numFmtId="4" fontId="11" fillId="0" borderId="0" xfId="34" applyFont="1" applyFill="1" applyBorder="1" applyAlignment="1" applyProtection="1">
      <alignment horizontal="center" vertical="center" wrapText="1"/>
    </xf>
    <xf numFmtId="0" fontId="78" fillId="0" borderId="0" xfId="54" applyNumberFormat="1" applyFont="1" applyFill="1" applyAlignment="1" applyProtection="1">
      <alignment vertical="center"/>
    </xf>
    <xf numFmtId="167" fontId="11" fillId="0" borderId="5" xfId="54" applyNumberFormat="1" applyFont="1" applyFill="1" applyBorder="1" applyAlignment="1" applyProtection="1">
      <alignment horizontal="center" vertical="center" wrapText="1"/>
    </xf>
    <xf numFmtId="167" fontId="11" fillId="0" borderId="5" xfId="33" applyNumberFormat="1" applyFont="1" applyFill="1" applyBorder="1" applyAlignment="1" applyProtection="1">
      <alignment horizontal="center" vertical="center" wrapText="1"/>
    </xf>
    <xf numFmtId="0" fontId="78" fillId="13" borderId="19" xfId="54" applyFont="1" applyFill="1" applyBorder="1" applyAlignment="1" applyProtection="1">
      <alignment horizontal="center" vertical="center" wrapText="1"/>
    </xf>
    <xf numFmtId="0" fontId="78" fillId="13" borderId="23" xfId="54" applyFont="1" applyFill="1" applyBorder="1" applyAlignment="1" applyProtection="1">
      <alignment horizontal="center" vertical="center" wrapText="1"/>
    </xf>
    <xf numFmtId="49" fontId="78" fillId="13" borderId="23" xfId="54" applyNumberFormat="1" applyFont="1" applyFill="1" applyBorder="1" applyAlignment="1" applyProtection="1">
      <alignment horizontal="left" vertical="center" wrapText="1"/>
    </xf>
    <xf numFmtId="49" fontId="42" fillId="13" borderId="15" xfId="42" applyNumberFormat="1" applyFill="1" applyBorder="1" applyAlignment="1" applyProtection="1">
      <alignment horizontal="left" vertical="center"/>
    </xf>
    <xf numFmtId="49" fontId="78" fillId="13" borderId="21" xfId="54" applyNumberFormat="1" applyFont="1" applyFill="1" applyBorder="1" applyAlignment="1" applyProtection="1">
      <alignment horizontal="left" vertical="center" wrapText="1"/>
    </xf>
    <xf numFmtId="49" fontId="11" fillId="8" borderId="5" xfId="54" applyNumberFormat="1" applyFont="1" applyFill="1" applyBorder="1" applyAlignment="1" applyProtection="1">
      <alignment horizontal="center" vertical="center" wrapText="1"/>
    </xf>
    <xf numFmtId="0" fontId="83" fillId="0" borderId="0" xfId="54" applyFont="1" applyFill="1" applyAlignment="1" applyProtection="1">
      <alignment vertical="center" wrapText="1"/>
    </xf>
    <xf numFmtId="0" fontId="34" fillId="0" borderId="0" xfId="54" applyFont="1" applyFill="1" applyBorder="1" applyAlignment="1" applyProtection="1">
      <alignment horizontal="center" vertical="center" wrapText="1"/>
    </xf>
    <xf numFmtId="49" fontId="13" fillId="13" borderId="13" xfId="41" applyFont="1" applyFill="1" applyBorder="1" applyAlignment="1" applyProtection="1">
      <alignment horizontal="right" vertical="center" wrapText="1"/>
    </xf>
    <xf numFmtId="49" fontId="13" fillId="13" borderId="15" xfId="41" applyFont="1" applyFill="1" applyBorder="1" applyAlignment="1" applyProtection="1">
      <alignment horizontal="right" vertical="center" wrapText="1"/>
    </xf>
    <xf numFmtId="49" fontId="11" fillId="13" borderId="15" xfId="41" applyFont="1" applyFill="1" applyBorder="1" applyAlignment="1" applyProtection="1">
      <alignment horizontal="right" vertical="center" wrapText="1"/>
    </xf>
    <xf numFmtId="49" fontId="11" fillId="13" borderId="14" xfId="41" applyFont="1" applyFill="1" applyBorder="1" applyAlignment="1" applyProtection="1">
      <alignment horizontal="right" vertical="center" wrapText="1"/>
    </xf>
    <xf numFmtId="0" fontId="11" fillId="0" borderId="31" xfId="54" applyFont="1" applyFill="1" applyBorder="1" applyAlignment="1" applyProtection="1">
      <alignment vertical="center" wrapText="1"/>
    </xf>
    <xf numFmtId="0" fontId="55" fillId="0" borderId="0" xfId="54" applyFont="1" applyFill="1" applyAlignment="1" applyProtection="1">
      <alignment vertical="center" wrapText="1"/>
    </xf>
    <xf numFmtId="0" fontId="14" fillId="0" borderId="0" xfId="54" applyFont="1" applyFill="1" applyAlignment="1" applyProtection="1">
      <alignment vertical="center" wrapText="1"/>
    </xf>
    <xf numFmtId="0" fontId="56" fillId="0" borderId="0" xfId="54" applyFont="1" applyFill="1" applyAlignment="1" applyProtection="1">
      <alignment horizontal="center" vertical="center" wrapText="1"/>
    </xf>
    <xf numFmtId="0" fontId="84" fillId="0" borderId="0" xfId="38" applyFont="1" applyFill="1" applyProtection="1"/>
    <xf numFmtId="49" fontId="39" fillId="7" borderId="0" xfId="44">
      <alignment vertical="top"/>
    </xf>
    <xf numFmtId="49" fontId="58" fillId="10" borderId="0" xfId="0" applyFont="1" applyFill="1" applyProtection="1">
      <alignment vertical="top"/>
    </xf>
    <xf numFmtId="49" fontId="0" fillId="0" borderId="0" xfId="0" applyFill="1" applyProtection="1">
      <alignment vertical="top"/>
    </xf>
    <xf numFmtId="49" fontId="58" fillId="0" borderId="0" xfId="0" applyFont="1" applyFill="1" applyProtection="1">
      <alignment vertical="top"/>
    </xf>
    <xf numFmtId="0" fontId="78" fillId="0" borderId="0" xfId="54" applyFont="1" applyFill="1" applyAlignment="1" applyProtection="1">
      <alignment vertical="center"/>
    </xf>
    <xf numFmtId="49" fontId="78"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8" fillId="0" borderId="0" xfId="0" applyFont="1" applyFill="1" applyAlignment="1" applyProtection="1">
      <alignment vertical="top"/>
    </xf>
    <xf numFmtId="49" fontId="78" fillId="10" borderId="0" xfId="0" applyFont="1" applyFill="1" applyAlignment="1" applyProtection="1">
      <alignment vertical="top"/>
    </xf>
    <xf numFmtId="49" fontId="11"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24"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13" fillId="0" borderId="6" xfId="36" applyFont="1" applyBorder="1" applyAlignment="1" applyProtection="1">
      <alignment horizontal="justify" vertical="center" wrapText="1"/>
    </xf>
    <xf numFmtId="0" fontId="59" fillId="0" borderId="0" xfId="52" applyFont="1" applyFill="1" applyAlignment="1" applyProtection="1">
      <alignment vertical="top" wrapText="1"/>
    </xf>
    <xf numFmtId="0" fontId="11" fillId="0" borderId="6" xfId="36" applyFont="1" applyBorder="1" applyAlignment="1" applyProtection="1">
      <alignment horizontal="justify" vertical="center" wrapText="1"/>
    </xf>
    <xf numFmtId="49" fontId="11" fillId="0" borderId="0" xfId="35" applyNumberFormat="1" applyFont="1">
      <alignment vertical="top"/>
    </xf>
    <xf numFmtId="0" fontId="11" fillId="7" borderId="0" xfId="54" applyFont="1" applyFill="1" applyBorder="1" applyAlignment="1" applyProtection="1">
      <alignment horizontal="right" vertical="center"/>
    </xf>
    <xf numFmtId="0" fontId="0" fillId="0" borderId="5" xfId="54" applyFont="1" applyFill="1" applyBorder="1" applyAlignment="1" applyProtection="1">
      <alignment horizontal="left" vertical="center" wrapText="1" indent="1"/>
    </xf>
    <xf numFmtId="49" fontId="17" fillId="9" borderId="5" xfId="30" applyNumberFormat="1" applyFont="1" applyFill="1" applyBorder="1" applyAlignment="1" applyProtection="1">
      <alignment horizontal="left" vertical="center" wrapText="1"/>
      <protection locked="0"/>
    </xf>
    <xf numFmtId="0" fontId="0" fillId="9" borderId="5" xfId="30" applyNumberFormat="1" applyFont="1" applyFill="1" applyBorder="1" applyAlignment="1" applyProtection="1">
      <alignment horizontal="left" vertical="center" wrapText="1" indent="2"/>
      <protection locked="0"/>
    </xf>
    <xf numFmtId="49" fontId="80" fillId="0" borderId="0" xfId="35" applyFont="1" applyAlignment="1">
      <alignment vertical="top"/>
    </xf>
    <xf numFmtId="49" fontId="11"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11"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49" fontId="45" fillId="13" borderId="15" xfId="35" applyFont="1" applyFill="1" applyBorder="1" applyAlignment="1" applyProtection="1">
      <alignment horizontal="left" vertical="center" indent="3"/>
    </xf>
    <xf numFmtId="49" fontId="48" fillId="13" borderId="14" xfId="35" applyFont="1" applyFill="1" applyBorder="1" applyAlignment="1" applyProtection="1">
      <alignment horizontal="center" vertical="top"/>
    </xf>
    <xf numFmtId="0" fontId="59" fillId="0" borderId="0" xfId="54" applyFont="1" applyFill="1" applyAlignment="1" applyProtection="1">
      <alignment horizontal="right" vertical="top" wrapText="1"/>
    </xf>
    <xf numFmtId="49" fontId="45" fillId="13" borderId="15" xfId="35" applyFont="1" applyFill="1" applyBorder="1" applyAlignment="1" applyProtection="1">
      <alignment horizontal="left" vertical="center" indent="1"/>
    </xf>
    <xf numFmtId="49" fontId="45" fillId="13" borderId="15" xfId="35" applyFont="1" applyFill="1" applyBorder="1" applyAlignment="1" applyProtection="1">
      <alignment horizontal="left" vertical="center" indent="2"/>
    </xf>
    <xf numFmtId="0" fontId="0" fillId="0" borderId="5" xfId="30" applyNumberFormat="1" applyFont="1" applyFill="1" applyBorder="1" applyAlignment="1" applyProtection="1">
      <alignment horizontal="left" vertical="center" wrapText="1" indent="1"/>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11" fillId="11" borderId="5" xfId="53" applyNumberFormat="1" applyFont="1" applyFill="1" applyBorder="1" applyAlignment="1" applyProtection="1">
      <alignment horizontal="left" vertical="center" wrapText="1"/>
    </xf>
    <xf numFmtId="0" fontId="11" fillId="0" borderId="5" xfId="54" applyFont="1" applyFill="1" applyBorder="1" applyAlignment="1" applyProtection="1">
      <alignment vertical="top" wrapText="1"/>
    </xf>
    <xf numFmtId="49" fontId="11" fillId="2" borderId="5" xfId="53" applyNumberFormat="1" applyFont="1" applyFill="1" applyBorder="1" applyAlignment="1" applyProtection="1">
      <alignment horizontal="left" vertical="center" wrapText="1"/>
      <protection locked="0"/>
    </xf>
    <xf numFmtId="0" fontId="85" fillId="0" borderId="0" xfId="52" applyFont="1" applyAlignment="1" applyProtection="1">
      <alignment vertical="center" wrapText="1"/>
    </xf>
    <xf numFmtId="0" fontId="38" fillId="0" borderId="0" xfId="0" applyNumberFormat="1" applyFont="1" applyBorder="1" applyAlignment="1">
      <alignment horizontal="center" vertical="center" wrapText="1"/>
    </xf>
    <xf numFmtId="49" fontId="0" fillId="0" borderId="16" xfId="0" applyFill="1" applyBorder="1">
      <alignment vertical="top"/>
    </xf>
    <xf numFmtId="0" fontId="80" fillId="0" borderId="0" xfId="0" applyNumberFormat="1" applyFont="1" applyBorder="1" applyAlignment="1">
      <alignment vertical="center"/>
    </xf>
    <xf numFmtId="0" fontId="49" fillId="0" borderId="0" xfId="0" applyNumberFormat="1" applyFont="1" applyBorder="1" applyAlignment="1">
      <alignment vertical="center"/>
    </xf>
    <xf numFmtId="49" fontId="75" fillId="9" borderId="5" xfId="30" applyNumberFormat="1" applyFill="1" applyBorder="1" applyAlignment="1" applyProtection="1">
      <alignment horizontal="left" vertical="center" wrapText="1"/>
      <protection locked="0"/>
    </xf>
    <xf numFmtId="49" fontId="11" fillId="0" borderId="5" xfId="41" applyBorder="1">
      <alignment vertical="top"/>
    </xf>
    <xf numFmtId="49" fontId="48" fillId="13" borderId="14" xfId="41" applyFont="1" applyFill="1" applyBorder="1" applyAlignment="1" applyProtection="1">
      <alignment horizontal="center" vertical="top"/>
    </xf>
    <xf numFmtId="0" fontId="11" fillId="8" borderId="5" xfId="53"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6" fillId="7" borderId="0" xfId="33" applyNumberFormat="1" applyFont="1" applyFill="1" applyBorder="1" applyAlignment="1" applyProtection="1">
      <alignment horizontal="center" vertical="center" wrapText="1"/>
    </xf>
    <xf numFmtId="0" fontId="86" fillId="0" borderId="0" xfId="0" applyNumberFormat="1" applyFont="1" applyFill="1" applyBorder="1" applyAlignment="1">
      <alignment horizontal="center" vertical="center"/>
    </xf>
    <xf numFmtId="0" fontId="86" fillId="0" borderId="0" xfId="47" applyNumberFormat="1" applyFont="1" applyFill="1" applyBorder="1" applyAlignment="1" applyProtection="1">
      <alignment horizontal="center" vertical="center" wrapText="1"/>
    </xf>
    <xf numFmtId="0" fontId="86" fillId="0" borderId="0" xfId="53" applyNumberFormat="1" applyFont="1" applyFill="1" applyBorder="1" applyAlignment="1" applyProtection="1">
      <alignment horizontal="center" vertical="center" wrapText="1"/>
    </xf>
    <xf numFmtId="0" fontId="11" fillId="0" borderId="5" xfId="47" applyFont="1" applyFill="1" applyBorder="1" applyAlignment="1" applyProtection="1">
      <alignment horizontal="left" vertical="center" wrapText="1" indent="2"/>
    </xf>
    <xf numFmtId="49" fontId="11"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80"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11"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49" fontId="0" fillId="0" borderId="5" xfId="53" applyNumberFormat="1" applyFont="1" applyFill="1" applyBorder="1" applyAlignment="1" applyProtection="1">
      <alignment horizontal="left" vertical="center" wrapText="1" indent="1"/>
    </xf>
    <xf numFmtId="49" fontId="11" fillId="8" borderId="5" xfId="52" applyNumberFormat="1" applyFont="1" applyFill="1" applyBorder="1" applyAlignment="1" applyProtection="1">
      <alignment horizontal="left" vertical="center" wrapText="1" indent="1"/>
    </xf>
    <xf numFmtId="49" fontId="11" fillId="0" borderId="5" xfId="52" applyNumberFormat="1" applyFont="1" applyFill="1" applyBorder="1" applyAlignment="1" applyProtection="1">
      <alignment horizontal="left" vertical="center" wrapText="1" indent="1"/>
    </xf>
    <xf numFmtId="0" fontId="87" fillId="0" borderId="0" xfId="0" applyNumberFormat="1" applyFont="1" applyFill="1" applyBorder="1" applyAlignment="1">
      <alignment vertical="center"/>
    </xf>
    <xf numFmtId="0" fontId="11" fillId="0" borderId="5" xfId="54" applyNumberFormat="1" applyFont="1" applyFill="1" applyBorder="1" applyAlignment="1" applyProtection="1">
      <alignment horizontal="center" vertical="center" wrapText="1"/>
    </xf>
    <xf numFmtId="0" fontId="23" fillId="0" borderId="0" xfId="55" applyFont="1" applyBorder="1" applyAlignment="1">
      <alignment vertical="center" wrapText="1"/>
    </xf>
    <xf numFmtId="0" fontId="11" fillId="0" borderId="5" xfId="47" applyNumberFormat="1" applyFont="1" applyFill="1" applyBorder="1" applyAlignment="1" applyProtection="1">
      <alignment horizontal="center" vertical="center" wrapText="1"/>
    </xf>
    <xf numFmtId="49" fontId="11" fillId="13" borderId="13" xfId="54" applyNumberFormat="1" applyFont="1" applyFill="1" applyBorder="1" applyAlignment="1" applyProtection="1">
      <alignment horizontal="center" vertical="center" wrapText="1"/>
    </xf>
    <xf numFmtId="0" fontId="11" fillId="13" borderId="15" xfId="53" applyNumberFormat="1" applyFont="1" applyFill="1" applyBorder="1" applyAlignment="1" applyProtection="1">
      <alignment horizontal="left" vertical="center" wrapText="1"/>
    </xf>
    <xf numFmtId="49" fontId="11" fillId="13" borderId="14" xfId="54" applyNumberFormat="1" applyFont="1" applyFill="1" applyBorder="1" applyAlignment="1" applyProtection="1">
      <alignment vertical="center" wrapText="1"/>
    </xf>
    <xf numFmtId="0" fontId="11" fillId="0" borderId="5" xfId="47" applyFont="1" applyFill="1" applyBorder="1" applyAlignment="1" applyProtection="1">
      <alignment horizontal="left" vertical="center" wrapText="1" indent="3"/>
    </xf>
    <xf numFmtId="0" fontId="80" fillId="0" borderId="0" xfId="0" applyNumberFormat="1" applyFont="1" applyFill="1" applyBorder="1" applyAlignment="1">
      <alignment horizontal="center" vertical="center"/>
    </xf>
    <xf numFmtId="0" fontId="11" fillId="13" borderId="14" xfId="53" applyNumberFormat="1" applyFont="1" applyFill="1" applyBorder="1" applyAlignment="1" applyProtection="1">
      <alignment horizontal="left" vertical="center" wrapText="1"/>
    </xf>
    <xf numFmtId="0" fontId="80" fillId="0" borderId="0" xfId="0" applyNumberFormat="1" applyFont="1" applyFill="1" applyBorder="1" applyAlignment="1">
      <alignment horizontal="center" vertical="center"/>
    </xf>
    <xf numFmtId="49" fontId="11" fillId="0" borderId="23" xfId="54" applyNumberFormat="1" applyFont="1" applyFill="1" applyBorder="1" applyAlignment="1" applyProtection="1">
      <alignment horizontal="center" vertical="center" wrapText="1"/>
    </xf>
    <xf numFmtId="0" fontId="11" fillId="0" borderId="23" xfId="47" applyFont="1" applyFill="1" applyBorder="1" applyAlignment="1" applyProtection="1">
      <alignment horizontal="left" vertical="center" wrapText="1" indent="2"/>
    </xf>
    <xf numFmtId="0" fontId="11" fillId="0" borderId="23" xfId="53" applyNumberFormat="1" applyFont="1" applyFill="1" applyBorder="1" applyAlignment="1" applyProtection="1">
      <alignment horizontal="left" vertical="center" wrapText="1"/>
    </xf>
    <xf numFmtId="49" fontId="11" fillId="0" borderId="23" xfId="54" applyNumberFormat="1" applyFont="1" applyFill="1" applyBorder="1" applyAlignment="1" applyProtection="1">
      <alignment vertical="center" wrapText="1"/>
    </xf>
    <xf numFmtId="49" fontId="11"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80" fillId="0" borderId="0" xfId="54" applyFont="1" applyFill="1" applyAlignment="1" applyProtection="1">
      <alignment horizontal="center" vertical="center" wrapText="1"/>
    </xf>
    <xf numFmtId="0" fontId="0" fillId="0" borderId="5" xfId="54" applyFont="1" applyFill="1" applyBorder="1" applyAlignment="1" applyProtection="1">
      <alignment horizontal="left" vertical="center" wrapText="1"/>
    </xf>
    <xf numFmtId="14" fontId="54" fillId="0" borderId="5" xfId="53" applyNumberFormat="1" applyFont="1" applyFill="1" applyBorder="1" applyAlignment="1" applyProtection="1">
      <alignment horizontal="center" vertical="center" wrapText="1"/>
    </xf>
    <xf numFmtId="49" fontId="39" fillId="7" borderId="0" xfId="44" applyAlignment="1">
      <alignment vertical="top" wrapText="1"/>
    </xf>
    <xf numFmtId="49" fontId="34" fillId="0" borderId="15" xfId="33" applyNumberFormat="1" applyFont="1" applyFill="1" applyBorder="1" applyAlignment="1" applyProtection="1">
      <alignment horizontal="center" vertical="center" wrapText="1"/>
    </xf>
    <xf numFmtId="0" fontId="88" fillId="0" borderId="0" xfId="54" applyFont="1" applyFill="1" applyAlignment="1" applyProtection="1">
      <alignment vertical="center"/>
    </xf>
    <xf numFmtId="0" fontId="89" fillId="0" borderId="0" xfId="54" applyFont="1" applyFill="1" applyAlignment="1" applyProtection="1">
      <alignment vertical="center"/>
    </xf>
    <xf numFmtId="14" fontId="11"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80" fillId="0" borderId="0" xfId="54" applyNumberFormat="1" applyFont="1" applyFill="1" applyAlignment="1" applyProtection="1">
      <alignment vertical="center"/>
    </xf>
    <xf numFmtId="0" fontId="80" fillId="0" borderId="0" xfId="54" applyFont="1" applyFill="1" applyAlignment="1" applyProtection="1">
      <alignment horizontal="left" vertical="center" wrapText="1" indent="1"/>
    </xf>
    <xf numFmtId="0" fontId="78" fillId="0" borderId="0" xfId="54" applyFont="1" applyFill="1" applyAlignment="1" applyProtection="1">
      <alignment horizontal="left" vertical="center" wrapText="1" indent="1"/>
    </xf>
    <xf numFmtId="0" fontId="90" fillId="0" borderId="0" xfId="54" applyFont="1" applyFill="1" applyAlignment="1" applyProtection="1">
      <alignment horizontal="left" vertical="center" wrapText="1" indent="1"/>
    </xf>
    <xf numFmtId="0" fontId="91" fillId="0" borderId="0" xfId="54" applyFont="1" applyFill="1" applyAlignment="1" applyProtection="1">
      <alignment horizontal="left" vertical="center" indent="1"/>
    </xf>
    <xf numFmtId="0" fontId="90" fillId="0" borderId="0" xfId="54" applyFont="1" applyFill="1" applyAlignment="1" applyProtection="1">
      <alignment vertical="center" wrapText="1"/>
    </xf>
    <xf numFmtId="0" fontId="63" fillId="0" borderId="0" xfId="52" applyFont="1" applyFill="1" applyAlignment="1" applyProtection="1">
      <alignment horizontal="left" vertical="center" wrapText="1"/>
    </xf>
    <xf numFmtId="0" fontId="64" fillId="0" borderId="0" xfId="52" applyFont="1" applyFill="1" applyAlignment="1" applyProtection="1">
      <alignment horizontal="left" vertical="center" wrapText="1"/>
    </xf>
    <xf numFmtId="0" fontId="65" fillId="0" borderId="0" xfId="52" applyFont="1" applyAlignment="1" applyProtection="1">
      <alignment vertical="center" wrapText="1"/>
    </xf>
    <xf numFmtId="0" fontId="63" fillId="7" borderId="0" xfId="52" applyFont="1" applyFill="1" applyBorder="1" applyAlignment="1" applyProtection="1">
      <alignment vertical="center" wrapText="1"/>
    </xf>
    <xf numFmtId="0" fontId="66" fillId="7" borderId="0" xfId="52" applyFont="1" applyFill="1" applyBorder="1" applyAlignment="1" applyProtection="1">
      <alignment horizontal="right" vertical="center" wrapText="1" indent="1"/>
    </xf>
    <xf numFmtId="0" fontId="66" fillId="7" borderId="0" xfId="52" applyFont="1" applyFill="1" applyBorder="1" applyAlignment="1" applyProtection="1">
      <alignment horizontal="left" vertical="center" wrapText="1" indent="2"/>
    </xf>
    <xf numFmtId="0" fontId="63" fillId="0" borderId="0" xfId="52" applyFont="1" applyAlignment="1" applyProtection="1">
      <alignment vertical="center" wrapText="1"/>
    </xf>
    <xf numFmtId="0" fontId="64" fillId="0" borderId="0" xfId="52" applyFont="1" applyAlignment="1" applyProtection="1">
      <alignment horizontal="center" vertical="center" wrapText="1"/>
    </xf>
    <xf numFmtId="0" fontId="63" fillId="7" borderId="0" xfId="52" applyFont="1" applyFill="1" applyBorder="1" applyAlignment="1" applyProtection="1">
      <alignment horizontal="right" vertical="center" wrapText="1" indent="1"/>
    </xf>
    <xf numFmtId="0" fontId="67" fillId="7" borderId="0" xfId="52" applyFont="1" applyFill="1" applyBorder="1" applyAlignment="1" applyProtection="1">
      <alignment horizontal="center" vertical="center" wrapText="1"/>
    </xf>
    <xf numFmtId="0" fontId="68" fillId="7" borderId="0" xfId="52" applyFont="1" applyFill="1" applyBorder="1" applyAlignment="1" applyProtection="1">
      <alignment vertical="center" wrapText="1"/>
    </xf>
    <xf numFmtId="14" fontId="63" fillId="7" borderId="0" xfId="52" applyNumberFormat="1" applyFont="1" applyFill="1" applyBorder="1" applyAlignment="1" applyProtection="1">
      <alignment horizontal="left" vertical="center" wrapText="1"/>
    </xf>
    <xf numFmtId="0" fontId="64" fillId="7" borderId="0" xfId="52" applyNumberFormat="1" applyFont="1" applyFill="1" applyBorder="1" applyAlignment="1" applyProtection="1">
      <alignment horizontal="center" vertical="center" wrapText="1"/>
    </xf>
    <xf numFmtId="0" fontId="63" fillId="7" borderId="0" xfId="52" applyNumberFormat="1" applyFont="1" applyFill="1" applyBorder="1" applyAlignment="1" applyProtection="1">
      <alignment horizontal="left" vertical="center" wrapText="1" indent="1"/>
    </xf>
    <xf numFmtId="0" fontId="63" fillId="7" borderId="0" xfId="52" applyFont="1" applyFill="1" applyBorder="1" applyAlignment="1" applyProtection="1">
      <alignment horizontal="center" vertical="center" wrapText="1"/>
    </xf>
    <xf numFmtId="0" fontId="69" fillId="7" borderId="0" xfId="52" applyFont="1" applyFill="1" applyBorder="1" applyAlignment="1" applyProtection="1">
      <alignment horizontal="center" vertical="center" wrapText="1"/>
    </xf>
    <xf numFmtId="14" fontId="69" fillId="7" borderId="0" xfId="52" applyNumberFormat="1" applyFont="1" applyFill="1" applyBorder="1" applyAlignment="1" applyProtection="1">
      <alignment horizontal="center" vertical="center" wrapText="1"/>
    </xf>
    <xf numFmtId="0" fontId="69" fillId="7" borderId="0" xfId="52" applyFont="1" applyFill="1" applyBorder="1" applyAlignment="1" applyProtection="1">
      <alignment vertical="center" wrapText="1"/>
    </xf>
    <xf numFmtId="0" fontId="70" fillId="7" borderId="0" xfId="52" applyFont="1" applyFill="1" applyBorder="1" applyAlignment="1" applyProtection="1">
      <alignment vertical="center" wrapText="1"/>
    </xf>
    <xf numFmtId="0" fontId="62" fillId="0" borderId="0" xfId="52" applyNumberFormat="1" applyFont="1" applyFill="1" applyAlignment="1" applyProtection="1">
      <alignment horizontal="left" vertical="center" wrapText="1"/>
    </xf>
    <xf numFmtId="0" fontId="61" fillId="0" borderId="0" xfId="52" applyFont="1" applyFill="1" applyAlignment="1" applyProtection="1">
      <alignment horizontal="left" vertical="center" wrapText="1"/>
    </xf>
    <xf numFmtId="0" fontId="61" fillId="0" borderId="0" xfId="52" applyFont="1" applyAlignment="1" applyProtection="1">
      <alignment vertical="center" wrapText="1"/>
    </xf>
    <xf numFmtId="0" fontId="61" fillId="0" borderId="0" xfId="52" applyFont="1" applyAlignment="1" applyProtection="1">
      <alignment horizontal="center" vertical="center" wrapText="1"/>
    </xf>
    <xf numFmtId="0" fontId="63" fillId="0" borderId="0" xfId="52" applyFont="1" applyBorder="1" applyAlignment="1" applyProtection="1">
      <alignment vertical="center" wrapText="1"/>
    </xf>
    <xf numFmtId="0" fontId="63" fillId="0" borderId="0" xfId="52" applyFont="1" applyAlignment="1" applyProtection="1">
      <alignment horizontal="right" vertical="center"/>
    </xf>
    <xf numFmtId="0" fontId="63" fillId="0" borderId="0" xfId="52" applyFont="1" applyAlignment="1" applyProtection="1">
      <alignment horizontal="center" vertical="center" wrapText="1"/>
    </xf>
    <xf numFmtId="49" fontId="11"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92" fillId="13" borderId="15" xfId="41" applyFont="1" applyFill="1" applyBorder="1" applyAlignment="1" applyProtection="1">
      <alignment horizontal="center" vertical="center" wrapText="1"/>
    </xf>
    <xf numFmtId="0" fontId="80" fillId="0" borderId="0" xfId="54" applyFont="1" applyFill="1" applyAlignment="1" applyProtection="1">
      <alignment horizontal="left" vertical="center" indent="1"/>
    </xf>
    <xf numFmtId="0" fontId="80" fillId="0" borderId="0" xfId="54" applyNumberFormat="1" applyFont="1" applyFill="1" applyAlignment="1" applyProtection="1">
      <alignment horizontal="left" vertical="center" indent="1"/>
    </xf>
    <xf numFmtId="14" fontId="11" fillId="8" borderId="5" xfId="53" applyNumberFormat="1" applyFont="1" applyFill="1" applyBorder="1" applyAlignment="1" applyProtection="1">
      <alignment horizontal="left" vertical="center" wrapText="1" indent="1"/>
    </xf>
    <xf numFmtId="0" fontId="34" fillId="0" borderId="0" xfId="54" applyFont="1" applyFill="1" applyBorder="1" applyAlignment="1" applyProtection="1">
      <alignment horizontal="center" vertical="top" wrapText="1"/>
    </xf>
    <xf numFmtId="0" fontId="80" fillId="0" borderId="24" xfId="54" applyFont="1" applyFill="1" applyBorder="1" applyAlignment="1" applyProtection="1">
      <alignment vertical="center"/>
    </xf>
    <xf numFmtId="0" fontId="11"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8" fillId="0" borderId="0" xfId="0" applyNumberFormat="1" applyFont="1" applyAlignment="1">
      <alignment vertical="center"/>
    </xf>
    <xf numFmtId="0" fontId="0" fillId="0" borderId="0" xfId="0" applyNumberFormat="1" applyFont="1" applyAlignment="1">
      <alignment vertical="center"/>
    </xf>
    <xf numFmtId="0" fontId="13" fillId="10" borderId="5" xfId="54" applyFont="1" applyFill="1" applyBorder="1" applyAlignment="1" applyProtection="1">
      <alignment horizontal="center" vertical="center" wrapText="1"/>
    </xf>
    <xf numFmtId="49" fontId="11" fillId="0" borderId="0" xfId="0" applyFont="1" applyFill="1" applyProtection="1">
      <alignment vertical="top"/>
    </xf>
    <xf numFmtId="0" fontId="13"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11" fillId="0" borderId="0" xfId="54" applyFont="1" applyFill="1" applyAlignment="1" applyProtection="1">
      <alignment horizontal="left" vertical="center" wrapText="1" indent="2"/>
    </xf>
    <xf numFmtId="0" fontId="11"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11" fillId="0" borderId="5" xfId="54" applyNumberFormat="1" applyFont="1" applyFill="1" applyBorder="1" applyAlignment="1" applyProtection="1">
      <alignment horizontal="left" vertical="top" wrapText="1"/>
    </xf>
    <xf numFmtId="0" fontId="11" fillId="0" borderId="5" xfId="54" applyNumberFormat="1" applyFont="1" applyFill="1" applyBorder="1" applyAlignment="1" applyProtection="1">
      <alignment horizontal="left" vertical="center" wrapText="1"/>
    </xf>
    <xf numFmtId="0" fontId="11" fillId="0" borderId="5" xfId="47" applyFont="1" applyFill="1" applyBorder="1" applyAlignment="1" applyProtection="1">
      <alignment horizontal="left" vertical="center" wrapText="1" indent="1"/>
    </xf>
    <xf numFmtId="0" fontId="11" fillId="0" borderId="0" xfId="47" applyFont="1" applyFill="1" applyBorder="1" applyAlignment="1" applyProtection="1">
      <alignment horizontal="left" vertical="center" wrapText="1" indent="2"/>
    </xf>
    <xf numFmtId="0" fontId="11" fillId="0" borderId="0" xfId="53" applyNumberFormat="1" applyFont="1" applyFill="1" applyBorder="1" applyAlignment="1" applyProtection="1">
      <alignment horizontal="left" vertical="center" wrapText="1"/>
    </xf>
    <xf numFmtId="0" fontId="11" fillId="0" borderId="5" xfId="47" applyFont="1" applyFill="1" applyBorder="1" applyAlignment="1" applyProtection="1">
      <alignment horizontal="left" vertical="center" wrapText="1" indent="4"/>
    </xf>
    <xf numFmtId="49" fontId="11" fillId="13" borderId="25" xfId="54" applyNumberFormat="1" applyFont="1" applyFill="1" applyBorder="1" applyAlignment="1" applyProtection="1">
      <alignment horizontal="center" vertical="center" wrapText="1"/>
    </xf>
    <xf numFmtId="0" fontId="11" fillId="13" borderId="17" xfId="53" applyNumberFormat="1" applyFont="1" applyFill="1" applyBorder="1" applyAlignment="1" applyProtection="1">
      <alignment horizontal="left" vertical="center" wrapText="1"/>
    </xf>
    <xf numFmtId="49" fontId="11" fillId="13" borderId="18" xfId="54" applyNumberFormat="1" applyFont="1" applyFill="1" applyBorder="1" applyAlignment="1" applyProtection="1">
      <alignment vertical="center" wrapText="1"/>
    </xf>
    <xf numFmtId="49" fontId="11" fillId="13" borderId="19" xfId="54" applyNumberFormat="1" applyFont="1" applyFill="1" applyBorder="1" applyAlignment="1" applyProtection="1">
      <alignment horizontal="center" vertical="center" wrapText="1"/>
    </xf>
    <xf numFmtId="49" fontId="45" fillId="13" borderId="23" xfId="0" applyFont="1" applyFill="1" applyBorder="1" applyAlignment="1" applyProtection="1">
      <alignment horizontal="left" vertical="center" indent="3"/>
    </xf>
    <xf numFmtId="0" fontId="11" fillId="13" borderId="21" xfId="53" applyNumberFormat="1" applyFont="1" applyFill="1" applyBorder="1" applyAlignment="1" applyProtection="1">
      <alignment horizontal="left" vertical="center" wrapText="1"/>
    </xf>
    <xf numFmtId="0" fontId="11" fillId="0" borderId="5" xfId="33" applyFont="1" applyFill="1" applyBorder="1" applyAlignment="1" applyProtection="1">
      <alignment horizontal="center" vertical="center" wrapText="1"/>
    </xf>
    <xf numFmtId="49" fontId="11" fillId="0" borderId="16" xfId="49" applyNumberFormat="1" applyFont="1" applyFill="1" applyBorder="1" applyAlignment="1" applyProtection="1">
      <alignment horizontal="left" vertical="center" wrapText="1"/>
    </xf>
    <xf numFmtId="49" fontId="13" fillId="13" borderId="13" xfId="41" applyFont="1" applyFill="1" applyBorder="1" applyAlignment="1" applyProtection="1">
      <alignment horizontal="center" vertical="center"/>
    </xf>
    <xf numFmtId="49" fontId="45" fillId="13" borderId="14" xfId="41" applyFont="1" applyFill="1" applyBorder="1" applyAlignment="1" applyProtection="1">
      <alignment horizontal="left" vertical="center"/>
    </xf>
    <xf numFmtId="0" fontId="11" fillId="0" borderId="0" xfId="49" applyFont="1" applyAlignment="1" applyProtection="1"/>
    <xf numFmtId="49" fontId="0" fillId="9" borderId="5" xfId="53" applyNumberFormat="1" applyFont="1" applyFill="1" applyBorder="1" applyAlignment="1" applyProtection="1">
      <alignment horizontal="left" vertical="center" wrapText="1"/>
      <protection locked="0"/>
    </xf>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71" fillId="7" borderId="0" xfId="52" applyFont="1" applyFill="1" applyBorder="1" applyAlignment="1" applyProtection="1">
      <alignment vertical="center" wrapText="1"/>
    </xf>
    <xf numFmtId="0" fontId="72" fillId="0" borderId="0" xfId="54" applyFont="1" applyFill="1" applyAlignment="1" applyProtection="1">
      <alignment vertical="center" wrapText="1"/>
    </xf>
    <xf numFmtId="0" fontId="72" fillId="0" borderId="0" xfId="32" applyFont="1" applyFill="1" applyBorder="1" applyAlignment="1" applyProtection="1">
      <alignment vertical="center" wrapText="1"/>
    </xf>
    <xf numFmtId="0" fontId="72" fillId="0" borderId="0" xfId="55" applyFont="1" applyBorder="1" applyAlignment="1">
      <alignment vertical="center" wrapText="1"/>
    </xf>
    <xf numFmtId="0" fontId="72" fillId="0" borderId="0" xfId="49" applyFont="1" applyProtection="1"/>
    <xf numFmtId="49" fontId="73" fillId="0" borderId="0" xfId="0" applyFont="1">
      <alignment vertical="top"/>
    </xf>
    <xf numFmtId="0" fontId="80" fillId="0" borderId="0" xfId="0" applyNumberFormat="1" applyFont="1" applyFill="1" applyBorder="1" applyAlignment="1">
      <alignment horizontal="center" vertical="center"/>
    </xf>
    <xf numFmtId="49" fontId="74"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11" fillId="0" borderId="0" xfId="52" applyNumberFormat="1" applyFont="1" applyFill="1" applyBorder="1" applyAlignment="1" applyProtection="1">
      <alignment horizontal="center" vertical="center" wrapText="1"/>
    </xf>
    <xf numFmtId="49" fontId="11" fillId="0" borderId="26" xfId="0" applyNumberFormat="1" applyFont="1" applyBorder="1" applyProtection="1">
      <alignment vertical="top"/>
    </xf>
    <xf numFmtId="49" fontId="11" fillId="0" borderId="26" xfId="0" applyNumberFormat="1" applyFont="1" applyBorder="1" applyAlignment="1" applyProtection="1">
      <alignment vertical="top" wrapText="1"/>
    </xf>
    <xf numFmtId="0" fontId="11" fillId="9" borderId="5" xfId="53" applyNumberFormat="1" applyFont="1" applyFill="1" applyBorder="1" applyAlignment="1" applyProtection="1">
      <alignment horizontal="left" vertical="center" wrapText="1"/>
      <protection locked="0"/>
    </xf>
    <xf numFmtId="49" fontId="11" fillId="9" borderId="5" xfId="0" applyNumberFormat="1" applyFont="1" applyFill="1" applyBorder="1" applyAlignment="1" applyProtection="1">
      <alignment horizontal="left" vertical="center" wrapText="1" indent="1"/>
      <protection locked="0"/>
    </xf>
    <xf numFmtId="0" fontId="40" fillId="7" borderId="0" xfId="43" applyNumberFormat="1" applyFont="1" applyFill="1" applyBorder="1" applyAlignment="1">
      <alignment horizontal="left" vertical="center" wrapText="1"/>
    </xf>
    <xf numFmtId="0" fontId="39" fillId="7" borderId="0" xfId="43" applyNumberFormat="1" applyFont="1" applyFill="1" applyBorder="1" applyAlignment="1">
      <alignment vertical="top" wrapText="1"/>
    </xf>
    <xf numFmtId="0" fontId="40" fillId="7" borderId="0" xfId="43" applyNumberFormat="1" applyFont="1" applyFill="1" applyBorder="1" applyAlignment="1">
      <alignment vertical="center" wrapText="1"/>
    </xf>
    <xf numFmtId="0" fontId="39" fillId="7" borderId="0" xfId="43" applyNumberFormat="1" applyFont="1" applyFill="1" applyBorder="1" applyAlignment="1">
      <alignment vertical="center" wrapText="1"/>
    </xf>
    <xf numFmtId="0" fontId="80" fillId="0" borderId="0" xfId="41" applyNumberFormat="1" applyFont="1">
      <alignment vertical="top"/>
    </xf>
    <xf numFmtId="49" fontId="80" fillId="0" borderId="0" xfId="41" applyNumberFormat="1" applyFont="1">
      <alignment vertical="top"/>
    </xf>
    <xf numFmtId="0" fontId="34"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24" fillId="10" borderId="5" xfId="54" applyFont="1" applyFill="1" applyBorder="1" applyAlignment="1" applyProtection="1">
      <alignment horizontal="center" vertical="center" wrapText="1"/>
    </xf>
    <xf numFmtId="49" fontId="11"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11" fillId="0" borderId="5" xfId="0" applyNumberFormat="1" applyFont="1" applyBorder="1" applyAlignment="1" applyProtection="1">
      <alignment horizontal="right" vertical="center"/>
    </xf>
    <xf numFmtId="0" fontId="108" fillId="0" borderId="0" xfId="0" applyNumberFormat="1" applyFont="1" applyAlignment="1">
      <alignment vertical="center"/>
    </xf>
    <xf numFmtId="49" fontId="62" fillId="0" borderId="0" xfId="53" applyNumberFormat="1" applyFont="1" applyFill="1" applyBorder="1" applyAlignment="1" applyProtection="1">
      <alignment horizontal="center" vertical="center" wrapText="1"/>
    </xf>
    <xf numFmtId="0" fontId="62" fillId="0" borderId="0" xfId="47" applyFont="1" applyFill="1" applyBorder="1" applyAlignment="1" applyProtection="1">
      <alignment vertical="center" wrapText="1"/>
    </xf>
    <xf numFmtId="49" fontId="62" fillId="0" borderId="0" xfId="53" applyNumberFormat="1" applyFont="1" applyFill="1" applyBorder="1" applyAlignment="1" applyProtection="1">
      <alignment vertical="center" wrapText="1"/>
    </xf>
    <xf numFmtId="0" fontId="62" fillId="0" borderId="0" xfId="47" applyNumberFormat="1" applyFont="1" applyFill="1" applyBorder="1" applyAlignment="1" applyProtection="1">
      <alignment vertical="center" wrapText="1"/>
    </xf>
    <xf numFmtId="49" fontId="109" fillId="0" borderId="0" xfId="53" applyNumberFormat="1" applyFont="1" applyFill="1" applyBorder="1" applyAlignment="1" applyProtection="1">
      <alignment vertical="center" wrapText="1"/>
    </xf>
    <xf numFmtId="0" fontId="62" fillId="0" borderId="0" xfId="47" applyFont="1" applyFill="1" applyBorder="1" applyAlignment="1" applyProtection="1">
      <alignment horizontal="right" vertical="center" wrapText="1"/>
    </xf>
    <xf numFmtId="0" fontId="108" fillId="0" borderId="0" xfId="0" applyNumberFormat="1" applyFont="1" applyBorder="1" applyAlignment="1">
      <alignment vertical="center"/>
    </xf>
    <xf numFmtId="49" fontId="0" fillId="0" borderId="0" xfId="0" applyBorder="1">
      <alignment vertical="top"/>
    </xf>
    <xf numFmtId="0" fontId="80" fillId="0" borderId="0" xfId="0" applyNumberFormat="1" applyFont="1" applyAlignment="1">
      <alignment vertical="center"/>
    </xf>
    <xf numFmtId="49" fontId="11" fillId="11" borderId="5" xfId="53" applyNumberFormat="1" applyFont="1" applyFill="1" applyBorder="1" applyAlignment="1" applyProtection="1">
      <alignment horizontal="center" vertical="center" wrapText="1"/>
    </xf>
    <xf numFmtId="0" fontId="11" fillId="7" borderId="26" xfId="54" applyFont="1" applyFill="1" applyBorder="1" applyAlignment="1" applyProtection="1">
      <alignment horizontal="center" vertical="center" wrapText="1"/>
    </xf>
    <xf numFmtId="0" fontId="11" fillId="7" borderId="28" xfId="54" applyFont="1" applyFill="1" applyBorder="1" applyAlignment="1" applyProtection="1">
      <alignment horizontal="center" vertical="center" wrapText="1"/>
    </xf>
    <xf numFmtId="0" fontId="11" fillId="7" borderId="16" xfId="54" applyFont="1" applyFill="1" applyBorder="1" applyAlignment="1" applyProtection="1">
      <alignment horizontal="center" vertical="center" wrapText="1"/>
    </xf>
    <xf numFmtId="49" fontId="0" fillId="0" borderId="0" xfId="0">
      <alignment vertical="top"/>
    </xf>
    <xf numFmtId="0" fontId="11" fillId="0" borderId="0" xfId="54" applyFont="1" applyFill="1" applyAlignment="1" applyProtection="1">
      <alignment vertical="center" wrapText="1"/>
    </xf>
    <xf numFmtId="0" fontId="11" fillId="7" borderId="0" xfId="54" applyFont="1" applyFill="1" applyBorder="1" applyAlignment="1" applyProtection="1">
      <alignment vertical="center" wrapText="1"/>
    </xf>
    <xf numFmtId="49" fontId="34" fillId="7" borderId="0" xfId="33" applyNumberFormat="1" applyFont="1" applyFill="1" applyBorder="1" applyAlignment="1" applyProtection="1">
      <alignment horizontal="center" vertical="center" wrapText="1"/>
    </xf>
    <xf numFmtId="49" fontId="11" fillId="0" borderId="0" xfId="0" applyNumberFormat="1" applyFont="1" applyProtection="1">
      <alignment vertical="top"/>
    </xf>
    <xf numFmtId="0" fontId="13" fillId="7" borderId="0" xfId="54" applyFont="1" applyFill="1" applyBorder="1" applyAlignment="1" applyProtection="1">
      <alignment horizontal="center" vertical="center" wrapText="1"/>
    </xf>
    <xf numFmtId="0" fontId="37" fillId="7" borderId="0" xfId="54" applyFont="1" applyFill="1" applyBorder="1" applyAlignment="1" applyProtection="1">
      <alignment vertical="center" wrapText="1"/>
    </xf>
    <xf numFmtId="0" fontId="37" fillId="0" borderId="0" xfId="54" applyFont="1" applyFill="1" applyAlignment="1" applyProtection="1">
      <alignment vertical="center" wrapText="1"/>
    </xf>
    <xf numFmtId="49" fontId="11" fillId="0" borderId="0" xfId="54" applyNumberFormat="1" applyFont="1" applyFill="1" applyAlignment="1" applyProtection="1">
      <alignment vertical="center" wrapText="1"/>
    </xf>
    <xf numFmtId="0" fontId="11" fillId="0" borderId="0" xfId="54" applyFont="1" applyFill="1" applyBorder="1" applyAlignment="1" applyProtection="1">
      <alignment vertical="center" wrapText="1"/>
    </xf>
    <xf numFmtId="0" fontId="23" fillId="0" borderId="0" xfId="54" applyFont="1" applyFill="1" applyBorder="1" applyAlignment="1" applyProtection="1">
      <alignment vertical="center" wrapText="1"/>
    </xf>
    <xf numFmtId="0" fontId="11" fillId="0" borderId="0" xfId="47" applyFont="1" applyFill="1" applyBorder="1" applyAlignment="1" applyProtection="1">
      <alignment horizontal="left" vertical="center" wrapText="1"/>
    </xf>
    <xf numFmtId="0" fontId="34" fillId="7" borderId="0" xfId="33" applyNumberFormat="1" applyFont="1" applyFill="1" applyBorder="1" applyAlignment="1" applyProtection="1">
      <alignment horizontal="center" vertical="center" wrapText="1"/>
    </xf>
    <xf numFmtId="0" fontId="11" fillId="0" borderId="0" xfId="47" applyFont="1" applyFill="1" applyBorder="1" applyAlignment="1" applyProtection="1">
      <alignment horizontal="right" vertical="center" wrapText="1"/>
    </xf>
    <xf numFmtId="0" fontId="79" fillId="7" borderId="0" xfId="54" applyFont="1" applyFill="1" applyBorder="1" applyAlignment="1" applyProtection="1">
      <alignment vertical="center" wrapText="1"/>
    </xf>
    <xf numFmtId="0" fontId="11"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11" fillId="0" borderId="5" xfId="30" applyNumberFormat="1" applyFont="1" applyFill="1" applyBorder="1" applyAlignment="1" applyProtection="1">
      <alignment vertical="center" wrapText="1"/>
    </xf>
    <xf numFmtId="49" fontId="11" fillId="0" borderId="5" xfId="54" applyNumberFormat="1" applyFont="1" applyFill="1" applyBorder="1" applyAlignment="1" applyProtection="1">
      <alignment horizontal="left" vertical="center" wrapText="1" indent="7"/>
    </xf>
    <xf numFmtId="0" fontId="80" fillId="7" borderId="0" xfId="33"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23" fillId="0" borderId="0" xfId="55" applyFont="1" applyBorder="1" applyAlignment="1">
      <alignment horizontal="center" vertical="center" wrapText="1"/>
    </xf>
    <xf numFmtId="0" fontId="11"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80" fillId="0" borderId="0" xfId="54" applyFont="1" applyFill="1" applyAlignment="1" applyProtection="1">
      <alignment vertical="center" wrapText="1"/>
    </xf>
    <xf numFmtId="49" fontId="80" fillId="0" borderId="0" xfId="0" applyFont="1">
      <alignment vertical="top"/>
    </xf>
    <xf numFmtId="0" fontId="11" fillId="7" borderId="17" xfId="54" applyFont="1" applyFill="1" applyBorder="1" applyAlignment="1" applyProtection="1">
      <alignment vertical="center" wrapText="1"/>
    </xf>
    <xf numFmtId="0" fontId="80" fillId="0" borderId="0" xfId="53" applyNumberFormat="1" applyFont="1" applyFill="1" applyBorder="1" applyAlignment="1" applyProtection="1">
      <alignment vertical="center" wrapText="1"/>
    </xf>
    <xf numFmtId="0" fontId="80" fillId="0" borderId="0" xfId="54" applyFont="1" applyFill="1" applyAlignment="1" applyProtection="1">
      <alignment vertical="center"/>
    </xf>
    <xf numFmtId="0" fontId="80" fillId="0" borderId="0" xfId="0" applyNumberFormat="1" applyFont="1" applyFill="1" applyBorder="1" applyAlignment="1">
      <alignment vertical="center"/>
    </xf>
    <xf numFmtId="49" fontId="80" fillId="0" borderId="0" xfId="54" applyNumberFormat="1" applyFont="1" applyFill="1" applyAlignment="1" applyProtection="1">
      <alignment vertical="center" wrapText="1"/>
    </xf>
    <xf numFmtId="0" fontId="11" fillId="0" borderId="5" xfId="54" applyFont="1" applyFill="1" applyBorder="1" applyAlignment="1" applyProtection="1">
      <alignment horizontal="left" vertical="center" wrapText="1"/>
    </xf>
    <xf numFmtId="0" fontId="11" fillId="7" borderId="5" xfId="54" applyFont="1" applyFill="1" applyBorder="1" applyAlignment="1" applyProtection="1">
      <alignment horizontal="left" vertical="center" wrapText="1"/>
    </xf>
    <xf numFmtId="49" fontId="80" fillId="7" borderId="15" xfId="33" applyNumberFormat="1" applyFont="1" applyFill="1" applyBorder="1" applyAlignment="1" applyProtection="1">
      <alignment horizontal="center" vertical="center" wrapText="1"/>
    </xf>
    <xf numFmtId="49" fontId="78" fillId="0" borderId="0" xfId="54" applyNumberFormat="1" applyFont="1" applyFill="1" applyAlignment="1" applyProtection="1">
      <alignment vertical="center" wrapText="1"/>
    </xf>
    <xf numFmtId="0" fontId="78" fillId="0" borderId="0" xfId="0" applyNumberFormat="1" applyFont="1" applyFill="1" applyBorder="1" applyAlignment="1">
      <alignment vertical="center"/>
    </xf>
    <xf numFmtId="49" fontId="42" fillId="0" borderId="5" xfId="53" applyNumberFormat="1" applyFont="1" applyFill="1" applyBorder="1" applyAlignment="1" applyProtection="1">
      <alignment vertical="center" wrapText="1"/>
    </xf>
    <xf numFmtId="0" fontId="11"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11"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80" fillId="0" borderId="0" xfId="54" applyNumberFormat="1" applyFont="1" applyFill="1" applyAlignment="1" applyProtection="1">
      <alignment vertical="center"/>
    </xf>
    <xf numFmtId="0" fontId="110" fillId="0" borderId="0" xfId="0" applyNumberFormat="1" applyFont="1" applyFill="1" applyBorder="1" applyAlignment="1">
      <alignment vertical="center"/>
    </xf>
    <xf numFmtId="0" fontId="11" fillId="7" borderId="26" xfId="54" applyFont="1" applyFill="1" applyBorder="1" applyAlignment="1" applyProtection="1">
      <alignment vertical="center" wrapText="1"/>
    </xf>
    <xf numFmtId="0" fontId="11" fillId="7" borderId="28" xfId="54" applyFont="1" applyFill="1" applyBorder="1" applyAlignment="1" applyProtection="1">
      <alignment vertical="center" wrapText="1"/>
    </xf>
    <xf numFmtId="49" fontId="0" fillId="0" borderId="0" xfId="0">
      <alignment vertical="top"/>
    </xf>
    <xf numFmtId="0" fontId="11" fillId="0" borderId="0" xfId="54" applyFont="1" applyFill="1" applyAlignment="1" applyProtection="1">
      <alignment vertical="center" wrapText="1"/>
    </xf>
    <xf numFmtId="0" fontId="11" fillId="7" borderId="0" xfId="54" applyFont="1" applyFill="1" applyBorder="1" applyAlignment="1" applyProtection="1">
      <alignment vertical="center" wrapText="1"/>
    </xf>
    <xf numFmtId="49" fontId="34"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11" fillId="0" borderId="0" xfId="0" applyNumberFormat="1" applyFont="1" applyProtection="1">
      <alignment vertical="top"/>
    </xf>
    <xf numFmtId="0" fontId="13" fillId="7" borderId="0" xfId="54" applyFont="1" applyFill="1" applyBorder="1" applyAlignment="1" applyProtection="1">
      <alignment horizontal="center" vertical="center" wrapText="1"/>
    </xf>
    <xf numFmtId="0" fontId="37" fillId="7" borderId="0" xfId="54" applyFont="1" applyFill="1" applyBorder="1" applyAlignment="1" applyProtection="1">
      <alignment vertical="center" wrapText="1"/>
    </xf>
    <xf numFmtId="0" fontId="37" fillId="0" borderId="0" xfId="54" applyFont="1" applyFill="1" applyAlignment="1" applyProtection="1">
      <alignment vertical="center" wrapText="1"/>
    </xf>
    <xf numFmtId="49" fontId="11" fillId="0" borderId="0" xfId="54" applyNumberFormat="1" applyFont="1" applyFill="1" applyAlignment="1" applyProtection="1">
      <alignment vertical="center" wrapText="1"/>
    </xf>
    <xf numFmtId="0" fontId="11" fillId="0" borderId="0" xfId="54" applyFont="1" applyFill="1" applyBorder="1" applyAlignment="1" applyProtection="1">
      <alignment vertical="center" wrapText="1"/>
    </xf>
    <xf numFmtId="0" fontId="0" fillId="0" borderId="0" xfId="0" applyNumberFormat="1" applyAlignment="1">
      <alignment vertical="center"/>
    </xf>
    <xf numFmtId="0" fontId="11"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11" fillId="7" borderId="5" xfId="30" applyNumberFormat="1" applyFont="1" applyFill="1" applyBorder="1" applyAlignment="1" applyProtection="1">
      <alignment horizontal="right" vertical="center" wrapText="1"/>
    </xf>
    <xf numFmtId="49" fontId="33" fillId="13" borderId="13" xfId="0" applyFont="1" applyFill="1" applyBorder="1" applyAlignment="1" applyProtection="1">
      <alignment horizontal="center" vertical="center"/>
    </xf>
    <xf numFmtId="49" fontId="11" fillId="7" borderId="5" xfId="54" applyNumberFormat="1" applyFont="1" applyFill="1" applyBorder="1" applyAlignment="1" applyProtection="1">
      <alignment horizontal="center" vertical="center" wrapText="1"/>
    </xf>
    <xf numFmtId="0" fontId="11" fillId="0" borderId="5" xfId="47" applyFont="1" applyFill="1" applyBorder="1" applyAlignment="1" applyProtection="1">
      <alignment horizontal="center" vertical="center" wrapText="1"/>
    </xf>
    <xf numFmtId="0" fontId="45" fillId="13" borderId="15" xfId="0" applyNumberFormat="1" applyFont="1" applyFill="1" applyBorder="1" applyAlignment="1" applyProtection="1">
      <alignment horizontal="left" vertical="center"/>
    </xf>
    <xf numFmtId="49" fontId="11" fillId="0" borderId="5" xfId="53" applyNumberFormat="1" applyFont="1" applyFill="1" applyBorder="1" applyAlignment="1" applyProtection="1">
      <alignment horizontal="center" vertical="center" wrapText="1"/>
    </xf>
    <xf numFmtId="0" fontId="42" fillId="0" borderId="5" xfId="51" applyFont="1" applyFill="1" applyBorder="1" applyAlignment="1" applyProtection="1">
      <alignment vertical="center" wrapText="1"/>
    </xf>
    <xf numFmtId="49" fontId="11" fillId="0" borderId="5" xfId="0" applyNumberFormat="1" applyFont="1" applyBorder="1" applyProtection="1">
      <alignment vertical="top"/>
    </xf>
    <xf numFmtId="49" fontId="33" fillId="13" borderId="15" xfId="0" applyFont="1" applyFill="1" applyBorder="1" applyAlignment="1" applyProtection="1">
      <alignment horizontal="left" vertical="center"/>
    </xf>
    <xf numFmtId="0" fontId="11" fillId="7" borderId="5" xfId="54" applyNumberFormat="1" applyFont="1" applyFill="1" applyBorder="1" applyAlignment="1" applyProtection="1">
      <alignment horizontal="left" vertical="center" wrapText="1" indent="1"/>
    </xf>
    <xf numFmtId="0" fontId="11" fillId="7" borderId="5" xfId="54" applyNumberFormat="1" applyFont="1" applyFill="1" applyBorder="1" applyAlignment="1" applyProtection="1">
      <alignment horizontal="left" vertical="center" wrapText="1" indent="2"/>
    </xf>
    <xf numFmtId="0" fontId="11" fillId="7" borderId="5" xfId="54" applyNumberFormat="1" applyFont="1" applyFill="1" applyBorder="1" applyAlignment="1" applyProtection="1">
      <alignment horizontal="left" vertical="center" wrapText="1" indent="3"/>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49" fontId="45" fillId="13" borderId="15" xfId="0" applyFont="1" applyFill="1" applyBorder="1" applyAlignment="1" applyProtection="1">
      <alignment horizontal="left" vertical="center" indent="4"/>
    </xf>
    <xf numFmtId="0" fontId="11" fillId="0" borderId="0" xfId="47" applyFont="1" applyFill="1" applyBorder="1" applyAlignment="1" applyProtection="1">
      <alignment vertical="center" wrapText="1"/>
    </xf>
    <xf numFmtId="49" fontId="11" fillId="0" borderId="0" xfId="53" applyNumberFormat="1"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indent="4"/>
    </xf>
    <xf numFmtId="0" fontId="11" fillId="7" borderId="5" xfId="54" applyNumberFormat="1" applyFont="1" applyFill="1" applyBorder="1" applyAlignment="1" applyProtection="1">
      <alignment horizontal="left" vertical="center" wrapText="1" indent="5"/>
    </xf>
    <xf numFmtId="49" fontId="45" fillId="13" borderId="15" xfId="0" applyFont="1" applyFill="1" applyBorder="1" applyAlignment="1" applyProtection="1">
      <alignment horizontal="left" vertical="center" indent="5"/>
    </xf>
    <xf numFmtId="49" fontId="45" fillId="13" borderId="15" xfId="0" applyFont="1" applyFill="1" applyBorder="1" applyAlignment="1" applyProtection="1">
      <alignment horizontal="left" vertical="center" indent="6"/>
    </xf>
    <xf numFmtId="49" fontId="45" fillId="13" borderId="15" xfId="0" applyFont="1" applyFill="1" applyBorder="1" applyAlignment="1" applyProtection="1">
      <alignment horizontal="left" vertical="center" indent="1"/>
    </xf>
    <xf numFmtId="0" fontId="11" fillId="0" borderId="5" xfId="54" applyFont="1" applyFill="1" applyBorder="1" applyAlignment="1" applyProtection="1">
      <alignment vertical="center" wrapText="1"/>
    </xf>
    <xf numFmtId="49" fontId="11" fillId="13" borderId="14" xfId="53" applyNumberFormat="1" applyFont="1" applyFill="1" applyBorder="1" applyAlignment="1" applyProtection="1">
      <alignment horizontal="center" vertical="center" wrapText="1"/>
    </xf>
    <xf numFmtId="0" fontId="11" fillId="0" borderId="5" xfId="54" applyNumberFormat="1" applyFont="1" applyFill="1" applyBorder="1" applyAlignment="1" applyProtection="1">
      <alignment horizontal="left" vertical="center" wrapText="1" indent="4"/>
    </xf>
    <xf numFmtId="4" fontId="11" fillId="0" borderId="5" xfId="30" applyNumberFormat="1" applyFont="1" applyFill="1" applyBorder="1" applyAlignment="1" applyProtection="1">
      <alignment horizontal="right" vertical="center" wrapText="1"/>
    </xf>
    <xf numFmtId="49" fontId="42" fillId="13" borderId="15" xfId="53" applyNumberFormat="1" applyFont="1" applyFill="1" applyBorder="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49" fontId="45" fillId="13" borderId="15" xfId="0" applyFont="1" applyFill="1" applyBorder="1" applyAlignment="1" applyProtection="1">
      <alignment horizontal="left" vertical="center"/>
    </xf>
    <xf numFmtId="0" fontId="11" fillId="0" borderId="0" xfId="47" applyFont="1" applyFill="1" applyBorder="1" applyAlignment="1" applyProtection="1">
      <alignment horizontal="right" vertical="center" wrapText="1"/>
    </xf>
    <xf numFmtId="0" fontId="23" fillId="0" borderId="0" xfId="32" applyFont="1" applyFill="1" applyBorder="1" applyAlignment="1" applyProtection="1">
      <alignment vertical="center" wrapText="1"/>
    </xf>
    <xf numFmtId="49" fontId="11" fillId="0" borderId="29" xfId="0" applyNumberFormat="1" applyFont="1" applyBorder="1" applyAlignment="1" applyProtection="1">
      <alignment vertical="top" wrapText="1"/>
    </xf>
    <xf numFmtId="0" fontId="79"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11"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5" fillId="13" borderId="13" xfId="0" applyFont="1" applyFill="1" applyBorder="1" applyAlignment="1" applyProtection="1">
      <alignment vertical="center" wrapText="1"/>
    </xf>
    <xf numFmtId="49" fontId="45" fillId="13" borderId="15" xfId="0" applyFont="1" applyFill="1" applyBorder="1" applyAlignment="1" applyProtection="1">
      <alignment vertical="center"/>
    </xf>
    <xf numFmtId="49" fontId="45" fillId="13" borderId="15" xfId="0" applyFont="1" applyFill="1" applyBorder="1" applyAlignment="1" applyProtection="1">
      <alignment vertical="center" wrapText="1"/>
    </xf>
    <xf numFmtId="49" fontId="45" fillId="13" borderId="17" xfId="0" applyFont="1" applyFill="1" applyBorder="1" applyAlignment="1" applyProtection="1">
      <alignment horizontal="left" vertical="center" indent="2"/>
    </xf>
    <xf numFmtId="0" fontId="11" fillId="7" borderId="5" xfId="54" applyFont="1" applyFill="1" applyBorder="1" applyAlignment="1" applyProtection="1">
      <alignment vertical="center" wrapText="1"/>
    </xf>
    <xf numFmtId="0" fontId="23" fillId="0" borderId="0" xfId="55" applyFont="1" applyBorder="1" applyAlignment="1">
      <alignment horizontal="center" vertical="center" wrapText="1"/>
    </xf>
    <xf numFmtId="0" fontId="11" fillId="0" borderId="5" xfId="53" applyNumberFormat="1" applyFont="1" applyFill="1" applyBorder="1" applyAlignment="1" applyProtection="1">
      <alignment vertical="center" wrapText="1"/>
    </xf>
    <xf numFmtId="0" fontId="11" fillId="0" borderId="5" xfId="54" applyNumberFormat="1" applyFont="1" applyFill="1" applyBorder="1" applyAlignment="1" applyProtection="1">
      <alignment vertical="center" wrapText="1"/>
    </xf>
    <xf numFmtId="0" fontId="11" fillId="0" borderId="0" xfId="53" applyNumberFormat="1" applyFont="1" applyFill="1" applyBorder="1" applyAlignment="1" applyProtection="1">
      <alignment vertical="center" wrapText="1"/>
    </xf>
    <xf numFmtId="0" fontId="11" fillId="0" borderId="0" xfId="54" applyNumberFormat="1" applyFont="1" applyFill="1" applyAlignment="1" applyProtection="1">
      <alignment vertical="center" wrapText="1"/>
    </xf>
    <xf numFmtId="4" fontId="80" fillId="0" borderId="5" xfId="30" applyNumberFormat="1" applyFont="1" applyFill="1" applyBorder="1" applyAlignment="1" applyProtection="1">
      <alignment horizontal="center" vertical="center" wrapText="1"/>
    </xf>
    <xf numFmtId="0" fontId="80" fillId="0" borderId="0" xfId="54" applyFont="1" applyFill="1" applyAlignment="1" applyProtection="1">
      <alignment vertical="center" wrapText="1"/>
    </xf>
    <xf numFmtId="49" fontId="11" fillId="0" borderId="5" xfId="53" applyNumberFormat="1" applyFont="1" applyFill="1" applyBorder="1" applyAlignment="1" applyProtection="1">
      <alignment vertical="center" wrapText="1"/>
    </xf>
    <xf numFmtId="49" fontId="80" fillId="0" borderId="0" xfId="0" applyFont="1">
      <alignment vertical="top"/>
    </xf>
    <xf numFmtId="0" fontId="80" fillId="0" borderId="0" xfId="53" applyNumberFormat="1" applyFont="1" applyFill="1" applyBorder="1" applyAlignment="1" applyProtection="1">
      <alignment vertical="center" wrapText="1"/>
    </xf>
    <xf numFmtId="0" fontId="80" fillId="0" borderId="0" xfId="54" applyFont="1" applyFill="1" applyAlignment="1" applyProtection="1">
      <alignment vertical="center"/>
    </xf>
    <xf numFmtId="0" fontId="80" fillId="0" borderId="0" xfId="0" applyNumberFormat="1" applyFont="1" applyFill="1" applyBorder="1" applyAlignment="1">
      <alignment vertical="center"/>
    </xf>
    <xf numFmtId="49" fontId="80" fillId="0" borderId="0" xfId="54" applyNumberFormat="1" applyFont="1" applyFill="1" applyAlignment="1" applyProtection="1">
      <alignment vertical="center" wrapText="1"/>
    </xf>
    <xf numFmtId="49" fontId="11" fillId="0" borderId="5" xfId="33" applyNumberFormat="1"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xf>
    <xf numFmtId="49" fontId="11" fillId="0" borderId="0" xfId="54" applyNumberFormat="1" applyFont="1" applyFill="1" applyBorder="1" applyAlignment="1" applyProtection="1">
      <alignment vertical="center" wrapText="1"/>
    </xf>
    <xf numFmtId="49" fontId="80" fillId="0" borderId="0" xfId="0" applyNumberFormat="1" applyFont="1" applyFill="1" applyAlignment="1" applyProtection="1">
      <alignment vertical="center"/>
    </xf>
    <xf numFmtId="49" fontId="80"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52" fillId="0" borderId="0" xfId="47" applyFont="1" applyFill="1" applyBorder="1" applyAlignment="1" applyProtection="1">
      <alignment vertical="center" wrapText="1"/>
    </xf>
    <xf numFmtId="49" fontId="11" fillId="0" borderId="5" xfId="54" applyNumberFormat="1" applyFont="1" applyFill="1" applyBorder="1" applyAlignment="1" applyProtection="1">
      <alignment horizontal="left" vertical="center" wrapText="1"/>
    </xf>
    <xf numFmtId="49" fontId="45" fillId="13" borderId="13" xfId="0" applyFont="1" applyFill="1" applyBorder="1" applyAlignment="1" applyProtection="1">
      <alignment horizontal="left" vertical="center"/>
    </xf>
    <xf numFmtId="49" fontId="45" fillId="13" borderId="13" xfId="0" applyFont="1" applyFill="1" applyBorder="1" applyAlignment="1" applyProtection="1">
      <alignment horizontal="left" vertical="center" indent="1"/>
    </xf>
    <xf numFmtId="4" fontId="81" fillId="13" borderId="14" xfId="0" applyNumberFormat="1" applyFont="1" applyFill="1" applyBorder="1" applyAlignment="1" applyProtection="1">
      <alignment horizontal="right"/>
    </xf>
    <xf numFmtId="0" fontId="11" fillId="8" borderId="5" xfId="53"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6" fillId="7" borderId="0" xfId="33" applyNumberFormat="1" applyFont="1" applyFill="1" applyBorder="1" applyAlignment="1" applyProtection="1">
      <alignment horizontal="center" vertical="center" wrapText="1"/>
    </xf>
    <xf numFmtId="0" fontId="86" fillId="0" borderId="0" xfId="0" applyNumberFormat="1" applyFont="1" applyFill="1" applyBorder="1" applyAlignment="1">
      <alignment horizontal="center" vertical="center"/>
    </xf>
    <xf numFmtId="0" fontId="86" fillId="0" borderId="0" xfId="47" applyNumberFormat="1" applyFont="1" applyFill="1" applyBorder="1" applyAlignment="1" applyProtection="1">
      <alignment horizontal="center" vertical="center" wrapText="1"/>
    </xf>
    <xf numFmtId="0" fontId="86" fillId="0" borderId="0" xfId="53" applyNumberFormat="1" applyFont="1" applyFill="1" applyBorder="1" applyAlignment="1" applyProtection="1">
      <alignment horizontal="center" vertical="center" wrapText="1"/>
    </xf>
    <xf numFmtId="0" fontId="11" fillId="0" borderId="5" xfId="47" applyFont="1" applyFill="1" applyBorder="1" applyAlignment="1" applyProtection="1">
      <alignment horizontal="left" vertical="center" wrapText="1" indent="2"/>
    </xf>
    <xf numFmtId="49" fontId="11"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80" fillId="0" borderId="0" xfId="0" applyNumberFormat="1" applyFont="1" applyFill="1" applyBorder="1" applyAlignment="1" applyProtection="1">
      <alignment vertical="center"/>
    </xf>
    <xf numFmtId="0" fontId="87" fillId="0" borderId="0" xfId="0" applyNumberFormat="1" applyFont="1" applyFill="1" applyBorder="1" applyAlignment="1">
      <alignment vertical="center"/>
    </xf>
    <xf numFmtId="0" fontId="11"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11" fillId="0" borderId="5" xfId="47" applyNumberFormat="1" applyFont="1" applyFill="1" applyBorder="1" applyAlignment="1" applyProtection="1">
      <alignment horizontal="center" vertical="center" wrapText="1"/>
    </xf>
    <xf numFmtId="49" fontId="11" fillId="13" borderId="13" xfId="54" applyNumberFormat="1" applyFont="1" applyFill="1" applyBorder="1" applyAlignment="1" applyProtection="1">
      <alignment horizontal="center" vertical="center" wrapText="1"/>
    </xf>
    <xf numFmtId="0" fontId="11" fillId="13" borderId="15" xfId="53" applyNumberFormat="1" applyFont="1" applyFill="1" applyBorder="1" applyAlignment="1" applyProtection="1">
      <alignment horizontal="left" vertical="center" wrapText="1"/>
    </xf>
    <xf numFmtId="49" fontId="11" fillId="13" borderId="14" xfId="54" applyNumberFormat="1" applyFont="1" applyFill="1" applyBorder="1" applyAlignment="1" applyProtection="1">
      <alignment vertical="center" wrapText="1"/>
    </xf>
    <xf numFmtId="0" fontId="11" fillId="0" borderId="5" xfId="47" applyFont="1" applyFill="1" applyBorder="1" applyAlignment="1" applyProtection="1">
      <alignment horizontal="left" vertical="center" wrapText="1" indent="3"/>
    </xf>
    <xf numFmtId="0" fontId="80" fillId="0" borderId="0" xfId="0" applyNumberFormat="1" applyFont="1" applyFill="1" applyBorder="1" applyAlignment="1">
      <alignment horizontal="center" vertical="center"/>
    </xf>
    <xf numFmtId="0" fontId="11" fillId="13" borderId="14" xfId="53" applyNumberFormat="1" applyFont="1" applyFill="1" applyBorder="1" applyAlignment="1" applyProtection="1">
      <alignment horizontal="left" vertical="center" wrapText="1"/>
    </xf>
    <xf numFmtId="49" fontId="11" fillId="0" borderId="23" xfId="54" applyNumberFormat="1" applyFont="1" applyFill="1" applyBorder="1" applyAlignment="1" applyProtection="1">
      <alignment horizontal="center" vertical="center" wrapText="1"/>
    </xf>
    <xf numFmtId="0" fontId="11" fillId="0" borderId="23" xfId="47" applyFont="1" applyFill="1" applyBorder="1" applyAlignment="1" applyProtection="1">
      <alignment horizontal="left" vertical="center" wrapText="1" indent="2"/>
    </xf>
    <xf numFmtId="0" fontId="11" fillId="0" borderId="23" xfId="53" applyNumberFormat="1" applyFont="1" applyFill="1" applyBorder="1" applyAlignment="1" applyProtection="1">
      <alignment horizontal="left" vertical="center" wrapText="1"/>
    </xf>
    <xf numFmtId="49" fontId="11"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11" fillId="0" borderId="5" xfId="54" applyNumberFormat="1" applyFont="1" applyFill="1" applyBorder="1" applyAlignment="1" applyProtection="1">
      <alignment vertical="top" wrapText="1"/>
    </xf>
    <xf numFmtId="0" fontId="11" fillId="0" borderId="5" xfId="54" applyNumberFormat="1" applyFont="1" applyFill="1" applyBorder="1" applyAlignment="1" applyProtection="1">
      <alignment horizontal="left" vertical="center" wrapText="1"/>
    </xf>
    <xf numFmtId="0" fontId="11" fillId="0" borderId="5" xfId="47" applyFont="1" applyFill="1" applyBorder="1" applyAlignment="1" applyProtection="1">
      <alignment horizontal="left" vertical="center" wrapText="1" indent="1"/>
    </xf>
    <xf numFmtId="0" fontId="11" fillId="0" borderId="5" xfId="47" applyFont="1" applyFill="1" applyBorder="1" applyAlignment="1" applyProtection="1">
      <alignment horizontal="left" vertical="center" wrapText="1" indent="4"/>
    </xf>
    <xf numFmtId="49" fontId="11" fillId="13" borderId="25" xfId="54" applyNumberFormat="1" applyFont="1" applyFill="1" applyBorder="1" applyAlignment="1" applyProtection="1">
      <alignment horizontal="center" vertical="center" wrapText="1"/>
    </xf>
    <xf numFmtId="0" fontId="11" fillId="13" borderId="17" xfId="53" applyNumberFormat="1" applyFont="1" applyFill="1" applyBorder="1" applyAlignment="1" applyProtection="1">
      <alignment horizontal="left" vertical="center" wrapText="1"/>
    </xf>
    <xf numFmtId="49" fontId="11" fillId="13" borderId="18" xfId="54" applyNumberFormat="1" applyFont="1" applyFill="1" applyBorder="1" applyAlignment="1" applyProtection="1">
      <alignment vertical="center" wrapText="1"/>
    </xf>
    <xf numFmtId="49" fontId="34" fillId="7" borderId="15" xfId="33" applyNumberFormat="1" applyFont="1" applyFill="1" applyBorder="1" applyAlignment="1" applyProtection="1">
      <alignment horizontal="center" vertical="center" wrapText="1"/>
    </xf>
    <xf numFmtId="0" fontId="34" fillId="7" borderId="15" xfId="33" applyNumberFormat="1" applyFont="1" applyFill="1" applyBorder="1" applyAlignment="1" applyProtection="1">
      <alignment horizontal="center" vertical="center" wrapText="1"/>
    </xf>
    <xf numFmtId="0" fontId="80" fillId="7" borderId="15" xfId="33" applyNumberFormat="1" applyFont="1" applyFill="1" applyBorder="1" applyAlignment="1" applyProtection="1">
      <alignment horizontal="center" vertical="center" wrapText="1"/>
    </xf>
    <xf numFmtId="0" fontId="72" fillId="0" borderId="0" xfId="54" applyFont="1" applyFill="1" applyAlignment="1" applyProtection="1">
      <alignment vertical="center" wrapText="1"/>
    </xf>
    <xf numFmtId="0" fontId="11" fillId="0" borderId="5" xfId="47" applyFont="1" applyFill="1" applyBorder="1" applyAlignment="1" applyProtection="1">
      <alignment vertical="center" wrapText="1"/>
    </xf>
    <xf numFmtId="0" fontId="108" fillId="0" borderId="0" xfId="0" applyNumberFormat="1" applyFont="1" applyAlignment="1">
      <alignment vertical="center"/>
    </xf>
    <xf numFmtId="49" fontId="62" fillId="0" borderId="0" xfId="53" applyNumberFormat="1" applyFont="1" applyFill="1" applyBorder="1" applyAlignment="1" applyProtection="1">
      <alignment horizontal="center" vertical="center" wrapText="1"/>
    </xf>
    <xf numFmtId="0" fontId="62" fillId="0" borderId="0" xfId="47" applyFont="1" applyFill="1" applyBorder="1" applyAlignment="1" applyProtection="1">
      <alignment vertical="center" wrapText="1"/>
    </xf>
    <xf numFmtId="0" fontId="108" fillId="0" borderId="0" xfId="0" applyNumberFormat="1" applyFont="1" applyBorder="1" applyAlignment="1">
      <alignment vertical="center"/>
    </xf>
    <xf numFmtId="0" fontId="11" fillId="0" borderId="5" xfId="54" applyNumberFormat="1" applyFont="1" applyFill="1" applyBorder="1" applyAlignment="1" applyProtection="1">
      <alignment horizontal="left" vertical="center" wrapText="1" indent="6"/>
    </xf>
    <xf numFmtId="49" fontId="34" fillId="7" borderId="23" xfId="33" applyNumberFormat="1" applyFont="1" applyFill="1" applyBorder="1" applyAlignment="1" applyProtection="1">
      <alignment horizontal="center" vertical="center" wrapText="1"/>
    </xf>
    <xf numFmtId="0" fontId="34" fillId="7" borderId="23" xfId="33" applyNumberFormat="1" applyFont="1" applyFill="1" applyBorder="1" applyAlignment="1" applyProtection="1">
      <alignment horizontal="center" vertical="center" wrapText="1"/>
    </xf>
    <xf numFmtId="0" fontId="80" fillId="7" borderId="23" xfId="33" applyNumberFormat="1" applyFont="1" applyFill="1" applyBorder="1" applyAlignment="1" applyProtection="1">
      <alignment horizontal="center" vertical="center" wrapText="1"/>
    </xf>
    <xf numFmtId="49" fontId="11" fillId="11" borderId="5" xfId="53" applyNumberFormat="1" applyFont="1" applyFill="1" applyBorder="1" applyAlignment="1" applyProtection="1">
      <alignment horizontal="center" vertical="center" wrapText="1"/>
    </xf>
    <xf numFmtId="0" fontId="80" fillId="7" borderId="0" xfId="33" applyNumberFormat="1" applyFont="1" applyFill="1" applyBorder="1" applyAlignment="1" applyProtection="1">
      <alignment horizontal="center" vertical="center" wrapText="1"/>
    </xf>
    <xf numFmtId="0" fontId="11"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11" fillId="12" borderId="23" xfId="45" applyFont="1" applyFill="1" applyBorder="1" applyAlignment="1" applyProtection="1">
      <alignment horizontal="center" vertical="center" wrapText="1"/>
    </xf>
    <xf numFmtId="0" fontId="11" fillId="0" borderId="13" xfId="53" applyFont="1" applyBorder="1" applyAlignment="1" applyProtection="1">
      <alignment horizontal="left" vertical="center"/>
    </xf>
    <xf numFmtId="49" fontId="11" fillId="0" borderId="13" xfId="0" applyNumberFormat="1" applyFont="1" applyBorder="1" applyProtection="1">
      <alignment vertical="top"/>
    </xf>
    <xf numFmtId="49" fontId="42" fillId="0" borderId="13" xfId="0" applyNumberFormat="1" applyFont="1" applyBorder="1" applyProtection="1">
      <alignment vertical="top"/>
    </xf>
    <xf numFmtId="0" fontId="42" fillId="0" borderId="13" xfId="53" applyFont="1" applyBorder="1" applyAlignment="1" applyProtection="1">
      <alignment horizontal="left" vertical="center"/>
    </xf>
    <xf numFmtId="49" fontId="11" fillId="0" borderId="45" xfId="0" applyNumberFormat="1" applyFont="1" applyBorder="1" applyAlignment="1" applyProtection="1">
      <alignment vertical="center" wrapText="1"/>
    </xf>
    <xf numFmtId="0" fontId="11" fillId="0" borderId="16" xfId="54" applyFont="1" applyFill="1" applyBorder="1" applyAlignment="1" applyProtection="1">
      <alignment vertical="center" wrapText="1"/>
    </xf>
    <xf numFmtId="0" fontId="11" fillId="0" borderId="28" xfId="54" applyFont="1" applyFill="1" applyBorder="1" applyAlignment="1" applyProtection="1">
      <alignment vertical="center" wrapText="1"/>
    </xf>
    <xf numFmtId="0" fontId="11" fillId="0" borderId="26" xfId="54" applyFont="1" applyFill="1" applyBorder="1" applyAlignment="1" applyProtection="1">
      <alignment vertical="center" wrapText="1"/>
    </xf>
    <xf numFmtId="0" fontId="23" fillId="0" borderId="0" xfId="55" applyFont="1" applyFill="1" applyBorder="1" applyAlignment="1">
      <alignment vertical="center" wrapText="1"/>
    </xf>
    <xf numFmtId="49" fontId="42" fillId="13" borderId="14" xfId="53" applyNumberFormat="1" applyFont="1" applyFill="1" applyBorder="1" applyAlignment="1" applyProtection="1">
      <alignment horizontal="center" vertical="center" wrapText="1"/>
    </xf>
    <xf numFmtId="0" fontId="0" fillId="0" borderId="13" xfId="0" applyNumberFormat="1" applyFill="1" applyBorder="1" applyAlignment="1" applyProtection="1">
      <alignment vertical="center"/>
    </xf>
    <xf numFmtId="0" fontId="109" fillId="0" borderId="0" xfId="47" applyFont="1" applyFill="1" applyBorder="1" applyAlignment="1" applyProtection="1">
      <alignment horizontal="left" vertical="center" wrapText="1"/>
    </xf>
    <xf numFmtId="49" fontId="80" fillId="7" borderId="23" xfId="33" applyNumberFormat="1" applyFont="1" applyFill="1" applyBorder="1" applyAlignment="1" applyProtection="1">
      <alignment horizontal="center" vertical="center" wrapText="1"/>
    </xf>
    <xf numFmtId="0" fontId="109" fillId="7" borderId="0" xfId="54" applyFont="1" applyFill="1" applyBorder="1" applyAlignment="1" applyProtection="1">
      <alignment vertical="center" wrapText="1"/>
    </xf>
    <xf numFmtId="49" fontId="11" fillId="7" borderId="5" xfId="53" applyNumberFormat="1" applyFont="1" applyFill="1" applyBorder="1" applyAlignment="1" applyProtection="1">
      <alignment horizontal="center" vertical="center" wrapText="1"/>
    </xf>
    <xf numFmtId="165" fontId="0" fillId="9" borderId="5" xfId="0" applyNumberFormat="1" applyFill="1" applyBorder="1" applyAlignment="1" applyProtection="1">
      <alignment horizontal="right" vertical="center"/>
      <protection locked="0"/>
    </xf>
    <xf numFmtId="0" fontId="0" fillId="7" borderId="13" xfId="52" applyFont="1" applyFill="1" applyBorder="1" applyAlignment="1" applyProtection="1">
      <alignment horizontal="right" vertical="center" wrapText="1" indent="1"/>
    </xf>
    <xf numFmtId="4" fontId="0" fillId="13" borderId="13" xfId="0" applyNumberFormat="1" applyFill="1" applyBorder="1" applyAlignment="1" applyProtection="1">
      <alignment horizontal="right" vertical="center"/>
    </xf>
    <xf numFmtId="0" fontId="34" fillId="7" borderId="0" xfId="33" applyNumberFormat="1" applyFont="1" applyFill="1" applyBorder="1" applyAlignment="1" applyProtection="1">
      <alignment vertical="center" wrapText="1"/>
    </xf>
    <xf numFmtId="0" fontId="34" fillId="7" borderId="0" xfId="33" applyNumberFormat="1" applyFont="1" applyFill="1" applyBorder="1" applyAlignment="1" applyProtection="1">
      <alignment horizontal="left" vertical="center" wrapText="1" indent="2"/>
    </xf>
    <xf numFmtId="49" fontId="45" fillId="0" borderId="0" xfId="0" applyFont="1" applyFill="1" applyBorder="1" applyAlignment="1" applyProtection="1">
      <alignment horizontal="left" vertical="center"/>
    </xf>
    <xf numFmtId="49" fontId="45" fillId="0" borderId="0" xfId="0" applyFont="1" applyFill="1" applyBorder="1" applyAlignment="1" applyProtection="1">
      <alignment horizontal="left" vertical="center" indent="2"/>
    </xf>
    <xf numFmtId="49" fontId="33"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42" fillId="0" borderId="0" xfId="53" applyNumberFormat="1" applyFont="1" applyFill="1" applyBorder="1" applyAlignment="1" applyProtection="1">
      <alignment horizontal="center" vertical="center" wrapText="1"/>
    </xf>
    <xf numFmtId="49" fontId="16" fillId="0" borderId="0" xfId="0" applyFont="1" applyFill="1" applyProtection="1">
      <alignment vertical="top"/>
    </xf>
    <xf numFmtId="49" fontId="37" fillId="0" borderId="0" xfId="0" applyFont="1" applyFill="1" applyBorder="1" applyProtection="1">
      <alignment vertical="top"/>
    </xf>
    <xf numFmtId="4" fontId="11" fillId="9" borderId="5" xfId="30" applyNumberFormat="1" applyFont="1" applyFill="1" applyBorder="1" applyAlignment="1" applyProtection="1">
      <alignment horizontal="right" vertical="center" wrapText="1"/>
      <protection locked="0"/>
    </xf>
    <xf numFmtId="49" fontId="0" fillId="0" borderId="0" xfId="0">
      <alignment vertical="top"/>
    </xf>
    <xf numFmtId="0" fontId="11" fillId="0" borderId="0" xfId="54" applyFont="1" applyFill="1" applyAlignment="1" applyProtection="1">
      <alignment vertical="center" wrapText="1"/>
    </xf>
    <xf numFmtId="0" fontId="37" fillId="7" borderId="0" xfId="54" applyFont="1" applyFill="1" applyBorder="1" applyAlignment="1" applyProtection="1">
      <alignment vertical="center" wrapText="1"/>
    </xf>
    <xf numFmtId="49" fontId="11" fillId="0" borderId="0" xfId="54" applyNumberFormat="1" applyFont="1" applyFill="1" applyAlignment="1" applyProtection="1">
      <alignment vertical="center" wrapText="1"/>
    </xf>
    <xf numFmtId="49" fontId="33" fillId="13" borderId="13" xfId="0" applyFont="1" applyFill="1" applyBorder="1" applyAlignment="1" applyProtection="1">
      <alignment horizontal="center" vertical="center"/>
    </xf>
    <xf numFmtId="49" fontId="11" fillId="7" borderId="5" xfId="54" applyNumberFormat="1" applyFont="1" applyFill="1" applyBorder="1" applyAlignment="1" applyProtection="1">
      <alignment horizontal="center" vertical="center" wrapText="1"/>
    </xf>
    <xf numFmtId="49" fontId="11" fillId="0" borderId="5" xfId="53" applyNumberFormat="1" applyFont="1" applyFill="1" applyBorder="1" applyAlignment="1" applyProtection="1">
      <alignment horizontal="center" vertical="center" wrapText="1"/>
    </xf>
    <xf numFmtId="49" fontId="33" fillId="13" borderId="15" xfId="0" applyFont="1" applyFill="1" applyBorder="1" applyAlignment="1" applyProtection="1">
      <alignment horizontal="left" vertical="center"/>
    </xf>
    <xf numFmtId="0" fontId="11" fillId="7" borderId="5" xfId="54" applyNumberFormat="1" applyFont="1" applyFill="1" applyBorder="1" applyAlignment="1" applyProtection="1">
      <alignment horizontal="left" vertical="center" wrapText="1" indent="1"/>
    </xf>
    <xf numFmtId="0" fontId="11" fillId="7" borderId="5" xfId="54" applyNumberFormat="1" applyFont="1" applyFill="1" applyBorder="1" applyAlignment="1" applyProtection="1">
      <alignment horizontal="left" vertical="center" wrapText="1" indent="2"/>
    </xf>
    <xf numFmtId="0" fontId="11" fillId="7" borderId="5" xfId="54" applyNumberFormat="1" applyFont="1" applyFill="1" applyBorder="1" applyAlignment="1" applyProtection="1">
      <alignment horizontal="left" vertical="center" wrapText="1" indent="3"/>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49" fontId="45" fillId="13" borderId="15" xfId="0" applyFont="1" applyFill="1" applyBorder="1" applyAlignment="1" applyProtection="1">
      <alignment horizontal="left" vertical="center" indent="4"/>
    </xf>
    <xf numFmtId="49" fontId="45" fillId="13" borderId="15" xfId="0" applyFont="1" applyFill="1" applyBorder="1" applyAlignment="1" applyProtection="1">
      <alignment horizontal="left" vertical="center" indent="1"/>
    </xf>
    <xf numFmtId="49" fontId="11" fillId="13" borderId="14" xfId="53" applyNumberFormat="1" applyFont="1" applyFill="1" applyBorder="1" applyAlignment="1" applyProtection="1">
      <alignment horizontal="center" vertical="center" wrapText="1"/>
    </xf>
    <xf numFmtId="49" fontId="11" fillId="2" borderId="5" xfId="54" applyNumberFormat="1" applyFont="1" applyFill="1" applyBorder="1" applyAlignment="1" applyProtection="1">
      <alignment vertical="center" wrapText="1"/>
      <protection locked="0"/>
    </xf>
    <xf numFmtId="0" fontId="11" fillId="0" borderId="5" xfId="54" applyNumberFormat="1" applyFont="1" applyFill="1" applyBorder="1" applyAlignment="1" applyProtection="1">
      <alignment horizontal="left" vertical="center" wrapText="1" indent="4"/>
    </xf>
    <xf numFmtId="4" fontId="11" fillId="0" borderId="5" xfId="30" applyNumberFormat="1" applyFont="1" applyFill="1" applyBorder="1" applyAlignment="1" applyProtection="1">
      <alignment horizontal="right" vertical="center" wrapText="1"/>
    </xf>
    <xf numFmtId="49" fontId="42" fillId="13" borderId="15" xfId="53" applyNumberFormat="1" applyFont="1" applyFill="1" applyBorder="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49" fontId="45" fillId="13" borderId="15" xfId="0" applyFont="1" applyFill="1" applyBorder="1" applyAlignment="1" applyProtection="1">
      <alignment horizontal="left" vertical="center"/>
    </xf>
    <xf numFmtId="49" fontId="11"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5" fillId="13" borderId="13" xfId="0" applyFont="1" applyFill="1" applyBorder="1" applyAlignment="1" applyProtection="1">
      <alignment vertical="center" wrapText="1"/>
    </xf>
    <xf numFmtId="49" fontId="45" fillId="13" borderId="15" xfId="0" applyFont="1" applyFill="1" applyBorder="1" applyAlignment="1" applyProtection="1">
      <alignment vertical="center"/>
    </xf>
    <xf numFmtId="49" fontId="45" fillId="13" borderId="15" xfId="0" applyFont="1" applyFill="1" applyBorder="1" applyAlignment="1" applyProtection="1">
      <alignment vertical="center" wrapText="1"/>
    </xf>
    <xf numFmtId="4" fontId="11" fillId="0" borderId="5" xfId="30" applyNumberFormat="1" applyFont="1" applyFill="1" applyBorder="1" applyAlignment="1" applyProtection="1">
      <alignment vertical="center" wrapText="1"/>
    </xf>
    <xf numFmtId="49" fontId="11" fillId="0" borderId="5" xfId="54" applyNumberFormat="1" applyFont="1" applyFill="1" applyBorder="1" applyAlignment="1" applyProtection="1">
      <alignment horizontal="left" vertical="center" wrapText="1" indent="7"/>
    </xf>
    <xf numFmtId="0" fontId="11" fillId="0" borderId="5" xfId="54" applyNumberFormat="1" applyFont="1" applyFill="1" applyBorder="1" applyAlignment="1" applyProtection="1">
      <alignment horizontal="left" vertical="center" wrapText="1"/>
    </xf>
    <xf numFmtId="0" fontId="11" fillId="7" borderId="5" xfId="54" applyFont="1" applyFill="1" applyBorder="1" applyAlignment="1" applyProtection="1">
      <alignment vertical="center" wrapText="1"/>
    </xf>
    <xf numFmtId="0" fontId="11" fillId="0" borderId="5" xfId="53" applyNumberFormat="1" applyFont="1" applyFill="1" applyBorder="1" applyAlignment="1" applyProtection="1">
      <alignment vertical="center" wrapText="1"/>
    </xf>
    <xf numFmtId="0" fontId="11" fillId="0" borderId="5" xfId="54" applyNumberFormat="1" applyFont="1" applyFill="1" applyBorder="1" applyAlignment="1" applyProtection="1">
      <alignment vertical="center" wrapText="1"/>
    </xf>
    <xf numFmtId="4" fontId="80" fillId="0" borderId="5" xfId="30" applyNumberFormat="1" applyFont="1" applyFill="1" applyBorder="1" applyAlignment="1" applyProtection="1">
      <alignment horizontal="center" vertical="center" wrapText="1"/>
    </xf>
    <xf numFmtId="0" fontId="80" fillId="0" borderId="0" xfId="54" applyFont="1" applyFill="1" applyAlignment="1" applyProtection="1">
      <alignment vertical="center" wrapText="1"/>
    </xf>
    <xf numFmtId="49" fontId="11" fillId="0" borderId="5" xfId="53" applyNumberFormat="1" applyFont="1" applyFill="1" applyBorder="1" applyAlignment="1" applyProtection="1">
      <alignment vertical="center" wrapText="1"/>
    </xf>
    <xf numFmtId="49" fontId="80" fillId="0" borderId="0" xfId="0" applyFont="1">
      <alignment vertical="top"/>
    </xf>
    <xf numFmtId="0" fontId="80" fillId="0" borderId="0" xfId="54" applyFont="1" applyFill="1" applyAlignment="1" applyProtection="1">
      <alignment vertical="center"/>
    </xf>
    <xf numFmtId="49" fontId="80" fillId="0" borderId="0" xfId="0" applyFont="1" applyAlignment="1">
      <alignment vertical="top"/>
    </xf>
    <xf numFmtId="0" fontId="11" fillId="7" borderId="5" xfId="54" applyNumberFormat="1" applyFont="1" applyFill="1" applyBorder="1" applyAlignment="1" applyProtection="1">
      <alignment horizontal="left" vertical="center" wrapText="1"/>
    </xf>
    <xf numFmtId="0" fontId="11" fillId="0" borderId="0" xfId="54" applyFont="1" applyFill="1" applyAlignment="1" applyProtection="1">
      <alignment vertical="top" wrapText="1"/>
    </xf>
    <xf numFmtId="49" fontId="45"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42" fillId="0" borderId="5" xfId="53" applyNumberFormat="1" applyFont="1" applyFill="1" applyBorder="1" applyAlignment="1" applyProtection="1">
      <alignment vertical="center" wrapText="1"/>
    </xf>
    <xf numFmtId="49" fontId="0" fillId="0" borderId="0" xfId="0">
      <alignment vertical="top"/>
    </xf>
    <xf numFmtId="49" fontId="11" fillId="0" borderId="0" xfId="0" applyFont="1">
      <alignment vertical="top"/>
    </xf>
    <xf numFmtId="49" fontId="0" fillId="0" borderId="0" xfId="0">
      <alignment vertical="top"/>
    </xf>
    <xf numFmtId="49" fontId="37" fillId="0" borderId="0" xfId="0" applyFont="1" applyBorder="1">
      <alignment vertical="top"/>
    </xf>
    <xf numFmtId="49" fontId="45" fillId="13" borderId="15" xfId="0" applyFont="1" applyFill="1" applyBorder="1" applyAlignment="1" applyProtection="1">
      <alignment horizontal="left" vertical="center" indent="1"/>
    </xf>
    <xf numFmtId="49" fontId="11" fillId="0" borderId="0" xfId="0" applyNumberFormat="1" applyFont="1" applyAlignment="1">
      <alignment vertical="center"/>
    </xf>
    <xf numFmtId="49" fontId="11" fillId="0" borderId="0" xfId="0" applyFont="1">
      <alignment vertical="top"/>
    </xf>
    <xf numFmtId="49" fontId="45" fillId="13" borderId="15" xfId="0" applyFont="1" applyFill="1" applyBorder="1" applyAlignment="1" applyProtection="1">
      <alignment horizontal="left" vertical="center"/>
    </xf>
    <xf numFmtId="49" fontId="11" fillId="13" borderId="15" xfId="54" applyNumberFormat="1" applyFont="1" applyFill="1" applyBorder="1" applyAlignment="1" applyProtection="1">
      <alignment horizontal="left" vertical="center" wrapText="1" indent="4"/>
    </xf>
    <xf numFmtId="49" fontId="11"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11"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5" fillId="13" borderId="13" xfId="0" applyNumberFormat="1" applyFont="1" applyFill="1" applyBorder="1" applyAlignment="1" applyProtection="1">
      <alignment horizontal="left" vertical="center"/>
    </xf>
    <xf numFmtId="0" fontId="45" fillId="13" borderId="15" xfId="0" applyNumberFormat="1" applyFont="1" applyFill="1" applyBorder="1" applyAlignment="1" applyProtection="1">
      <alignment horizontal="left" vertical="center"/>
    </xf>
    <xf numFmtId="0" fontId="45"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11"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11" fillId="0" borderId="5" xfId="51" applyFont="1" applyFill="1" applyBorder="1" applyAlignment="1" applyProtection="1">
      <alignment vertical="center" wrapText="1"/>
    </xf>
    <xf numFmtId="0" fontId="11" fillId="0" borderId="0" xfId="47" applyFont="1" applyFill="1" applyBorder="1" applyAlignment="1" applyProtection="1">
      <alignment vertical="center" wrapText="1"/>
    </xf>
    <xf numFmtId="49" fontId="11" fillId="0" borderId="5" xfId="0" applyNumberFormat="1" applyFont="1" applyFill="1" applyBorder="1" applyAlignment="1" applyProtection="1">
      <alignment vertical="center" wrapText="1"/>
    </xf>
    <xf numFmtId="0" fontId="11" fillId="7" borderId="0" xfId="54" applyFont="1" applyFill="1" applyBorder="1" applyAlignment="1" applyProtection="1">
      <alignment vertical="center" wrapText="1"/>
    </xf>
    <xf numFmtId="0" fontId="13"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33" fillId="13" borderId="15" xfId="0" applyFont="1" applyFill="1" applyBorder="1" applyAlignment="1" applyProtection="1">
      <alignment horizontal="left" vertical="center"/>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49" fontId="45" fillId="13" borderId="15" xfId="0" applyFont="1" applyFill="1" applyBorder="1" applyAlignment="1" applyProtection="1">
      <alignment horizontal="left" vertical="center" indent="4"/>
    </xf>
    <xf numFmtId="0" fontId="11" fillId="0" borderId="0" xfId="47" applyFont="1" applyFill="1" applyBorder="1" applyAlignment="1" applyProtection="1">
      <alignment vertical="center" wrapText="1"/>
    </xf>
    <xf numFmtId="49" fontId="11" fillId="13" borderId="14" xfId="53" applyNumberFormat="1" applyFont="1" applyFill="1" applyBorder="1" applyAlignment="1" applyProtection="1">
      <alignment horizontal="center" vertical="center" wrapText="1"/>
    </xf>
    <xf numFmtId="4" fontId="11" fillId="0" borderId="5" xfId="30" applyNumberFormat="1" applyFont="1" applyFill="1" applyBorder="1" applyAlignment="1" applyProtection="1">
      <alignment horizontal="right" vertical="center" wrapText="1"/>
    </xf>
    <xf numFmtId="49" fontId="42" fillId="13" borderId="15" xfId="53" applyNumberFormat="1" applyFont="1" applyFill="1" applyBorder="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11" fillId="0" borderId="0" xfId="53" applyNumberFormat="1" applyFont="1" applyFill="1" applyBorder="1" applyAlignment="1" applyProtection="1">
      <alignment vertical="center" wrapText="1"/>
    </xf>
    <xf numFmtId="0" fontId="11" fillId="0" borderId="0" xfId="54" applyNumberFormat="1" applyFont="1" applyFill="1" applyAlignment="1" applyProtection="1">
      <alignment vertical="center" wrapText="1"/>
    </xf>
    <xf numFmtId="4" fontId="80" fillId="0" borderId="5" xfId="30"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vertical="center" wrapText="1"/>
    </xf>
    <xf numFmtId="0" fontId="80"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80" fillId="0" borderId="0" xfId="0" applyNumberFormat="1" applyFont="1" applyFill="1" applyBorder="1" applyAlignment="1" applyProtection="1">
      <alignment vertical="center"/>
    </xf>
    <xf numFmtId="49" fontId="11" fillId="11" borderId="5" xfId="53" applyNumberFormat="1" applyFont="1" applyFill="1" applyBorder="1" applyAlignment="1" applyProtection="1">
      <alignment horizontal="center" vertical="center" wrapText="1"/>
    </xf>
    <xf numFmtId="49" fontId="11"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80" fillId="0" borderId="0" xfId="0" applyNumberFormat="1" applyFont="1" applyFill="1" applyBorder="1" applyAlignment="1">
      <alignment horizontal="center" vertical="center"/>
    </xf>
    <xf numFmtId="0" fontId="34" fillId="7" borderId="23" xfId="33" applyNumberFormat="1" applyFont="1" applyFill="1" applyBorder="1" applyAlignment="1" applyProtection="1">
      <alignment horizontal="center" vertical="center" wrapText="1"/>
    </xf>
    <xf numFmtId="0" fontId="11"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49" fontId="111" fillId="0" borderId="13" xfId="30" applyNumberFormat="1" applyFont="1" applyFill="1" applyBorder="1" applyAlignment="1" applyProtection="1">
      <alignment horizontal="left" vertical="center" wrapText="1"/>
    </xf>
    <xf numFmtId="0" fontId="108" fillId="0" borderId="5" xfId="30" applyNumberFormat="1" applyFont="1" applyFill="1" applyBorder="1" applyAlignment="1" applyProtection="1">
      <alignment horizontal="left" vertical="center" wrapText="1" indent="2"/>
    </xf>
    <xf numFmtId="49" fontId="108" fillId="0" borderId="5" xfId="54" applyNumberFormat="1" applyFont="1" applyFill="1" applyBorder="1" applyAlignment="1" applyProtection="1">
      <alignment horizontal="center" vertical="center" wrapText="1"/>
    </xf>
    <xf numFmtId="0" fontId="109" fillId="0" borderId="0" xfId="54" applyFont="1" applyFill="1" applyAlignment="1" applyProtection="1">
      <alignment vertical="center" wrapText="1"/>
    </xf>
    <xf numFmtId="0" fontId="11" fillId="0" borderId="0" xfId="54" applyFont="1" applyFill="1" applyAlignment="1" applyProtection="1">
      <alignment vertical="top"/>
    </xf>
    <xf numFmtId="0" fontId="60" fillId="0" borderId="0" xfId="54" applyFont="1" applyFill="1" applyAlignment="1" applyProtection="1">
      <alignment horizontal="right" vertical="top" wrapText="1"/>
    </xf>
    <xf numFmtId="0" fontId="11" fillId="0" borderId="16" xfId="54" applyNumberFormat="1" applyFont="1" applyFill="1" applyBorder="1" applyAlignment="1" applyProtection="1">
      <alignment vertical="center" wrapText="1"/>
    </xf>
    <xf numFmtId="49" fontId="48" fillId="13" borderId="15" xfId="35" applyFont="1" applyFill="1" applyBorder="1" applyAlignment="1" applyProtection="1">
      <alignment horizontal="center" vertical="top"/>
    </xf>
    <xf numFmtId="0" fontId="11" fillId="0" borderId="26" xfId="54" applyNumberFormat="1" applyFont="1" applyFill="1" applyBorder="1" applyAlignment="1" applyProtection="1">
      <alignment vertical="top" wrapText="1"/>
    </xf>
    <xf numFmtId="0" fontId="0" fillId="0" borderId="0" xfId="0" applyNumberFormat="1" applyAlignment="1">
      <alignment horizontal="left" vertical="top" wrapText="1"/>
    </xf>
    <xf numFmtId="0" fontId="108" fillId="0" borderId="0" xfId="0" applyNumberFormat="1" applyFont="1" applyFill="1" applyBorder="1" applyAlignment="1" applyProtection="1">
      <alignment vertical="center"/>
    </xf>
    <xf numFmtId="49" fontId="62" fillId="0" borderId="0" xfId="54" applyNumberFormat="1" applyFont="1" applyFill="1" applyAlignment="1" applyProtection="1">
      <alignment vertical="center" wrapText="1"/>
    </xf>
    <xf numFmtId="0" fontId="112" fillId="7" borderId="0" xfId="54" applyFont="1" applyFill="1" applyBorder="1" applyAlignment="1" applyProtection="1">
      <alignment vertical="center" wrapText="1"/>
    </xf>
    <xf numFmtId="0" fontId="62" fillId="7" borderId="0" xfId="54" applyFont="1" applyFill="1" applyBorder="1" applyAlignment="1" applyProtection="1">
      <alignment vertical="center" wrapText="1"/>
    </xf>
    <xf numFmtId="0" fontId="11" fillId="7" borderId="0" xfId="52" applyFont="1" applyFill="1" applyBorder="1" applyAlignment="1" applyProtection="1">
      <alignment horizontal="right" vertical="center" wrapText="1" indent="1"/>
    </xf>
    <xf numFmtId="0" fontId="11" fillId="0" borderId="16" xfId="54" applyNumberFormat="1" applyFont="1" applyFill="1" applyBorder="1" applyAlignment="1" applyProtection="1">
      <alignment vertical="top" wrapText="1"/>
    </xf>
    <xf numFmtId="0" fontId="11" fillId="0" borderId="0" xfId="54" applyFont="1" applyFill="1" applyAlignment="1" applyProtection="1">
      <alignment vertical="center" wrapText="1"/>
    </xf>
    <xf numFmtId="49" fontId="11" fillId="0" borderId="5" xfId="54"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center" vertical="center" wrapText="1"/>
    </xf>
    <xf numFmtId="0" fontId="11" fillId="0" borderId="5" xfId="53" applyFont="1" applyBorder="1" applyAlignment="1" applyProtection="1">
      <alignment horizontal="left" vertical="center"/>
    </xf>
    <xf numFmtId="49" fontId="11" fillId="0" borderId="0" xfId="35" applyNumberFormat="1" applyFont="1">
      <alignment vertical="top"/>
    </xf>
    <xf numFmtId="0" fontId="11" fillId="0" borderId="0" xfId="54" applyFont="1" applyFill="1" applyBorder="1" applyAlignment="1" applyProtection="1">
      <alignment vertical="center" wrapText="1"/>
    </xf>
    <xf numFmtId="0" fontId="11" fillId="8" borderId="5" xfId="53" applyNumberFormat="1" applyFont="1" applyFill="1" applyBorder="1" applyAlignment="1" applyProtection="1">
      <alignment horizontal="left" vertical="center" wrapText="1"/>
    </xf>
    <xf numFmtId="0" fontId="72" fillId="0" borderId="0" xfId="54" applyFont="1" applyFill="1" applyAlignment="1" applyProtection="1">
      <alignment vertical="center" wrapText="1"/>
    </xf>
    <xf numFmtId="49" fontId="80" fillId="0" borderId="0" xfId="54" applyNumberFormat="1" applyFont="1" applyFill="1" applyAlignment="1" applyProtection="1">
      <alignment vertical="center" wrapText="1"/>
    </xf>
    <xf numFmtId="0" fontId="80" fillId="0" borderId="0" xfId="54" applyFont="1" applyFill="1" applyAlignment="1" applyProtection="1">
      <alignment vertical="center" wrapText="1"/>
    </xf>
    <xf numFmtId="0" fontId="37" fillId="0" borderId="0" xfId="54" applyFont="1" applyFill="1" applyAlignment="1" applyProtection="1">
      <alignment vertical="center" wrapText="1"/>
    </xf>
    <xf numFmtId="0" fontId="11" fillId="0" borderId="5" xfId="47" applyNumberFormat="1" applyFont="1" applyFill="1" applyBorder="1" applyAlignment="1" applyProtection="1">
      <alignment horizontal="center" vertical="center" wrapText="1"/>
    </xf>
    <xf numFmtId="49" fontId="86" fillId="7" borderId="0" xfId="33" applyNumberFormat="1" applyFont="1" applyFill="1" applyBorder="1" applyAlignment="1" applyProtection="1">
      <alignment horizontal="center" vertical="center" wrapText="1"/>
    </xf>
    <xf numFmtId="0" fontId="86" fillId="0" borderId="0" xfId="47" applyNumberFormat="1" applyFont="1" applyFill="1" applyBorder="1" applyAlignment="1" applyProtection="1">
      <alignment horizontal="center" vertical="center" wrapText="1"/>
    </xf>
    <xf numFmtId="0" fontId="86" fillId="0" borderId="0" xfId="53" applyNumberFormat="1" applyFont="1" applyFill="1" applyBorder="1" applyAlignment="1" applyProtection="1">
      <alignment horizontal="center" vertical="center" wrapText="1"/>
    </xf>
    <xf numFmtId="0" fontId="11" fillId="0" borderId="5" xfId="54" applyNumberFormat="1" applyFont="1" applyFill="1" applyBorder="1" applyAlignment="1" applyProtection="1">
      <alignment horizontal="center" vertical="center" wrapText="1"/>
    </xf>
    <xf numFmtId="0" fontId="11" fillId="0" borderId="5" xfId="47" applyFont="1" applyFill="1" applyBorder="1" applyAlignment="1" applyProtection="1">
      <alignment horizontal="left" vertical="center" wrapText="1" indent="1"/>
    </xf>
    <xf numFmtId="0" fontId="11" fillId="0" borderId="5" xfId="54" applyNumberFormat="1" applyFont="1" applyFill="1" applyBorder="1" applyAlignment="1" applyProtection="1">
      <alignment vertical="center" wrapText="1"/>
    </xf>
    <xf numFmtId="0" fontId="11" fillId="0" borderId="5" xfId="47" applyFont="1" applyFill="1" applyBorder="1" applyAlignment="1" applyProtection="1">
      <alignment horizontal="left" vertical="center" wrapText="1" indent="3"/>
    </xf>
    <xf numFmtId="0" fontId="11" fillId="0" borderId="5" xfId="47" applyFont="1" applyFill="1" applyBorder="1" applyAlignment="1" applyProtection="1">
      <alignment horizontal="left" vertical="center" wrapText="1" indent="4"/>
    </xf>
    <xf numFmtId="49" fontId="11" fillId="13" borderId="13" xfId="54" applyNumberFormat="1" applyFont="1" applyFill="1" applyBorder="1" applyAlignment="1" applyProtection="1">
      <alignment horizontal="center" vertical="center" wrapText="1"/>
    </xf>
    <xf numFmtId="0" fontId="11" fillId="13" borderId="15" xfId="53" applyNumberFormat="1" applyFont="1" applyFill="1" applyBorder="1" applyAlignment="1" applyProtection="1">
      <alignment horizontal="left" vertical="center" wrapText="1"/>
    </xf>
    <xf numFmtId="49" fontId="11" fillId="13" borderId="14" xfId="54" applyNumberFormat="1" applyFont="1" applyFill="1" applyBorder="1" applyAlignment="1" applyProtection="1">
      <alignment vertical="center" wrapText="1"/>
    </xf>
    <xf numFmtId="49" fontId="11" fillId="0" borderId="0" xfId="54" applyNumberFormat="1"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11" fillId="13" borderId="13" xfId="54" applyFont="1" applyFill="1" applyBorder="1" applyAlignment="1" applyProtection="1">
      <alignment vertical="center" wrapText="1"/>
    </xf>
    <xf numFmtId="49" fontId="11" fillId="10" borderId="5" xfId="35" applyNumberFormat="1" applyFont="1" applyFill="1" applyBorder="1" applyAlignment="1" applyProtection="1">
      <alignment horizontal="center" vertical="top" wrapText="1"/>
    </xf>
    <xf numFmtId="0" fontId="11" fillId="9" borderId="5" xfId="52" applyNumberFormat="1" applyFont="1" applyFill="1" applyBorder="1" applyAlignment="1" applyProtection="1">
      <alignment horizontal="left" vertical="center" wrapText="1" indent="1"/>
      <protection locked="0"/>
    </xf>
    <xf numFmtId="49" fontId="45" fillId="13" borderId="15" xfId="35" applyFont="1" applyFill="1" applyBorder="1" applyAlignment="1" applyProtection="1">
      <alignment horizontal="left" vertical="center" indent="2"/>
    </xf>
    <xf numFmtId="0" fontId="62" fillId="0" borderId="0" xfId="54" applyFont="1" applyFill="1" applyAlignment="1" applyProtection="1">
      <alignment vertical="center" wrapText="1"/>
    </xf>
    <xf numFmtId="0" fontId="80" fillId="0" borderId="0" xfId="54" applyFont="1" applyFill="1" applyAlignment="1" applyProtection="1">
      <alignment vertical="center"/>
    </xf>
    <xf numFmtId="0" fontId="11" fillId="0" borderId="5" xfId="47" applyFont="1" applyFill="1" applyBorder="1" applyAlignment="1" applyProtection="1">
      <alignment horizontal="left" vertical="center" wrapText="1" indent="2"/>
    </xf>
    <xf numFmtId="0" fontId="113" fillId="7" borderId="0" xfId="54" applyFont="1" applyFill="1" applyBorder="1" applyAlignment="1" applyProtection="1">
      <alignment horizontal="center" vertical="center" wrapText="1"/>
    </xf>
    <xf numFmtId="0" fontId="62" fillId="0" borderId="0" xfId="53" applyNumberFormat="1" applyFont="1" applyFill="1" applyBorder="1" applyAlignment="1" applyProtection="1">
      <alignment vertical="center" wrapText="1"/>
    </xf>
    <xf numFmtId="0" fontId="62" fillId="0" borderId="0" xfId="54" applyFont="1" applyFill="1" applyBorder="1" applyAlignment="1" applyProtection="1">
      <alignment vertical="center" wrapText="1"/>
    </xf>
    <xf numFmtId="49" fontId="45" fillId="13" borderId="17" xfId="0" applyFont="1" applyFill="1" applyBorder="1" applyAlignment="1" applyProtection="1">
      <alignment vertical="center" wrapText="1"/>
    </xf>
    <xf numFmtId="49" fontId="45" fillId="13" borderId="17" xfId="0" applyFont="1" applyFill="1" applyBorder="1" applyAlignment="1" applyProtection="1">
      <alignment vertical="center"/>
    </xf>
    <xf numFmtId="49" fontId="11" fillId="13" borderId="17" xfId="54" applyNumberFormat="1" applyFont="1" applyFill="1" applyBorder="1" applyAlignment="1" applyProtection="1">
      <alignment horizontal="left" vertical="center" wrapText="1" indent="4"/>
    </xf>
    <xf numFmtId="0" fontId="11" fillId="0" borderId="14" xfId="54" applyNumberFormat="1" applyFont="1" applyFill="1" applyBorder="1" applyAlignment="1" applyProtection="1">
      <alignment horizontal="left" vertical="center" wrapText="1" indent="4"/>
    </xf>
    <xf numFmtId="0" fontId="11"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62" fillId="0" borderId="46" xfId="53" applyNumberFormat="1" applyFont="1" applyFill="1" applyBorder="1" applyAlignment="1" applyProtection="1">
      <alignment horizontal="center" vertical="center" wrapText="1"/>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38" fillId="0" borderId="20" xfId="54" applyFont="1" applyFill="1" applyBorder="1" applyAlignment="1" applyProtection="1">
      <alignment horizontal="center"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0" fontId="11" fillId="0" borderId="0" xfId="54" applyFont="1" applyFill="1" applyAlignment="1" applyProtection="1">
      <alignment vertical="center" wrapText="1"/>
    </xf>
    <xf numFmtId="49" fontId="37" fillId="0" borderId="0" xfId="0" applyFont="1" applyBorder="1">
      <alignment vertical="top"/>
    </xf>
    <xf numFmtId="0" fontId="38" fillId="0" borderId="0" xfId="54" applyFont="1" applyFill="1" applyAlignment="1" applyProtection="1">
      <alignment horizontal="center" vertical="center" wrapText="1"/>
    </xf>
    <xf numFmtId="49" fontId="11" fillId="0" borderId="0" xfId="0" applyFont="1" applyBorder="1">
      <alignment vertical="top"/>
    </xf>
    <xf numFmtId="49" fontId="11" fillId="0" borderId="0" xfId="0" applyFont="1" applyBorder="1" applyAlignment="1">
      <alignment vertical="top"/>
    </xf>
    <xf numFmtId="0" fontId="80" fillId="0" borderId="0" xfId="54" applyFont="1" applyFill="1" applyBorder="1" applyAlignment="1" applyProtection="1">
      <alignment vertical="center" wrapText="1"/>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49" fontId="37" fillId="0" borderId="0" xfId="0" applyFont="1" applyBorder="1">
      <alignment vertical="top"/>
    </xf>
    <xf numFmtId="0" fontId="46" fillId="7" borderId="0" xfId="54" applyFont="1" applyFill="1" applyBorder="1" applyAlignment="1" applyProtection="1">
      <alignment horizontal="center" vertical="center" wrapText="1"/>
    </xf>
    <xf numFmtId="0" fontId="11" fillId="0" borderId="0" xfId="54" applyFont="1" applyFill="1" applyBorder="1" applyAlignment="1" applyProtection="1">
      <alignment horizontal="center" vertical="center" wrapText="1"/>
    </xf>
    <xf numFmtId="49" fontId="11" fillId="0" borderId="0" xfId="0" applyFont="1" applyBorder="1">
      <alignment vertical="top"/>
    </xf>
    <xf numFmtId="0" fontId="11" fillId="0" borderId="20" xfId="54" applyFont="1" applyFill="1" applyBorder="1" applyAlignment="1" applyProtection="1">
      <alignment vertical="center" wrapText="1"/>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38" fillId="0" borderId="0" xfId="54" applyFont="1" applyFill="1" applyBorder="1" applyAlignment="1" applyProtection="1">
      <alignment vertical="center" wrapText="1"/>
    </xf>
    <xf numFmtId="49" fontId="11" fillId="0" borderId="20" xfId="0" applyFont="1" applyBorder="1">
      <alignment vertical="top"/>
    </xf>
    <xf numFmtId="49" fontId="80" fillId="0" borderId="0" xfId="0" applyFont="1" applyFill="1" applyBorder="1" applyProtection="1">
      <alignment vertical="top"/>
    </xf>
    <xf numFmtId="0" fontId="80" fillId="0" borderId="20" xfId="54" applyFont="1" applyFill="1" applyBorder="1" applyAlignment="1" applyProtection="1">
      <alignment horizontal="center" vertical="center" wrapText="1"/>
    </xf>
    <xf numFmtId="0" fontId="80" fillId="0" borderId="20" xfId="54" applyFont="1" applyFill="1" applyBorder="1" applyAlignment="1" applyProtection="1">
      <alignment vertical="center" wrapText="1"/>
    </xf>
    <xf numFmtId="49" fontId="16" fillId="0" borderId="0" xfId="0" applyFont="1" applyBorder="1">
      <alignment vertical="top"/>
    </xf>
    <xf numFmtId="49" fontId="0" fillId="0" borderId="20" xfId="0" applyBorder="1">
      <alignment vertical="top"/>
    </xf>
    <xf numFmtId="49" fontId="80" fillId="0" borderId="0" xfId="0" applyNumberFormat="1" applyFont="1" applyFill="1" applyBorder="1" applyAlignment="1" applyProtection="1">
      <alignment vertical="center"/>
    </xf>
    <xf numFmtId="49" fontId="0" fillId="0" borderId="0" xfId="0">
      <alignment vertical="top"/>
    </xf>
    <xf numFmtId="0" fontId="11" fillId="0" borderId="0" xfId="54" applyFont="1" applyFill="1" applyAlignment="1" applyProtection="1">
      <alignment vertical="center" wrapText="1"/>
    </xf>
    <xf numFmtId="0" fontId="38" fillId="7" borderId="0" xfId="54" applyFont="1" applyFill="1" applyBorder="1" applyAlignment="1" applyProtection="1">
      <alignment horizontal="center" vertical="center" wrapText="1"/>
    </xf>
    <xf numFmtId="49" fontId="16" fillId="0" borderId="0" xfId="0" applyFont="1">
      <alignment vertical="top"/>
    </xf>
    <xf numFmtId="49" fontId="37" fillId="0" borderId="0" xfId="0" applyFont="1" applyBorder="1">
      <alignment vertical="top"/>
    </xf>
    <xf numFmtId="0" fontId="37" fillId="7" borderId="0" xfId="54" applyFont="1" applyFill="1" applyBorder="1" applyAlignment="1" applyProtection="1">
      <alignment vertical="center" wrapText="1"/>
    </xf>
    <xf numFmtId="0" fontId="38" fillId="0" borderId="0" xfId="54" applyFont="1" applyFill="1" applyAlignment="1" applyProtection="1">
      <alignment horizontal="center" vertical="center" wrapText="1"/>
    </xf>
    <xf numFmtId="49" fontId="11" fillId="0" borderId="0" xfId="0" applyNumberFormat="1" applyFont="1" applyAlignment="1">
      <alignment vertical="center"/>
    </xf>
    <xf numFmtId="49" fontId="11" fillId="0" borderId="0" xfId="0" applyFont="1">
      <alignment vertical="top"/>
    </xf>
    <xf numFmtId="49" fontId="11" fillId="0" borderId="0" xfId="0" applyFont="1" applyBorder="1">
      <alignment vertical="top"/>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49" fontId="80" fillId="0" borderId="0" xfId="0" applyFont="1" applyBorder="1">
      <alignment vertical="top"/>
    </xf>
    <xf numFmtId="49" fontId="80" fillId="0" borderId="0" xfId="0" applyNumberFormat="1" applyFont="1" applyBorder="1" applyAlignment="1">
      <alignment vertical="center"/>
    </xf>
    <xf numFmtId="0" fontId="38" fillId="7" borderId="0" xfId="54" applyFont="1" applyFill="1" applyBorder="1" applyAlignment="1" applyProtection="1">
      <alignment vertical="center" wrapText="1"/>
    </xf>
    <xf numFmtId="0" fontId="16" fillId="0" borderId="0" xfId="54" applyFont="1" applyFill="1" applyBorder="1" applyAlignment="1" applyProtection="1">
      <alignment horizontal="center" vertical="center" wrapText="1"/>
    </xf>
    <xf numFmtId="0" fontId="16" fillId="0" borderId="0" xfId="54" applyFont="1" applyFill="1" applyBorder="1" applyAlignment="1" applyProtection="1">
      <alignment vertical="center" wrapText="1"/>
    </xf>
    <xf numFmtId="49" fontId="0" fillId="0" borderId="0" xfId="0">
      <alignment vertical="top"/>
    </xf>
    <xf numFmtId="0" fontId="11" fillId="0" borderId="0" xfId="54" applyFont="1" applyFill="1" applyAlignment="1" applyProtection="1">
      <alignment vertical="center" wrapText="1"/>
    </xf>
    <xf numFmtId="0" fontId="11" fillId="7" borderId="0" xfId="54" applyFont="1" applyFill="1" applyBorder="1" applyAlignment="1" applyProtection="1">
      <alignment vertical="center" wrapText="1"/>
    </xf>
    <xf numFmtId="0" fontId="38" fillId="7" borderId="0" xfId="54" applyFont="1" applyFill="1" applyBorder="1" applyAlignment="1" applyProtection="1">
      <alignment horizontal="center" vertical="center" wrapText="1"/>
    </xf>
    <xf numFmtId="49" fontId="16" fillId="0" borderId="0" xfId="0" applyFont="1">
      <alignment vertical="top"/>
    </xf>
    <xf numFmtId="49" fontId="37" fillId="0" borderId="0" xfId="0" applyFont="1" applyBorder="1">
      <alignment vertical="top"/>
    </xf>
    <xf numFmtId="0" fontId="37" fillId="7" borderId="0" xfId="54" applyFont="1" applyFill="1" applyBorder="1" applyAlignment="1" applyProtection="1">
      <alignment vertical="center" wrapText="1"/>
    </xf>
    <xf numFmtId="49" fontId="11" fillId="0" borderId="0" xfId="54" applyNumberFormat="1" applyFont="1" applyFill="1" applyAlignment="1" applyProtection="1">
      <alignment vertical="center" wrapText="1"/>
    </xf>
    <xf numFmtId="0" fontId="16" fillId="0" borderId="0" xfId="54" applyFont="1" applyFill="1" applyAlignment="1" applyProtection="1">
      <alignment horizontal="center" vertical="center" wrapText="1"/>
    </xf>
    <xf numFmtId="0" fontId="11" fillId="0" borderId="0" xfId="54" applyFont="1" applyFill="1" applyBorder="1" applyAlignment="1" applyProtection="1">
      <alignment vertical="center" wrapText="1"/>
    </xf>
    <xf numFmtId="49" fontId="45" fillId="13" borderId="15" xfId="0" applyFont="1" applyFill="1" applyBorder="1" applyAlignment="1" applyProtection="1">
      <alignment horizontal="left" vertical="center" indent="2"/>
    </xf>
    <xf numFmtId="49" fontId="45" fillId="13" borderId="15" xfId="0" applyFont="1" applyFill="1" applyBorder="1" applyAlignment="1" applyProtection="1">
      <alignment horizontal="left" vertical="center" indent="3"/>
    </xf>
    <xf numFmtId="49" fontId="45" fillId="13" borderId="15" xfId="0" applyFont="1" applyFill="1" applyBorder="1" applyAlignment="1" applyProtection="1">
      <alignment horizontal="left" vertical="center" indent="4"/>
    </xf>
    <xf numFmtId="49" fontId="11" fillId="0" borderId="0" xfId="0" applyNumberFormat="1" applyFont="1" applyAlignment="1">
      <alignment vertical="center"/>
    </xf>
    <xf numFmtId="49" fontId="11" fillId="0" borderId="0" xfId="0" applyFont="1">
      <alignment vertical="top"/>
    </xf>
    <xf numFmtId="49" fontId="11" fillId="13" borderId="18" xfId="53" applyNumberFormat="1" applyFont="1" applyFill="1" applyBorder="1" applyAlignment="1" applyProtection="1">
      <alignment horizontal="center" vertical="center" wrapText="1"/>
    </xf>
    <xf numFmtId="49" fontId="42" fillId="13" borderId="15" xfId="53" applyNumberFormat="1" applyFont="1" applyFill="1" applyBorder="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80" fillId="0" borderId="0" xfId="54" applyFont="1" applyFill="1" applyAlignment="1" applyProtection="1">
      <alignment vertical="center" wrapText="1"/>
    </xf>
    <xf numFmtId="0" fontId="46" fillId="7" borderId="0" xfId="54" applyFont="1" applyFill="1" applyBorder="1" applyAlignment="1" applyProtection="1">
      <alignment vertical="top" wrapText="1"/>
    </xf>
    <xf numFmtId="49" fontId="80" fillId="0" borderId="0" xfId="0" applyFont="1">
      <alignment vertical="top"/>
    </xf>
    <xf numFmtId="0" fontId="80" fillId="0" borderId="0" xfId="53" applyNumberFormat="1" applyFont="1" applyFill="1" applyBorder="1" applyAlignment="1" applyProtection="1">
      <alignment vertical="center" wrapText="1"/>
    </xf>
    <xf numFmtId="49" fontId="80" fillId="0" borderId="0" xfId="0" applyFont="1" applyAlignment="1">
      <alignment vertical="top"/>
    </xf>
    <xf numFmtId="0" fontId="80" fillId="0" borderId="0" xfId="0" applyNumberFormat="1" applyFont="1" applyFill="1" applyBorder="1" applyAlignment="1">
      <alignment vertical="center"/>
    </xf>
    <xf numFmtId="49" fontId="80" fillId="0" borderId="0" xfId="54" applyNumberFormat="1" applyFont="1" applyFill="1" applyAlignment="1" applyProtection="1">
      <alignment vertical="center" wrapText="1"/>
    </xf>
    <xf numFmtId="0" fontId="80" fillId="0" borderId="0" xfId="54" applyFont="1" applyFill="1" applyBorder="1" applyAlignment="1" applyProtection="1">
      <alignment vertical="center" wrapText="1"/>
    </xf>
    <xf numFmtId="49" fontId="80" fillId="0" borderId="0" xfId="0" applyFont="1" applyBorder="1">
      <alignment vertical="top"/>
    </xf>
    <xf numFmtId="49" fontId="80" fillId="0" borderId="0" xfId="0" applyNumberFormat="1" applyFont="1" applyAlignment="1">
      <alignment vertical="center"/>
    </xf>
    <xf numFmtId="0" fontId="80" fillId="0" borderId="0" xfId="54" applyFont="1" applyFill="1" applyAlignment="1" applyProtection="1">
      <alignment horizontal="center" vertical="center" wrapText="1"/>
    </xf>
    <xf numFmtId="0" fontId="11" fillId="0" borderId="0" xfId="54" applyFont="1" applyFill="1" applyAlignment="1" applyProtection="1">
      <alignment vertical="top" wrapText="1"/>
    </xf>
    <xf numFmtId="0" fontId="11" fillId="0" borderId="16" xfId="54" applyNumberFormat="1"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80" fillId="0" borderId="0" xfId="0" applyNumberFormat="1" applyFont="1" applyFill="1" applyBorder="1" applyAlignment="1">
      <alignment horizontal="center" vertical="center"/>
    </xf>
    <xf numFmtId="0" fontId="11" fillId="0" borderId="0" xfId="47" applyFont="1" applyFill="1" applyBorder="1" applyAlignment="1" applyProtection="1">
      <alignment horizontal="right" vertical="center" wrapText="1"/>
    </xf>
    <xf numFmtId="0" fontId="34" fillId="7" borderId="23" xfId="33" applyNumberFormat="1" applyFont="1" applyFill="1" applyBorder="1" applyAlignment="1" applyProtection="1">
      <alignment horizontal="center" vertical="center" wrapText="1"/>
    </xf>
    <xf numFmtId="0" fontId="80" fillId="0" borderId="0" xfId="54" applyFont="1" applyFill="1" applyBorder="1" applyAlignment="1" applyProtection="1">
      <alignment horizontal="center" vertical="center" wrapText="1"/>
    </xf>
    <xf numFmtId="0" fontId="11"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11" fillId="0" borderId="5" xfId="54" applyNumberFormat="1"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center" vertical="center" wrapText="1"/>
    </xf>
    <xf numFmtId="0" fontId="0" fillId="0" borderId="0" xfId="0" applyNumberFormat="1">
      <alignment vertical="top"/>
    </xf>
    <xf numFmtId="0" fontId="11" fillId="0" borderId="5" xfId="51" applyFont="1" applyFill="1" applyBorder="1" applyAlignment="1" applyProtection="1">
      <alignment vertical="top" wrapText="1"/>
    </xf>
    <xf numFmtId="0" fontId="0" fillId="0" borderId="16" xfId="0" applyNumberFormat="1" applyBorder="1" applyAlignment="1">
      <alignment vertical="top" wrapText="1"/>
    </xf>
    <xf numFmtId="0" fontId="11"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11" fillId="0" borderId="5" xfId="0" applyNumberFormat="1" applyFont="1" applyBorder="1" applyAlignment="1" applyProtection="1">
      <alignment horizontal="right" vertical="top"/>
    </xf>
    <xf numFmtId="49" fontId="11" fillId="0" borderId="16" xfId="0" applyNumberFormat="1" applyFont="1" applyBorder="1" applyAlignment="1" applyProtection="1">
      <alignment horizontal="right" vertical="top"/>
    </xf>
    <xf numFmtId="49" fontId="45" fillId="13" borderId="15" xfId="0" applyFont="1" applyFill="1" applyBorder="1" applyAlignment="1" applyProtection="1">
      <alignment horizontal="left" vertical="center" indent="3"/>
    </xf>
    <xf numFmtId="49" fontId="0" fillId="0" borderId="0" xfId="0">
      <alignment vertical="top"/>
    </xf>
    <xf numFmtId="0" fontId="11" fillId="0" borderId="0" xfId="54" applyFont="1" applyFill="1" applyAlignment="1" applyProtection="1">
      <alignment vertical="center" wrapText="1"/>
    </xf>
    <xf numFmtId="0" fontId="38" fillId="7" borderId="0" xfId="54" applyFont="1" applyFill="1" applyBorder="1" applyAlignment="1" applyProtection="1">
      <alignment horizontal="center" vertical="center" wrapText="1"/>
    </xf>
    <xf numFmtId="49" fontId="16" fillId="0" borderId="0" xfId="0" applyFont="1">
      <alignment vertical="top"/>
    </xf>
    <xf numFmtId="49" fontId="37" fillId="0" borderId="0" xfId="0" applyFont="1" applyBorder="1">
      <alignment vertical="top"/>
    </xf>
    <xf numFmtId="0" fontId="37" fillId="7" borderId="0" xfId="54" applyFont="1" applyFill="1" applyBorder="1" applyAlignment="1" applyProtection="1">
      <alignment vertical="center" wrapText="1"/>
    </xf>
    <xf numFmtId="0" fontId="16" fillId="0" borderId="0" xfId="54" applyFont="1" applyFill="1" applyAlignment="1" applyProtection="1">
      <alignment vertical="center" wrapText="1"/>
    </xf>
    <xf numFmtId="0" fontId="16" fillId="0" borderId="0" xfId="54" applyFont="1" applyFill="1" applyAlignment="1" applyProtection="1">
      <alignment horizontal="center" vertical="center" wrapText="1"/>
    </xf>
    <xf numFmtId="0" fontId="38" fillId="0" borderId="0" xfId="54" applyFont="1" applyFill="1" applyAlignment="1" applyProtection="1">
      <alignment horizontal="center" vertical="center" wrapText="1"/>
    </xf>
    <xf numFmtId="49" fontId="11" fillId="0" borderId="0" xfId="0" applyFont="1">
      <alignment vertical="top"/>
    </xf>
    <xf numFmtId="0" fontId="46" fillId="7" borderId="0" xfId="54" applyFont="1" applyFill="1" applyBorder="1" applyAlignment="1" applyProtection="1">
      <alignment vertical="top" wrapText="1"/>
    </xf>
    <xf numFmtId="49" fontId="80" fillId="0" borderId="0" xfId="0" applyFont="1">
      <alignment vertical="top"/>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80" fillId="0" borderId="0" xfId="0" applyFont="1" applyFill="1" applyBorder="1" applyProtection="1">
      <alignment vertical="top"/>
    </xf>
    <xf numFmtId="49" fontId="80" fillId="0" borderId="0" xfId="0" applyFont="1" applyBorder="1">
      <alignment vertical="top"/>
    </xf>
    <xf numFmtId="49" fontId="80" fillId="0" borderId="0" xfId="0" applyNumberFormat="1" applyFont="1" applyBorder="1" applyAlignment="1">
      <alignment vertical="center"/>
    </xf>
    <xf numFmtId="49" fontId="80" fillId="0" borderId="0" xfId="0" applyNumberFormat="1" applyFont="1" applyAlignment="1">
      <alignment vertical="center"/>
    </xf>
    <xf numFmtId="49" fontId="0" fillId="0" borderId="0" xfId="0">
      <alignment vertical="top"/>
    </xf>
    <xf numFmtId="0" fontId="11" fillId="0" borderId="0" xfId="54" applyFont="1" applyFill="1" applyAlignment="1" applyProtection="1">
      <alignment vertical="center" wrapText="1"/>
    </xf>
    <xf numFmtId="0" fontId="38" fillId="7" borderId="0" xfId="54" applyFont="1" applyFill="1" applyBorder="1" applyAlignment="1" applyProtection="1">
      <alignment horizontal="center" vertical="center" wrapText="1"/>
    </xf>
    <xf numFmtId="49" fontId="16" fillId="0" borderId="0" xfId="0" applyFont="1">
      <alignment vertical="top"/>
    </xf>
    <xf numFmtId="49" fontId="37" fillId="0" borderId="0" xfId="0" applyFont="1" applyBorder="1">
      <alignment vertical="top"/>
    </xf>
    <xf numFmtId="0" fontId="37" fillId="7" borderId="0" xfId="54" applyFont="1" applyFill="1" applyBorder="1" applyAlignment="1" applyProtection="1">
      <alignment vertical="center" wrapText="1"/>
    </xf>
    <xf numFmtId="0" fontId="16" fillId="0" borderId="0" xfId="54" applyFont="1" applyFill="1" applyAlignment="1" applyProtection="1">
      <alignment vertical="center" wrapText="1"/>
    </xf>
    <xf numFmtId="0" fontId="16" fillId="0" borderId="0" xfId="54" applyFont="1" applyFill="1" applyAlignment="1" applyProtection="1">
      <alignment horizontal="center" vertical="center" wrapText="1"/>
    </xf>
    <xf numFmtId="0" fontId="38" fillId="0" borderId="0" xfId="54" applyFont="1" applyFill="1" applyAlignment="1" applyProtection="1">
      <alignment horizontal="center" vertical="center" wrapText="1"/>
    </xf>
    <xf numFmtId="0" fontId="11" fillId="9" borderId="5" xfId="54" applyNumberFormat="1" applyFont="1" applyFill="1" applyBorder="1" applyAlignment="1" applyProtection="1">
      <alignment horizontal="left" vertical="center" wrapText="1" indent="6"/>
      <protection locked="0"/>
    </xf>
    <xf numFmtId="49" fontId="11" fillId="0" borderId="0" xfId="0" applyFont="1">
      <alignment vertical="top"/>
    </xf>
    <xf numFmtId="49" fontId="11" fillId="9" borderId="5" xfId="54" applyNumberFormat="1" applyFont="1" applyFill="1" applyBorder="1" applyAlignment="1" applyProtection="1">
      <alignment horizontal="left" vertical="center" wrapText="1" indent="7"/>
      <protection locked="0"/>
    </xf>
    <xf numFmtId="49" fontId="11" fillId="9" borderId="5" xfId="54" applyNumberFormat="1" applyFont="1" applyFill="1" applyBorder="1" applyAlignment="1" applyProtection="1">
      <alignment horizontal="left" vertical="center" wrapText="1" indent="4"/>
      <protection locked="0"/>
    </xf>
    <xf numFmtId="49" fontId="11" fillId="9" borderId="5" xfId="49" applyNumberFormat="1" applyFont="1" applyFill="1" applyBorder="1" applyAlignment="1" applyProtection="1">
      <alignment horizontal="left" vertical="center" wrapText="1"/>
      <protection locked="0"/>
    </xf>
    <xf numFmtId="49" fontId="11"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6" fillId="7" borderId="0" xfId="54" applyFont="1" applyFill="1" applyBorder="1" applyAlignment="1" applyProtection="1">
      <alignment vertical="top" wrapText="1"/>
    </xf>
    <xf numFmtId="49" fontId="80" fillId="0" borderId="0" xfId="0" applyFont="1">
      <alignment vertical="top"/>
    </xf>
    <xf numFmtId="165" fontId="11" fillId="9" borderId="5" xfId="30" applyNumberFormat="1" applyFont="1" applyFill="1" applyBorder="1" applyAlignment="1" applyProtection="1">
      <alignment horizontal="right" vertical="center" wrapText="1"/>
      <protection locked="0"/>
    </xf>
    <xf numFmtId="0" fontId="80" fillId="0" borderId="0" xfId="54" applyFont="1" applyFill="1" applyBorder="1" applyAlignment="1" applyProtection="1">
      <alignment vertical="center" wrapText="1"/>
    </xf>
    <xf numFmtId="49" fontId="80" fillId="0" borderId="0" xfId="54" applyNumberFormat="1" applyFont="1" applyFill="1" applyBorder="1" applyAlignment="1" applyProtection="1">
      <alignment vertical="center" wrapText="1"/>
    </xf>
    <xf numFmtId="0" fontId="80" fillId="0" borderId="0" xfId="54" applyFont="1" applyFill="1" applyBorder="1" applyAlignment="1" applyProtection="1">
      <alignment horizontal="center" vertical="center" wrapText="1"/>
    </xf>
    <xf numFmtId="49" fontId="80" fillId="0" borderId="0" xfId="0" applyFont="1" applyFill="1" applyBorder="1" applyProtection="1">
      <alignment vertical="top"/>
    </xf>
    <xf numFmtId="49" fontId="80" fillId="0" borderId="0" xfId="0" applyFont="1" applyBorder="1">
      <alignment vertical="top"/>
    </xf>
    <xf numFmtId="49" fontId="80" fillId="0" borderId="0" xfId="0" applyNumberFormat="1" applyFont="1" applyBorder="1" applyAlignment="1">
      <alignment vertical="center"/>
    </xf>
    <xf numFmtId="49" fontId="80" fillId="0" borderId="0" xfId="0" applyNumberFormat="1" applyFont="1" applyAlignment="1">
      <alignment vertical="center"/>
    </xf>
    <xf numFmtId="49" fontId="11" fillId="9" borderId="5" xfId="53" applyNumberFormat="1" applyFont="1" applyFill="1" applyBorder="1" applyAlignment="1" applyProtection="1">
      <alignment horizontal="left" vertical="center" wrapText="1"/>
      <protection locked="0"/>
    </xf>
    <xf numFmtId="49" fontId="11" fillId="0" borderId="5" xfId="53" applyNumberFormat="1" applyFont="1" applyFill="1" applyBorder="1" applyAlignment="1" applyProtection="1">
      <alignment horizontal="center" vertical="center" wrapText="1"/>
    </xf>
    <xf numFmtId="49" fontId="11" fillId="0" borderId="5" xfId="33" applyNumberFormat="1" applyFont="1" applyFill="1" applyBorder="1" applyAlignment="1" applyProtection="1">
      <alignment horizontal="center" vertical="center" wrapText="1"/>
    </xf>
    <xf numFmtId="0" fontId="45" fillId="0" borderId="5" xfId="0" applyNumberFormat="1" applyFont="1" applyFill="1" applyBorder="1" applyAlignment="1" applyProtection="1">
      <alignment horizontal="left" vertical="center"/>
    </xf>
    <xf numFmtId="49" fontId="75"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0" fillId="0" borderId="0" xfId="0" applyNumberFormat="1">
      <alignment vertical="top"/>
    </xf>
    <xf numFmtId="0" fontId="11" fillId="9" borderId="5" xfId="54" applyNumberFormat="1" applyFont="1" applyFill="1" applyBorder="1" applyAlignment="1" applyProtection="1">
      <alignment horizontal="left" vertical="center" wrapText="1"/>
      <protection locked="0"/>
    </xf>
    <xf numFmtId="165" fontId="11" fillId="0" borderId="5" xfId="30" applyNumberFormat="1" applyFont="1" applyFill="1" applyBorder="1" applyAlignment="1" applyProtection="1">
      <alignment horizontal="right" vertical="center" wrapText="1"/>
    </xf>
    <xf numFmtId="165" fontId="11" fillId="0" borderId="5" xfId="30" applyNumberFormat="1" applyFont="1" applyFill="1" applyBorder="1" applyAlignment="1" applyProtection="1">
      <alignment vertical="center" wrapText="1"/>
    </xf>
    <xf numFmtId="4" fontId="11" fillId="0" borderId="5" xfId="54" applyNumberFormat="1" applyFont="1" applyFill="1" applyBorder="1" applyAlignment="1" applyProtection="1">
      <alignment horizontal="left" vertical="center" wrapText="1"/>
    </xf>
    <xf numFmtId="49" fontId="0" fillId="7" borderId="5" xfId="53" applyNumberFormat="1" applyFont="1" applyFill="1" applyBorder="1" applyAlignment="1" applyProtection="1">
      <alignment horizontal="center" vertical="center" wrapText="1"/>
    </xf>
    <xf numFmtId="0" fontId="80" fillId="0" borderId="0" xfId="54" applyFont="1" applyFill="1" applyAlignment="1" applyProtection="1">
      <alignment vertical="top" wrapText="1"/>
    </xf>
    <xf numFmtId="49" fontId="0" fillId="9" borderId="5" xfId="53" applyNumberFormat="1" applyFont="1" applyFill="1" applyBorder="1" applyAlignment="1" applyProtection="1">
      <alignment horizontal="center" vertical="center" wrapText="1"/>
      <protection locked="0"/>
    </xf>
    <xf numFmtId="0" fontId="0" fillId="0" borderId="5" xfId="0" applyNumberFormat="1" applyFill="1" applyBorder="1" applyAlignment="1">
      <alignment horizontal="center" vertical="center"/>
    </xf>
    <xf numFmtId="0" fontId="80" fillId="0" borderId="0" xfId="0" applyNumberFormat="1" applyFont="1" applyFill="1" applyBorder="1" applyAlignment="1">
      <alignment horizontal="center" vertical="center"/>
    </xf>
    <xf numFmtId="0" fontId="34" fillId="7" borderId="23" xfId="33" applyNumberFormat="1"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14" fontId="11" fillId="8" borderId="5" xfId="53" applyNumberFormat="1" applyFont="1" applyFill="1" applyBorder="1" applyAlignment="1" applyProtection="1">
      <alignment horizontal="left" vertical="center" wrapText="1" indent="1"/>
    </xf>
    <xf numFmtId="14" fontId="54" fillId="0" borderId="5" xfId="53" applyNumberFormat="1" applyFont="1" applyFill="1" applyBorder="1" applyAlignment="1" applyProtection="1">
      <alignment horizontal="center" vertical="center" wrapText="1"/>
    </xf>
    <xf numFmtId="22" fontId="11"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0" fontId="11" fillId="8" borderId="5" xfId="52" applyNumberFormat="1" applyFont="1" applyFill="1" applyBorder="1" applyAlignment="1" applyProtection="1">
      <alignment horizontal="left" vertical="center" wrapText="1" indent="1"/>
    </xf>
    <xf numFmtId="49" fontId="0" fillId="8" borderId="5" xfId="0" applyNumberFormat="1" applyFill="1" applyBorder="1" applyAlignment="1" applyProtection="1">
      <alignment horizontal="left" vertical="center" wrapText="1"/>
    </xf>
    <xf numFmtId="49" fontId="38" fillId="0" borderId="5" xfId="33" applyNumberFormat="1" applyFont="1" applyFill="1" applyBorder="1" applyAlignment="1" applyProtection="1">
      <alignment horizontal="center" vertical="center" wrapText="1"/>
    </xf>
    <xf numFmtId="49" fontId="11" fillId="9" borderId="5" xfId="52" applyNumberFormat="1" applyFont="1" applyFill="1" applyBorder="1" applyAlignment="1" applyProtection="1">
      <alignment horizontal="center" vertical="center" wrapText="1"/>
      <protection locked="0"/>
    </xf>
    <xf numFmtId="49" fontId="75" fillId="2" borderId="13" xfId="30" applyNumberFormat="1" applyFont="1" applyFill="1" applyBorder="1" applyAlignment="1" applyProtection="1">
      <alignment horizontal="left" vertical="center" wrapText="1"/>
      <protection locked="0"/>
    </xf>
    <xf numFmtId="0" fontId="0" fillId="2" borderId="5" xfId="30" applyNumberFormat="1" applyFont="1" applyFill="1" applyBorder="1" applyAlignment="1" applyProtection="1">
      <alignment horizontal="left" vertical="center" wrapText="1" indent="2"/>
      <protection locked="0"/>
    </xf>
    <xf numFmtId="49" fontId="11" fillId="9" borderId="5" xfId="52" applyNumberFormat="1" applyFont="1" applyFill="1" applyBorder="1" applyAlignment="1" applyProtection="1">
      <alignment horizontal="center" vertical="center" wrapText="1"/>
      <protection locked="0"/>
    </xf>
    <xf numFmtId="0" fontId="13" fillId="7" borderId="0" xfId="54" applyFont="1" applyFill="1" applyBorder="1" applyAlignment="1" applyProtection="1">
      <alignment horizontal="center" vertical="center" wrapText="1"/>
    </xf>
    <xf numFmtId="0" fontId="0" fillId="0" borderId="0" xfId="54" applyFont="1" applyFill="1" applyAlignment="1" applyProtection="1">
      <alignment vertical="center" wrapText="1"/>
    </xf>
    <xf numFmtId="0" fontId="0" fillId="0" borderId="0" xfId="0" applyNumberFormat="1" applyAlignment="1">
      <alignment vertical="center"/>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9" fontId="33" fillId="13" borderId="13" xfId="0" applyFont="1" applyFill="1" applyBorder="1" applyAlignment="1" applyProtection="1">
      <alignment horizontal="center" vertical="center"/>
    </xf>
    <xf numFmtId="4" fontId="11" fillId="9" borderId="5" xfId="30" applyNumberFormat="1" applyFont="1" applyFill="1" applyBorder="1" applyAlignment="1" applyProtection="1">
      <alignment horizontal="right" vertical="center" wrapText="1"/>
      <protection locked="0"/>
    </xf>
    <xf numFmtId="0" fontId="45" fillId="13" borderId="13" xfId="0" applyNumberFormat="1" applyFont="1" applyFill="1" applyBorder="1" applyAlignment="1" applyProtection="1">
      <alignment horizontal="left" vertical="center"/>
    </xf>
    <xf numFmtId="0" fontId="45" fillId="13" borderId="15" xfId="0" applyNumberFormat="1" applyFont="1" applyFill="1" applyBorder="1" applyAlignment="1" applyProtection="1">
      <alignment horizontal="left" vertical="center"/>
    </xf>
    <xf numFmtId="49" fontId="11" fillId="0" borderId="5" xfId="53" applyNumberFormat="1"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indent="5"/>
    </xf>
    <xf numFmtId="0" fontId="11" fillId="9" borderId="5" xfId="54" applyNumberFormat="1" applyFont="1" applyFill="1" applyBorder="1" applyAlignment="1" applyProtection="1">
      <alignment horizontal="left" vertical="center" wrapText="1" indent="6"/>
      <protection locked="0"/>
    </xf>
    <xf numFmtId="49" fontId="45" fillId="13" borderId="15" xfId="0" applyFont="1" applyFill="1" applyBorder="1" applyAlignment="1" applyProtection="1">
      <alignment horizontal="left" vertical="center" indent="6"/>
    </xf>
    <xf numFmtId="49" fontId="45" fillId="13" borderId="15" xfId="0" applyFont="1" applyFill="1" applyBorder="1" applyAlignment="1" applyProtection="1">
      <alignment horizontal="left" vertical="center" indent="1"/>
    </xf>
    <xf numFmtId="0" fontId="0" fillId="0" borderId="0" xfId="0" applyNumberFormat="1" applyBorder="1" applyAlignment="1">
      <alignment vertical="center"/>
    </xf>
    <xf numFmtId="49" fontId="11" fillId="13" borderId="14" xfId="53" applyNumberFormat="1" applyFont="1" applyFill="1" applyBorder="1" applyAlignment="1" applyProtection="1">
      <alignment horizontal="center" vertical="center" wrapText="1"/>
    </xf>
    <xf numFmtId="4" fontId="11" fillId="0" borderId="5" xfId="30" applyNumberFormat="1" applyFont="1" applyFill="1" applyBorder="1" applyAlignment="1" applyProtection="1">
      <alignment horizontal="right" vertical="center" wrapText="1"/>
    </xf>
    <xf numFmtId="49" fontId="42" fillId="13" borderId="15" xfId="53" applyNumberFormat="1" applyFont="1" applyFill="1" applyBorder="1" applyAlignment="1" applyProtection="1">
      <alignment horizontal="center" vertical="center" wrapText="1"/>
    </xf>
    <xf numFmtId="49" fontId="11" fillId="13" borderId="15" xfId="53" applyNumberFormat="1" applyFont="1" applyFill="1" applyBorder="1" applyAlignment="1" applyProtection="1">
      <alignment horizontal="center" vertical="center" wrapText="1"/>
    </xf>
    <xf numFmtId="49" fontId="11" fillId="0" borderId="5" xfId="33" applyNumberFormat="1" applyFont="1" applyFill="1" applyBorder="1" applyAlignment="1" applyProtection="1">
      <alignment horizontal="center" vertical="center" wrapText="1"/>
    </xf>
    <xf numFmtId="0" fontId="11" fillId="7" borderId="5" xfId="54" applyNumberFormat="1" applyFont="1" applyFill="1" applyBorder="1" applyAlignment="1" applyProtection="1">
      <alignment horizontal="left" vertical="center" wrapText="1"/>
    </xf>
    <xf numFmtId="0" fontId="11" fillId="0" borderId="0" xfId="53" applyNumberFormat="1" applyFont="1" applyFill="1" applyBorder="1" applyAlignment="1" applyProtection="1">
      <alignment vertical="center" wrapText="1"/>
    </xf>
    <xf numFmtId="4" fontId="80" fillId="0" borderId="5" xfId="30" applyNumberFormat="1" applyFont="1" applyFill="1" applyBorder="1" applyAlignment="1" applyProtection="1">
      <alignment horizontal="center" vertical="center" wrapText="1"/>
    </xf>
    <xf numFmtId="0" fontId="80" fillId="0" borderId="0" xfId="54" applyFont="1" applyFill="1" applyBorder="1" applyAlignment="1" applyProtection="1">
      <alignment horizontal="center" vertical="center" wrapText="1"/>
    </xf>
    <xf numFmtId="0" fontId="0" fillId="0" borderId="0" xfId="0" applyNumberFormat="1">
      <alignment vertical="top"/>
    </xf>
    <xf numFmtId="0" fontId="78" fillId="0" borderId="0" xfId="54" applyFont="1" applyFill="1" applyAlignment="1" applyProtection="1">
      <alignment vertical="center" wrapText="1"/>
    </xf>
    <xf numFmtId="0" fontId="83" fillId="0" borderId="0" xfId="54" applyFont="1" applyFill="1" applyAlignment="1" applyProtection="1">
      <alignment vertical="center" wrapText="1"/>
    </xf>
    <xf numFmtId="49" fontId="13" fillId="13" borderId="13" xfId="41" applyFont="1" applyFill="1" applyBorder="1" applyAlignment="1" applyProtection="1">
      <alignment horizontal="right" vertical="center" wrapText="1"/>
    </xf>
    <xf numFmtId="49" fontId="78" fillId="0" borderId="0" xfId="0" applyFont="1" applyFill="1" applyProtection="1">
      <alignment vertical="top"/>
    </xf>
    <xf numFmtId="49" fontId="80"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0" fontId="38" fillId="0" borderId="0" xfId="0" applyNumberFormat="1" applyFont="1" applyBorder="1" applyAlignment="1">
      <alignment horizontal="center" vertical="center" wrapText="1"/>
    </xf>
    <xf numFmtId="49" fontId="0" fillId="12" borderId="47" xfId="0" applyFont="1" applyFill="1" applyBorder="1" applyAlignment="1">
      <alignment horizontal="center" vertical="center"/>
    </xf>
    <xf numFmtId="49" fontId="11" fillId="8" borderId="29" xfId="53" applyNumberFormat="1" applyFont="1" applyFill="1" applyBorder="1" applyAlignment="1" applyProtection="1">
      <alignment horizontal="center" vertical="center" wrapText="1"/>
    </xf>
    <xf numFmtId="49" fontId="11" fillId="9" borderId="5" xfId="35" applyNumberFormat="1" applyFont="1" applyFill="1" applyBorder="1" applyAlignment="1" applyProtection="1">
      <alignment horizontal="left" vertical="center" wrapText="1" indent="1"/>
      <protection locked="0"/>
    </xf>
    <xf numFmtId="49" fontId="11" fillId="9" borderId="5" xfId="35" applyNumberFormat="1" applyFont="1" applyFill="1" applyBorder="1" applyAlignment="1" applyProtection="1">
      <alignment horizontal="left" vertical="center" wrapText="1" indent="1"/>
      <protection locked="0"/>
    </xf>
    <xf numFmtId="0" fontId="11" fillId="0" borderId="0" xfId="54" applyFont="1" applyFill="1" applyAlignment="1" applyProtection="1">
      <alignment vertical="center" wrapText="1"/>
    </xf>
    <xf numFmtId="49" fontId="11" fillId="0" borderId="5" xfId="54"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0" fontId="11" fillId="8" borderId="5" xfId="53" applyNumberFormat="1" applyFont="1" applyFill="1" applyBorder="1" applyAlignment="1" applyProtection="1">
      <alignment horizontal="left" vertical="center" wrapText="1"/>
    </xf>
    <xf numFmtId="0" fontId="72" fillId="0" borderId="0" xfId="54" applyFont="1" applyFill="1" applyAlignment="1" applyProtection="1">
      <alignment vertical="center" wrapText="1"/>
    </xf>
    <xf numFmtId="49" fontId="80" fillId="0" borderId="0" xfId="54" applyNumberFormat="1" applyFont="1" applyFill="1" applyAlignment="1" applyProtection="1">
      <alignment vertical="center" wrapText="1"/>
    </xf>
    <xf numFmtId="0" fontId="80" fillId="0" borderId="0" xfId="54" applyFont="1" applyFill="1" applyAlignment="1" applyProtection="1">
      <alignment vertical="center" wrapText="1"/>
    </xf>
    <xf numFmtId="0" fontId="37" fillId="0" borderId="0" xfId="54" applyFont="1" applyFill="1" applyAlignment="1" applyProtection="1">
      <alignment vertical="center" wrapText="1"/>
    </xf>
    <xf numFmtId="0" fontId="11" fillId="0" borderId="5" xfId="47" applyNumberFormat="1" applyFont="1" applyFill="1" applyBorder="1" applyAlignment="1" applyProtection="1">
      <alignment horizontal="center" vertical="center" wrapText="1"/>
    </xf>
    <xf numFmtId="49" fontId="86" fillId="7" borderId="0" xfId="33" applyNumberFormat="1" applyFont="1" applyFill="1" applyBorder="1" applyAlignment="1" applyProtection="1">
      <alignment horizontal="center" vertical="center" wrapText="1"/>
    </xf>
    <xf numFmtId="0" fontId="86" fillId="0" borderId="0" xfId="47" applyNumberFormat="1" applyFont="1" applyFill="1" applyBorder="1" applyAlignment="1" applyProtection="1">
      <alignment horizontal="center" vertical="center" wrapText="1"/>
    </xf>
    <xf numFmtId="0" fontId="86" fillId="0" borderId="0" xfId="53" applyNumberFormat="1" applyFont="1" applyFill="1" applyBorder="1" applyAlignment="1" applyProtection="1">
      <alignment horizontal="center" vertical="center" wrapText="1"/>
    </xf>
    <xf numFmtId="0" fontId="11" fillId="0" borderId="5" xfId="54" applyNumberFormat="1" applyFont="1" applyFill="1" applyBorder="1" applyAlignment="1" applyProtection="1">
      <alignment horizontal="center" vertical="center" wrapText="1"/>
    </xf>
    <xf numFmtId="0" fontId="11" fillId="0" borderId="5" xfId="47" applyFont="1" applyFill="1" applyBorder="1" applyAlignment="1" applyProtection="1">
      <alignment horizontal="left" vertical="center" wrapText="1" indent="1"/>
    </xf>
    <xf numFmtId="0" fontId="11" fillId="0" borderId="5" xfId="54" applyNumberFormat="1" applyFont="1" applyFill="1" applyBorder="1" applyAlignment="1" applyProtection="1">
      <alignment vertical="center" wrapText="1"/>
    </xf>
    <xf numFmtId="0" fontId="11" fillId="0" borderId="5" xfId="47" applyFont="1" applyFill="1" applyBorder="1" applyAlignment="1" applyProtection="1">
      <alignment horizontal="left" vertical="center" wrapText="1" indent="3"/>
    </xf>
    <xf numFmtId="0" fontId="11" fillId="0" borderId="5" xfId="47" applyFont="1" applyFill="1" applyBorder="1" applyAlignment="1" applyProtection="1">
      <alignment horizontal="left" vertical="center" wrapText="1" indent="4"/>
    </xf>
    <xf numFmtId="49" fontId="11" fillId="0" borderId="0" xfId="54" applyNumberFormat="1" applyFont="1" applyFill="1" applyBorder="1" applyAlignment="1" applyProtection="1">
      <alignment horizontal="center" vertical="center" wrapText="1"/>
    </xf>
    <xf numFmtId="49" fontId="11" fillId="0" borderId="0" xfId="54" applyNumberFormat="1" applyFont="1" applyFill="1" applyBorder="1" applyAlignment="1" applyProtection="1">
      <alignment vertical="center" wrapText="1"/>
    </xf>
    <xf numFmtId="0" fontId="11" fillId="0" borderId="5" xfId="54" applyFont="1" applyFill="1" applyBorder="1" applyAlignment="1" applyProtection="1">
      <alignment horizontal="center" vertical="center" wrapText="1"/>
    </xf>
    <xf numFmtId="0" fontId="11" fillId="0" borderId="0" xfId="47" applyFont="1" applyFill="1" applyBorder="1" applyAlignment="1" applyProtection="1">
      <alignment horizontal="left" vertical="center" wrapText="1" indent="2"/>
    </xf>
    <xf numFmtId="0" fontId="11" fillId="0" borderId="0" xfId="53" applyNumberFormat="1" applyFont="1" applyFill="1" applyBorder="1" applyAlignment="1" applyProtection="1">
      <alignment horizontal="left" vertical="center" wrapText="1"/>
    </xf>
    <xf numFmtId="0" fontId="80" fillId="0" borderId="0" xfId="54" applyFont="1" applyFill="1" applyAlignment="1" applyProtection="1">
      <alignment vertical="center"/>
    </xf>
    <xf numFmtId="0" fontId="80" fillId="0" borderId="0" xfId="54" applyFont="1" applyFill="1" applyBorder="1" applyAlignment="1" applyProtection="1">
      <alignment vertical="center" wrapText="1"/>
    </xf>
    <xf numFmtId="0" fontId="11" fillId="0" borderId="5" xfId="47" applyFont="1" applyFill="1" applyBorder="1" applyAlignment="1" applyProtection="1">
      <alignment horizontal="left" vertical="center" wrapText="1" indent="2"/>
    </xf>
    <xf numFmtId="49" fontId="11" fillId="2" borderId="5" xfId="53" applyNumberFormat="1" applyFont="1" applyFill="1" applyBorder="1" applyAlignment="1" applyProtection="1">
      <alignment horizontal="left" vertical="center" wrapText="1"/>
      <protection locked="0"/>
    </xf>
    <xf numFmtId="49" fontId="75" fillId="0" borderId="0" xfId="30" applyNumberFormat="1" applyProtection="1">
      <alignment vertical="top"/>
      <protection locked="0"/>
    </xf>
    <xf numFmtId="0" fontId="11" fillId="0" borderId="5" xfId="54" applyNumberFormat="1" applyFont="1" applyFill="1" applyBorder="1" applyAlignment="1" applyProtection="1">
      <alignment horizontal="left" vertical="top" wrapText="1"/>
    </xf>
    <xf numFmtId="49" fontId="11" fillId="8" borderId="5" xfId="54" applyNumberFormat="1" applyFont="1" applyFill="1" applyBorder="1" applyAlignment="1" applyProtection="1">
      <alignment horizontal="center" vertical="center" wrapText="1"/>
    </xf>
    <xf numFmtId="0" fontId="0" fillId="0" borderId="0" xfId="0" applyNumberFormat="1">
      <alignment vertical="top"/>
    </xf>
    <xf numFmtId="0" fontId="0" fillId="0" borderId="0" xfId="0" applyNumberFormat="1" applyAlignment="1">
      <alignment vertical="center"/>
    </xf>
    <xf numFmtId="0" fontId="19" fillId="7" borderId="0" xfId="43" applyNumberFormat="1" applyFont="1" applyFill="1" applyBorder="1" applyAlignment="1" applyProtection="1">
      <alignment horizontal="justify" vertical="top" wrapText="1"/>
    </xf>
    <xf numFmtId="49" fontId="19" fillId="7" borderId="0" xfId="43" applyFont="1" applyFill="1" applyBorder="1" applyAlignment="1">
      <alignment horizontal="left" vertical="top" wrapText="1" indent="1"/>
    </xf>
    <xf numFmtId="49" fontId="75" fillId="0" borderId="0" xfId="30" applyNumberFormat="1" applyBorder="1" applyAlignment="1" applyProtection="1">
      <alignment vertical="center"/>
    </xf>
    <xf numFmtId="0" fontId="23" fillId="14" borderId="34" xfId="28" applyNumberFormat="1" applyFont="1" applyFill="1" applyBorder="1" applyAlignment="1" applyProtection="1">
      <alignment horizontal="left" vertical="center" wrapText="1" indent="1"/>
    </xf>
    <xf numFmtId="0" fontId="23" fillId="14" borderId="35" xfId="28" applyNumberFormat="1" applyFont="1" applyFill="1" applyBorder="1" applyAlignment="1" applyProtection="1">
      <alignment horizontal="left" vertical="center" wrapText="1" indent="1"/>
    </xf>
    <xf numFmtId="0" fontId="19" fillId="7" borderId="0" xfId="43" applyNumberFormat="1" applyFont="1" applyFill="1" applyBorder="1" applyAlignment="1">
      <alignment horizontal="justify" vertical="center" wrapText="1"/>
    </xf>
    <xf numFmtId="49" fontId="19" fillId="7" borderId="27" xfId="43" applyFont="1" applyFill="1" applyBorder="1" applyAlignment="1">
      <alignment vertical="center" wrapText="1"/>
    </xf>
    <xf numFmtId="49" fontId="19" fillId="7" borderId="0" xfId="43" applyFont="1" applyFill="1" applyBorder="1" applyAlignment="1">
      <alignment vertical="center" wrapText="1"/>
    </xf>
    <xf numFmtId="49" fontId="19" fillId="7" borderId="27" xfId="43" applyFont="1" applyFill="1" applyBorder="1" applyAlignment="1">
      <alignment horizontal="left" vertical="center" wrapText="1"/>
    </xf>
    <xf numFmtId="49" fontId="19" fillId="7" borderId="0" xfId="43" applyFont="1" applyFill="1" applyBorder="1" applyAlignment="1">
      <alignment horizontal="left" vertical="center" wrapText="1"/>
    </xf>
    <xf numFmtId="49" fontId="75" fillId="0" borderId="0" xfId="30" applyNumberFormat="1" applyFont="1" applyBorder="1" applyProtection="1">
      <alignment vertical="top"/>
    </xf>
    <xf numFmtId="49" fontId="0" fillId="0" borderId="0" xfId="0" applyBorder="1">
      <alignment vertical="top"/>
    </xf>
    <xf numFmtId="49" fontId="19" fillId="7" borderId="0" xfId="43" applyFont="1" applyFill="1" applyBorder="1" applyAlignment="1">
      <alignment horizontal="left" wrapText="1"/>
    </xf>
    <xf numFmtId="0" fontId="23" fillId="0" borderId="0" xfId="22" applyFont="1" applyFill="1" applyBorder="1" applyAlignment="1" applyProtection="1">
      <alignment horizontal="right" vertical="top" wrapText="1" indent="1"/>
    </xf>
    <xf numFmtId="49" fontId="19" fillId="7" borderId="0" xfId="43" applyFont="1" applyFill="1" applyBorder="1" applyAlignment="1">
      <alignment horizontal="justify" vertical="justify" wrapText="1"/>
    </xf>
    <xf numFmtId="0" fontId="23" fillId="0" borderId="0" xfId="22" applyFont="1" applyFill="1" applyBorder="1" applyAlignment="1" applyProtection="1">
      <alignment horizontal="left" vertical="top" wrapText="1"/>
    </xf>
    <xf numFmtId="0" fontId="19" fillId="7" borderId="0" xfId="43" applyNumberFormat="1" applyFont="1" applyFill="1" applyBorder="1" applyAlignment="1">
      <alignment horizontal="justify" vertical="top" wrapText="1"/>
    </xf>
    <xf numFmtId="0" fontId="23" fillId="0" borderId="0" xfId="22" applyFont="1" applyFill="1" applyBorder="1" applyAlignment="1" applyProtection="1">
      <alignment horizontal="right" vertical="top" wrapText="1"/>
    </xf>
    <xf numFmtId="0" fontId="23" fillId="0" borderId="14" xfId="55" applyFont="1" applyBorder="1" applyAlignment="1">
      <alignment horizontal="center" vertical="center" wrapText="1"/>
    </xf>
    <xf numFmtId="0" fontId="23" fillId="0" borderId="13" xfId="55" applyFont="1" applyBorder="1" applyAlignment="1">
      <alignment horizontal="center" vertical="center" wrapText="1"/>
    </xf>
    <xf numFmtId="0" fontId="13" fillId="0" borderId="0" xfId="52" applyFont="1" applyAlignment="1" applyProtection="1">
      <alignment horizontal="left" vertical="top" wrapText="1"/>
    </xf>
    <xf numFmtId="14" fontId="11" fillId="8" borderId="5" xfId="53" applyNumberFormat="1" applyFont="1" applyFill="1" applyBorder="1" applyAlignment="1" applyProtection="1">
      <alignment horizontal="left" vertical="center" wrapText="1" indent="1"/>
    </xf>
    <xf numFmtId="0" fontId="38" fillId="0" borderId="20" xfId="54" applyFont="1" applyFill="1" applyBorder="1" applyAlignment="1" applyProtection="1">
      <alignment horizontal="center" vertical="center" wrapText="1"/>
    </xf>
    <xf numFmtId="0" fontId="11" fillId="0" borderId="5" xfId="54" applyFont="1" applyFill="1" applyBorder="1" applyAlignment="1" applyProtection="1">
      <alignment horizontal="center" vertical="center" wrapText="1"/>
    </xf>
    <xf numFmtId="0" fontId="11" fillId="8" borderId="16" xfId="54" applyNumberFormat="1" applyFont="1" applyFill="1" applyBorder="1" applyAlignment="1" applyProtection="1">
      <alignment horizontal="left" vertical="center" wrapText="1" indent="1"/>
    </xf>
    <xf numFmtId="0" fontId="11" fillId="8" borderId="28" xfId="54" applyNumberFormat="1" applyFont="1" applyFill="1" applyBorder="1" applyAlignment="1" applyProtection="1">
      <alignment horizontal="left" vertical="center" wrapText="1" indent="1"/>
    </xf>
    <xf numFmtId="14" fontId="38" fillId="0" borderId="16" xfId="53" applyNumberFormat="1" applyFont="1" applyFill="1" applyBorder="1" applyAlignment="1" applyProtection="1">
      <alignment horizontal="center" vertical="center" wrapText="1"/>
    </xf>
    <xf numFmtId="14" fontId="38" fillId="0" borderId="28" xfId="53" applyNumberFormat="1" applyFont="1" applyFill="1" applyBorder="1" applyAlignment="1" applyProtection="1">
      <alignment horizontal="center" vertical="center" wrapText="1"/>
    </xf>
    <xf numFmtId="167" fontId="11" fillId="0" borderId="13" xfId="54" applyNumberFormat="1" applyFont="1" applyFill="1" applyBorder="1" applyAlignment="1" applyProtection="1">
      <alignment horizontal="center" vertical="center" wrapText="1"/>
    </xf>
    <xf numFmtId="167" fontId="11" fillId="0" borderId="14" xfId="54" applyNumberFormat="1" applyFont="1" applyFill="1" applyBorder="1" applyAlignment="1" applyProtection="1">
      <alignment horizontal="center" vertical="center" wrapText="1"/>
    </xf>
    <xf numFmtId="167" fontId="11" fillId="0" borderId="5" xfId="54" applyNumberFormat="1" applyFont="1" applyFill="1" applyBorder="1" applyAlignment="1" applyProtection="1">
      <alignment horizontal="center" vertical="center" wrapText="1"/>
    </xf>
    <xf numFmtId="49" fontId="34" fillId="0" borderId="15" xfId="33" applyNumberFormat="1" applyFont="1" applyFill="1" applyBorder="1" applyAlignment="1" applyProtection="1">
      <alignment horizontal="center" vertical="center" wrapText="1"/>
    </xf>
    <xf numFmtId="0" fontId="23" fillId="0" borderId="14" xfId="32" applyFont="1" applyFill="1" applyBorder="1" applyAlignment="1" applyProtection="1">
      <alignment horizontal="left" vertical="center" wrapText="1" indent="1"/>
    </xf>
    <xf numFmtId="0" fontId="23" fillId="0" borderId="5" xfId="32" applyFont="1" applyFill="1" applyBorder="1" applyAlignment="1" applyProtection="1">
      <alignment horizontal="left" vertical="center" wrapText="1" indent="1"/>
    </xf>
    <xf numFmtId="0" fontId="23" fillId="0" borderId="13" xfId="32" applyFont="1" applyFill="1" applyBorder="1" applyAlignment="1" applyProtection="1">
      <alignment horizontal="left" vertical="center" wrapText="1" indent="1"/>
    </xf>
    <xf numFmtId="0" fontId="11" fillId="0" borderId="0" xfId="54" applyFont="1" applyFill="1" applyBorder="1" applyAlignment="1" applyProtection="1">
      <alignment horizontal="center" vertical="center" wrapText="1"/>
    </xf>
    <xf numFmtId="49" fontId="11" fillId="0" borderId="0" xfId="53" applyNumberFormat="1" applyFont="1" applyFill="1" applyBorder="1" applyAlignment="1" applyProtection="1">
      <alignment horizontal="center" vertical="center" wrapText="1"/>
    </xf>
    <xf numFmtId="4" fontId="11" fillId="0" borderId="5" xfId="34" applyFont="1" applyFill="1" applyBorder="1" applyAlignment="1" applyProtection="1">
      <alignment horizontal="center" vertical="center" wrapText="1"/>
    </xf>
    <xf numFmtId="49" fontId="11" fillId="0" borderId="5" xfId="3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11"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0" fillId="0" borderId="5" xfId="0" applyBorder="1">
      <alignment vertical="top"/>
    </xf>
    <xf numFmtId="0"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11"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11" fillId="8" borderId="16" xfId="53" applyNumberFormat="1" applyFont="1" applyFill="1" applyBorder="1" applyAlignment="1" applyProtection="1">
      <alignment horizontal="left" vertical="center" wrapText="1"/>
    </xf>
    <xf numFmtId="0" fontId="11" fillId="8" borderId="28" xfId="53" applyNumberFormat="1" applyFont="1" applyFill="1" applyBorder="1" applyAlignment="1" applyProtection="1">
      <alignment horizontal="left" vertical="center" wrapText="1"/>
    </xf>
    <xf numFmtId="0" fontId="11" fillId="8" borderId="26" xfId="53" applyNumberFormat="1" applyFont="1" applyFill="1" applyBorder="1" applyAlignment="1" applyProtection="1">
      <alignment horizontal="left" vertical="center" wrapText="1"/>
    </xf>
    <xf numFmtId="0" fontId="11" fillId="8" borderId="5" xfId="53" applyNumberFormat="1" applyFont="1" applyFill="1" applyBorder="1" applyAlignment="1" applyProtection="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0" fontId="108" fillId="0" borderId="0" xfId="0" applyNumberFormat="1" applyFont="1" applyFill="1" applyBorder="1" applyAlignment="1" applyProtection="1">
      <alignment horizontal="center" vertical="center"/>
    </xf>
    <xf numFmtId="0" fontId="11" fillId="0" borderId="5" xfId="47" applyFont="1" applyFill="1" applyBorder="1" applyAlignment="1" applyProtection="1">
      <alignment horizontal="center" vertical="center" wrapText="1"/>
    </xf>
    <xf numFmtId="49" fontId="34" fillId="7" borderId="17" xfId="33" applyNumberFormat="1"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49" fontId="11" fillId="8" borderId="16" xfId="33" applyNumberFormat="1" applyFont="1" applyFill="1" applyBorder="1" applyAlignment="1" applyProtection="1">
      <alignment horizontal="left" vertical="center" wrapText="1"/>
    </xf>
    <xf numFmtId="49" fontId="11" fillId="8" borderId="28" xfId="33" applyNumberFormat="1" applyFont="1" applyFill="1" applyBorder="1" applyAlignment="1" applyProtection="1">
      <alignment horizontal="left" vertical="center" wrapText="1"/>
    </xf>
    <xf numFmtId="49" fontId="11" fillId="8" borderId="26" xfId="33" applyNumberFormat="1" applyFont="1" applyFill="1" applyBorder="1" applyAlignment="1" applyProtection="1">
      <alignment horizontal="left" vertical="center" wrapText="1"/>
    </xf>
    <xf numFmtId="0" fontId="108" fillId="0" borderId="0" xfId="0" applyNumberFormat="1" applyFont="1" applyFill="1" applyBorder="1" applyAlignment="1">
      <alignment horizontal="right" vertical="center"/>
    </xf>
    <xf numFmtId="0" fontId="62" fillId="0" borderId="20" xfId="32" applyFont="1" applyFill="1" applyBorder="1" applyAlignment="1" applyProtection="1">
      <alignment horizontal="left" vertical="center" wrapText="1" indent="1"/>
    </xf>
    <xf numFmtId="0" fontId="62" fillId="0" borderId="28" xfId="32" applyFont="1" applyFill="1" applyBorder="1" applyAlignment="1" applyProtection="1">
      <alignment horizontal="left" vertical="center" wrapText="1" indent="1"/>
    </xf>
    <xf numFmtId="0" fontId="62" fillId="0" borderId="24" xfId="32" applyFont="1" applyFill="1" applyBorder="1" applyAlignment="1" applyProtection="1">
      <alignment horizontal="left" vertical="center" wrapText="1" indent="1"/>
    </xf>
    <xf numFmtId="0" fontId="62" fillId="0" borderId="0" xfId="47" applyFont="1" applyFill="1" applyBorder="1" applyAlignment="1" applyProtection="1">
      <alignment horizontal="right" vertical="center" wrapText="1"/>
    </xf>
    <xf numFmtId="0" fontId="62" fillId="0" borderId="17" xfId="47" applyFont="1" applyFill="1" applyBorder="1" applyAlignment="1" applyProtection="1">
      <alignment horizontal="right" vertical="center" wrapText="1"/>
    </xf>
    <xf numFmtId="0" fontId="11" fillId="0" borderId="5" xfId="47" applyFont="1" applyFill="1" applyBorder="1" applyAlignment="1" applyProtection="1">
      <alignment horizontal="right" vertical="center" wrapText="1"/>
    </xf>
    <xf numFmtId="0" fontId="11" fillId="0" borderId="0" xfId="54" applyFont="1" applyFill="1" applyAlignment="1" applyProtection="1">
      <alignment horizontal="left" vertical="top" wrapText="1"/>
    </xf>
    <xf numFmtId="0" fontId="23" fillId="0" borderId="14" xfId="55" applyFont="1" applyFill="1" applyBorder="1" applyAlignment="1">
      <alignment horizontal="left" vertical="center" wrapText="1" indent="1"/>
    </xf>
    <xf numFmtId="0" fontId="23" fillId="0" borderId="5" xfId="55" applyFont="1" applyFill="1" applyBorder="1" applyAlignment="1">
      <alignment horizontal="left" vertical="center" wrapText="1" indent="1"/>
    </xf>
    <xf numFmtId="0" fontId="23"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80" fillId="0" borderId="0" xfId="0" applyNumberFormat="1" applyFont="1" applyFill="1" applyBorder="1" applyAlignment="1">
      <alignment horizontal="center" vertical="center"/>
    </xf>
    <xf numFmtId="0" fontId="11" fillId="0" borderId="5" xfId="54" applyNumberFormat="1" applyFont="1" applyFill="1" applyBorder="1" applyAlignment="1" applyProtection="1">
      <alignment horizontal="left" vertical="top" wrapText="1"/>
    </xf>
    <xf numFmtId="0" fontId="11" fillId="0" borderId="16" xfId="54" applyNumberFormat="1" applyFont="1" applyFill="1" applyBorder="1" applyAlignment="1" applyProtection="1">
      <alignment horizontal="left" vertical="top" wrapText="1"/>
    </xf>
    <xf numFmtId="0" fontId="11" fillId="0" borderId="28" xfId="54" applyNumberFormat="1" applyFont="1" applyFill="1" applyBorder="1" applyAlignment="1" applyProtection="1">
      <alignment horizontal="left" vertical="top" wrapText="1"/>
    </xf>
    <xf numFmtId="0" fontId="11" fillId="0" borderId="26" xfId="54" applyNumberFormat="1" applyFont="1" applyFill="1" applyBorder="1" applyAlignment="1" applyProtection="1">
      <alignment horizontal="left" vertical="top" wrapText="1"/>
    </xf>
    <xf numFmtId="0" fontId="11" fillId="8" borderId="5" xfId="53" applyNumberFormat="1" applyFont="1" applyFill="1" applyBorder="1" applyAlignment="1" applyProtection="1">
      <alignment horizontal="left" vertical="center" wrapText="1" indent="1"/>
    </xf>
    <xf numFmtId="0" fontId="38" fillId="0" borderId="17" xfId="54" applyFont="1" applyFill="1" applyBorder="1" applyAlignment="1" applyProtection="1">
      <alignment horizontal="center" vertical="center"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5" fillId="13" borderId="16" xfId="0" applyFont="1" applyFill="1" applyBorder="1" applyAlignment="1" applyProtection="1">
      <alignment horizontal="center" vertical="center" textRotation="90" wrapText="1"/>
    </xf>
    <xf numFmtId="49" fontId="45" fillId="13" borderId="28" xfId="0" applyFont="1" applyFill="1" applyBorder="1" applyAlignment="1" applyProtection="1">
      <alignment horizontal="center" vertical="center" textRotation="90" wrapText="1"/>
    </xf>
    <xf numFmtId="49" fontId="45" fillId="13" borderId="26" xfId="0" applyFont="1" applyFill="1" applyBorder="1" applyAlignment="1" applyProtection="1">
      <alignment horizontal="center" vertical="center" textRotation="90" wrapText="1"/>
    </xf>
    <xf numFmtId="0" fontId="11" fillId="7" borderId="5" xfId="54" applyFont="1" applyFill="1" applyBorder="1" applyAlignment="1" applyProtection="1">
      <alignment horizontal="center" vertical="center" wrapText="1"/>
    </xf>
    <xf numFmtId="0" fontId="0" fillId="7" borderId="13" xfId="102" applyNumberFormat="1" applyFont="1" applyFill="1" applyBorder="1" applyAlignment="1" applyProtection="1">
      <alignment horizontal="center" vertical="center" wrapText="1"/>
    </xf>
    <xf numFmtId="0" fontId="0" fillId="7" borderId="15" xfId="102" applyNumberFormat="1" applyFont="1" applyFill="1" applyBorder="1" applyAlignment="1" applyProtection="1">
      <alignment horizontal="center" vertical="center" wrapText="1"/>
    </xf>
    <xf numFmtId="0" fontId="0" fillId="7" borderId="14" xfId="102" applyNumberFormat="1" applyFont="1" applyFill="1" applyBorder="1" applyAlignment="1" applyProtection="1">
      <alignment horizontal="center" vertical="center" wrapText="1"/>
    </xf>
    <xf numFmtId="0" fontId="11" fillId="12" borderId="13" xfId="45" applyFont="1" applyFill="1" applyBorder="1" applyAlignment="1" applyProtection="1">
      <alignment horizontal="center" vertical="center" wrapText="1"/>
    </xf>
    <xf numFmtId="0" fontId="11" fillId="12" borderId="14" xfId="45" applyFont="1" applyFill="1" applyBorder="1" applyAlignment="1" applyProtection="1">
      <alignment horizontal="center" vertical="center" wrapText="1"/>
    </xf>
    <xf numFmtId="0" fontId="11" fillId="12" borderId="16" xfId="45" applyFont="1" applyFill="1" applyBorder="1" applyAlignment="1" applyProtection="1">
      <alignment horizontal="center" vertical="center" wrapText="1"/>
    </xf>
    <xf numFmtId="0" fontId="11" fillId="12" borderId="26" xfId="45" applyFont="1" applyFill="1" applyBorder="1" applyAlignment="1" applyProtection="1">
      <alignment horizontal="center" vertical="center" wrapText="1"/>
    </xf>
    <xf numFmtId="0" fontId="11" fillId="12" borderId="13" xfId="47" applyFont="1" applyFill="1" applyBorder="1" applyAlignment="1" applyProtection="1">
      <alignment horizontal="center" vertical="center" wrapText="1"/>
    </xf>
    <xf numFmtId="0" fontId="11" fillId="12" borderId="15" xfId="47" applyFont="1" applyFill="1" applyBorder="1" applyAlignment="1" applyProtection="1">
      <alignment horizontal="center" vertical="center" wrapText="1"/>
    </xf>
    <xf numFmtId="0" fontId="11" fillId="12" borderId="14" xfId="47" applyFont="1" applyFill="1" applyBorder="1" applyAlignment="1" applyProtection="1">
      <alignment horizontal="center" vertical="center" wrapText="1"/>
    </xf>
    <xf numFmtId="0" fontId="11" fillId="7" borderId="16" xfId="54" applyFont="1" applyFill="1" applyBorder="1" applyAlignment="1" applyProtection="1">
      <alignment horizontal="center" vertical="center" wrapText="1"/>
    </xf>
    <xf numFmtId="0" fontId="11" fillId="7" borderId="28" xfId="54" applyFont="1" applyFill="1" applyBorder="1" applyAlignment="1" applyProtection="1">
      <alignment horizontal="center" vertical="center" wrapText="1"/>
    </xf>
    <xf numFmtId="0" fontId="11" fillId="7" borderId="26" xfId="54" applyFont="1" applyFill="1" applyBorder="1" applyAlignment="1" applyProtection="1">
      <alignment horizontal="center" vertical="center" wrapText="1"/>
    </xf>
    <xf numFmtId="49" fontId="42" fillId="9" borderId="5" xfId="53" applyNumberFormat="1" applyFont="1" applyFill="1" applyBorder="1" applyAlignment="1" applyProtection="1">
      <alignment horizontal="center" vertical="center" wrapText="1"/>
      <protection locked="0"/>
    </xf>
    <xf numFmtId="49" fontId="11" fillId="11" borderId="5" xfId="53" applyNumberFormat="1" applyFont="1" applyFill="1" applyBorder="1" applyAlignment="1" applyProtection="1">
      <alignment horizontal="center" vertical="center" wrapText="1"/>
    </xf>
    <xf numFmtId="0" fontId="23" fillId="0" borderId="15" xfId="55" applyFont="1" applyBorder="1" applyAlignment="1">
      <alignment horizontal="left" vertical="center" wrapText="1" indent="1"/>
    </xf>
    <xf numFmtId="0" fontId="11" fillId="0" borderId="0" xfId="47" applyFont="1" applyFill="1" applyBorder="1" applyAlignment="1" applyProtection="1">
      <alignment horizontal="right" vertical="center" wrapText="1"/>
    </xf>
    <xf numFmtId="0" fontId="34" fillId="7" borderId="23" xfId="33" applyNumberFormat="1" applyFont="1" applyFill="1" applyBorder="1" applyAlignment="1" applyProtection="1">
      <alignment horizontal="center" vertical="center" wrapText="1"/>
    </xf>
    <xf numFmtId="0" fontId="80" fillId="0" borderId="0" xfId="54" applyFont="1" applyFill="1" applyBorder="1" applyAlignment="1" applyProtection="1">
      <alignment horizontal="center" vertical="center" wrapText="1"/>
    </xf>
    <xf numFmtId="4" fontId="11" fillId="8" borderId="5" xfId="30" applyNumberFormat="1" applyFont="1" applyFill="1" applyBorder="1" applyAlignment="1" applyProtection="1">
      <alignment horizontal="left" vertical="center" wrapText="1"/>
    </xf>
    <xf numFmtId="0" fontId="11" fillId="9" borderId="5" xfId="54" applyNumberFormat="1" applyFont="1" applyFill="1" applyBorder="1" applyAlignment="1" applyProtection="1">
      <alignment horizontal="left" vertical="center" wrapText="1"/>
      <protection locked="0"/>
    </xf>
    <xf numFmtId="0" fontId="11" fillId="9" borderId="13" xfId="54" applyNumberFormat="1" applyFont="1" applyFill="1" applyBorder="1" applyAlignment="1" applyProtection="1">
      <alignment horizontal="left" vertical="center" wrapText="1"/>
      <protection locked="0"/>
    </xf>
    <xf numFmtId="0" fontId="11" fillId="9" borderId="15" xfId="54" applyNumberFormat="1" applyFont="1" applyFill="1" applyBorder="1" applyAlignment="1" applyProtection="1">
      <alignment horizontal="left" vertical="center" wrapText="1"/>
      <protection locked="0"/>
    </xf>
    <xf numFmtId="0" fontId="11" fillId="9" borderId="14" xfId="54" applyNumberFormat="1" applyFont="1" applyFill="1" applyBorder="1" applyAlignment="1" applyProtection="1">
      <alignment horizontal="left" vertical="center" wrapText="1"/>
      <protection locked="0"/>
    </xf>
    <xf numFmtId="0" fontId="38" fillId="0" borderId="0" xfId="54" applyFont="1" applyFill="1" applyBorder="1" applyAlignment="1" applyProtection="1">
      <alignment horizontal="center" vertical="center" wrapText="1"/>
    </xf>
    <xf numFmtId="49" fontId="11" fillId="11" borderId="5" xfId="53" applyNumberFormat="1" applyFont="1" applyFill="1" applyBorder="1" applyAlignment="1" applyProtection="1">
      <alignment horizontal="left" vertical="center" wrapText="1" indent="1"/>
    </xf>
    <xf numFmtId="49" fontId="75" fillId="9" borderId="13" xfId="30" applyNumberFormat="1" applyFont="1" applyFill="1" applyBorder="1" applyAlignment="1" applyProtection="1">
      <alignment horizontal="left" vertical="center" wrapText="1" indent="1"/>
      <protection locked="0"/>
    </xf>
    <xf numFmtId="49" fontId="75" fillId="9" borderId="15" xfId="30" applyNumberFormat="1" applyFont="1" applyFill="1" applyBorder="1" applyAlignment="1" applyProtection="1">
      <alignment horizontal="left" vertical="center" wrapText="1" indent="1"/>
      <protection locked="0"/>
    </xf>
    <xf numFmtId="49" fontId="75" fillId="9" borderId="14" xfId="30"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center" vertical="center" wrapText="1"/>
      <protection locked="0"/>
    </xf>
    <xf numFmtId="0" fontId="34" fillId="7" borderId="15" xfId="33" applyNumberFormat="1" applyFont="1" applyFill="1" applyBorder="1" applyAlignment="1" applyProtection="1">
      <alignment horizontal="center" vertical="center" wrapText="1"/>
    </xf>
    <xf numFmtId="0" fontId="11" fillId="8" borderId="5" xfId="53" applyNumberFormat="1" applyFont="1" applyFill="1" applyBorder="1" applyAlignment="1" applyProtection="1">
      <alignment horizontal="left" vertical="center" wrapText="1"/>
    </xf>
    <xf numFmtId="49" fontId="45" fillId="13" borderId="5" xfId="0" applyFont="1" applyFill="1" applyBorder="1" applyAlignment="1" applyProtection="1">
      <alignment horizontal="center" vertical="center" textRotation="90" wrapText="1"/>
    </xf>
    <xf numFmtId="0" fontId="52" fillId="0" borderId="0" xfId="47" applyFont="1" applyFill="1" applyBorder="1" applyAlignment="1" applyProtection="1">
      <alignment horizontal="center" vertical="center" wrapText="1"/>
    </xf>
    <xf numFmtId="0" fontId="11" fillId="8" borderId="13" xfId="53" applyNumberFormat="1" applyFont="1" applyFill="1" applyBorder="1" applyAlignment="1" applyProtection="1">
      <alignment horizontal="left" vertical="center" wrapText="1" indent="1"/>
    </xf>
    <xf numFmtId="0" fontId="11" fillId="8" borderId="15" xfId="53" applyNumberFormat="1" applyFont="1" applyFill="1" applyBorder="1" applyAlignment="1" applyProtection="1">
      <alignment horizontal="left" vertical="center" wrapText="1" indent="1"/>
    </xf>
    <xf numFmtId="0" fontId="11" fillId="8" borderId="14" xfId="53" applyNumberFormat="1" applyFont="1" applyFill="1" applyBorder="1" applyAlignment="1" applyProtection="1">
      <alignment horizontal="left" vertical="center" wrapText="1" indent="1"/>
    </xf>
    <xf numFmtId="0" fontId="11" fillId="0" borderId="23" xfId="53" applyNumberFormat="1" applyFont="1" applyFill="1" applyBorder="1" applyAlignment="1" applyProtection="1">
      <alignment horizontal="center" vertical="center" wrapText="1"/>
    </xf>
    <xf numFmtId="0" fontId="52" fillId="0" borderId="17" xfId="47" applyFont="1" applyFill="1" applyBorder="1" applyAlignment="1" applyProtection="1">
      <alignment horizontal="center" vertical="center" wrapText="1"/>
    </xf>
    <xf numFmtId="0" fontId="11" fillId="0" borderId="0" xfId="53" applyNumberFormat="1" applyFont="1" applyFill="1" applyBorder="1" applyAlignment="1" applyProtection="1">
      <alignment horizontal="center" vertical="center" wrapText="1"/>
    </xf>
    <xf numFmtId="0" fontId="16" fillId="0" borderId="0" xfId="54" applyFont="1" applyFill="1" applyAlignment="1" applyProtection="1">
      <alignment horizontal="center" vertical="center" wrapText="1"/>
    </xf>
    <xf numFmtId="0" fontId="38" fillId="7" borderId="0" xfId="54" applyFont="1" applyFill="1" applyBorder="1" applyAlignment="1" applyProtection="1">
      <alignment horizontal="center" vertical="center" wrapText="1"/>
    </xf>
    <xf numFmtId="0" fontId="11" fillId="12" borderId="5" xfId="47" applyFont="1" applyFill="1" applyBorder="1" applyAlignment="1" applyProtection="1">
      <alignment horizontal="center" vertical="center" wrapText="1"/>
    </xf>
    <xf numFmtId="0" fontId="11"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11" fillId="0" borderId="21" xfId="54" applyNumberFormat="1" applyFont="1" applyFill="1" applyBorder="1" applyAlignment="1" applyProtection="1">
      <alignment horizontal="left" vertical="center" wrapText="1"/>
    </xf>
    <xf numFmtId="0" fontId="11" fillId="0" borderId="20" xfId="54" applyNumberFormat="1" applyFont="1" applyFill="1" applyBorder="1" applyAlignment="1" applyProtection="1">
      <alignment horizontal="left" vertical="center" wrapText="1"/>
    </xf>
    <xf numFmtId="0" fontId="11" fillId="0" borderId="18" xfId="54" applyNumberFormat="1" applyFont="1" applyFill="1" applyBorder="1" applyAlignment="1" applyProtection="1">
      <alignment horizontal="left" vertical="center" wrapText="1"/>
    </xf>
    <xf numFmtId="49" fontId="11" fillId="7" borderId="5" xfId="54" applyNumberFormat="1" applyFont="1" applyFill="1" applyBorder="1" applyAlignment="1" applyProtection="1">
      <alignment horizontal="center" vertical="center" wrapText="1"/>
    </xf>
    <xf numFmtId="0" fontId="11" fillId="0" borderId="16" xfId="54" applyNumberFormat="1" applyFont="1" applyFill="1" applyBorder="1" applyAlignment="1" applyProtection="1">
      <alignment horizontal="left" vertical="center" wrapText="1"/>
    </xf>
    <xf numFmtId="0" fontId="11" fillId="0" borderId="28" xfId="54" applyNumberFormat="1" applyFont="1" applyFill="1" applyBorder="1" applyAlignment="1" applyProtection="1">
      <alignment horizontal="left" vertical="center" wrapText="1"/>
    </xf>
    <xf numFmtId="0" fontId="11" fillId="0" borderId="26" xfId="54" applyNumberFormat="1" applyFont="1" applyFill="1" applyBorder="1" applyAlignment="1" applyProtection="1">
      <alignment horizontal="left" vertical="center" wrapText="1"/>
    </xf>
    <xf numFmtId="0" fontId="38" fillId="0" borderId="5" xfId="54" applyFont="1" applyFill="1" applyBorder="1" applyAlignment="1" applyProtection="1">
      <alignment horizontal="center" vertical="center" wrapText="1"/>
    </xf>
    <xf numFmtId="0" fontId="0" fillId="7" borderId="5" xfId="102" applyNumberFormat="1" applyFont="1" applyFill="1" applyBorder="1" applyAlignment="1" applyProtection="1">
      <alignment horizontal="center" vertical="center" wrapText="1"/>
    </xf>
    <xf numFmtId="0" fontId="34" fillId="7" borderId="0" xfId="33" applyNumberFormat="1" applyFont="1" applyFill="1" applyBorder="1" applyAlignment="1" applyProtection="1">
      <alignment horizontal="center" vertical="center" wrapText="1"/>
    </xf>
    <xf numFmtId="0" fontId="11" fillId="8" borderId="5" xfId="47" applyNumberFormat="1" applyFont="1" applyFill="1" applyBorder="1" applyAlignment="1" applyProtection="1">
      <alignment horizontal="left" vertical="center" wrapText="1"/>
    </xf>
    <xf numFmtId="0" fontId="11" fillId="8" borderId="5" xfId="54" applyNumberFormat="1" applyFont="1" applyFill="1" applyBorder="1" applyAlignment="1" applyProtection="1">
      <alignment horizontal="left" vertical="center" wrapText="1"/>
    </xf>
    <xf numFmtId="0" fontId="11" fillId="7" borderId="5" xfId="54" applyNumberFormat="1" applyFont="1" applyFill="1" applyBorder="1" applyAlignment="1" applyProtection="1">
      <alignment horizontal="left" vertical="center" wrapText="1"/>
    </xf>
    <xf numFmtId="49" fontId="11" fillId="2" borderId="5" xfId="54" applyNumberFormat="1" applyFont="1" applyFill="1" applyBorder="1" applyAlignment="1" applyProtection="1">
      <alignment horizontal="left" vertical="center" wrapText="1" indent="4"/>
      <protection locked="0"/>
    </xf>
    <xf numFmtId="0" fontId="11" fillId="7" borderId="5" xfId="54" applyFont="1" applyFill="1" applyBorder="1" applyAlignment="1" applyProtection="1">
      <alignment horizontal="center" vertical="center"/>
    </xf>
    <xf numFmtId="0" fontId="0" fillId="0" borderId="5" xfId="54" applyFont="1" applyFill="1" applyBorder="1" applyAlignment="1" applyProtection="1">
      <alignment horizontal="left" vertical="center" wrapText="1"/>
    </xf>
    <xf numFmtId="0" fontId="42" fillId="0" borderId="5" xfId="54" applyFont="1" applyFill="1" applyBorder="1" applyAlignment="1" applyProtection="1">
      <alignment horizontal="left" vertical="center" wrapText="1"/>
    </xf>
    <xf numFmtId="0" fontId="0" fillId="0" borderId="5" xfId="54" applyFont="1" applyFill="1" applyBorder="1" applyAlignment="1" applyProtection="1">
      <alignment horizontal="left" vertical="center" wrapText="1" indent="1"/>
    </xf>
    <xf numFmtId="0" fontId="23" fillId="0" borderId="15" xfId="32" applyFont="1" applyFill="1" applyBorder="1" applyAlignment="1" applyProtection="1">
      <alignment horizontal="left" vertical="center" wrapText="1" indent="1"/>
    </xf>
    <xf numFmtId="49" fontId="11" fillId="0" borderId="0" xfId="41" applyBorder="1" applyAlignment="1" applyProtection="1">
      <alignment horizontal="left" vertical="top" wrapText="1"/>
    </xf>
    <xf numFmtId="0" fontId="11" fillId="7" borderId="5" xfId="48" applyNumberFormat="1" applyFont="1" applyFill="1" applyBorder="1" applyAlignment="1" applyProtection="1">
      <alignment horizontal="center" vertical="center" wrapText="1"/>
    </xf>
    <xf numFmtId="49" fontId="11" fillId="0" borderId="0" xfId="41" applyFont="1" applyAlignment="1">
      <alignment horizontal="left" vertical="top" wrapText="1"/>
    </xf>
    <xf numFmtId="49" fontId="0" fillId="12" borderId="15" xfId="0" applyFont="1" applyFill="1" applyBorder="1" applyAlignment="1">
      <alignment horizontal="left" vertical="center" indent="1"/>
    </xf>
    <xf numFmtId="4" fontId="11" fillId="8" borderId="13" xfId="30" applyNumberFormat="1" applyFont="1" applyFill="1" applyBorder="1" applyAlignment="1" applyProtection="1">
      <alignment horizontal="left" vertical="center" wrapText="1"/>
    </xf>
    <xf numFmtId="4" fontId="11" fillId="8" borderId="15" xfId="30" applyNumberFormat="1" applyFont="1" applyFill="1" applyBorder="1" applyAlignment="1" applyProtection="1">
      <alignment horizontal="left" vertical="center" wrapText="1"/>
    </xf>
    <xf numFmtId="4" fontId="11" fillId="8" borderId="14" xfId="30" applyNumberFormat="1" applyFont="1" applyFill="1" applyBorder="1" applyAlignment="1" applyProtection="1">
      <alignment horizontal="left" vertical="center" wrapText="1"/>
    </xf>
    <xf numFmtId="0" fontId="11" fillId="8" borderId="13" xfId="53" applyNumberFormat="1" applyFont="1" applyFill="1" applyBorder="1" applyAlignment="1" applyProtection="1">
      <alignment horizontal="left" vertical="center" wrapText="1"/>
    </xf>
    <xf numFmtId="0" fontId="11" fillId="8" borderId="15" xfId="53" applyNumberFormat="1" applyFont="1" applyFill="1" applyBorder="1" applyAlignment="1" applyProtection="1">
      <alignment horizontal="left" vertical="center" wrapText="1"/>
    </xf>
    <xf numFmtId="0" fontId="11" fillId="8" borderId="14" xfId="53" applyNumberFormat="1" applyFont="1" applyFill="1" applyBorder="1" applyAlignment="1" applyProtection="1">
      <alignment horizontal="left" vertical="center" wrapText="1"/>
    </xf>
    <xf numFmtId="0" fontId="11" fillId="0" borderId="13" xfId="54" applyNumberFormat="1" applyFont="1" applyFill="1" applyBorder="1" applyAlignment="1" applyProtection="1">
      <alignment horizontal="left" vertical="center" wrapText="1"/>
    </xf>
    <xf numFmtId="0" fontId="11" fillId="0" borderId="15" xfId="54" applyNumberFormat="1" applyFont="1" applyFill="1" applyBorder="1" applyAlignment="1" applyProtection="1">
      <alignment horizontal="left" vertical="center" wrapText="1"/>
    </xf>
    <xf numFmtId="0" fontId="11" fillId="0" borderId="14" xfId="54" applyNumberFormat="1" applyFont="1" applyFill="1" applyBorder="1" applyAlignment="1" applyProtection="1">
      <alignment horizontal="left" vertical="center" wrapText="1"/>
    </xf>
    <xf numFmtId="0" fontId="11" fillId="0" borderId="5"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11"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11"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11"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11" fillId="0" borderId="5" xfId="33" applyNumberFormat="1" applyFont="1" applyFill="1" applyBorder="1" applyAlignment="1" applyProtection="1">
      <alignment horizontal="left" vertical="center" wrapText="1"/>
    </xf>
    <xf numFmtId="0" fontId="11" fillId="0" borderId="5" xfId="53" applyNumberFormat="1" applyFont="1" applyFill="1" applyBorder="1" applyAlignment="1" applyProtection="1">
      <alignment horizontal="left" vertical="center" wrapText="1"/>
    </xf>
    <xf numFmtId="0" fontId="11" fillId="11" borderId="5" xfId="53" applyNumberFormat="1" applyFont="1" applyFill="1" applyBorder="1" applyAlignment="1" applyProtection="1">
      <alignment horizontal="center" vertical="center" wrapText="1"/>
    </xf>
    <xf numFmtId="0" fontId="11" fillId="0" borderId="5" xfId="53" applyNumberFormat="1" applyFont="1" applyFill="1" applyBorder="1" applyAlignment="1" applyProtection="1">
      <alignment horizontal="center" vertical="center" wrapText="1"/>
    </xf>
    <xf numFmtId="0" fontId="11" fillId="7" borderId="0" xfId="54" applyFont="1" applyFill="1" applyBorder="1" applyAlignment="1" applyProtection="1">
      <alignment horizontal="center" vertical="center" wrapText="1"/>
    </xf>
    <xf numFmtId="0" fontId="34" fillId="7" borderId="17" xfId="33" applyNumberFormat="1" applyFont="1" applyFill="1" applyBorder="1" applyAlignment="1" applyProtection="1">
      <alignment horizontal="center" vertical="center" wrapText="1"/>
    </xf>
    <xf numFmtId="49" fontId="11" fillId="7" borderId="16" xfId="54" applyNumberFormat="1" applyFont="1" applyFill="1" applyBorder="1" applyAlignment="1" applyProtection="1">
      <alignment horizontal="center" vertical="center" wrapText="1"/>
    </xf>
    <xf numFmtId="49" fontId="11" fillId="7" borderId="26" xfId="54" applyNumberFormat="1" applyFont="1" applyFill="1" applyBorder="1" applyAlignment="1" applyProtection="1">
      <alignment horizontal="center" vertical="center" wrapText="1"/>
    </xf>
    <xf numFmtId="0" fontId="11" fillId="8" borderId="13" xfId="54" applyNumberFormat="1" applyFont="1" applyFill="1" applyBorder="1" applyAlignment="1" applyProtection="1">
      <alignment horizontal="left" vertical="center" wrapText="1"/>
    </xf>
    <xf numFmtId="0" fontId="11" fillId="8" borderId="15" xfId="54" applyNumberFormat="1" applyFont="1" applyFill="1" applyBorder="1" applyAlignment="1" applyProtection="1">
      <alignment horizontal="left" vertical="center" wrapText="1"/>
    </xf>
    <xf numFmtId="0" fontId="11" fillId="8" borderId="14" xfId="54" applyNumberFormat="1" applyFont="1" applyFill="1" applyBorder="1" applyAlignment="1" applyProtection="1">
      <alignment horizontal="left" vertical="center" wrapText="1"/>
    </xf>
    <xf numFmtId="0" fontId="11" fillId="8" borderId="13" xfId="47" applyNumberFormat="1" applyFont="1" applyFill="1" applyBorder="1" applyAlignment="1" applyProtection="1">
      <alignment horizontal="left" vertical="center" wrapText="1"/>
    </xf>
    <xf numFmtId="0" fontId="11" fillId="8" borderId="15" xfId="47" applyNumberFormat="1" applyFont="1" applyFill="1" applyBorder="1" applyAlignment="1" applyProtection="1">
      <alignment horizontal="left" vertical="center" wrapText="1"/>
    </xf>
    <xf numFmtId="0" fontId="11" fillId="8" borderId="14" xfId="47" applyNumberFormat="1" applyFont="1" applyFill="1" applyBorder="1" applyAlignment="1" applyProtection="1">
      <alignment horizontal="left" vertical="center" wrapText="1"/>
    </xf>
    <xf numFmtId="49" fontId="11" fillId="11" borderId="13" xfId="53" applyNumberFormat="1" applyFont="1" applyFill="1" applyBorder="1" applyAlignment="1" applyProtection="1">
      <alignment horizontal="center" vertical="center" wrapText="1"/>
    </xf>
    <xf numFmtId="0" fontId="38" fillId="0" borderId="21" xfId="54" applyFont="1" applyFill="1" applyBorder="1" applyAlignment="1" applyProtection="1">
      <alignment horizontal="center" vertical="center" wrapText="1"/>
    </xf>
    <xf numFmtId="0" fontId="38" fillId="0" borderId="18" xfId="54" applyFont="1" applyFill="1" applyBorder="1" applyAlignment="1" applyProtection="1">
      <alignment horizontal="center" vertical="center" wrapText="1"/>
    </xf>
    <xf numFmtId="0" fontId="34" fillId="0" borderId="20" xfId="54" applyFont="1" applyFill="1" applyBorder="1" applyAlignment="1" applyProtection="1">
      <alignment horizontal="center" vertical="top" wrapText="1"/>
    </xf>
    <xf numFmtId="0" fontId="34" fillId="0" borderId="0" xfId="54" applyFont="1" applyFill="1" applyBorder="1" applyAlignment="1" applyProtection="1">
      <alignment horizontal="center" vertical="top" wrapText="1"/>
    </xf>
    <xf numFmtId="14" fontId="54" fillId="0" borderId="5" xfId="53" applyNumberFormat="1" applyFont="1" applyFill="1" applyBorder="1" applyAlignment="1" applyProtection="1">
      <alignment horizontal="center" vertical="center" wrapText="1"/>
    </xf>
    <xf numFmtId="0" fontId="13" fillId="10" borderId="5" xfId="0" applyNumberFormat="1" applyFont="1" applyFill="1" applyBorder="1" applyAlignment="1" applyProtection="1">
      <alignment horizontal="center" vertical="center" wrapText="1"/>
    </xf>
  </cellXfs>
  <cellStyles count="125">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ells 2" xfId="103" xr:uid="{00000000-0005-0000-0000-000021000000}"/>
    <cellStyle name="Currency [0]" xfId="16" xr:uid="{00000000-0005-0000-0000-000022000000}"/>
    <cellStyle name="currency1" xfId="17" xr:uid="{00000000-0005-0000-0000-000023000000}"/>
    <cellStyle name="Currency2" xfId="18" xr:uid="{00000000-0005-0000-0000-000024000000}"/>
    <cellStyle name="currency3" xfId="19" xr:uid="{00000000-0005-0000-0000-000025000000}"/>
    <cellStyle name="currency4" xfId="20" xr:uid="{00000000-0005-0000-0000-000026000000}"/>
    <cellStyle name="Followed Hyperlink" xfId="21" xr:uid="{00000000-0005-0000-0000-000027000000}"/>
    <cellStyle name="Header 3" xfId="22" xr:uid="{00000000-0005-0000-0000-000028000000}"/>
    <cellStyle name="Hyperlink" xfId="23" xr:uid="{00000000-0005-0000-0000-000029000000}"/>
    <cellStyle name="normal" xfId="24" xr:uid="{00000000-0005-0000-0000-00002A000000}"/>
    <cellStyle name="Normal1" xfId="25" xr:uid="{00000000-0005-0000-0000-00002B000000}"/>
    <cellStyle name="Normal2" xfId="26" xr:uid="{00000000-0005-0000-0000-00002C000000}"/>
    <cellStyle name="Percent1" xfId="27" xr:uid="{00000000-0005-0000-0000-00002D000000}"/>
    <cellStyle name="Title 4" xfId="28" xr:uid="{00000000-0005-0000-0000-00002E000000}"/>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xfId="104" xr:uid="{00000000-0005-0000-0000-000039000000}"/>
    <cellStyle name="Гиперссылка 2 2" xfId="31" xr:uid="{00000000-0005-0000-0000-00003A000000}"/>
    <cellStyle name="Гиперссылка 4" xfId="105" xr:uid="{00000000-0005-0000-0000-00003B000000}"/>
    <cellStyle name="Гиперссылка 5" xfId="119" xr:uid="{00000000-0005-0000-0000-00003C000000}"/>
    <cellStyle name="Границы" xfId="120" xr:uid="{00000000-0005-0000-0000-00003D000000}"/>
    <cellStyle name="Денежный" xfId="99" builtinId="4" hidden="1"/>
    <cellStyle name="Денежный [0]" xfId="100" builtinId="7" hidden="1"/>
    <cellStyle name="Заголовок" xfId="32" xr:uid="{00000000-0005-0000-0000-000040000000}"/>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xr:uid="{00000000-0005-0000-0000-000045000000}"/>
    <cellStyle name="Значение" xfId="34" xr:uid="{00000000-0005-0000-0000-000046000000}"/>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xr:uid="{00000000-0005-0000-0000-00004C000000}"/>
    <cellStyle name="Обычный 12" xfId="106" xr:uid="{00000000-0005-0000-0000-00004D000000}"/>
    <cellStyle name="Обычный 12 2" xfId="36" xr:uid="{00000000-0005-0000-0000-00004E000000}"/>
    <cellStyle name="Обычный 12 3" xfId="115" xr:uid="{00000000-0005-0000-0000-00004F000000}"/>
    <cellStyle name="Обычный 14" xfId="37" xr:uid="{00000000-0005-0000-0000-000050000000}"/>
    <cellStyle name="Обычный 14 10" xfId="124" xr:uid="{00000000-0005-0000-0000-000051000000}"/>
    <cellStyle name="Обычный 14 2" xfId="111" xr:uid="{00000000-0005-0000-0000-000052000000}"/>
    <cellStyle name="Обычный 14 2 2" xfId="116" xr:uid="{00000000-0005-0000-0000-000053000000}"/>
    <cellStyle name="Обычный 14 3" xfId="112" xr:uid="{00000000-0005-0000-0000-000054000000}"/>
    <cellStyle name="Обычный 14 3 2" xfId="117" xr:uid="{00000000-0005-0000-0000-000055000000}"/>
    <cellStyle name="Обычный 14 4" xfId="113" xr:uid="{00000000-0005-0000-0000-000056000000}"/>
    <cellStyle name="Обычный 14 4 2" xfId="118" xr:uid="{00000000-0005-0000-0000-000057000000}"/>
    <cellStyle name="Обычный 14 5" xfId="96" xr:uid="{00000000-0005-0000-0000-000058000000}"/>
    <cellStyle name="Обычный 14 6" xfId="102" xr:uid="{00000000-0005-0000-0000-000059000000}"/>
    <cellStyle name="Обычный 14 7" xfId="114" xr:uid="{00000000-0005-0000-0000-00005A000000}"/>
    <cellStyle name="Обычный 14 8" xfId="122" xr:uid="{00000000-0005-0000-0000-00005B000000}"/>
    <cellStyle name="Обычный 14 9" xfId="123" xr:uid="{00000000-0005-0000-0000-00005C000000}"/>
    <cellStyle name="Обычный 15" xfId="38" xr:uid="{00000000-0005-0000-0000-00005D000000}"/>
    <cellStyle name="Обычный 2" xfId="39" xr:uid="{00000000-0005-0000-0000-00005E000000}"/>
    <cellStyle name="Обычный 2 10 2" xfId="107" xr:uid="{00000000-0005-0000-0000-00005F000000}"/>
    <cellStyle name="Обычный 2 2" xfId="40" xr:uid="{00000000-0005-0000-0000-000060000000}"/>
    <cellStyle name="Обычный 2 3" xfId="108" xr:uid="{00000000-0005-0000-0000-000061000000}"/>
    <cellStyle name="Обычный 2 4" xfId="109" xr:uid="{00000000-0005-0000-0000-000062000000}"/>
    <cellStyle name="Обычный 3" xfId="41" xr:uid="{00000000-0005-0000-0000-000063000000}"/>
    <cellStyle name="Обычный 3 2" xfId="42" xr:uid="{00000000-0005-0000-0000-000064000000}"/>
    <cellStyle name="Обычный 3 3" xfId="43" xr:uid="{00000000-0005-0000-0000-000065000000}"/>
    <cellStyle name="Обычный 3 4" xfId="121" xr:uid="{00000000-0005-0000-0000-000066000000}"/>
    <cellStyle name="Обычный 4" xfId="44" xr:uid="{00000000-0005-0000-0000-000067000000}"/>
    <cellStyle name="Обычный 5" xfId="110" xr:uid="{00000000-0005-0000-0000-000068000000}"/>
    <cellStyle name="Обычный_BALANCE.WARM.2007YEAR(FACT)" xfId="45" xr:uid="{00000000-0005-0000-0000-000069000000}"/>
    <cellStyle name="Обычный_INVEST.WARM.PLAN.4.78(v0.1)" xfId="46" xr:uid="{00000000-0005-0000-0000-00006A000000}"/>
    <cellStyle name="Обычный_JKH.OPEN.INFO.HVS(v3.5)_цены161210" xfId="47" xr:uid="{00000000-0005-0000-0000-00006B000000}"/>
    <cellStyle name="Обычный_JKH.OPEN.INFO.PRICE.VO_v4.0(10.02.11)" xfId="48" xr:uid="{00000000-0005-0000-0000-00006C000000}"/>
    <cellStyle name="Обычный_MINENERGO.340.PRIL79(v0.1)" xfId="49" xr:uid="{00000000-0005-0000-0000-00006D000000}"/>
    <cellStyle name="Обычный_PREDEL.JKH.2010(v1.3)" xfId="50" xr:uid="{00000000-0005-0000-0000-00006E000000}"/>
    <cellStyle name="Обычный_razrabotka_sablonov_po_WKU" xfId="51" xr:uid="{00000000-0005-0000-0000-00006F000000}"/>
    <cellStyle name="Обычный_SIMPLE_1_massive2" xfId="52" xr:uid="{00000000-0005-0000-0000-000070000000}"/>
    <cellStyle name="Обычный_ЖКУ_проект3" xfId="53" xr:uid="{00000000-0005-0000-0000-000071000000}"/>
    <cellStyle name="Обычный_Мониторинг инвестиций" xfId="54" xr:uid="{00000000-0005-0000-0000-000072000000}"/>
    <cellStyle name="Обычный_Шаблон по источникам для Модуля Реестр (2)" xfId="55" xr:uid="{00000000-0005-0000-0000-000073000000}"/>
    <cellStyle name="Плохой" xfId="62" builtinId="27" hidden="1"/>
    <cellStyle name="Пояснение" xfId="70" builtinId="53" hidden="1"/>
    <cellStyle name="Примечание" xfId="69" builtinId="10" hidden="1"/>
    <cellStyle name="Процентный" xfId="101" builtinId="5" hidden="1"/>
    <cellStyle name="Связанная ячейка" xfId="66" builtinId="24" hidden="1"/>
    <cellStyle name="Текст предупреждения" xfId="68" builtinId="11" hidden="1"/>
    <cellStyle name="Финансовый" xfId="97" builtinId="3" hidden="1"/>
    <cellStyle name="Финансовый [0]" xfId="98"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hidden="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hidden="1">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27</xdr:row>
      <xdr:rowOff>0</xdr:rowOff>
    </xdr:from>
    <xdr:to>
      <xdr:col>28</xdr:col>
      <xdr:colOff>228600</xdr:colOff>
      <xdr:row>27</xdr:row>
      <xdr:rowOff>190500</xdr:rowOff>
    </xdr:to>
    <xdr:grpSp>
      <xdr:nvGrpSpPr>
        <xdr:cNvPr id="4"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12763500" y="695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66198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69056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0</xdr:rowOff>
    </xdr:from>
    <xdr:to>
      <xdr:col>18</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6972300" y="62388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6238875"/>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49339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6381750" y="49815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499110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38100</xdr:colOff>
      <xdr:row>23</xdr:row>
      <xdr:rowOff>0</xdr:rowOff>
    </xdr:from>
    <xdr:to>
      <xdr:col>26</xdr:col>
      <xdr:colOff>190500</xdr:colOff>
      <xdr:row>23</xdr:row>
      <xdr:rowOff>190500</xdr:rowOff>
    </xdr:to>
    <xdr:grpSp>
      <xdr:nvGrpSpPr>
        <xdr:cNvPr id="4" name="shCalendar" hidden="1">
          <a:extLst>
            <a:ext uri="{FF2B5EF4-FFF2-40B4-BE49-F238E27FC236}">
              <a16:creationId xmlns:a16="http://schemas.microsoft.com/office/drawing/2014/main" id="{00000000-0008-0000-1900-000004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6381750" y="526732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6671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38100</xdr:colOff>
      <xdr:row>23</xdr:row>
      <xdr:rowOff>0</xdr:rowOff>
    </xdr:from>
    <xdr:to>
      <xdr:col>22</xdr:col>
      <xdr:colOff>228600</xdr:colOff>
      <xdr:row>25</xdr:row>
      <xdr:rowOff>0</xdr:rowOff>
    </xdr:to>
    <xdr:grpSp>
      <xdr:nvGrpSpPr>
        <xdr:cNvPr id="4" name="shCalendar" hidden="1">
          <a:extLst>
            <a:ext uri="{FF2B5EF4-FFF2-40B4-BE49-F238E27FC236}">
              <a16:creationId xmlns:a16="http://schemas.microsoft.com/office/drawing/2014/main" id="{00000000-0008-0000-1D00-000004000000}"/>
            </a:ext>
          </a:extLst>
        </xdr:cNvPr>
        <xdr:cNvGrpSpPr>
          <a:grpSpLocks/>
        </xdr:cNvGrpSpPr>
      </xdr:nvGrpSpPr>
      <xdr:grpSpPr bwMode="auto">
        <a:xfrm>
          <a:off x="12925425" y="4181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22</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D00-000007000000}"/>
            </a:ext>
          </a:extLst>
        </xdr:cNvPr>
        <xdr:cNvGrpSpPr>
          <a:grpSpLocks/>
        </xdr:cNvGrpSpPr>
      </xdr:nvGrpSpPr>
      <xdr:grpSpPr bwMode="auto">
        <a:xfrm>
          <a:off x="12887325" y="4181475"/>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D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D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22</xdr:col>
      <xdr:colOff>0</xdr:colOff>
      <xdr:row>23</xdr:row>
      <xdr:rowOff>0</xdr:rowOff>
    </xdr:from>
    <xdr:ext cx="190500" cy="190500"/>
    <xdr:grpSp>
      <xdr:nvGrpSpPr>
        <xdr:cNvPr id="10" name="shCalendar" hidden="1">
          <a:extLst>
            <a:ext uri="{FF2B5EF4-FFF2-40B4-BE49-F238E27FC236}">
              <a16:creationId xmlns:a16="http://schemas.microsoft.com/office/drawing/2014/main" id="{00000000-0008-0000-1D00-00000A000000}"/>
            </a:ext>
          </a:extLst>
        </xdr:cNvPr>
        <xdr:cNvGrpSpPr>
          <a:grpSpLocks/>
        </xdr:cNvGrpSpPr>
      </xdr:nvGrpSpPr>
      <xdr:grpSpPr bwMode="auto">
        <a:xfrm>
          <a:off x="12887325" y="4181475"/>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D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D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18</xdr:row>
      <xdr:rowOff>0</xdr:rowOff>
    </xdr:from>
    <xdr:to>
      <xdr:col>6</xdr:col>
      <xdr:colOff>228600</xdr:colOff>
      <xdr:row>18</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337185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99895" name="FREEZE_PANES" descr="update_org.png">
          <a:extLst>
            <a:ext uri="{FF2B5EF4-FFF2-40B4-BE49-F238E27FC236}">
              <a16:creationId xmlns:a16="http://schemas.microsoft.com/office/drawing/2014/main" id="{00000000-0008-0000-1E00-000097DC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99896" name="UNFREEZE_PANES" descr="update_org.png" hidden="1">
          <a:extLst>
            <a:ext uri="{FF2B5EF4-FFF2-40B4-BE49-F238E27FC236}">
              <a16:creationId xmlns:a16="http://schemas.microsoft.com/office/drawing/2014/main" id="{00000000-0008-0000-1E00-000098D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4781" name="FREEZE_PANES" descr="update_org.png">
          <a:extLst>
            <a:ext uri="{FF2B5EF4-FFF2-40B4-BE49-F238E27FC236}">
              <a16:creationId xmlns:a16="http://schemas.microsoft.com/office/drawing/2014/main" id="{00000000-0008-0000-1F00-00008DA1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4782" name="UNFREEZE_PANES" descr="update_org.png" hidden="1">
          <a:extLst>
            <a:ext uri="{FF2B5EF4-FFF2-40B4-BE49-F238E27FC236}">
              <a16:creationId xmlns:a16="http://schemas.microsoft.com/office/drawing/2014/main" id="{00000000-0008-0000-1F00-00008EA1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7186394" name="FREEZE_PANES" descr="update_org.png">
          <a:extLst>
            <a:ext uri="{FF2B5EF4-FFF2-40B4-BE49-F238E27FC236}">
              <a16:creationId xmlns:a16="http://schemas.microsoft.com/office/drawing/2014/main" id="{00000000-0008-0000-2000-0000DAA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186395" name="UNFREEZE_PANES" descr="update_org.png" hidden="1">
          <a:extLst>
            <a:ext uri="{FF2B5EF4-FFF2-40B4-BE49-F238E27FC236}">
              <a16:creationId xmlns:a16="http://schemas.microsoft.com/office/drawing/2014/main" id="{00000000-0008-0000-2000-0000DBA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3</xdr:row>
      <xdr:rowOff>9525</xdr:rowOff>
    </xdr:from>
    <xdr:to>
      <xdr:col>7</xdr:col>
      <xdr:colOff>228600</xdr:colOff>
      <xdr:row>4</xdr:row>
      <xdr:rowOff>161925</xdr:rowOff>
    </xdr:to>
    <xdr:grpSp>
      <xdr:nvGrpSpPr>
        <xdr:cNvPr id="7186396" name="shCalendar" hidden="1">
          <a:extLst>
            <a:ext uri="{FF2B5EF4-FFF2-40B4-BE49-F238E27FC236}">
              <a16:creationId xmlns:a16="http://schemas.microsoft.com/office/drawing/2014/main" id="{00000000-0008-0000-2000-0000DCA76D00}"/>
            </a:ext>
          </a:extLst>
        </xdr:cNvPr>
        <xdr:cNvGrpSpPr>
          <a:grpSpLocks/>
        </xdr:cNvGrpSpPr>
      </xdr:nvGrpSpPr>
      <xdr:grpSpPr bwMode="auto">
        <a:xfrm>
          <a:off x="7315200" y="9525"/>
          <a:ext cx="190500" cy="190500"/>
          <a:chOff x="13896191" y="1813753"/>
          <a:chExt cx="211023" cy="178845"/>
        </a:xfrm>
      </xdr:grpSpPr>
      <xdr:sp macro="[0]!modfrmDateChoose.CalendarShow" textlink="">
        <xdr:nvSpPr>
          <xdr:cNvPr id="7186397" name="shCalendar_bck" hidden="1">
            <a:extLst>
              <a:ext uri="{FF2B5EF4-FFF2-40B4-BE49-F238E27FC236}">
                <a16:creationId xmlns:a16="http://schemas.microsoft.com/office/drawing/2014/main" id="{00000000-0008-0000-2000-0000DDA7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186398" name="shCalendar_1" descr="CalendarSmall.bmp" hidden="1">
            <a:extLst>
              <a:ext uri="{FF2B5EF4-FFF2-40B4-BE49-F238E27FC236}">
                <a16:creationId xmlns:a16="http://schemas.microsoft.com/office/drawing/2014/main" id="{00000000-0008-0000-2000-0000DEA76D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7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7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7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4411325" y="81915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29</xdr:row>
      <xdr:rowOff>2</xdr:rowOff>
    </xdr:from>
    <xdr:to>
      <xdr:col>4</xdr:col>
      <xdr:colOff>3343276</xdr:colOff>
      <xdr:row>30</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6419850" y="6267450"/>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62674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eploplus-nnov@yandex.ru"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odList00">
    <tabColor rgb="FFFFCC99"/>
  </sheetPr>
  <dimension ref="A1"/>
  <sheetViews>
    <sheetView showGridLines="0" workbookViewId="0"/>
  </sheetViews>
  <sheetFormatPr defaultRowHeight="11.25"/>
  <cols>
    <col min="1" max="16384" width="9.140625" style="174"/>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29" width="10.5703125" style="587"/>
    <col min="30" max="249" width="10.5703125" style="525"/>
    <col min="250" max="257" width="0" style="525" hidden="1" customWidth="1"/>
    <col min="258" max="258" width="3.7109375" style="525" customWidth="1"/>
    <col min="259" max="259" width="3.85546875" style="525" customWidth="1"/>
    <col min="260" max="260" width="3.7109375" style="525" customWidth="1"/>
    <col min="261" max="261" width="12.7109375" style="525" customWidth="1"/>
    <col min="262" max="262" width="52.7109375" style="525" customWidth="1"/>
    <col min="263" max="266" width="0" style="525" hidden="1" customWidth="1"/>
    <col min="267" max="267" width="12.28515625" style="525" customWidth="1"/>
    <col min="268" max="268" width="6.42578125" style="525" customWidth="1"/>
    <col min="269" max="269" width="12.28515625" style="525" customWidth="1"/>
    <col min="270" max="270" width="0" style="525" hidden="1" customWidth="1"/>
    <col min="271" max="271" width="3.7109375" style="525" customWidth="1"/>
    <col min="272" max="272" width="11.140625" style="525" bestFit="1" customWidth="1"/>
    <col min="273" max="274" width="10.5703125" style="525"/>
    <col min="275" max="275" width="11.140625" style="525" customWidth="1"/>
    <col min="276" max="505" width="10.5703125" style="525"/>
    <col min="506" max="513" width="0" style="525" hidden="1" customWidth="1"/>
    <col min="514" max="514" width="3.7109375" style="525" customWidth="1"/>
    <col min="515" max="515" width="3.85546875" style="525" customWidth="1"/>
    <col min="516" max="516" width="3.7109375" style="525" customWidth="1"/>
    <col min="517" max="517" width="12.7109375" style="525" customWidth="1"/>
    <col min="518" max="518" width="52.7109375" style="525" customWidth="1"/>
    <col min="519" max="522" width="0" style="525" hidden="1" customWidth="1"/>
    <col min="523" max="523" width="12.28515625" style="525" customWidth="1"/>
    <col min="524" max="524" width="6.42578125" style="525" customWidth="1"/>
    <col min="525" max="525" width="12.28515625" style="525" customWidth="1"/>
    <col min="526" max="526" width="0" style="525" hidden="1" customWidth="1"/>
    <col min="527" max="527" width="3.7109375" style="525" customWidth="1"/>
    <col min="528" max="528" width="11.140625" style="525" bestFit="1" customWidth="1"/>
    <col min="529" max="530" width="10.5703125" style="525"/>
    <col min="531" max="531" width="11.140625" style="525" customWidth="1"/>
    <col min="532" max="761" width="10.5703125" style="525"/>
    <col min="762" max="769" width="0" style="525" hidden="1" customWidth="1"/>
    <col min="770" max="770" width="3.7109375" style="525" customWidth="1"/>
    <col min="771" max="771" width="3.85546875" style="525" customWidth="1"/>
    <col min="772" max="772" width="3.7109375" style="525" customWidth="1"/>
    <col min="773" max="773" width="12.7109375" style="525" customWidth="1"/>
    <col min="774" max="774" width="52.7109375" style="525" customWidth="1"/>
    <col min="775" max="778" width="0" style="525" hidden="1" customWidth="1"/>
    <col min="779" max="779" width="12.28515625" style="525" customWidth="1"/>
    <col min="780" max="780" width="6.42578125" style="525" customWidth="1"/>
    <col min="781" max="781" width="12.28515625" style="525" customWidth="1"/>
    <col min="782" max="782" width="0" style="525" hidden="1" customWidth="1"/>
    <col min="783" max="783" width="3.7109375" style="525" customWidth="1"/>
    <col min="784" max="784" width="11.140625" style="525" bestFit="1" customWidth="1"/>
    <col min="785" max="786" width="10.5703125" style="525"/>
    <col min="787" max="787" width="11.140625" style="525" customWidth="1"/>
    <col min="788" max="1017" width="10.5703125" style="525"/>
    <col min="1018" max="1025" width="0" style="525" hidden="1" customWidth="1"/>
    <col min="1026" max="1026" width="3.7109375" style="525" customWidth="1"/>
    <col min="1027" max="1027" width="3.85546875" style="525" customWidth="1"/>
    <col min="1028" max="1028" width="3.7109375" style="525" customWidth="1"/>
    <col min="1029" max="1029" width="12.7109375" style="525" customWidth="1"/>
    <col min="1030" max="1030" width="52.7109375" style="525" customWidth="1"/>
    <col min="1031" max="1034" width="0" style="525" hidden="1" customWidth="1"/>
    <col min="1035" max="1035" width="12.28515625" style="525" customWidth="1"/>
    <col min="1036" max="1036" width="6.42578125" style="525" customWidth="1"/>
    <col min="1037" max="1037" width="12.28515625" style="525" customWidth="1"/>
    <col min="1038" max="1038" width="0" style="525" hidden="1" customWidth="1"/>
    <col min="1039" max="1039" width="3.7109375" style="525" customWidth="1"/>
    <col min="1040" max="1040" width="11.140625" style="525" bestFit="1" customWidth="1"/>
    <col min="1041" max="1042" width="10.5703125" style="525"/>
    <col min="1043" max="1043" width="11.140625" style="525" customWidth="1"/>
    <col min="1044" max="1273" width="10.5703125" style="525"/>
    <col min="1274" max="1281" width="0" style="525" hidden="1" customWidth="1"/>
    <col min="1282" max="1282" width="3.7109375" style="525" customWidth="1"/>
    <col min="1283" max="1283" width="3.85546875" style="525" customWidth="1"/>
    <col min="1284" max="1284" width="3.7109375" style="525" customWidth="1"/>
    <col min="1285" max="1285" width="12.7109375" style="525" customWidth="1"/>
    <col min="1286" max="1286" width="52.7109375" style="525" customWidth="1"/>
    <col min="1287" max="1290" width="0" style="525" hidden="1" customWidth="1"/>
    <col min="1291" max="1291" width="12.28515625" style="525" customWidth="1"/>
    <col min="1292" max="1292" width="6.42578125" style="525" customWidth="1"/>
    <col min="1293" max="1293" width="12.28515625" style="525" customWidth="1"/>
    <col min="1294" max="1294" width="0" style="525" hidden="1" customWidth="1"/>
    <col min="1295" max="1295" width="3.7109375" style="525" customWidth="1"/>
    <col min="1296" max="1296" width="11.140625" style="525" bestFit="1" customWidth="1"/>
    <col min="1297" max="1298" width="10.5703125" style="525"/>
    <col min="1299" max="1299" width="11.140625" style="525" customWidth="1"/>
    <col min="1300" max="1529" width="10.5703125" style="525"/>
    <col min="1530" max="1537" width="0" style="525" hidden="1" customWidth="1"/>
    <col min="1538" max="1538" width="3.7109375" style="525" customWidth="1"/>
    <col min="1539" max="1539" width="3.85546875" style="525" customWidth="1"/>
    <col min="1540" max="1540" width="3.7109375" style="525" customWidth="1"/>
    <col min="1541" max="1541" width="12.7109375" style="525" customWidth="1"/>
    <col min="1542" max="1542" width="52.7109375" style="525" customWidth="1"/>
    <col min="1543" max="1546" width="0" style="525" hidden="1" customWidth="1"/>
    <col min="1547" max="1547" width="12.28515625" style="525" customWidth="1"/>
    <col min="1548" max="1548" width="6.42578125" style="525" customWidth="1"/>
    <col min="1549" max="1549" width="12.28515625" style="525" customWidth="1"/>
    <col min="1550" max="1550" width="0" style="525" hidden="1" customWidth="1"/>
    <col min="1551" max="1551" width="3.7109375" style="525" customWidth="1"/>
    <col min="1552" max="1552" width="11.140625" style="525" bestFit="1" customWidth="1"/>
    <col min="1553" max="1554" width="10.5703125" style="525"/>
    <col min="1555" max="1555" width="11.140625" style="525" customWidth="1"/>
    <col min="1556" max="1785" width="10.5703125" style="525"/>
    <col min="1786" max="1793" width="0" style="525" hidden="1" customWidth="1"/>
    <col min="1794" max="1794" width="3.7109375" style="525" customWidth="1"/>
    <col min="1795" max="1795" width="3.85546875" style="525" customWidth="1"/>
    <col min="1796" max="1796" width="3.7109375" style="525" customWidth="1"/>
    <col min="1797" max="1797" width="12.7109375" style="525" customWidth="1"/>
    <col min="1798" max="1798" width="52.7109375" style="525" customWidth="1"/>
    <col min="1799" max="1802" width="0" style="525" hidden="1" customWidth="1"/>
    <col min="1803" max="1803" width="12.28515625" style="525" customWidth="1"/>
    <col min="1804" max="1804" width="6.42578125" style="525" customWidth="1"/>
    <col min="1805" max="1805" width="12.28515625" style="525" customWidth="1"/>
    <col min="1806" max="1806" width="0" style="525" hidden="1" customWidth="1"/>
    <col min="1807" max="1807" width="3.7109375" style="525" customWidth="1"/>
    <col min="1808" max="1808" width="11.140625" style="525" bestFit="1" customWidth="1"/>
    <col min="1809" max="1810" width="10.5703125" style="525"/>
    <col min="1811" max="1811" width="11.140625" style="525" customWidth="1"/>
    <col min="1812" max="2041" width="10.5703125" style="525"/>
    <col min="2042" max="2049" width="0" style="525" hidden="1" customWidth="1"/>
    <col min="2050" max="2050" width="3.7109375" style="525" customWidth="1"/>
    <col min="2051" max="2051" width="3.85546875" style="525" customWidth="1"/>
    <col min="2052" max="2052" width="3.7109375" style="525" customWidth="1"/>
    <col min="2053" max="2053" width="12.7109375" style="525" customWidth="1"/>
    <col min="2054" max="2054" width="52.7109375" style="525" customWidth="1"/>
    <col min="2055" max="2058" width="0" style="525" hidden="1" customWidth="1"/>
    <col min="2059" max="2059" width="12.28515625" style="525" customWidth="1"/>
    <col min="2060" max="2060" width="6.42578125" style="525" customWidth="1"/>
    <col min="2061" max="2061" width="12.28515625" style="525" customWidth="1"/>
    <col min="2062" max="2062" width="0" style="525" hidden="1" customWidth="1"/>
    <col min="2063" max="2063" width="3.7109375" style="525" customWidth="1"/>
    <col min="2064" max="2064" width="11.140625" style="525" bestFit="1" customWidth="1"/>
    <col min="2065" max="2066" width="10.5703125" style="525"/>
    <col min="2067" max="2067" width="11.140625" style="525" customWidth="1"/>
    <col min="2068" max="2297" width="10.5703125" style="525"/>
    <col min="2298" max="2305" width="0" style="525" hidden="1" customWidth="1"/>
    <col min="2306" max="2306" width="3.7109375" style="525" customWidth="1"/>
    <col min="2307" max="2307" width="3.85546875" style="525" customWidth="1"/>
    <col min="2308" max="2308" width="3.7109375" style="525" customWidth="1"/>
    <col min="2309" max="2309" width="12.7109375" style="525" customWidth="1"/>
    <col min="2310" max="2310" width="52.7109375" style="525" customWidth="1"/>
    <col min="2311" max="2314" width="0" style="525" hidden="1" customWidth="1"/>
    <col min="2315" max="2315" width="12.28515625" style="525" customWidth="1"/>
    <col min="2316" max="2316" width="6.42578125" style="525" customWidth="1"/>
    <col min="2317" max="2317" width="12.28515625" style="525" customWidth="1"/>
    <col min="2318" max="2318" width="0" style="525" hidden="1" customWidth="1"/>
    <col min="2319" max="2319" width="3.7109375" style="525" customWidth="1"/>
    <col min="2320" max="2320" width="11.140625" style="525" bestFit="1" customWidth="1"/>
    <col min="2321" max="2322" width="10.5703125" style="525"/>
    <col min="2323" max="2323" width="11.140625" style="525" customWidth="1"/>
    <col min="2324" max="2553" width="10.5703125" style="525"/>
    <col min="2554" max="2561" width="0" style="525" hidden="1" customWidth="1"/>
    <col min="2562" max="2562" width="3.7109375" style="525" customWidth="1"/>
    <col min="2563" max="2563" width="3.85546875" style="525" customWidth="1"/>
    <col min="2564" max="2564" width="3.7109375" style="525" customWidth="1"/>
    <col min="2565" max="2565" width="12.7109375" style="525" customWidth="1"/>
    <col min="2566" max="2566" width="52.7109375" style="525" customWidth="1"/>
    <col min="2567" max="2570" width="0" style="525" hidden="1" customWidth="1"/>
    <col min="2571" max="2571" width="12.28515625" style="525" customWidth="1"/>
    <col min="2572" max="2572" width="6.42578125" style="525" customWidth="1"/>
    <col min="2573" max="2573" width="12.28515625" style="525" customWidth="1"/>
    <col min="2574" max="2574" width="0" style="525" hidden="1" customWidth="1"/>
    <col min="2575" max="2575" width="3.7109375" style="525" customWidth="1"/>
    <col min="2576" max="2576" width="11.140625" style="525" bestFit="1" customWidth="1"/>
    <col min="2577" max="2578" width="10.5703125" style="525"/>
    <col min="2579" max="2579" width="11.140625" style="525" customWidth="1"/>
    <col min="2580" max="2809" width="10.5703125" style="525"/>
    <col min="2810" max="2817" width="0" style="525" hidden="1" customWidth="1"/>
    <col min="2818" max="2818" width="3.7109375" style="525" customWidth="1"/>
    <col min="2819" max="2819" width="3.85546875" style="525" customWidth="1"/>
    <col min="2820" max="2820" width="3.7109375" style="525" customWidth="1"/>
    <col min="2821" max="2821" width="12.7109375" style="525" customWidth="1"/>
    <col min="2822" max="2822" width="52.7109375" style="525" customWidth="1"/>
    <col min="2823" max="2826" width="0" style="525" hidden="1" customWidth="1"/>
    <col min="2827" max="2827" width="12.28515625" style="525" customWidth="1"/>
    <col min="2828" max="2828" width="6.42578125" style="525" customWidth="1"/>
    <col min="2829" max="2829" width="12.28515625" style="525" customWidth="1"/>
    <col min="2830" max="2830" width="0" style="525" hidden="1" customWidth="1"/>
    <col min="2831" max="2831" width="3.7109375" style="525" customWidth="1"/>
    <col min="2832" max="2832" width="11.140625" style="525" bestFit="1" customWidth="1"/>
    <col min="2833" max="2834" width="10.5703125" style="525"/>
    <col min="2835" max="2835" width="11.140625" style="525" customWidth="1"/>
    <col min="2836" max="3065" width="10.5703125" style="525"/>
    <col min="3066" max="3073" width="0" style="525" hidden="1" customWidth="1"/>
    <col min="3074" max="3074" width="3.7109375" style="525" customWidth="1"/>
    <col min="3075" max="3075" width="3.85546875" style="525" customWidth="1"/>
    <col min="3076" max="3076" width="3.7109375" style="525" customWidth="1"/>
    <col min="3077" max="3077" width="12.7109375" style="525" customWidth="1"/>
    <col min="3078" max="3078" width="52.7109375" style="525" customWidth="1"/>
    <col min="3079" max="3082" width="0" style="525" hidden="1" customWidth="1"/>
    <col min="3083" max="3083" width="12.28515625" style="525" customWidth="1"/>
    <col min="3084" max="3084" width="6.42578125" style="525" customWidth="1"/>
    <col min="3085" max="3085" width="12.28515625" style="525" customWidth="1"/>
    <col min="3086" max="3086" width="0" style="525" hidden="1" customWidth="1"/>
    <col min="3087" max="3087" width="3.7109375" style="525" customWidth="1"/>
    <col min="3088" max="3088" width="11.140625" style="525" bestFit="1" customWidth="1"/>
    <col min="3089" max="3090" width="10.5703125" style="525"/>
    <col min="3091" max="3091" width="11.140625" style="525" customWidth="1"/>
    <col min="3092" max="3321" width="10.5703125" style="525"/>
    <col min="3322" max="3329" width="0" style="525" hidden="1" customWidth="1"/>
    <col min="3330" max="3330" width="3.7109375" style="525" customWidth="1"/>
    <col min="3331" max="3331" width="3.85546875" style="525" customWidth="1"/>
    <col min="3332" max="3332" width="3.7109375" style="525" customWidth="1"/>
    <col min="3333" max="3333" width="12.7109375" style="525" customWidth="1"/>
    <col min="3334" max="3334" width="52.7109375" style="525" customWidth="1"/>
    <col min="3335" max="3338" width="0" style="525" hidden="1" customWidth="1"/>
    <col min="3339" max="3339" width="12.28515625" style="525" customWidth="1"/>
    <col min="3340" max="3340" width="6.42578125" style="525" customWidth="1"/>
    <col min="3341" max="3341" width="12.28515625" style="525" customWidth="1"/>
    <col min="3342" max="3342" width="0" style="525" hidden="1" customWidth="1"/>
    <col min="3343" max="3343" width="3.7109375" style="525" customWidth="1"/>
    <col min="3344" max="3344" width="11.140625" style="525" bestFit="1" customWidth="1"/>
    <col min="3345" max="3346" width="10.5703125" style="525"/>
    <col min="3347" max="3347" width="11.140625" style="525" customWidth="1"/>
    <col min="3348" max="3577" width="10.5703125" style="525"/>
    <col min="3578" max="3585" width="0" style="525" hidden="1" customWidth="1"/>
    <col min="3586" max="3586" width="3.7109375" style="525" customWidth="1"/>
    <col min="3587" max="3587" width="3.85546875" style="525" customWidth="1"/>
    <col min="3588" max="3588" width="3.7109375" style="525" customWidth="1"/>
    <col min="3589" max="3589" width="12.7109375" style="525" customWidth="1"/>
    <col min="3590" max="3590" width="52.7109375" style="525" customWidth="1"/>
    <col min="3591" max="3594" width="0" style="525" hidden="1" customWidth="1"/>
    <col min="3595" max="3595" width="12.28515625" style="525" customWidth="1"/>
    <col min="3596" max="3596" width="6.42578125" style="525" customWidth="1"/>
    <col min="3597" max="3597" width="12.28515625" style="525" customWidth="1"/>
    <col min="3598" max="3598" width="0" style="525" hidden="1" customWidth="1"/>
    <col min="3599" max="3599" width="3.7109375" style="525" customWidth="1"/>
    <col min="3600" max="3600" width="11.140625" style="525" bestFit="1" customWidth="1"/>
    <col min="3601" max="3602" width="10.5703125" style="525"/>
    <col min="3603" max="3603" width="11.140625" style="525" customWidth="1"/>
    <col min="3604" max="3833" width="10.5703125" style="525"/>
    <col min="3834" max="3841" width="0" style="525" hidden="1" customWidth="1"/>
    <col min="3842" max="3842" width="3.7109375" style="525" customWidth="1"/>
    <col min="3843" max="3843" width="3.85546875" style="525" customWidth="1"/>
    <col min="3844" max="3844" width="3.7109375" style="525" customWidth="1"/>
    <col min="3845" max="3845" width="12.7109375" style="525" customWidth="1"/>
    <col min="3846" max="3846" width="52.7109375" style="525" customWidth="1"/>
    <col min="3847" max="3850" width="0" style="525" hidden="1" customWidth="1"/>
    <col min="3851" max="3851" width="12.28515625" style="525" customWidth="1"/>
    <col min="3852" max="3852" width="6.42578125" style="525" customWidth="1"/>
    <col min="3853" max="3853" width="12.28515625" style="525" customWidth="1"/>
    <col min="3854" max="3854" width="0" style="525" hidden="1" customWidth="1"/>
    <col min="3855" max="3855" width="3.7109375" style="525" customWidth="1"/>
    <col min="3856" max="3856" width="11.140625" style="525" bestFit="1" customWidth="1"/>
    <col min="3857" max="3858" width="10.5703125" style="525"/>
    <col min="3859" max="3859" width="11.140625" style="525" customWidth="1"/>
    <col min="3860" max="4089" width="10.5703125" style="525"/>
    <col min="4090" max="4097" width="0" style="525" hidden="1" customWidth="1"/>
    <col min="4098" max="4098" width="3.7109375" style="525" customWidth="1"/>
    <col min="4099" max="4099" width="3.85546875" style="525" customWidth="1"/>
    <col min="4100" max="4100" width="3.7109375" style="525" customWidth="1"/>
    <col min="4101" max="4101" width="12.7109375" style="525" customWidth="1"/>
    <col min="4102" max="4102" width="52.7109375" style="525" customWidth="1"/>
    <col min="4103" max="4106" width="0" style="525" hidden="1" customWidth="1"/>
    <col min="4107" max="4107" width="12.28515625" style="525" customWidth="1"/>
    <col min="4108" max="4108" width="6.42578125" style="525" customWidth="1"/>
    <col min="4109" max="4109" width="12.28515625" style="525" customWidth="1"/>
    <col min="4110" max="4110" width="0" style="525" hidden="1" customWidth="1"/>
    <col min="4111" max="4111" width="3.7109375" style="525" customWidth="1"/>
    <col min="4112" max="4112" width="11.140625" style="525" bestFit="1" customWidth="1"/>
    <col min="4113" max="4114" width="10.5703125" style="525"/>
    <col min="4115" max="4115" width="11.140625" style="525" customWidth="1"/>
    <col min="4116" max="4345" width="10.5703125" style="525"/>
    <col min="4346" max="4353" width="0" style="525" hidden="1" customWidth="1"/>
    <col min="4354" max="4354" width="3.7109375" style="525" customWidth="1"/>
    <col min="4355" max="4355" width="3.85546875" style="525" customWidth="1"/>
    <col min="4356" max="4356" width="3.7109375" style="525" customWidth="1"/>
    <col min="4357" max="4357" width="12.7109375" style="525" customWidth="1"/>
    <col min="4358" max="4358" width="52.7109375" style="525" customWidth="1"/>
    <col min="4359" max="4362" width="0" style="525" hidden="1" customWidth="1"/>
    <col min="4363" max="4363" width="12.28515625" style="525" customWidth="1"/>
    <col min="4364" max="4364" width="6.42578125" style="525" customWidth="1"/>
    <col min="4365" max="4365" width="12.28515625" style="525" customWidth="1"/>
    <col min="4366" max="4366" width="0" style="525" hidden="1" customWidth="1"/>
    <col min="4367" max="4367" width="3.7109375" style="525" customWidth="1"/>
    <col min="4368" max="4368" width="11.140625" style="525" bestFit="1" customWidth="1"/>
    <col min="4369" max="4370" width="10.5703125" style="525"/>
    <col min="4371" max="4371" width="11.140625" style="525" customWidth="1"/>
    <col min="4372" max="4601" width="10.5703125" style="525"/>
    <col min="4602" max="4609" width="0" style="525" hidden="1" customWidth="1"/>
    <col min="4610" max="4610" width="3.7109375" style="525" customWidth="1"/>
    <col min="4611" max="4611" width="3.85546875" style="525" customWidth="1"/>
    <col min="4612" max="4612" width="3.7109375" style="525" customWidth="1"/>
    <col min="4613" max="4613" width="12.7109375" style="525" customWidth="1"/>
    <col min="4614" max="4614" width="52.7109375" style="525" customWidth="1"/>
    <col min="4615" max="4618" width="0" style="525" hidden="1" customWidth="1"/>
    <col min="4619" max="4619" width="12.28515625" style="525" customWidth="1"/>
    <col min="4620" max="4620" width="6.42578125" style="525" customWidth="1"/>
    <col min="4621" max="4621" width="12.28515625" style="525" customWidth="1"/>
    <col min="4622" max="4622" width="0" style="525" hidden="1" customWidth="1"/>
    <col min="4623" max="4623" width="3.7109375" style="525" customWidth="1"/>
    <col min="4624" max="4624" width="11.140625" style="525" bestFit="1" customWidth="1"/>
    <col min="4625" max="4626" width="10.5703125" style="525"/>
    <col min="4627" max="4627" width="11.140625" style="525" customWidth="1"/>
    <col min="4628" max="4857" width="10.5703125" style="525"/>
    <col min="4858" max="4865" width="0" style="525" hidden="1" customWidth="1"/>
    <col min="4866" max="4866" width="3.7109375" style="525" customWidth="1"/>
    <col min="4867" max="4867" width="3.85546875" style="525" customWidth="1"/>
    <col min="4868" max="4868" width="3.7109375" style="525" customWidth="1"/>
    <col min="4869" max="4869" width="12.7109375" style="525" customWidth="1"/>
    <col min="4870" max="4870" width="52.7109375" style="525" customWidth="1"/>
    <col min="4871" max="4874" width="0" style="525" hidden="1" customWidth="1"/>
    <col min="4875" max="4875" width="12.28515625" style="525" customWidth="1"/>
    <col min="4876" max="4876" width="6.42578125" style="525" customWidth="1"/>
    <col min="4877" max="4877" width="12.28515625" style="525" customWidth="1"/>
    <col min="4878" max="4878" width="0" style="525" hidden="1" customWidth="1"/>
    <col min="4879" max="4879" width="3.7109375" style="525" customWidth="1"/>
    <col min="4880" max="4880" width="11.140625" style="525" bestFit="1" customWidth="1"/>
    <col min="4881" max="4882" width="10.5703125" style="525"/>
    <col min="4883" max="4883" width="11.140625" style="525" customWidth="1"/>
    <col min="4884" max="5113" width="10.5703125" style="525"/>
    <col min="5114" max="5121" width="0" style="525" hidden="1" customWidth="1"/>
    <col min="5122" max="5122" width="3.7109375" style="525" customWidth="1"/>
    <col min="5123" max="5123" width="3.85546875" style="525" customWidth="1"/>
    <col min="5124" max="5124" width="3.7109375" style="525" customWidth="1"/>
    <col min="5125" max="5125" width="12.7109375" style="525" customWidth="1"/>
    <col min="5126" max="5126" width="52.7109375" style="525" customWidth="1"/>
    <col min="5127" max="5130" width="0" style="525" hidden="1" customWidth="1"/>
    <col min="5131" max="5131" width="12.28515625" style="525" customWidth="1"/>
    <col min="5132" max="5132" width="6.42578125" style="525" customWidth="1"/>
    <col min="5133" max="5133" width="12.28515625" style="525" customWidth="1"/>
    <col min="5134" max="5134" width="0" style="525" hidden="1" customWidth="1"/>
    <col min="5135" max="5135" width="3.7109375" style="525" customWidth="1"/>
    <col min="5136" max="5136" width="11.140625" style="525" bestFit="1" customWidth="1"/>
    <col min="5137" max="5138" width="10.5703125" style="525"/>
    <col min="5139" max="5139" width="11.140625" style="525" customWidth="1"/>
    <col min="5140" max="5369" width="10.5703125" style="525"/>
    <col min="5370" max="5377" width="0" style="525" hidden="1" customWidth="1"/>
    <col min="5378" max="5378" width="3.7109375" style="525" customWidth="1"/>
    <col min="5379" max="5379" width="3.85546875" style="525" customWidth="1"/>
    <col min="5380" max="5380" width="3.7109375" style="525" customWidth="1"/>
    <col min="5381" max="5381" width="12.7109375" style="525" customWidth="1"/>
    <col min="5382" max="5382" width="52.7109375" style="525" customWidth="1"/>
    <col min="5383" max="5386" width="0" style="525" hidden="1" customWidth="1"/>
    <col min="5387" max="5387" width="12.28515625" style="525" customWidth="1"/>
    <col min="5388" max="5388" width="6.42578125" style="525" customWidth="1"/>
    <col min="5389" max="5389" width="12.28515625" style="525" customWidth="1"/>
    <col min="5390" max="5390" width="0" style="525" hidden="1" customWidth="1"/>
    <col min="5391" max="5391" width="3.7109375" style="525" customWidth="1"/>
    <col min="5392" max="5392" width="11.140625" style="525" bestFit="1" customWidth="1"/>
    <col min="5393" max="5394" width="10.5703125" style="525"/>
    <col min="5395" max="5395" width="11.140625" style="525" customWidth="1"/>
    <col min="5396" max="5625" width="10.5703125" style="525"/>
    <col min="5626" max="5633" width="0" style="525" hidden="1" customWidth="1"/>
    <col min="5634" max="5634" width="3.7109375" style="525" customWidth="1"/>
    <col min="5635" max="5635" width="3.85546875" style="525" customWidth="1"/>
    <col min="5636" max="5636" width="3.7109375" style="525" customWidth="1"/>
    <col min="5637" max="5637" width="12.7109375" style="525" customWidth="1"/>
    <col min="5638" max="5638" width="52.7109375" style="525" customWidth="1"/>
    <col min="5639" max="5642" width="0" style="525" hidden="1" customWidth="1"/>
    <col min="5643" max="5643" width="12.28515625" style="525" customWidth="1"/>
    <col min="5644" max="5644" width="6.42578125" style="525" customWidth="1"/>
    <col min="5645" max="5645" width="12.28515625" style="525" customWidth="1"/>
    <col min="5646" max="5646" width="0" style="525" hidden="1" customWidth="1"/>
    <col min="5647" max="5647" width="3.7109375" style="525" customWidth="1"/>
    <col min="5648" max="5648" width="11.140625" style="525" bestFit="1" customWidth="1"/>
    <col min="5649" max="5650" width="10.5703125" style="525"/>
    <col min="5651" max="5651" width="11.140625" style="525" customWidth="1"/>
    <col min="5652" max="5881" width="10.5703125" style="525"/>
    <col min="5882" max="5889" width="0" style="525" hidden="1" customWidth="1"/>
    <col min="5890" max="5890" width="3.7109375" style="525" customWidth="1"/>
    <col min="5891" max="5891" width="3.85546875" style="525" customWidth="1"/>
    <col min="5892" max="5892" width="3.7109375" style="525" customWidth="1"/>
    <col min="5893" max="5893" width="12.7109375" style="525" customWidth="1"/>
    <col min="5894" max="5894" width="52.7109375" style="525" customWidth="1"/>
    <col min="5895" max="5898" width="0" style="525" hidden="1" customWidth="1"/>
    <col min="5899" max="5899" width="12.28515625" style="525" customWidth="1"/>
    <col min="5900" max="5900" width="6.42578125" style="525" customWidth="1"/>
    <col min="5901" max="5901" width="12.28515625" style="525" customWidth="1"/>
    <col min="5902" max="5902" width="0" style="525" hidden="1" customWidth="1"/>
    <col min="5903" max="5903" width="3.7109375" style="525" customWidth="1"/>
    <col min="5904" max="5904" width="11.140625" style="525" bestFit="1" customWidth="1"/>
    <col min="5905" max="5906" width="10.5703125" style="525"/>
    <col min="5907" max="5907" width="11.140625" style="525" customWidth="1"/>
    <col min="5908" max="6137" width="10.5703125" style="525"/>
    <col min="6138" max="6145" width="0" style="525" hidden="1" customWidth="1"/>
    <col min="6146" max="6146" width="3.7109375" style="525" customWidth="1"/>
    <col min="6147" max="6147" width="3.85546875" style="525" customWidth="1"/>
    <col min="6148" max="6148" width="3.7109375" style="525" customWidth="1"/>
    <col min="6149" max="6149" width="12.7109375" style="525" customWidth="1"/>
    <col min="6150" max="6150" width="52.7109375" style="525" customWidth="1"/>
    <col min="6151" max="6154" width="0" style="525" hidden="1" customWidth="1"/>
    <col min="6155" max="6155" width="12.28515625" style="525" customWidth="1"/>
    <col min="6156" max="6156" width="6.42578125" style="525" customWidth="1"/>
    <col min="6157" max="6157" width="12.28515625" style="525" customWidth="1"/>
    <col min="6158" max="6158" width="0" style="525" hidden="1" customWidth="1"/>
    <col min="6159" max="6159" width="3.7109375" style="525" customWidth="1"/>
    <col min="6160" max="6160" width="11.140625" style="525" bestFit="1" customWidth="1"/>
    <col min="6161" max="6162" width="10.5703125" style="525"/>
    <col min="6163" max="6163" width="11.140625" style="525" customWidth="1"/>
    <col min="6164" max="6393" width="10.5703125" style="525"/>
    <col min="6394" max="6401" width="0" style="525" hidden="1" customWidth="1"/>
    <col min="6402" max="6402" width="3.7109375" style="525" customWidth="1"/>
    <col min="6403" max="6403" width="3.85546875" style="525" customWidth="1"/>
    <col min="6404" max="6404" width="3.7109375" style="525" customWidth="1"/>
    <col min="6405" max="6405" width="12.7109375" style="525" customWidth="1"/>
    <col min="6406" max="6406" width="52.7109375" style="525" customWidth="1"/>
    <col min="6407" max="6410" width="0" style="525" hidden="1" customWidth="1"/>
    <col min="6411" max="6411" width="12.28515625" style="525" customWidth="1"/>
    <col min="6412" max="6412" width="6.42578125" style="525" customWidth="1"/>
    <col min="6413" max="6413" width="12.28515625" style="525" customWidth="1"/>
    <col min="6414" max="6414" width="0" style="525" hidden="1" customWidth="1"/>
    <col min="6415" max="6415" width="3.7109375" style="525" customWidth="1"/>
    <col min="6416" max="6416" width="11.140625" style="525" bestFit="1" customWidth="1"/>
    <col min="6417" max="6418" width="10.5703125" style="525"/>
    <col min="6419" max="6419" width="11.140625" style="525" customWidth="1"/>
    <col min="6420" max="6649" width="10.5703125" style="525"/>
    <col min="6650" max="6657" width="0" style="525" hidden="1" customWidth="1"/>
    <col min="6658" max="6658" width="3.7109375" style="525" customWidth="1"/>
    <col min="6659" max="6659" width="3.85546875" style="525" customWidth="1"/>
    <col min="6660" max="6660" width="3.7109375" style="525" customWidth="1"/>
    <col min="6661" max="6661" width="12.7109375" style="525" customWidth="1"/>
    <col min="6662" max="6662" width="52.7109375" style="525" customWidth="1"/>
    <col min="6663" max="6666" width="0" style="525" hidden="1" customWidth="1"/>
    <col min="6667" max="6667" width="12.28515625" style="525" customWidth="1"/>
    <col min="6668" max="6668" width="6.42578125" style="525" customWidth="1"/>
    <col min="6669" max="6669" width="12.28515625" style="525" customWidth="1"/>
    <col min="6670" max="6670" width="0" style="525" hidden="1" customWidth="1"/>
    <col min="6671" max="6671" width="3.7109375" style="525" customWidth="1"/>
    <col min="6672" max="6672" width="11.140625" style="525" bestFit="1" customWidth="1"/>
    <col min="6673" max="6674" width="10.5703125" style="525"/>
    <col min="6675" max="6675" width="11.140625" style="525" customWidth="1"/>
    <col min="6676" max="6905" width="10.5703125" style="525"/>
    <col min="6906" max="6913" width="0" style="525" hidden="1" customWidth="1"/>
    <col min="6914" max="6914" width="3.7109375" style="525" customWidth="1"/>
    <col min="6915" max="6915" width="3.85546875" style="525" customWidth="1"/>
    <col min="6916" max="6916" width="3.7109375" style="525" customWidth="1"/>
    <col min="6917" max="6917" width="12.7109375" style="525" customWidth="1"/>
    <col min="6918" max="6918" width="52.7109375" style="525" customWidth="1"/>
    <col min="6919" max="6922" width="0" style="525" hidden="1" customWidth="1"/>
    <col min="6923" max="6923" width="12.28515625" style="525" customWidth="1"/>
    <col min="6924" max="6924" width="6.42578125" style="525" customWidth="1"/>
    <col min="6925" max="6925" width="12.28515625" style="525" customWidth="1"/>
    <col min="6926" max="6926" width="0" style="525" hidden="1" customWidth="1"/>
    <col min="6927" max="6927" width="3.7109375" style="525" customWidth="1"/>
    <col min="6928" max="6928" width="11.140625" style="525" bestFit="1" customWidth="1"/>
    <col min="6929" max="6930" width="10.5703125" style="525"/>
    <col min="6931" max="6931" width="11.140625" style="525" customWidth="1"/>
    <col min="6932" max="7161" width="10.5703125" style="525"/>
    <col min="7162" max="7169" width="0" style="525" hidden="1" customWidth="1"/>
    <col min="7170" max="7170" width="3.7109375" style="525" customWidth="1"/>
    <col min="7171" max="7171" width="3.85546875" style="525" customWidth="1"/>
    <col min="7172" max="7172" width="3.7109375" style="525" customWidth="1"/>
    <col min="7173" max="7173" width="12.7109375" style="525" customWidth="1"/>
    <col min="7174" max="7174" width="52.7109375" style="525" customWidth="1"/>
    <col min="7175" max="7178" width="0" style="525" hidden="1" customWidth="1"/>
    <col min="7179" max="7179" width="12.28515625" style="525" customWidth="1"/>
    <col min="7180" max="7180" width="6.42578125" style="525" customWidth="1"/>
    <col min="7181" max="7181" width="12.28515625" style="525" customWidth="1"/>
    <col min="7182" max="7182" width="0" style="525" hidden="1" customWidth="1"/>
    <col min="7183" max="7183" width="3.7109375" style="525" customWidth="1"/>
    <col min="7184" max="7184" width="11.140625" style="525" bestFit="1" customWidth="1"/>
    <col min="7185" max="7186" width="10.5703125" style="525"/>
    <col min="7187" max="7187" width="11.140625" style="525" customWidth="1"/>
    <col min="7188" max="7417" width="10.5703125" style="525"/>
    <col min="7418" max="7425" width="0" style="525" hidden="1" customWidth="1"/>
    <col min="7426" max="7426" width="3.7109375" style="525" customWidth="1"/>
    <col min="7427" max="7427" width="3.85546875" style="525" customWidth="1"/>
    <col min="7428" max="7428" width="3.7109375" style="525" customWidth="1"/>
    <col min="7429" max="7429" width="12.7109375" style="525" customWidth="1"/>
    <col min="7430" max="7430" width="52.7109375" style="525" customWidth="1"/>
    <col min="7431" max="7434" width="0" style="525" hidden="1" customWidth="1"/>
    <col min="7435" max="7435" width="12.28515625" style="525" customWidth="1"/>
    <col min="7436" max="7436" width="6.42578125" style="525" customWidth="1"/>
    <col min="7437" max="7437" width="12.28515625" style="525" customWidth="1"/>
    <col min="7438" max="7438" width="0" style="525" hidden="1" customWidth="1"/>
    <col min="7439" max="7439" width="3.7109375" style="525" customWidth="1"/>
    <col min="7440" max="7440" width="11.140625" style="525" bestFit="1" customWidth="1"/>
    <col min="7441" max="7442" width="10.5703125" style="525"/>
    <col min="7443" max="7443" width="11.140625" style="525" customWidth="1"/>
    <col min="7444" max="7673" width="10.5703125" style="525"/>
    <col min="7674" max="7681" width="0" style="525" hidden="1" customWidth="1"/>
    <col min="7682" max="7682" width="3.7109375" style="525" customWidth="1"/>
    <col min="7683" max="7683" width="3.85546875" style="525" customWidth="1"/>
    <col min="7684" max="7684" width="3.7109375" style="525" customWidth="1"/>
    <col min="7685" max="7685" width="12.7109375" style="525" customWidth="1"/>
    <col min="7686" max="7686" width="52.7109375" style="525" customWidth="1"/>
    <col min="7687" max="7690" width="0" style="525" hidden="1" customWidth="1"/>
    <col min="7691" max="7691" width="12.28515625" style="525" customWidth="1"/>
    <col min="7692" max="7692" width="6.42578125" style="525" customWidth="1"/>
    <col min="7693" max="7693" width="12.28515625" style="525" customWidth="1"/>
    <col min="7694" max="7694" width="0" style="525" hidden="1" customWidth="1"/>
    <col min="7695" max="7695" width="3.7109375" style="525" customWidth="1"/>
    <col min="7696" max="7696" width="11.140625" style="525" bestFit="1" customWidth="1"/>
    <col min="7697" max="7698" width="10.5703125" style="525"/>
    <col min="7699" max="7699" width="11.140625" style="525" customWidth="1"/>
    <col min="7700" max="7929" width="10.5703125" style="525"/>
    <col min="7930" max="7937" width="0" style="525" hidden="1" customWidth="1"/>
    <col min="7938" max="7938" width="3.7109375" style="525" customWidth="1"/>
    <col min="7939" max="7939" width="3.85546875" style="525" customWidth="1"/>
    <col min="7940" max="7940" width="3.7109375" style="525" customWidth="1"/>
    <col min="7941" max="7941" width="12.7109375" style="525" customWidth="1"/>
    <col min="7942" max="7942" width="52.7109375" style="525" customWidth="1"/>
    <col min="7943" max="7946" width="0" style="525" hidden="1" customWidth="1"/>
    <col min="7947" max="7947" width="12.28515625" style="525" customWidth="1"/>
    <col min="7948" max="7948" width="6.42578125" style="525" customWidth="1"/>
    <col min="7949" max="7949" width="12.28515625" style="525" customWidth="1"/>
    <col min="7950" max="7950" width="0" style="525" hidden="1" customWidth="1"/>
    <col min="7951" max="7951" width="3.7109375" style="525" customWidth="1"/>
    <col min="7952" max="7952" width="11.140625" style="525" bestFit="1" customWidth="1"/>
    <col min="7953" max="7954" width="10.5703125" style="525"/>
    <col min="7955" max="7955" width="11.140625" style="525" customWidth="1"/>
    <col min="7956" max="8185" width="10.5703125" style="525"/>
    <col min="8186" max="8193" width="0" style="525" hidden="1" customWidth="1"/>
    <col min="8194" max="8194" width="3.7109375" style="525" customWidth="1"/>
    <col min="8195" max="8195" width="3.85546875" style="525" customWidth="1"/>
    <col min="8196" max="8196" width="3.7109375" style="525" customWidth="1"/>
    <col min="8197" max="8197" width="12.7109375" style="525" customWidth="1"/>
    <col min="8198" max="8198" width="52.7109375" style="525" customWidth="1"/>
    <col min="8199" max="8202" width="0" style="525" hidden="1" customWidth="1"/>
    <col min="8203" max="8203" width="12.28515625" style="525" customWidth="1"/>
    <col min="8204" max="8204" width="6.42578125" style="525" customWidth="1"/>
    <col min="8205" max="8205" width="12.28515625" style="525" customWidth="1"/>
    <col min="8206" max="8206" width="0" style="525" hidden="1" customWidth="1"/>
    <col min="8207" max="8207" width="3.7109375" style="525" customWidth="1"/>
    <col min="8208" max="8208" width="11.140625" style="525" bestFit="1" customWidth="1"/>
    <col min="8209" max="8210" width="10.5703125" style="525"/>
    <col min="8211" max="8211" width="11.140625" style="525" customWidth="1"/>
    <col min="8212" max="8441" width="10.5703125" style="525"/>
    <col min="8442" max="8449" width="0" style="525" hidden="1" customWidth="1"/>
    <col min="8450" max="8450" width="3.7109375" style="525" customWidth="1"/>
    <col min="8451" max="8451" width="3.85546875" style="525" customWidth="1"/>
    <col min="8452" max="8452" width="3.7109375" style="525" customWidth="1"/>
    <col min="8453" max="8453" width="12.7109375" style="525" customWidth="1"/>
    <col min="8454" max="8454" width="52.7109375" style="525" customWidth="1"/>
    <col min="8455" max="8458" width="0" style="525" hidden="1" customWidth="1"/>
    <col min="8459" max="8459" width="12.28515625" style="525" customWidth="1"/>
    <col min="8460" max="8460" width="6.42578125" style="525" customWidth="1"/>
    <col min="8461" max="8461" width="12.28515625" style="525" customWidth="1"/>
    <col min="8462" max="8462" width="0" style="525" hidden="1" customWidth="1"/>
    <col min="8463" max="8463" width="3.7109375" style="525" customWidth="1"/>
    <col min="8464" max="8464" width="11.140625" style="525" bestFit="1" customWidth="1"/>
    <col min="8465" max="8466" width="10.5703125" style="525"/>
    <col min="8467" max="8467" width="11.140625" style="525" customWidth="1"/>
    <col min="8468" max="8697" width="10.5703125" style="525"/>
    <col min="8698" max="8705" width="0" style="525" hidden="1" customWidth="1"/>
    <col min="8706" max="8706" width="3.7109375" style="525" customWidth="1"/>
    <col min="8707" max="8707" width="3.85546875" style="525" customWidth="1"/>
    <col min="8708" max="8708" width="3.7109375" style="525" customWidth="1"/>
    <col min="8709" max="8709" width="12.7109375" style="525" customWidth="1"/>
    <col min="8710" max="8710" width="52.7109375" style="525" customWidth="1"/>
    <col min="8711" max="8714" width="0" style="525" hidden="1" customWidth="1"/>
    <col min="8715" max="8715" width="12.28515625" style="525" customWidth="1"/>
    <col min="8716" max="8716" width="6.42578125" style="525" customWidth="1"/>
    <col min="8717" max="8717" width="12.28515625" style="525" customWidth="1"/>
    <col min="8718" max="8718" width="0" style="525" hidden="1" customWidth="1"/>
    <col min="8719" max="8719" width="3.7109375" style="525" customWidth="1"/>
    <col min="8720" max="8720" width="11.140625" style="525" bestFit="1" customWidth="1"/>
    <col min="8721" max="8722" width="10.5703125" style="525"/>
    <col min="8723" max="8723" width="11.140625" style="525" customWidth="1"/>
    <col min="8724" max="8953" width="10.5703125" style="525"/>
    <col min="8954" max="8961" width="0" style="525" hidden="1" customWidth="1"/>
    <col min="8962" max="8962" width="3.7109375" style="525" customWidth="1"/>
    <col min="8963" max="8963" width="3.85546875" style="525" customWidth="1"/>
    <col min="8964" max="8964" width="3.7109375" style="525" customWidth="1"/>
    <col min="8965" max="8965" width="12.7109375" style="525" customWidth="1"/>
    <col min="8966" max="8966" width="52.7109375" style="525" customWidth="1"/>
    <col min="8967" max="8970" width="0" style="525" hidden="1" customWidth="1"/>
    <col min="8971" max="8971" width="12.28515625" style="525" customWidth="1"/>
    <col min="8972" max="8972" width="6.42578125" style="525" customWidth="1"/>
    <col min="8973" max="8973" width="12.28515625" style="525" customWidth="1"/>
    <col min="8974" max="8974" width="0" style="525" hidden="1" customWidth="1"/>
    <col min="8975" max="8975" width="3.7109375" style="525" customWidth="1"/>
    <col min="8976" max="8976" width="11.140625" style="525" bestFit="1" customWidth="1"/>
    <col min="8977" max="8978" width="10.5703125" style="525"/>
    <col min="8979" max="8979" width="11.140625" style="525" customWidth="1"/>
    <col min="8980" max="9209" width="10.5703125" style="525"/>
    <col min="9210" max="9217" width="0" style="525" hidden="1" customWidth="1"/>
    <col min="9218" max="9218" width="3.7109375" style="525" customWidth="1"/>
    <col min="9219" max="9219" width="3.85546875" style="525" customWidth="1"/>
    <col min="9220" max="9220" width="3.7109375" style="525" customWidth="1"/>
    <col min="9221" max="9221" width="12.7109375" style="525" customWidth="1"/>
    <col min="9222" max="9222" width="52.7109375" style="525" customWidth="1"/>
    <col min="9223" max="9226" width="0" style="525" hidden="1" customWidth="1"/>
    <col min="9227" max="9227" width="12.28515625" style="525" customWidth="1"/>
    <col min="9228" max="9228" width="6.42578125" style="525" customWidth="1"/>
    <col min="9229" max="9229" width="12.28515625" style="525" customWidth="1"/>
    <col min="9230" max="9230" width="0" style="525" hidden="1" customWidth="1"/>
    <col min="9231" max="9231" width="3.7109375" style="525" customWidth="1"/>
    <col min="9232" max="9232" width="11.140625" style="525" bestFit="1" customWidth="1"/>
    <col min="9233" max="9234" width="10.5703125" style="525"/>
    <col min="9235" max="9235" width="11.140625" style="525" customWidth="1"/>
    <col min="9236" max="9465" width="10.5703125" style="525"/>
    <col min="9466" max="9473" width="0" style="525" hidden="1" customWidth="1"/>
    <col min="9474" max="9474" width="3.7109375" style="525" customWidth="1"/>
    <col min="9475" max="9475" width="3.85546875" style="525" customWidth="1"/>
    <col min="9476" max="9476" width="3.7109375" style="525" customWidth="1"/>
    <col min="9477" max="9477" width="12.7109375" style="525" customWidth="1"/>
    <col min="9478" max="9478" width="52.7109375" style="525" customWidth="1"/>
    <col min="9479" max="9482" width="0" style="525" hidden="1" customWidth="1"/>
    <col min="9483" max="9483" width="12.28515625" style="525" customWidth="1"/>
    <col min="9484" max="9484" width="6.42578125" style="525" customWidth="1"/>
    <col min="9485" max="9485" width="12.28515625" style="525" customWidth="1"/>
    <col min="9486" max="9486" width="0" style="525" hidden="1" customWidth="1"/>
    <col min="9487" max="9487" width="3.7109375" style="525" customWidth="1"/>
    <col min="9488" max="9488" width="11.140625" style="525" bestFit="1" customWidth="1"/>
    <col min="9489" max="9490" width="10.5703125" style="525"/>
    <col min="9491" max="9491" width="11.140625" style="525" customWidth="1"/>
    <col min="9492" max="9721" width="10.5703125" style="525"/>
    <col min="9722" max="9729" width="0" style="525" hidden="1" customWidth="1"/>
    <col min="9730" max="9730" width="3.7109375" style="525" customWidth="1"/>
    <col min="9731" max="9731" width="3.85546875" style="525" customWidth="1"/>
    <col min="9732" max="9732" width="3.7109375" style="525" customWidth="1"/>
    <col min="9733" max="9733" width="12.7109375" style="525" customWidth="1"/>
    <col min="9734" max="9734" width="52.7109375" style="525" customWidth="1"/>
    <col min="9735" max="9738" width="0" style="525" hidden="1" customWidth="1"/>
    <col min="9739" max="9739" width="12.28515625" style="525" customWidth="1"/>
    <col min="9740" max="9740" width="6.42578125" style="525" customWidth="1"/>
    <col min="9741" max="9741" width="12.28515625" style="525" customWidth="1"/>
    <col min="9742" max="9742" width="0" style="525" hidden="1" customWidth="1"/>
    <col min="9743" max="9743" width="3.7109375" style="525" customWidth="1"/>
    <col min="9744" max="9744" width="11.140625" style="525" bestFit="1" customWidth="1"/>
    <col min="9745" max="9746" width="10.5703125" style="525"/>
    <col min="9747" max="9747" width="11.140625" style="525" customWidth="1"/>
    <col min="9748" max="9977" width="10.5703125" style="525"/>
    <col min="9978" max="9985" width="0" style="525" hidden="1" customWidth="1"/>
    <col min="9986" max="9986" width="3.7109375" style="525" customWidth="1"/>
    <col min="9987" max="9987" width="3.85546875" style="525" customWidth="1"/>
    <col min="9988" max="9988" width="3.7109375" style="525" customWidth="1"/>
    <col min="9989" max="9989" width="12.7109375" style="525" customWidth="1"/>
    <col min="9990" max="9990" width="52.7109375" style="525" customWidth="1"/>
    <col min="9991" max="9994" width="0" style="525" hidden="1" customWidth="1"/>
    <col min="9995" max="9995" width="12.28515625" style="525" customWidth="1"/>
    <col min="9996" max="9996" width="6.42578125" style="525" customWidth="1"/>
    <col min="9997" max="9997" width="12.28515625" style="525" customWidth="1"/>
    <col min="9998" max="9998" width="0" style="525" hidden="1" customWidth="1"/>
    <col min="9999" max="9999" width="3.7109375" style="525" customWidth="1"/>
    <col min="10000" max="10000" width="11.140625" style="525" bestFit="1" customWidth="1"/>
    <col min="10001" max="10002" width="10.5703125" style="525"/>
    <col min="10003" max="10003" width="11.140625" style="525" customWidth="1"/>
    <col min="10004" max="10233" width="10.5703125" style="525"/>
    <col min="10234" max="10241" width="0" style="525" hidden="1" customWidth="1"/>
    <col min="10242" max="10242" width="3.7109375" style="525" customWidth="1"/>
    <col min="10243" max="10243" width="3.85546875" style="525" customWidth="1"/>
    <col min="10244" max="10244" width="3.7109375" style="525" customWidth="1"/>
    <col min="10245" max="10245" width="12.7109375" style="525" customWidth="1"/>
    <col min="10246" max="10246" width="52.7109375" style="525" customWidth="1"/>
    <col min="10247" max="10250" width="0" style="525" hidden="1" customWidth="1"/>
    <col min="10251" max="10251" width="12.28515625" style="525" customWidth="1"/>
    <col min="10252" max="10252" width="6.42578125" style="525" customWidth="1"/>
    <col min="10253" max="10253" width="12.28515625" style="525" customWidth="1"/>
    <col min="10254" max="10254" width="0" style="525" hidden="1" customWidth="1"/>
    <col min="10255" max="10255" width="3.7109375" style="525" customWidth="1"/>
    <col min="10256" max="10256" width="11.140625" style="525" bestFit="1" customWidth="1"/>
    <col min="10257" max="10258" width="10.5703125" style="525"/>
    <col min="10259" max="10259" width="11.140625" style="525" customWidth="1"/>
    <col min="10260" max="10489" width="10.5703125" style="525"/>
    <col min="10490" max="10497" width="0" style="525" hidden="1" customWidth="1"/>
    <col min="10498" max="10498" width="3.7109375" style="525" customWidth="1"/>
    <col min="10499" max="10499" width="3.85546875" style="525" customWidth="1"/>
    <col min="10500" max="10500" width="3.7109375" style="525" customWidth="1"/>
    <col min="10501" max="10501" width="12.7109375" style="525" customWidth="1"/>
    <col min="10502" max="10502" width="52.7109375" style="525" customWidth="1"/>
    <col min="10503" max="10506" width="0" style="525" hidden="1" customWidth="1"/>
    <col min="10507" max="10507" width="12.28515625" style="525" customWidth="1"/>
    <col min="10508" max="10508" width="6.42578125" style="525" customWidth="1"/>
    <col min="10509" max="10509" width="12.28515625" style="525" customWidth="1"/>
    <col min="10510" max="10510" width="0" style="525" hidden="1" customWidth="1"/>
    <col min="10511" max="10511" width="3.7109375" style="525" customWidth="1"/>
    <col min="10512" max="10512" width="11.140625" style="525" bestFit="1" customWidth="1"/>
    <col min="10513" max="10514" width="10.5703125" style="525"/>
    <col min="10515" max="10515" width="11.140625" style="525" customWidth="1"/>
    <col min="10516" max="10745" width="10.5703125" style="525"/>
    <col min="10746" max="10753" width="0" style="525" hidden="1" customWidth="1"/>
    <col min="10754" max="10754" width="3.7109375" style="525" customWidth="1"/>
    <col min="10755" max="10755" width="3.85546875" style="525" customWidth="1"/>
    <col min="10756" max="10756" width="3.7109375" style="525" customWidth="1"/>
    <col min="10757" max="10757" width="12.7109375" style="525" customWidth="1"/>
    <col min="10758" max="10758" width="52.7109375" style="525" customWidth="1"/>
    <col min="10759" max="10762" width="0" style="525" hidden="1" customWidth="1"/>
    <col min="10763" max="10763" width="12.28515625" style="525" customWidth="1"/>
    <col min="10764" max="10764" width="6.42578125" style="525" customWidth="1"/>
    <col min="10765" max="10765" width="12.28515625" style="525" customWidth="1"/>
    <col min="10766" max="10766" width="0" style="525" hidden="1" customWidth="1"/>
    <col min="10767" max="10767" width="3.7109375" style="525" customWidth="1"/>
    <col min="10768" max="10768" width="11.140625" style="525" bestFit="1" customWidth="1"/>
    <col min="10769" max="10770" width="10.5703125" style="525"/>
    <col min="10771" max="10771" width="11.140625" style="525" customWidth="1"/>
    <col min="10772" max="11001" width="10.5703125" style="525"/>
    <col min="11002" max="11009" width="0" style="525" hidden="1" customWidth="1"/>
    <col min="11010" max="11010" width="3.7109375" style="525" customWidth="1"/>
    <col min="11011" max="11011" width="3.85546875" style="525" customWidth="1"/>
    <col min="11012" max="11012" width="3.7109375" style="525" customWidth="1"/>
    <col min="11013" max="11013" width="12.7109375" style="525" customWidth="1"/>
    <col min="11014" max="11014" width="52.7109375" style="525" customWidth="1"/>
    <col min="11015" max="11018" width="0" style="525" hidden="1" customWidth="1"/>
    <col min="11019" max="11019" width="12.28515625" style="525" customWidth="1"/>
    <col min="11020" max="11020" width="6.42578125" style="525" customWidth="1"/>
    <col min="11021" max="11021" width="12.28515625" style="525" customWidth="1"/>
    <col min="11022" max="11022" width="0" style="525" hidden="1" customWidth="1"/>
    <col min="11023" max="11023" width="3.7109375" style="525" customWidth="1"/>
    <col min="11024" max="11024" width="11.140625" style="525" bestFit="1" customWidth="1"/>
    <col min="11025" max="11026" width="10.5703125" style="525"/>
    <col min="11027" max="11027" width="11.140625" style="525" customWidth="1"/>
    <col min="11028" max="11257" width="10.5703125" style="525"/>
    <col min="11258" max="11265" width="0" style="525" hidden="1" customWidth="1"/>
    <col min="11266" max="11266" width="3.7109375" style="525" customWidth="1"/>
    <col min="11267" max="11267" width="3.85546875" style="525" customWidth="1"/>
    <col min="11268" max="11268" width="3.7109375" style="525" customWidth="1"/>
    <col min="11269" max="11269" width="12.7109375" style="525" customWidth="1"/>
    <col min="11270" max="11270" width="52.7109375" style="525" customWidth="1"/>
    <col min="11271" max="11274" width="0" style="525" hidden="1" customWidth="1"/>
    <col min="11275" max="11275" width="12.28515625" style="525" customWidth="1"/>
    <col min="11276" max="11276" width="6.42578125" style="525" customWidth="1"/>
    <col min="11277" max="11277" width="12.28515625" style="525" customWidth="1"/>
    <col min="11278" max="11278" width="0" style="525" hidden="1" customWidth="1"/>
    <col min="11279" max="11279" width="3.7109375" style="525" customWidth="1"/>
    <col min="11280" max="11280" width="11.140625" style="525" bestFit="1" customWidth="1"/>
    <col min="11281" max="11282" width="10.5703125" style="525"/>
    <col min="11283" max="11283" width="11.140625" style="525" customWidth="1"/>
    <col min="11284" max="11513" width="10.5703125" style="525"/>
    <col min="11514" max="11521" width="0" style="525" hidden="1" customWidth="1"/>
    <col min="11522" max="11522" width="3.7109375" style="525" customWidth="1"/>
    <col min="11523" max="11523" width="3.85546875" style="525" customWidth="1"/>
    <col min="11524" max="11524" width="3.7109375" style="525" customWidth="1"/>
    <col min="11525" max="11525" width="12.7109375" style="525" customWidth="1"/>
    <col min="11526" max="11526" width="52.7109375" style="525" customWidth="1"/>
    <col min="11527" max="11530" width="0" style="525" hidden="1" customWidth="1"/>
    <col min="11531" max="11531" width="12.28515625" style="525" customWidth="1"/>
    <col min="11532" max="11532" width="6.42578125" style="525" customWidth="1"/>
    <col min="11533" max="11533" width="12.28515625" style="525" customWidth="1"/>
    <col min="11534" max="11534" width="0" style="525" hidden="1" customWidth="1"/>
    <col min="11535" max="11535" width="3.7109375" style="525" customWidth="1"/>
    <col min="11536" max="11536" width="11.140625" style="525" bestFit="1" customWidth="1"/>
    <col min="11537" max="11538" width="10.5703125" style="525"/>
    <col min="11539" max="11539" width="11.140625" style="525" customWidth="1"/>
    <col min="11540" max="11769" width="10.5703125" style="525"/>
    <col min="11770" max="11777" width="0" style="525" hidden="1" customWidth="1"/>
    <col min="11778" max="11778" width="3.7109375" style="525" customWidth="1"/>
    <col min="11779" max="11779" width="3.85546875" style="525" customWidth="1"/>
    <col min="11780" max="11780" width="3.7109375" style="525" customWidth="1"/>
    <col min="11781" max="11781" width="12.7109375" style="525" customWidth="1"/>
    <col min="11782" max="11782" width="52.7109375" style="525" customWidth="1"/>
    <col min="11783" max="11786" width="0" style="525" hidden="1" customWidth="1"/>
    <col min="11787" max="11787" width="12.28515625" style="525" customWidth="1"/>
    <col min="11788" max="11788" width="6.42578125" style="525" customWidth="1"/>
    <col min="11789" max="11789" width="12.28515625" style="525" customWidth="1"/>
    <col min="11790" max="11790" width="0" style="525" hidden="1" customWidth="1"/>
    <col min="11791" max="11791" width="3.7109375" style="525" customWidth="1"/>
    <col min="11792" max="11792" width="11.140625" style="525" bestFit="1" customWidth="1"/>
    <col min="11793" max="11794" width="10.5703125" style="525"/>
    <col min="11795" max="11795" width="11.140625" style="525" customWidth="1"/>
    <col min="11796" max="12025" width="10.5703125" style="525"/>
    <col min="12026" max="12033" width="0" style="525" hidden="1" customWidth="1"/>
    <col min="12034" max="12034" width="3.7109375" style="525" customWidth="1"/>
    <col min="12035" max="12035" width="3.85546875" style="525" customWidth="1"/>
    <col min="12036" max="12036" width="3.7109375" style="525" customWidth="1"/>
    <col min="12037" max="12037" width="12.7109375" style="525" customWidth="1"/>
    <col min="12038" max="12038" width="52.7109375" style="525" customWidth="1"/>
    <col min="12039" max="12042" width="0" style="525" hidden="1" customWidth="1"/>
    <col min="12043" max="12043" width="12.28515625" style="525" customWidth="1"/>
    <col min="12044" max="12044" width="6.42578125" style="525" customWidth="1"/>
    <col min="12045" max="12045" width="12.28515625" style="525" customWidth="1"/>
    <col min="12046" max="12046" width="0" style="525" hidden="1" customWidth="1"/>
    <col min="12047" max="12047" width="3.7109375" style="525" customWidth="1"/>
    <col min="12048" max="12048" width="11.140625" style="525" bestFit="1" customWidth="1"/>
    <col min="12049" max="12050" width="10.5703125" style="525"/>
    <col min="12051" max="12051" width="11.140625" style="525" customWidth="1"/>
    <col min="12052" max="12281" width="10.5703125" style="525"/>
    <col min="12282" max="12289" width="0" style="525" hidden="1" customWidth="1"/>
    <col min="12290" max="12290" width="3.7109375" style="525" customWidth="1"/>
    <col min="12291" max="12291" width="3.85546875" style="525" customWidth="1"/>
    <col min="12292" max="12292" width="3.7109375" style="525" customWidth="1"/>
    <col min="12293" max="12293" width="12.7109375" style="525" customWidth="1"/>
    <col min="12294" max="12294" width="52.7109375" style="525" customWidth="1"/>
    <col min="12295" max="12298" width="0" style="525" hidden="1" customWidth="1"/>
    <col min="12299" max="12299" width="12.28515625" style="525" customWidth="1"/>
    <col min="12300" max="12300" width="6.42578125" style="525" customWidth="1"/>
    <col min="12301" max="12301" width="12.28515625" style="525" customWidth="1"/>
    <col min="12302" max="12302" width="0" style="525" hidden="1" customWidth="1"/>
    <col min="12303" max="12303" width="3.7109375" style="525" customWidth="1"/>
    <col min="12304" max="12304" width="11.140625" style="525" bestFit="1" customWidth="1"/>
    <col min="12305" max="12306" width="10.5703125" style="525"/>
    <col min="12307" max="12307" width="11.140625" style="525" customWidth="1"/>
    <col min="12308" max="12537" width="10.5703125" style="525"/>
    <col min="12538" max="12545" width="0" style="525" hidden="1" customWidth="1"/>
    <col min="12546" max="12546" width="3.7109375" style="525" customWidth="1"/>
    <col min="12547" max="12547" width="3.85546875" style="525" customWidth="1"/>
    <col min="12548" max="12548" width="3.7109375" style="525" customWidth="1"/>
    <col min="12549" max="12549" width="12.7109375" style="525" customWidth="1"/>
    <col min="12550" max="12550" width="52.7109375" style="525" customWidth="1"/>
    <col min="12551" max="12554" width="0" style="525" hidden="1" customWidth="1"/>
    <col min="12555" max="12555" width="12.28515625" style="525" customWidth="1"/>
    <col min="12556" max="12556" width="6.42578125" style="525" customWidth="1"/>
    <col min="12557" max="12557" width="12.28515625" style="525" customWidth="1"/>
    <col min="12558" max="12558" width="0" style="525" hidden="1" customWidth="1"/>
    <col min="12559" max="12559" width="3.7109375" style="525" customWidth="1"/>
    <col min="12560" max="12560" width="11.140625" style="525" bestFit="1" customWidth="1"/>
    <col min="12561" max="12562" width="10.5703125" style="525"/>
    <col min="12563" max="12563" width="11.140625" style="525" customWidth="1"/>
    <col min="12564" max="12793" width="10.5703125" style="525"/>
    <col min="12794" max="12801" width="0" style="525" hidden="1" customWidth="1"/>
    <col min="12802" max="12802" width="3.7109375" style="525" customWidth="1"/>
    <col min="12803" max="12803" width="3.85546875" style="525" customWidth="1"/>
    <col min="12804" max="12804" width="3.7109375" style="525" customWidth="1"/>
    <col min="12805" max="12805" width="12.7109375" style="525" customWidth="1"/>
    <col min="12806" max="12806" width="52.7109375" style="525" customWidth="1"/>
    <col min="12807" max="12810" width="0" style="525" hidden="1" customWidth="1"/>
    <col min="12811" max="12811" width="12.28515625" style="525" customWidth="1"/>
    <col min="12812" max="12812" width="6.42578125" style="525" customWidth="1"/>
    <col min="12813" max="12813" width="12.28515625" style="525" customWidth="1"/>
    <col min="12814" max="12814" width="0" style="525" hidden="1" customWidth="1"/>
    <col min="12815" max="12815" width="3.7109375" style="525" customWidth="1"/>
    <col min="12816" max="12816" width="11.140625" style="525" bestFit="1" customWidth="1"/>
    <col min="12817" max="12818" width="10.5703125" style="525"/>
    <col min="12819" max="12819" width="11.140625" style="525" customWidth="1"/>
    <col min="12820" max="13049" width="10.5703125" style="525"/>
    <col min="13050" max="13057" width="0" style="525" hidden="1" customWidth="1"/>
    <col min="13058" max="13058" width="3.7109375" style="525" customWidth="1"/>
    <col min="13059" max="13059" width="3.85546875" style="525" customWidth="1"/>
    <col min="13060" max="13060" width="3.7109375" style="525" customWidth="1"/>
    <col min="13061" max="13061" width="12.7109375" style="525" customWidth="1"/>
    <col min="13062" max="13062" width="52.7109375" style="525" customWidth="1"/>
    <col min="13063" max="13066" width="0" style="525" hidden="1" customWidth="1"/>
    <col min="13067" max="13067" width="12.28515625" style="525" customWidth="1"/>
    <col min="13068" max="13068" width="6.42578125" style="525" customWidth="1"/>
    <col min="13069" max="13069" width="12.28515625" style="525" customWidth="1"/>
    <col min="13070" max="13070" width="0" style="525" hidden="1" customWidth="1"/>
    <col min="13071" max="13071" width="3.7109375" style="525" customWidth="1"/>
    <col min="13072" max="13072" width="11.140625" style="525" bestFit="1" customWidth="1"/>
    <col min="13073" max="13074" width="10.5703125" style="525"/>
    <col min="13075" max="13075" width="11.140625" style="525" customWidth="1"/>
    <col min="13076" max="13305" width="10.5703125" style="525"/>
    <col min="13306" max="13313" width="0" style="525" hidden="1" customWidth="1"/>
    <col min="13314" max="13314" width="3.7109375" style="525" customWidth="1"/>
    <col min="13315" max="13315" width="3.85546875" style="525" customWidth="1"/>
    <col min="13316" max="13316" width="3.7109375" style="525" customWidth="1"/>
    <col min="13317" max="13317" width="12.7109375" style="525" customWidth="1"/>
    <col min="13318" max="13318" width="52.7109375" style="525" customWidth="1"/>
    <col min="13319" max="13322" width="0" style="525" hidden="1" customWidth="1"/>
    <col min="13323" max="13323" width="12.28515625" style="525" customWidth="1"/>
    <col min="13324" max="13324" width="6.42578125" style="525" customWidth="1"/>
    <col min="13325" max="13325" width="12.28515625" style="525" customWidth="1"/>
    <col min="13326" max="13326" width="0" style="525" hidden="1" customWidth="1"/>
    <col min="13327" max="13327" width="3.7109375" style="525" customWidth="1"/>
    <col min="13328" max="13328" width="11.140625" style="525" bestFit="1" customWidth="1"/>
    <col min="13329" max="13330" width="10.5703125" style="525"/>
    <col min="13331" max="13331" width="11.140625" style="525" customWidth="1"/>
    <col min="13332" max="13561" width="10.5703125" style="525"/>
    <col min="13562" max="13569" width="0" style="525" hidden="1" customWidth="1"/>
    <col min="13570" max="13570" width="3.7109375" style="525" customWidth="1"/>
    <col min="13571" max="13571" width="3.85546875" style="525" customWidth="1"/>
    <col min="13572" max="13572" width="3.7109375" style="525" customWidth="1"/>
    <col min="13573" max="13573" width="12.7109375" style="525" customWidth="1"/>
    <col min="13574" max="13574" width="52.7109375" style="525" customWidth="1"/>
    <col min="13575" max="13578" width="0" style="525" hidden="1" customWidth="1"/>
    <col min="13579" max="13579" width="12.28515625" style="525" customWidth="1"/>
    <col min="13580" max="13580" width="6.42578125" style="525" customWidth="1"/>
    <col min="13581" max="13581" width="12.28515625" style="525" customWidth="1"/>
    <col min="13582" max="13582" width="0" style="525" hidden="1" customWidth="1"/>
    <col min="13583" max="13583" width="3.7109375" style="525" customWidth="1"/>
    <col min="13584" max="13584" width="11.140625" style="525" bestFit="1" customWidth="1"/>
    <col min="13585" max="13586" width="10.5703125" style="525"/>
    <col min="13587" max="13587" width="11.140625" style="525" customWidth="1"/>
    <col min="13588" max="13817" width="10.5703125" style="525"/>
    <col min="13818" max="13825" width="0" style="525" hidden="1" customWidth="1"/>
    <col min="13826" max="13826" width="3.7109375" style="525" customWidth="1"/>
    <col min="13827" max="13827" width="3.85546875" style="525" customWidth="1"/>
    <col min="13828" max="13828" width="3.7109375" style="525" customWidth="1"/>
    <col min="13829" max="13829" width="12.7109375" style="525" customWidth="1"/>
    <col min="13830" max="13830" width="52.7109375" style="525" customWidth="1"/>
    <col min="13831" max="13834" width="0" style="525" hidden="1" customWidth="1"/>
    <col min="13835" max="13835" width="12.28515625" style="525" customWidth="1"/>
    <col min="13836" max="13836" width="6.42578125" style="525" customWidth="1"/>
    <col min="13837" max="13837" width="12.28515625" style="525" customWidth="1"/>
    <col min="13838" max="13838" width="0" style="525" hidden="1" customWidth="1"/>
    <col min="13839" max="13839" width="3.7109375" style="525" customWidth="1"/>
    <col min="13840" max="13840" width="11.140625" style="525" bestFit="1" customWidth="1"/>
    <col min="13841" max="13842" width="10.5703125" style="525"/>
    <col min="13843" max="13843" width="11.140625" style="525" customWidth="1"/>
    <col min="13844" max="14073" width="10.5703125" style="525"/>
    <col min="14074" max="14081" width="0" style="525" hidden="1" customWidth="1"/>
    <col min="14082" max="14082" width="3.7109375" style="525" customWidth="1"/>
    <col min="14083" max="14083" width="3.85546875" style="525" customWidth="1"/>
    <col min="14084" max="14084" width="3.7109375" style="525" customWidth="1"/>
    <col min="14085" max="14085" width="12.7109375" style="525" customWidth="1"/>
    <col min="14086" max="14086" width="52.7109375" style="525" customWidth="1"/>
    <col min="14087" max="14090" width="0" style="525" hidden="1" customWidth="1"/>
    <col min="14091" max="14091" width="12.28515625" style="525" customWidth="1"/>
    <col min="14092" max="14092" width="6.42578125" style="525" customWidth="1"/>
    <col min="14093" max="14093" width="12.28515625" style="525" customWidth="1"/>
    <col min="14094" max="14094" width="0" style="525" hidden="1" customWidth="1"/>
    <col min="14095" max="14095" width="3.7109375" style="525" customWidth="1"/>
    <col min="14096" max="14096" width="11.140625" style="525" bestFit="1" customWidth="1"/>
    <col min="14097" max="14098" width="10.5703125" style="525"/>
    <col min="14099" max="14099" width="11.140625" style="525" customWidth="1"/>
    <col min="14100" max="14329" width="10.5703125" style="525"/>
    <col min="14330" max="14337" width="0" style="525" hidden="1" customWidth="1"/>
    <col min="14338" max="14338" width="3.7109375" style="525" customWidth="1"/>
    <col min="14339" max="14339" width="3.85546875" style="525" customWidth="1"/>
    <col min="14340" max="14340" width="3.7109375" style="525" customWidth="1"/>
    <col min="14341" max="14341" width="12.7109375" style="525" customWidth="1"/>
    <col min="14342" max="14342" width="52.7109375" style="525" customWidth="1"/>
    <col min="14343" max="14346" width="0" style="525" hidden="1" customWidth="1"/>
    <col min="14347" max="14347" width="12.28515625" style="525" customWidth="1"/>
    <col min="14348" max="14348" width="6.42578125" style="525" customWidth="1"/>
    <col min="14349" max="14349" width="12.28515625" style="525" customWidth="1"/>
    <col min="14350" max="14350" width="0" style="525" hidden="1" customWidth="1"/>
    <col min="14351" max="14351" width="3.7109375" style="525" customWidth="1"/>
    <col min="14352" max="14352" width="11.140625" style="525" bestFit="1" customWidth="1"/>
    <col min="14353" max="14354" width="10.5703125" style="525"/>
    <col min="14355" max="14355" width="11.140625" style="525" customWidth="1"/>
    <col min="14356" max="14585" width="10.5703125" style="525"/>
    <col min="14586" max="14593" width="0" style="525" hidden="1" customWidth="1"/>
    <col min="14594" max="14594" width="3.7109375" style="525" customWidth="1"/>
    <col min="14595" max="14595" width="3.85546875" style="525" customWidth="1"/>
    <col min="14596" max="14596" width="3.7109375" style="525" customWidth="1"/>
    <col min="14597" max="14597" width="12.7109375" style="525" customWidth="1"/>
    <col min="14598" max="14598" width="52.7109375" style="525" customWidth="1"/>
    <col min="14599" max="14602" width="0" style="525" hidden="1" customWidth="1"/>
    <col min="14603" max="14603" width="12.28515625" style="525" customWidth="1"/>
    <col min="14604" max="14604" width="6.42578125" style="525" customWidth="1"/>
    <col min="14605" max="14605" width="12.28515625" style="525" customWidth="1"/>
    <col min="14606" max="14606" width="0" style="525" hidden="1" customWidth="1"/>
    <col min="14607" max="14607" width="3.7109375" style="525" customWidth="1"/>
    <col min="14608" max="14608" width="11.140625" style="525" bestFit="1" customWidth="1"/>
    <col min="14609" max="14610" width="10.5703125" style="525"/>
    <col min="14611" max="14611" width="11.140625" style="525" customWidth="1"/>
    <col min="14612" max="14841" width="10.5703125" style="525"/>
    <col min="14842" max="14849" width="0" style="525" hidden="1" customWidth="1"/>
    <col min="14850" max="14850" width="3.7109375" style="525" customWidth="1"/>
    <col min="14851" max="14851" width="3.85546875" style="525" customWidth="1"/>
    <col min="14852" max="14852" width="3.7109375" style="525" customWidth="1"/>
    <col min="14853" max="14853" width="12.7109375" style="525" customWidth="1"/>
    <col min="14854" max="14854" width="52.7109375" style="525" customWidth="1"/>
    <col min="14855" max="14858" width="0" style="525" hidden="1" customWidth="1"/>
    <col min="14859" max="14859" width="12.28515625" style="525" customWidth="1"/>
    <col min="14860" max="14860" width="6.42578125" style="525" customWidth="1"/>
    <col min="14861" max="14861" width="12.28515625" style="525" customWidth="1"/>
    <col min="14862" max="14862" width="0" style="525" hidden="1" customWidth="1"/>
    <col min="14863" max="14863" width="3.7109375" style="525" customWidth="1"/>
    <col min="14864" max="14864" width="11.140625" style="525" bestFit="1" customWidth="1"/>
    <col min="14865" max="14866" width="10.5703125" style="525"/>
    <col min="14867" max="14867" width="11.140625" style="525" customWidth="1"/>
    <col min="14868" max="15097" width="10.5703125" style="525"/>
    <col min="15098" max="15105" width="0" style="525" hidden="1" customWidth="1"/>
    <col min="15106" max="15106" width="3.7109375" style="525" customWidth="1"/>
    <col min="15107" max="15107" width="3.85546875" style="525" customWidth="1"/>
    <col min="15108" max="15108" width="3.7109375" style="525" customWidth="1"/>
    <col min="15109" max="15109" width="12.7109375" style="525" customWidth="1"/>
    <col min="15110" max="15110" width="52.7109375" style="525" customWidth="1"/>
    <col min="15111" max="15114" width="0" style="525" hidden="1" customWidth="1"/>
    <col min="15115" max="15115" width="12.28515625" style="525" customWidth="1"/>
    <col min="15116" max="15116" width="6.42578125" style="525" customWidth="1"/>
    <col min="15117" max="15117" width="12.28515625" style="525" customWidth="1"/>
    <col min="15118" max="15118" width="0" style="525" hidden="1" customWidth="1"/>
    <col min="15119" max="15119" width="3.7109375" style="525" customWidth="1"/>
    <col min="15120" max="15120" width="11.140625" style="525" bestFit="1" customWidth="1"/>
    <col min="15121" max="15122" width="10.5703125" style="525"/>
    <col min="15123" max="15123" width="11.140625" style="525" customWidth="1"/>
    <col min="15124" max="15353" width="10.5703125" style="525"/>
    <col min="15354" max="15361" width="0" style="525" hidden="1" customWidth="1"/>
    <col min="15362" max="15362" width="3.7109375" style="525" customWidth="1"/>
    <col min="15363" max="15363" width="3.85546875" style="525" customWidth="1"/>
    <col min="15364" max="15364" width="3.7109375" style="525" customWidth="1"/>
    <col min="15365" max="15365" width="12.7109375" style="525" customWidth="1"/>
    <col min="15366" max="15366" width="52.7109375" style="525" customWidth="1"/>
    <col min="15367" max="15370" width="0" style="525" hidden="1" customWidth="1"/>
    <col min="15371" max="15371" width="12.28515625" style="525" customWidth="1"/>
    <col min="15372" max="15372" width="6.42578125" style="525" customWidth="1"/>
    <col min="15373" max="15373" width="12.28515625" style="525" customWidth="1"/>
    <col min="15374" max="15374" width="0" style="525" hidden="1" customWidth="1"/>
    <col min="15375" max="15375" width="3.7109375" style="525" customWidth="1"/>
    <col min="15376" max="15376" width="11.140625" style="525" bestFit="1" customWidth="1"/>
    <col min="15377" max="15378" width="10.5703125" style="525"/>
    <col min="15379" max="15379" width="11.140625" style="525" customWidth="1"/>
    <col min="15380" max="15609" width="10.5703125" style="525"/>
    <col min="15610" max="15617" width="0" style="525" hidden="1" customWidth="1"/>
    <col min="15618" max="15618" width="3.7109375" style="525" customWidth="1"/>
    <col min="15619" max="15619" width="3.85546875" style="525" customWidth="1"/>
    <col min="15620" max="15620" width="3.7109375" style="525" customWidth="1"/>
    <col min="15621" max="15621" width="12.7109375" style="525" customWidth="1"/>
    <col min="15622" max="15622" width="52.7109375" style="525" customWidth="1"/>
    <col min="15623" max="15626" width="0" style="525" hidden="1" customWidth="1"/>
    <col min="15627" max="15627" width="12.28515625" style="525" customWidth="1"/>
    <col min="15628" max="15628" width="6.42578125" style="525" customWidth="1"/>
    <col min="15629" max="15629" width="12.28515625" style="525" customWidth="1"/>
    <col min="15630" max="15630" width="0" style="525" hidden="1" customWidth="1"/>
    <col min="15631" max="15631" width="3.7109375" style="525" customWidth="1"/>
    <col min="15632" max="15632" width="11.140625" style="525" bestFit="1" customWidth="1"/>
    <col min="15633" max="15634" width="10.5703125" style="525"/>
    <col min="15635" max="15635" width="11.140625" style="525" customWidth="1"/>
    <col min="15636" max="15865" width="10.5703125" style="525"/>
    <col min="15866" max="15873" width="0" style="525" hidden="1" customWidth="1"/>
    <col min="15874" max="15874" width="3.7109375" style="525" customWidth="1"/>
    <col min="15875" max="15875" width="3.85546875" style="525" customWidth="1"/>
    <col min="15876" max="15876" width="3.7109375" style="525" customWidth="1"/>
    <col min="15877" max="15877" width="12.7109375" style="525" customWidth="1"/>
    <col min="15878" max="15878" width="52.7109375" style="525" customWidth="1"/>
    <col min="15879" max="15882" width="0" style="525" hidden="1" customWidth="1"/>
    <col min="15883" max="15883" width="12.28515625" style="525" customWidth="1"/>
    <col min="15884" max="15884" width="6.42578125" style="525" customWidth="1"/>
    <col min="15885" max="15885" width="12.28515625" style="525" customWidth="1"/>
    <col min="15886" max="15886" width="0" style="525" hidden="1" customWidth="1"/>
    <col min="15887" max="15887" width="3.7109375" style="525" customWidth="1"/>
    <col min="15888" max="15888" width="11.140625" style="525" bestFit="1" customWidth="1"/>
    <col min="15889" max="15890" width="10.5703125" style="525"/>
    <col min="15891" max="15891" width="11.140625" style="525" customWidth="1"/>
    <col min="15892" max="16121" width="10.5703125" style="525"/>
    <col min="16122" max="16129" width="0" style="525" hidden="1" customWidth="1"/>
    <col min="16130" max="16130" width="3.7109375" style="525" customWidth="1"/>
    <col min="16131" max="16131" width="3.85546875" style="525" customWidth="1"/>
    <col min="16132" max="16132" width="3.7109375" style="525" customWidth="1"/>
    <col min="16133" max="16133" width="12.7109375" style="525" customWidth="1"/>
    <col min="16134" max="16134" width="52.7109375" style="525" customWidth="1"/>
    <col min="16135" max="16138" width="0" style="525" hidden="1" customWidth="1"/>
    <col min="16139" max="16139" width="12.28515625" style="525" customWidth="1"/>
    <col min="16140" max="16140" width="6.42578125" style="525" customWidth="1"/>
    <col min="16141" max="16141" width="12.28515625" style="525" customWidth="1"/>
    <col min="16142" max="16142" width="0" style="525" hidden="1" customWidth="1"/>
    <col min="16143" max="16143" width="3.7109375" style="525" customWidth="1"/>
    <col min="16144" max="16144" width="11.140625" style="525" bestFit="1" customWidth="1"/>
    <col min="16145" max="16146" width="10.5703125" style="525"/>
    <col min="16147" max="16147" width="11.140625" style="525" customWidth="1"/>
    <col min="16148" max="16384" width="10.5703125" style="525"/>
  </cols>
  <sheetData>
    <row r="1" spans="1:29" hidden="1">
      <c r="Q1" s="585"/>
      <c r="R1" s="585"/>
    </row>
    <row r="2" spans="1:29" hidden="1">
      <c r="U2" s="585"/>
    </row>
    <row r="3" spans="1:29" hidden="1"/>
    <row r="4" spans="1:29" ht="3" customHeight="1">
      <c r="J4" s="531"/>
      <c r="K4" s="531"/>
      <c r="L4" s="526"/>
      <c r="M4" s="526"/>
      <c r="N4" s="526"/>
      <c r="O4" s="534"/>
      <c r="P4" s="534"/>
      <c r="Q4" s="534"/>
      <c r="R4" s="534"/>
      <c r="S4" s="534"/>
      <c r="T4" s="534"/>
      <c r="U4" s="534"/>
    </row>
    <row r="5" spans="1:29" ht="22.5" customHeight="1">
      <c r="J5" s="531"/>
      <c r="K5" s="531"/>
      <c r="L5" s="1287" t="s">
        <v>633</v>
      </c>
      <c r="M5" s="1287"/>
      <c r="N5" s="1287"/>
      <c r="O5" s="1287"/>
      <c r="P5" s="1287"/>
      <c r="Q5" s="1287"/>
      <c r="R5" s="1287"/>
      <c r="S5" s="1287"/>
      <c r="T5" s="1287"/>
      <c r="U5" s="666"/>
    </row>
    <row r="6" spans="1:29" ht="3" customHeight="1">
      <c r="J6" s="531"/>
      <c r="K6" s="531"/>
      <c r="L6" s="526"/>
      <c r="M6" s="526"/>
      <c r="N6" s="526"/>
      <c r="O6" s="530"/>
      <c r="P6" s="530"/>
      <c r="Q6" s="530"/>
      <c r="R6" s="530"/>
      <c r="S6" s="530"/>
      <c r="T6" s="530"/>
      <c r="U6" s="530"/>
      <c r="V6" s="534"/>
    </row>
    <row r="7" spans="1:29" s="572" customFormat="1" ht="22.5">
      <c r="A7" s="592"/>
      <c r="B7" s="592"/>
      <c r="C7" s="592"/>
      <c r="D7" s="592"/>
      <c r="E7" s="592"/>
      <c r="F7" s="592"/>
      <c r="G7" s="592"/>
      <c r="H7" s="592"/>
      <c r="L7" s="501"/>
      <c r="M7" s="619" t="s">
        <v>503</v>
      </c>
      <c r="N7" s="668"/>
      <c r="O7" s="1264" t="str">
        <f>IF(NameOrPr_ch="",IF(NameOrPr="","",NameOrPr),NameOrPr_ch)</f>
        <v>Региональная служба по тарифам Нижегородской области</v>
      </c>
      <c r="P7" s="1264"/>
      <c r="Q7" s="1264"/>
      <c r="R7" s="1264"/>
      <c r="S7" s="1264"/>
      <c r="T7" s="1264"/>
      <c r="U7" s="584"/>
      <c r="V7" s="584"/>
      <c r="W7" s="521"/>
      <c r="X7" s="592"/>
      <c r="Y7" s="592"/>
      <c r="Z7" s="592"/>
      <c r="AA7" s="592"/>
      <c r="AB7" s="592"/>
      <c r="AC7" s="592"/>
    </row>
    <row r="8" spans="1:29" s="572" customFormat="1" ht="18.75">
      <c r="A8" s="592"/>
      <c r="B8" s="592"/>
      <c r="C8" s="592"/>
      <c r="D8" s="592"/>
      <c r="E8" s="592"/>
      <c r="F8" s="592"/>
      <c r="G8" s="592"/>
      <c r="H8" s="592"/>
      <c r="L8" s="501"/>
      <c r="M8" s="619" t="s">
        <v>598</v>
      </c>
      <c r="N8" s="668"/>
      <c r="O8" s="1264" t="str">
        <f>IF(datePr_ch="",IF(datePr="","",datePr),datePr_ch)</f>
        <v>21.11.2018</v>
      </c>
      <c r="P8" s="1264"/>
      <c r="Q8" s="1264"/>
      <c r="R8" s="1264"/>
      <c r="S8" s="1264"/>
      <c r="T8" s="1264"/>
      <c r="U8" s="584"/>
      <c r="V8" s="584"/>
      <c r="W8" s="521"/>
      <c r="X8" s="592"/>
      <c r="Y8" s="592"/>
      <c r="Z8" s="592"/>
      <c r="AA8" s="592"/>
      <c r="AB8" s="592"/>
      <c r="AC8" s="592"/>
    </row>
    <row r="9" spans="1:29" s="572" customFormat="1" ht="18.75">
      <c r="A9" s="592"/>
      <c r="B9" s="592"/>
      <c r="C9" s="592"/>
      <c r="D9" s="592"/>
      <c r="E9" s="592"/>
      <c r="F9" s="592"/>
      <c r="G9" s="592"/>
      <c r="H9" s="592"/>
      <c r="L9" s="554"/>
      <c r="M9" s="619" t="s">
        <v>597</v>
      </c>
      <c r="N9" s="668"/>
      <c r="O9" s="1264" t="str">
        <f>IF(numberPr_ch="",IF(numberPr="","",numberPr),numberPr_ch)</f>
        <v>47/17</v>
      </c>
      <c r="P9" s="1264"/>
      <c r="Q9" s="1264"/>
      <c r="R9" s="1264"/>
      <c r="S9" s="1264"/>
      <c r="T9" s="1264"/>
      <c r="U9" s="584"/>
      <c r="V9" s="584"/>
      <c r="W9" s="521"/>
      <c r="X9" s="592"/>
      <c r="Y9" s="592"/>
      <c r="Z9" s="592"/>
      <c r="AA9" s="592"/>
      <c r="AB9" s="592"/>
      <c r="AC9" s="592"/>
    </row>
    <row r="10" spans="1:29" s="572" customFormat="1" ht="18.75">
      <c r="A10" s="592"/>
      <c r="B10" s="592"/>
      <c r="C10" s="592"/>
      <c r="D10" s="592"/>
      <c r="E10" s="592"/>
      <c r="F10" s="592"/>
      <c r="G10" s="592"/>
      <c r="H10" s="592"/>
      <c r="L10" s="554"/>
      <c r="M10" s="619" t="s">
        <v>502</v>
      </c>
      <c r="N10" s="668"/>
      <c r="O10" s="1264" t="str">
        <f>IF(IstPub_ch="",IF(IstPub="","",IstPub),IstPub_ch)</f>
        <v>официальный сайт РСТ НО</v>
      </c>
      <c r="P10" s="1264"/>
      <c r="Q10" s="1264"/>
      <c r="R10" s="1264"/>
      <c r="S10" s="1264"/>
      <c r="T10" s="1264"/>
      <c r="U10" s="584"/>
      <c r="V10" s="584"/>
      <c r="W10" s="521"/>
      <c r="X10" s="592"/>
      <c r="Y10" s="592"/>
      <c r="Z10" s="592"/>
      <c r="AA10" s="592"/>
      <c r="AB10" s="592"/>
      <c r="AC10" s="592"/>
    </row>
    <row r="11" spans="1:29" s="572" customFormat="1" ht="11.25" hidden="1">
      <c r="A11" s="592"/>
      <c r="B11" s="592"/>
      <c r="C11" s="592"/>
      <c r="D11" s="592"/>
      <c r="E11" s="592"/>
      <c r="F11" s="592"/>
      <c r="G11" s="592"/>
      <c r="H11" s="592"/>
      <c r="L11" s="1288"/>
      <c r="M11" s="1288"/>
      <c r="N11" s="568"/>
      <c r="O11" s="584"/>
      <c r="P11" s="584"/>
      <c r="Q11" s="584"/>
      <c r="R11" s="584"/>
      <c r="S11" s="584"/>
      <c r="T11" s="584"/>
      <c r="U11" s="590" t="s">
        <v>373</v>
      </c>
      <c r="X11" s="592"/>
      <c r="Y11" s="592"/>
      <c r="Z11" s="592"/>
      <c r="AA11" s="592"/>
      <c r="AB11" s="592"/>
      <c r="AC11" s="592"/>
    </row>
    <row r="12" spans="1:29">
      <c r="J12" s="531"/>
      <c r="K12" s="531"/>
      <c r="L12" s="526"/>
      <c r="M12" s="526"/>
      <c r="N12" s="504"/>
      <c r="O12" s="1265"/>
      <c r="P12" s="1265"/>
      <c r="Q12" s="1265"/>
      <c r="R12" s="1265"/>
      <c r="S12" s="1265"/>
      <c r="T12" s="1265"/>
      <c r="U12" s="1265"/>
    </row>
    <row r="13" spans="1:29">
      <c r="J13" s="531"/>
      <c r="K13" s="531"/>
      <c r="L13" s="1209" t="s">
        <v>454</v>
      </c>
      <c r="M13" s="1209"/>
      <c r="N13" s="1209"/>
      <c r="O13" s="1209"/>
      <c r="P13" s="1209"/>
      <c r="Q13" s="1209"/>
      <c r="R13" s="1209"/>
      <c r="S13" s="1209"/>
      <c r="T13" s="1209"/>
      <c r="U13" s="1209"/>
      <c r="V13" s="1209"/>
      <c r="W13" s="1209" t="s">
        <v>455</v>
      </c>
    </row>
    <row r="14" spans="1:29" ht="14.25" customHeight="1">
      <c r="J14" s="531"/>
      <c r="K14" s="531"/>
      <c r="L14" s="1271" t="s">
        <v>92</v>
      </c>
      <c r="M14" s="1271" t="s">
        <v>641</v>
      </c>
      <c r="N14" s="663"/>
      <c r="O14" s="1272" t="s">
        <v>643</v>
      </c>
      <c r="P14" s="1273"/>
      <c r="Q14" s="1273"/>
      <c r="R14" s="1273"/>
      <c r="S14" s="1273"/>
      <c r="T14" s="1274"/>
      <c r="U14" s="1282" t="s">
        <v>341</v>
      </c>
      <c r="V14" s="1268" t="s">
        <v>275</v>
      </c>
      <c r="W14" s="1209"/>
    </row>
    <row r="15" spans="1:29" ht="14.25" customHeight="1">
      <c r="J15" s="531"/>
      <c r="K15" s="531"/>
      <c r="L15" s="1271"/>
      <c r="M15" s="1271"/>
      <c r="N15" s="664"/>
      <c r="O15" s="1277" t="s">
        <v>607</v>
      </c>
      <c r="P15" s="1275" t="s">
        <v>271</v>
      </c>
      <c r="Q15" s="1276"/>
      <c r="R15" s="1279" t="s">
        <v>656</v>
      </c>
      <c r="S15" s="1280"/>
      <c r="T15" s="1281"/>
      <c r="U15" s="1283"/>
      <c r="V15" s="1269"/>
      <c r="W15" s="1209"/>
    </row>
    <row r="16" spans="1:29" ht="33.75" customHeight="1">
      <c r="J16" s="531"/>
      <c r="K16" s="531"/>
      <c r="L16" s="1271"/>
      <c r="M16" s="1271"/>
      <c r="N16" s="665"/>
      <c r="O16" s="1278"/>
      <c r="P16" s="537" t="s">
        <v>608</v>
      </c>
      <c r="Q16" s="537" t="s">
        <v>6</v>
      </c>
      <c r="R16" s="538" t="s">
        <v>274</v>
      </c>
      <c r="S16" s="1266" t="s">
        <v>273</v>
      </c>
      <c r="T16" s="1267"/>
      <c r="U16" s="1284"/>
      <c r="V16" s="1270"/>
      <c r="W16" s="1209"/>
    </row>
    <row r="17" spans="1:29">
      <c r="J17" s="531"/>
      <c r="K17" s="571">
        <v>1</v>
      </c>
      <c r="L17" s="649" t="s">
        <v>93</v>
      </c>
      <c r="M17" s="649" t="s">
        <v>49</v>
      </c>
      <c r="N17" s="651" t="str">
        <f ca="1">OFFSET(N17,0,-1)</f>
        <v>2</v>
      </c>
      <c r="O17" s="650">
        <f ca="1">OFFSET(O17,0,-1)+1</f>
        <v>3</v>
      </c>
      <c r="P17" s="650">
        <f ca="1">OFFSET(P17,0,-1)+1</f>
        <v>4</v>
      </c>
      <c r="Q17" s="650">
        <f ca="1">OFFSET(Q17,0,-1)+1</f>
        <v>5</v>
      </c>
      <c r="R17" s="650">
        <f ca="1">OFFSET(R17,0,-1)+1</f>
        <v>6</v>
      </c>
      <c r="S17" s="1289">
        <f ca="1">OFFSET(S17,0,-1)+1</f>
        <v>7</v>
      </c>
      <c r="T17" s="1289"/>
      <c r="U17" s="650">
        <f ca="1">OFFSET(U17,0,-2)+1</f>
        <v>8</v>
      </c>
      <c r="V17" s="651">
        <f ca="1">OFFSET(V17,0,-1)</f>
        <v>8</v>
      </c>
      <c r="W17" s="650">
        <f ca="1">OFFSET(W17,0,-1)+1</f>
        <v>9</v>
      </c>
    </row>
    <row r="18" spans="1:29" ht="22.5">
      <c r="A18" s="1290">
        <v>1</v>
      </c>
      <c r="B18" s="867"/>
      <c r="C18" s="867"/>
      <c r="D18" s="867"/>
      <c r="E18" s="868"/>
      <c r="F18" s="869"/>
      <c r="G18" s="869"/>
      <c r="H18" s="869"/>
      <c r="I18" s="870"/>
      <c r="J18" s="865"/>
      <c r="K18" s="872"/>
      <c r="L18" s="595">
        <f>mergeValue(A18)</f>
        <v>1</v>
      </c>
      <c r="M18" s="643" t="s">
        <v>20</v>
      </c>
      <c r="N18" s="648"/>
      <c r="O18" s="1291"/>
      <c r="P18" s="1291"/>
      <c r="Q18" s="1291"/>
      <c r="R18" s="1291"/>
      <c r="S18" s="1291"/>
      <c r="T18" s="1291"/>
      <c r="U18" s="1291"/>
      <c r="V18" s="1291"/>
      <c r="W18" s="632" t="s">
        <v>477</v>
      </c>
      <c r="Y18" s="591"/>
      <c r="Z18" s="591" t="str">
        <f t="shared" ref="Z18:Z31" si="0">IF(M18="","",M18 )</f>
        <v>Наименование тарифа</v>
      </c>
      <c r="AA18" s="591"/>
      <c r="AB18" s="591"/>
      <c r="AC18" s="591"/>
    </row>
    <row r="19" spans="1:29" ht="22.5">
      <c r="A19" s="1290"/>
      <c r="B19" s="1290">
        <v>1</v>
      </c>
      <c r="C19" s="867"/>
      <c r="D19" s="867"/>
      <c r="E19" s="869"/>
      <c r="F19" s="869"/>
      <c r="G19" s="869"/>
      <c r="H19" s="869"/>
      <c r="I19" s="864"/>
      <c r="J19" s="863"/>
      <c r="K19" s="866"/>
      <c r="L19" s="595" t="str">
        <f>mergeValue(A19) &amp;"."&amp; mergeValue(B19)</f>
        <v>1.1</v>
      </c>
      <c r="M19" s="548" t="s">
        <v>16</v>
      </c>
      <c r="N19" s="648"/>
      <c r="O19" s="1291"/>
      <c r="P19" s="1291"/>
      <c r="Q19" s="1291"/>
      <c r="R19" s="1291"/>
      <c r="S19" s="1291"/>
      <c r="T19" s="1291"/>
      <c r="U19" s="1291"/>
      <c r="V19" s="1291"/>
      <c r="W19" s="632" t="s">
        <v>478</v>
      </c>
      <c r="Y19" s="591"/>
      <c r="Z19" s="591" t="str">
        <f t="shared" si="0"/>
        <v>Территория действия тарифа</v>
      </c>
      <c r="AA19" s="591"/>
      <c r="AB19" s="591"/>
      <c r="AC19" s="591"/>
    </row>
    <row r="20" spans="1:29" ht="22.5">
      <c r="A20" s="1290"/>
      <c r="B20" s="1290"/>
      <c r="C20" s="1290">
        <v>1</v>
      </c>
      <c r="D20" s="867"/>
      <c r="E20" s="869"/>
      <c r="F20" s="869"/>
      <c r="G20" s="869"/>
      <c r="H20" s="869"/>
      <c r="I20" s="871"/>
      <c r="J20" s="863"/>
      <c r="K20" s="866"/>
      <c r="L20" s="595" t="str">
        <f>mergeValue(A20) &amp;"."&amp; mergeValue(B20)&amp;"."&amp; mergeValue(C20)</f>
        <v>1.1.1</v>
      </c>
      <c r="M20" s="549" t="s">
        <v>7</v>
      </c>
      <c r="N20" s="648"/>
      <c r="O20" s="1291"/>
      <c r="P20" s="1291"/>
      <c r="Q20" s="1291"/>
      <c r="R20" s="1291"/>
      <c r="S20" s="1291"/>
      <c r="T20" s="1291"/>
      <c r="U20" s="1291"/>
      <c r="V20" s="1291"/>
      <c r="W20" s="632" t="s">
        <v>635</v>
      </c>
      <c r="Y20" s="591"/>
      <c r="Z20" s="591" t="str">
        <f t="shared" si="0"/>
        <v xml:space="preserve">Наименование системы теплоснабжения </v>
      </c>
      <c r="AA20" s="591"/>
      <c r="AB20" s="591"/>
      <c r="AC20" s="591"/>
    </row>
    <row r="21" spans="1:29" ht="22.5">
      <c r="A21" s="1290"/>
      <c r="B21" s="1290"/>
      <c r="C21" s="1290"/>
      <c r="D21" s="1290">
        <v>1</v>
      </c>
      <c r="E21" s="869"/>
      <c r="F21" s="869"/>
      <c r="G21" s="869"/>
      <c r="H21" s="869"/>
      <c r="I21" s="871"/>
      <c r="J21" s="863"/>
      <c r="K21" s="866"/>
      <c r="L21" s="595" t="str">
        <f>mergeValue(A21) &amp;"."&amp; mergeValue(B21)&amp;"."&amp; mergeValue(C21)&amp;"."&amp; mergeValue(D21)</f>
        <v>1.1.1.1</v>
      </c>
      <c r="M21" s="550" t="s">
        <v>22</v>
      </c>
      <c r="N21" s="648"/>
      <c r="O21" s="1291"/>
      <c r="P21" s="1291"/>
      <c r="Q21" s="1291"/>
      <c r="R21" s="1291"/>
      <c r="S21" s="1291"/>
      <c r="T21" s="1291"/>
      <c r="U21" s="1291"/>
      <c r="V21" s="1291"/>
      <c r="W21" s="632" t="s">
        <v>636</v>
      </c>
      <c r="Y21" s="591"/>
      <c r="Z21" s="591" t="str">
        <f t="shared" si="0"/>
        <v xml:space="preserve">Источник тепловой энергии  </v>
      </c>
      <c r="AA21" s="591"/>
      <c r="AB21" s="591"/>
      <c r="AC21" s="591"/>
    </row>
    <row r="22" spans="1:29" ht="101.25">
      <c r="A22" s="1290"/>
      <c r="B22" s="1290"/>
      <c r="C22" s="1290"/>
      <c r="D22" s="1290"/>
      <c r="E22" s="1290">
        <v>1</v>
      </c>
      <c r="F22" s="869"/>
      <c r="G22" s="869"/>
      <c r="H22" s="867">
        <v>1</v>
      </c>
      <c r="I22" s="1290">
        <v>1</v>
      </c>
      <c r="J22" s="869"/>
      <c r="K22" s="874"/>
      <c r="L22" s="595" t="str">
        <f>mergeValue(A22) &amp;"."&amp; mergeValue(B22)&amp;"."&amp; mergeValue(C22)&amp;"."&amp; mergeValue(D22)&amp;"."&amp; mergeValue(E22)</f>
        <v>1.1.1.1.1</v>
      </c>
      <c r="M22" s="556" t="s">
        <v>9</v>
      </c>
      <c r="N22" s="648"/>
      <c r="O22" s="1292"/>
      <c r="P22" s="1292"/>
      <c r="Q22" s="1292"/>
      <c r="R22" s="1292"/>
      <c r="S22" s="1292"/>
      <c r="T22" s="1292"/>
      <c r="U22" s="1292"/>
      <c r="V22" s="1292"/>
      <c r="W22" s="632" t="s">
        <v>640</v>
      </c>
      <c r="Y22" s="591"/>
      <c r="Z22" s="591" t="str">
        <f t="shared" si="0"/>
        <v>Схема подключения теплопотребляющей установки к коллектору источника тепловой энергии</v>
      </c>
      <c r="AA22" s="591"/>
      <c r="AB22" s="591"/>
      <c r="AC22" s="591"/>
    </row>
    <row r="23" spans="1:29" ht="90">
      <c r="A23" s="1290"/>
      <c r="B23" s="1290"/>
      <c r="C23" s="1290"/>
      <c r="D23" s="1290"/>
      <c r="E23" s="1290"/>
      <c r="F23" s="1290">
        <v>1</v>
      </c>
      <c r="G23" s="867"/>
      <c r="H23" s="867"/>
      <c r="I23" s="1290"/>
      <c r="J23" s="1290">
        <v>1</v>
      </c>
      <c r="K23" s="875"/>
      <c r="L23" s="595" t="str">
        <f>mergeValue(A23) &amp;"."&amp; mergeValue(B23)&amp;"."&amp; mergeValue(C23)&amp;"."&amp; mergeValue(D23)&amp;"."&amp; mergeValue(E23)&amp;"."&amp; mergeValue(F23)</f>
        <v>1.1.1.1.1.1</v>
      </c>
      <c r="M23" s="557" t="s">
        <v>10</v>
      </c>
      <c r="N23" s="648"/>
      <c r="O23" s="1293"/>
      <c r="P23" s="1294"/>
      <c r="Q23" s="1294"/>
      <c r="R23" s="1294"/>
      <c r="S23" s="1294"/>
      <c r="T23" s="1294"/>
      <c r="U23" s="1294"/>
      <c r="V23" s="1295"/>
      <c r="W23" s="632" t="s">
        <v>638</v>
      </c>
      <c r="Y23" s="591"/>
      <c r="Z23" s="591" t="str">
        <f t="shared" si="0"/>
        <v>Группа потребителей</v>
      </c>
      <c r="AA23" s="591"/>
      <c r="AB23" s="591"/>
      <c r="AC23" s="591"/>
    </row>
    <row r="24" spans="1:29" ht="189" customHeight="1">
      <c r="A24" s="1290"/>
      <c r="B24" s="1290"/>
      <c r="C24" s="1290"/>
      <c r="D24" s="1290"/>
      <c r="E24" s="1290"/>
      <c r="F24" s="1290"/>
      <c r="G24" s="867">
        <v>1</v>
      </c>
      <c r="H24" s="867"/>
      <c r="I24" s="1290"/>
      <c r="J24" s="1290"/>
      <c r="K24" s="875">
        <v>1</v>
      </c>
      <c r="L24" s="595" t="str">
        <f>mergeValue(A24) &amp;"."&amp; mergeValue(B24)&amp;"."&amp; mergeValue(C24)&amp;"."&amp; mergeValue(D24)&amp;"."&amp; mergeValue(E24)&amp;"."&amp; mergeValue(F24)&amp;"."&amp; mergeValue(G24)</f>
        <v>1.1.1.1.1.1.1</v>
      </c>
      <c r="M24" s="1071"/>
      <c r="N24" s="648"/>
      <c r="O24" s="564"/>
      <c r="P24" s="564"/>
      <c r="Q24" s="1096"/>
      <c r="R24" s="1285"/>
      <c r="S24" s="1286" t="s">
        <v>84</v>
      </c>
      <c r="T24" s="1285"/>
      <c r="U24" s="1286" t="s">
        <v>85</v>
      </c>
      <c r="V24" s="564"/>
      <c r="W24" s="1261" t="s">
        <v>657</v>
      </c>
      <c r="X24" s="587" t="str">
        <f>strCheckDate(O25:V25)</f>
        <v/>
      </c>
      <c r="Y24" s="591"/>
      <c r="Z24" s="591" t="str">
        <f t="shared" si="0"/>
        <v/>
      </c>
      <c r="AA24" s="591"/>
      <c r="AB24" s="591"/>
      <c r="AC24" s="591"/>
    </row>
    <row r="25" spans="1:29" ht="11.25" hidden="1" customHeight="1">
      <c r="A25" s="1290"/>
      <c r="B25" s="1290"/>
      <c r="C25" s="1290"/>
      <c r="D25" s="1290"/>
      <c r="E25" s="1290"/>
      <c r="F25" s="1290"/>
      <c r="G25" s="867"/>
      <c r="H25" s="867"/>
      <c r="I25" s="1290"/>
      <c r="J25" s="1290"/>
      <c r="K25" s="875"/>
      <c r="L25" s="602"/>
      <c r="M25" s="648"/>
      <c r="N25" s="648"/>
      <c r="O25" s="564"/>
      <c r="P25" s="564"/>
      <c r="Q25" s="586" t="str">
        <f>R24 &amp; "-" &amp; T24</f>
        <v>-</v>
      </c>
      <c r="R25" s="1285"/>
      <c r="S25" s="1286"/>
      <c r="T25" s="1285"/>
      <c r="U25" s="1286"/>
      <c r="V25" s="564"/>
      <c r="W25" s="1262"/>
      <c r="Y25" s="591"/>
      <c r="Z25" s="591" t="str">
        <f t="shared" si="0"/>
        <v/>
      </c>
      <c r="AA25" s="591"/>
      <c r="AB25" s="591"/>
      <c r="AC25" s="591"/>
    </row>
    <row r="26" spans="1:29" ht="15" customHeight="1">
      <c r="A26" s="1290"/>
      <c r="B26" s="1290"/>
      <c r="C26" s="1290"/>
      <c r="D26" s="1290"/>
      <c r="E26" s="1290"/>
      <c r="F26" s="1290"/>
      <c r="G26" s="869"/>
      <c r="H26" s="867"/>
      <c r="I26" s="1290"/>
      <c r="J26" s="1290"/>
      <c r="K26" s="874"/>
      <c r="L26" s="540"/>
      <c r="M26" s="559" t="s">
        <v>25</v>
      </c>
      <c r="N26" s="566"/>
      <c r="O26" s="566"/>
      <c r="P26" s="566"/>
      <c r="Q26" s="566"/>
      <c r="R26" s="566"/>
      <c r="S26" s="566"/>
      <c r="T26" s="566"/>
      <c r="U26" s="566"/>
      <c r="V26" s="562"/>
      <c r="W26" s="1263"/>
      <c r="Y26" s="591"/>
      <c r="Z26" s="591" t="str">
        <f t="shared" si="0"/>
        <v>Добавить вид теплоносителя (параметры теплоносителя)</v>
      </c>
      <c r="AA26" s="591"/>
      <c r="AB26" s="591"/>
      <c r="AC26" s="591"/>
    </row>
    <row r="27" spans="1:29" ht="15" customHeight="1">
      <c r="A27" s="1290"/>
      <c r="B27" s="1290"/>
      <c r="C27" s="1290"/>
      <c r="D27" s="1290"/>
      <c r="E27" s="1290"/>
      <c r="F27" s="869"/>
      <c r="G27" s="869"/>
      <c r="H27" s="867"/>
      <c r="I27" s="1290"/>
      <c r="J27" s="869"/>
      <c r="K27" s="874"/>
      <c r="L27" s="540"/>
      <c r="M27" s="558" t="s">
        <v>11</v>
      </c>
      <c r="N27" s="566"/>
      <c r="O27" s="566"/>
      <c r="P27" s="566"/>
      <c r="Q27" s="566"/>
      <c r="R27" s="566"/>
      <c r="S27" s="566"/>
      <c r="T27" s="566"/>
      <c r="U27" s="565"/>
      <c r="V27" s="566"/>
      <c r="W27" s="667"/>
      <c r="Y27" s="591"/>
      <c r="Z27" s="591" t="str">
        <f t="shared" si="0"/>
        <v>Добавить группу потребителей</v>
      </c>
      <c r="AA27" s="591"/>
      <c r="AB27" s="591"/>
      <c r="AC27" s="591"/>
    </row>
    <row r="28" spans="1:29" ht="15" customHeight="1">
      <c r="A28" s="1290"/>
      <c r="B28" s="1290"/>
      <c r="C28" s="1290"/>
      <c r="D28" s="1290"/>
      <c r="E28" s="873"/>
      <c r="F28" s="869"/>
      <c r="G28" s="869"/>
      <c r="H28" s="869"/>
      <c r="I28" s="865"/>
      <c r="J28" s="862"/>
      <c r="K28" s="872"/>
      <c r="L28" s="540"/>
      <c r="M28" s="553" t="s">
        <v>12</v>
      </c>
      <c r="N28" s="566"/>
      <c r="O28" s="566"/>
      <c r="P28" s="566"/>
      <c r="Q28" s="566"/>
      <c r="R28" s="566"/>
      <c r="S28" s="566"/>
      <c r="T28" s="566"/>
      <c r="U28" s="565"/>
      <c r="V28" s="566"/>
      <c r="W28" s="667"/>
      <c r="Y28" s="591"/>
      <c r="Z28" s="591" t="str">
        <f t="shared" si="0"/>
        <v>Добавить схему подключения</v>
      </c>
      <c r="AA28" s="591"/>
      <c r="AB28" s="591"/>
      <c r="AC28" s="591"/>
    </row>
    <row r="29" spans="1:29" ht="15" customHeight="1">
      <c r="A29" s="1290"/>
      <c r="B29" s="1290"/>
      <c r="C29" s="1290"/>
      <c r="D29" s="873"/>
      <c r="E29" s="873"/>
      <c r="F29" s="869"/>
      <c r="G29" s="869"/>
      <c r="H29" s="869"/>
      <c r="I29" s="865"/>
      <c r="J29" s="862"/>
      <c r="K29" s="872"/>
      <c r="L29" s="540"/>
      <c r="M29" s="552" t="s">
        <v>17</v>
      </c>
      <c r="N29" s="566"/>
      <c r="O29" s="566"/>
      <c r="P29" s="566"/>
      <c r="Q29" s="566"/>
      <c r="R29" s="566"/>
      <c r="S29" s="566"/>
      <c r="T29" s="566"/>
      <c r="U29" s="565"/>
      <c r="V29" s="566"/>
      <c r="W29" s="667"/>
      <c r="Y29" s="591"/>
      <c r="Z29" s="591" t="str">
        <f t="shared" si="0"/>
        <v>Добавить источник тепловой энергии</v>
      </c>
      <c r="AA29" s="591"/>
      <c r="AB29" s="591"/>
      <c r="AC29" s="591"/>
    </row>
    <row r="30" spans="1:29" ht="15" customHeight="1">
      <c r="A30" s="1290"/>
      <c r="B30" s="1290"/>
      <c r="C30" s="873"/>
      <c r="D30" s="873"/>
      <c r="E30" s="873"/>
      <c r="F30" s="873"/>
      <c r="G30" s="878"/>
      <c r="H30" s="865"/>
      <c r="I30" s="876"/>
      <c r="J30" s="862"/>
      <c r="K30" s="877"/>
      <c r="L30" s="540"/>
      <c r="M30" s="551" t="s">
        <v>18</v>
      </c>
      <c r="N30" s="566"/>
      <c r="O30" s="566"/>
      <c r="P30" s="566"/>
      <c r="Q30" s="566"/>
      <c r="R30" s="566"/>
      <c r="S30" s="566"/>
      <c r="T30" s="566"/>
      <c r="U30" s="565"/>
      <c r="V30" s="566"/>
      <c r="W30" s="667"/>
      <c r="Y30" s="591"/>
      <c r="Z30" s="591" t="str">
        <f t="shared" si="0"/>
        <v>Добавить наименование системы теплоснабжения</v>
      </c>
      <c r="AA30" s="591"/>
      <c r="AB30" s="591"/>
      <c r="AC30" s="591"/>
    </row>
    <row r="31" spans="1:29" ht="15" customHeight="1">
      <c r="A31" s="1290"/>
      <c r="B31" s="873"/>
      <c r="C31" s="873"/>
      <c r="D31" s="873"/>
      <c r="E31" s="873"/>
      <c r="F31" s="873"/>
      <c r="G31" s="878"/>
      <c r="H31" s="865"/>
      <c r="I31" s="865"/>
      <c r="J31" s="862"/>
      <c r="K31" s="872"/>
      <c r="L31" s="540"/>
      <c r="M31" s="560" t="s">
        <v>19</v>
      </c>
      <c r="N31" s="566"/>
      <c r="O31" s="566"/>
      <c r="P31" s="566"/>
      <c r="Q31" s="566"/>
      <c r="R31" s="566"/>
      <c r="S31" s="566"/>
      <c r="T31" s="566"/>
      <c r="U31" s="565"/>
      <c r="V31" s="566"/>
      <c r="W31" s="667"/>
      <c r="Y31" s="591"/>
      <c r="Z31" s="591" t="str">
        <f t="shared" si="0"/>
        <v>Добавить территорию действия тарифа</v>
      </c>
      <c r="AA31" s="591"/>
      <c r="AB31" s="591"/>
      <c r="AC31" s="591"/>
    </row>
    <row r="32" spans="1:29" s="524" customFormat="1" ht="15" customHeight="1">
      <c r="A32" s="861"/>
      <c r="B32" s="861"/>
      <c r="C32" s="861"/>
      <c r="D32" s="861"/>
      <c r="E32" s="861"/>
      <c r="F32" s="861"/>
      <c r="G32" s="861"/>
      <c r="H32" s="861"/>
      <c r="I32" s="861"/>
      <c r="J32" s="861"/>
      <c r="K32" s="861"/>
      <c r="L32" s="494"/>
      <c r="M32" s="567" t="s">
        <v>309</v>
      </c>
      <c r="N32" s="566"/>
      <c r="O32" s="566"/>
      <c r="P32" s="566"/>
      <c r="Q32" s="566"/>
      <c r="R32" s="566"/>
      <c r="S32" s="566"/>
      <c r="T32" s="566"/>
      <c r="U32" s="565"/>
      <c r="V32" s="566"/>
      <c r="W32" s="667"/>
      <c r="X32" s="589"/>
      <c r="Y32" s="589"/>
      <c r="Z32" s="589"/>
      <c r="AA32" s="589"/>
      <c r="AB32" s="589"/>
      <c r="AC32" s="589"/>
    </row>
    <row r="33" spans="1:29" ht="11.25">
      <c r="A33" s="525"/>
      <c r="B33" s="525"/>
      <c r="C33" s="525"/>
      <c r="D33" s="525"/>
      <c r="E33" s="525"/>
      <c r="F33" s="525"/>
      <c r="G33" s="525"/>
      <c r="H33" s="525"/>
      <c r="I33" s="525"/>
      <c r="J33" s="525"/>
      <c r="K33" s="525"/>
      <c r="X33" s="525"/>
      <c r="Y33" s="525"/>
      <c r="Z33" s="525"/>
      <c r="AA33" s="525"/>
      <c r="AB33" s="525"/>
      <c r="AC33" s="525"/>
    </row>
    <row r="34" spans="1:29" ht="90" customHeight="1">
      <c r="L34" s="1">
        <v>1</v>
      </c>
      <c r="M34" s="1254" t="s">
        <v>634</v>
      </c>
      <c r="N34" s="1254"/>
      <c r="O34" s="1254"/>
      <c r="P34" s="1254"/>
      <c r="Q34" s="1254"/>
      <c r="R34" s="1254"/>
      <c r="S34" s="1254"/>
      <c r="T34" s="1254"/>
      <c r="U34" s="1254"/>
      <c r="V34" s="1254"/>
      <c r="W34" s="1254"/>
    </row>
  </sheetData>
  <sheetProtection password="FA9C" sheet="1" objects="1" scenarios="1" formatColumns="0" formatRows="0"/>
  <dataConsolidate link="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xr:uid="{00000000-0002-0000-0900-000000000000}">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JL18:JL25 TH18:TH25 ADD18:ADD25 AMZ18:AMZ25 AWV18:AWV25 BGR18:BGR25 BQN18:BQN25 CAJ18:CAJ25 CKF18:CKF25 CUB18:CUB25 DDX18:DDX25 DNT18:DNT25 DXP18:DXP25 EHL18:EHL25 ERH18:ERH25 FBD18:FBD25 FKZ18:FKZ25 FUV18:FUV25 GER18:GER25 GON18:GON25 GYJ18:GYJ25 HIF18:HIF25 HSB18:HSB25 IBX18:IBX25 ILT18:ILT25 IVP18:IVP25 JFL18:JFL25 JPH18:JPH25 JZD18:JZD25 KIZ18:KIZ25 KSV18:KSV25 LCR18:LCR25 LMN18:LMN25 LWJ18:LWJ25 MGF18:MGF25 MQB18:MQB25 MZX18:MZX25 NJT18:NJT25 NTP18:NTP25 ODL18:ODL25 ONH18:ONH25 OXD18:OXD25 PGZ18:PGZ25 PQV18:PQV25 QAR18:QAR25 QKN18:QKN25 QUJ18:QUJ25 REF18:REF25 ROB18:ROB25 RXX18:RXX25 SHT18:SHT25 SRP18:SRP25 TBL18:TBL25 TLH18:TLH25 TVD18:TVD25 UEZ18:UEZ25 UOV18:UOV25 UYR18:UYR25 VIN18:VIN25 VSJ18:VSJ25 WCF18:WCF25 WMB18:WMB25 WVX18:WVX25" xr:uid="{00000000-0002-0000-0900-000001000000}">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xr:uid="{00000000-0002-0000-0900-000002000000}">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JB2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xr:uid="{00000000-0002-0000-09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G2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xr:uid="{00000000-0002-0000-0900-000004000000}"/>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U2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xr:uid="{00000000-0002-0000-0900-000005000000}"/>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xr:uid="{00000000-0002-0000-0900-000006000000}"/>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xr:uid="{00000000-0002-0000-0900-000007000000}"/>
    <dataValidation type="list" allowBlank="1" showInputMessage="1" showErrorMessage="1" errorTitle="Ошибка" error="Выберите значение из списка" prompt="Выберите значение из списка" sqref="O23" xr:uid="{00000000-0002-0000-09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05_13">
    <tabColor theme="0" tint="-0.249977111117893"/>
  </sheetPr>
  <dimension ref="A1:T15"/>
  <sheetViews>
    <sheetView showGridLines="0" topLeftCell="E1" zoomScaleNormal="100" workbookViewId="0"/>
  </sheetViews>
  <sheetFormatPr defaultColWidth="10.5703125" defaultRowHeight="14.25"/>
  <cols>
    <col min="1" max="1" width="3.7109375" style="1016" hidden="1" customWidth="1"/>
    <col min="2" max="4" width="3.7109375" style="1010" hidden="1" customWidth="1"/>
    <col min="5" max="5" width="3.7109375" style="811" customWidth="1"/>
    <col min="6" max="6" width="9.7109375" style="992" customWidth="1"/>
    <col min="7" max="7" width="37.7109375" style="992" customWidth="1"/>
    <col min="8" max="8" width="66.85546875" style="992" customWidth="1"/>
    <col min="9" max="9" width="115.7109375" style="992" customWidth="1"/>
    <col min="10" max="11" width="10.5703125" style="1010"/>
    <col min="12" max="12" width="11.140625" style="1010" customWidth="1"/>
    <col min="13" max="20" width="10.5703125" style="1010"/>
    <col min="21" max="16384" width="10.5703125" style="992"/>
  </cols>
  <sheetData>
    <row r="1" spans="1:20" ht="3" customHeight="1">
      <c r="A1" s="1016" t="s">
        <v>49</v>
      </c>
    </row>
    <row r="2" spans="1:20" ht="22.5">
      <c r="F2" s="1255" t="s">
        <v>492</v>
      </c>
      <c r="G2" s="1256"/>
      <c r="H2" s="1257"/>
      <c r="I2" s="808"/>
    </row>
    <row r="3" spans="1:20" ht="3" customHeight="1"/>
    <row r="4" spans="1:20" s="1009" customFormat="1" ht="11.25">
      <c r="A4" s="1015"/>
      <c r="B4" s="1015"/>
      <c r="C4" s="1015"/>
      <c r="D4" s="1015"/>
      <c r="F4" s="1209" t="s">
        <v>454</v>
      </c>
      <c r="G4" s="1209"/>
      <c r="H4" s="1209"/>
      <c r="I4" s="1258" t="s">
        <v>455</v>
      </c>
      <c r="J4" s="1015"/>
      <c r="K4" s="1015"/>
      <c r="L4" s="1015"/>
      <c r="M4" s="1015"/>
      <c r="N4" s="1015"/>
      <c r="O4" s="1015"/>
      <c r="P4" s="1015"/>
      <c r="Q4" s="1015"/>
      <c r="R4" s="1015"/>
      <c r="S4" s="1015"/>
      <c r="T4" s="1015"/>
    </row>
    <row r="5" spans="1:20" s="1009" customFormat="1" ht="11.25" customHeight="1">
      <c r="A5" s="1015"/>
      <c r="B5" s="1015"/>
      <c r="C5" s="1015"/>
      <c r="D5" s="1015"/>
      <c r="F5" s="1024" t="s">
        <v>92</v>
      </c>
      <c r="G5" s="812" t="s">
        <v>457</v>
      </c>
      <c r="H5" s="1033" t="s">
        <v>442</v>
      </c>
      <c r="I5" s="1258"/>
      <c r="J5" s="1015"/>
      <c r="K5" s="1015"/>
      <c r="L5" s="1015"/>
      <c r="M5" s="1015"/>
      <c r="N5" s="1015"/>
      <c r="O5" s="1015"/>
      <c r="P5" s="1015"/>
      <c r="Q5" s="1015"/>
      <c r="R5" s="1015"/>
      <c r="S5" s="1015"/>
      <c r="T5" s="1015"/>
    </row>
    <row r="6" spans="1:20" s="1009" customFormat="1" ht="12" customHeight="1">
      <c r="A6" s="1015"/>
      <c r="B6" s="1015"/>
      <c r="C6" s="1015"/>
      <c r="D6" s="1015"/>
      <c r="F6" s="813" t="s">
        <v>93</v>
      </c>
      <c r="G6" s="814">
        <v>2</v>
      </c>
      <c r="H6" s="815">
        <v>3</v>
      </c>
      <c r="I6" s="610">
        <v>4</v>
      </c>
      <c r="J6" s="1015">
        <v>4</v>
      </c>
      <c r="K6" s="1015"/>
      <c r="L6" s="1015"/>
      <c r="M6" s="1015"/>
      <c r="N6" s="1015"/>
      <c r="O6" s="1015"/>
      <c r="P6" s="1015"/>
      <c r="Q6" s="1015"/>
      <c r="R6" s="1015"/>
      <c r="S6" s="1015"/>
      <c r="T6" s="1015"/>
    </row>
    <row r="7" spans="1:20" s="1009" customFormat="1" ht="18.75">
      <c r="A7" s="1015"/>
      <c r="B7" s="1015"/>
      <c r="C7" s="1015"/>
      <c r="D7" s="1015"/>
      <c r="F7" s="1031">
        <v>1</v>
      </c>
      <c r="G7" s="817" t="s">
        <v>493</v>
      </c>
      <c r="H7" s="1029" t="str">
        <f>IF(dateCh="","",dateCh)</f>
        <v>19.12.2018</v>
      </c>
      <c r="I7" s="818" t="s">
        <v>494</v>
      </c>
      <c r="J7" s="617"/>
      <c r="K7" s="1015"/>
      <c r="L7" s="1015"/>
      <c r="M7" s="1015"/>
      <c r="N7" s="1015"/>
      <c r="O7" s="1015"/>
      <c r="P7" s="1015"/>
      <c r="Q7" s="1015"/>
      <c r="R7" s="1015"/>
      <c r="S7" s="1015"/>
      <c r="T7" s="1015"/>
    </row>
    <row r="8" spans="1:20" s="1009" customFormat="1" ht="45">
      <c r="A8" s="1259">
        <v>1</v>
      </c>
      <c r="B8" s="1015"/>
      <c r="C8" s="1015"/>
      <c r="D8" s="1015"/>
      <c r="F8" s="1031" t="str">
        <f>"2." &amp;mergeValue(A8)</f>
        <v>2.1</v>
      </c>
      <c r="G8" s="817" t="s">
        <v>495</v>
      </c>
      <c r="H8" s="1029" t="str">
        <f>IF('Перечень тарифов'!R21="","наименование отсутствует","" &amp; 'Перечень тарифов'!R21 &amp; "")</f>
        <v>наименование отсутствует</v>
      </c>
      <c r="I8" s="818" t="s">
        <v>592</v>
      </c>
      <c r="J8" s="617"/>
      <c r="K8" s="1015"/>
      <c r="L8" s="1015"/>
      <c r="M8" s="1015"/>
      <c r="N8" s="1015"/>
      <c r="O8" s="1015"/>
      <c r="P8" s="1015"/>
      <c r="Q8" s="1015"/>
      <c r="R8" s="1015"/>
      <c r="S8" s="1015"/>
      <c r="T8" s="1015"/>
    </row>
    <row r="9" spans="1:20" s="1009" customFormat="1" ht="22.5">
      <c r="A9" s="1259"/>
      <c r="B9" s="1015"/>
      <c r="C9" s="1015"/>
      <c r="D9" s="1015"/>
      <c r="F9" s="1031" t="str">
        <f>"3." &amp;mergeValue(A9)</f>
        <v>3.1</v>
      </c>
      <c r="G9" s="817" t="s">
        <v>496</v>
      </c>
      <c r="H9" s="1029" t="str">
        <f>IF('Перечень тарифов'!F21="","наименование отсутствует","" &amp; 'Перечень тарифов'!F21 &amp; "")</f>
        <v>Производство тепловой энергии. Некомбинированная выработка</v>
      </c>
      <c r="I9" s="818" t="s">
        <v>590</v>
      </c>
      <c r="J9" s="617"/>
      <c r="K9" s="1015"/>
      <c r="L9" s="1015"/>
      <c r="M9" s="1015"/>
      <c r="N9" s="1015"/>
      <c r="O9" s="1015"/>
      <c r="P9" s="1015"/>
      <c r="Q9" s="1015"/>
      <c r="R9" s="1015"/>
      <c r="S9" s="1015"/>
      <c r="T9" s="1015"/>
    </row>
    <row r="10" spans="1:20" s="1009" customFormat="1" ht="22.5">
      <c r="A10" s="1259"/>
      <c r="B10" s="1015"/>
      <c r="C10" s="1015"/>
      <c r="D10" s="1015"/>
      <c r="F10" s="1031" t="str">
        <f>"4."&amp;mergeValue(A10)</f>
        <v>4.1</v>
      </c>
      <c r="G10" s="817" t="s">
        <v>497</v>
      </c>
      <c r="H10" s="1033" t="s">
        <v>458</v>
      </c>
      <c r="I10" s="818"/>
      <c r="J10" s="617"/>
      <c r="K10" s="1015"/>
      <c r="L10" s="1015"/>
      <c r="M10" s="1015"/>
      <c r="N10" s="1015"/>
      <c r="O10" s="1015"/>
      <c r="P10" s="1015"/>
      <c r="Q10" s="1015"/>
      <c r="R10" s="1015"/>
      <c r="S10" s="1015"/>
      <c r="T10" s="1015"/>
    </row>
    <row r="11" spans="1:20" s="1009" customFormat="1" ht="18.75">
      <c r="A11" s="1259"/>
      <c r="B11" s="1259">
        <v>1</v>
      </c>
      <c r="C11" s="1025"/>
      <c r="D11" s="1025"/>
      <c r="F11" s="1031" t="str">
        <f>"4."&amp;mergeValue(A11) &amp;"."&amp;mergeValue(B11)</f>
        <v>4.1.1</v>
      </c>
      <c r="G11" s="832" t="s">
        <v>594</v>
      </c>
      <c r="H11" s="1029" t="str">
        <f>IF(region_name="","",region_name)</f>
        <v>Нижегородская область</v>
      </c>
      <c r="I11" s="818" t="s">
        <v>500</v>
      </c>
      <c r="J11" s="617"/>
      <c r="K11" s="1015"/>
      <c r="L11" s="1015"/>
      <c r="M11" s="1015"/>
      <c r="N11" s="1015"/>
      <c r="O11" s="1015"/>
      <c r="P11" s="1015"/>
      <c r="Q11" s="1015"/>
      <c r="R11" s="1015"/>
      <c r="S11" s="1015"/>
      <c r="T11" s="1015"/>
    </row>
    <row r="12" spans="1:20" s="1009" customFormat="1" ht="22.5">
      <c r="A12" s="1259"/>
      <c r="B12" s="1259"/>
      <c r="C12" s="1259">
        <v>1</v>
      </c>
      <c r="D12" s="1025"/>
      <c r="F12" s="1031" t="str">
        <f>"4."&amp;mergeValue(A12) &amp;"."&amp;mergeValue(B12)&amp;"."&amp;mergeValue(C12)</f>
        <v>4.1.1.1</v>
      </c>
      <c r="G12" s="819" t="s">
        <v>498</v>
      </c>
      <c r="H12" s="1029" t="str">
        <f>IF(Территории!H13="","","" &amp; Территории!H13 &amp; "")</f>
        <v>Кстовский муниципальный район</v>
      </c>
      <c r="I12" s="818" t="s">
        <v>501</v>
      </c>
      <c r="J12" s="617"/>
      <c r="K12" s="1015"/>
      <c r="L12" s="1015"/>
      <c r="M12" s="1015"/>
      <c r="N12" s="1015"/>
      <c r="O12" s="1015"/>
      <c r="P12" s="1015"/>
      <c r="Q12" s="1015"/>
      <c r="R12" s="1015"/>
      <c r="S12" s="1015"/>
      <c r="T12" s="1015"/>
    </row>
    <row r="13" spans="1:20" s="1009" customFormat="1" ht="56.25">
      <c r="A13" s="1259"/>
      <c r="B13" s="1259"/>
      <c r="C13" s="1259"/>
      <c r="D13" s="1025">
        <v>1</v>
      </c>
      <c r="F13" s="1031" t="str">
        <f>"4."&amp;mergeValue(A13) &amp;"."&amp;mergeValue(B13)&amp;"."&amp;mergeValue(C13)&amp;"."&amp;mergeValue(D13)</f>
        <v>4.1.1.1.1</v>
      </c>
      <c r="G13" s="820" t="s">
        <v>499</v>
      </c>
      <c r="H13" s="1029" t="str">
        <f>IF(Территории!R14="","","" &amp; Территории!R14 &amp; "")</f>
        <v>Афонинский сельсовет (22637404)</v>
      </c>
      <c r="I13" s="1182" t="s">
        <v>593</v>
      </c>
      <c r="J13" s="617"/>
      <c r="K13" s="1015"/>
      <c r="L13" s="1015"/>
      <c r="M13" s="1015"/>
      <c r="N13" s="1015"/>
      <c r="O13" s="1015"/>
      <c r="P13" s="1015"/>
      <c r="Q13" s="1015"/>
      <c r="R13" s="1015"/>
      <c r="S13" s="1015"/>
      <c r="T13" s="1015"/>
    </row>
    <row r="14" spans="1:20" s="774" customFormat="1" ht="3" customHeight="1">
      <c r="A14" s="775"/>
      <c r="B14" s="775"/>
      <c r="C14" s="775"/>
      <c r="D14" s="775"/>
      <c r="F14" s="627"/>
      <c r="G14" s="628"/>
      <c r="H14" s="629"/>
      <c r="I14" s="630"/>
      <c r="J14" s="775"/>
      <c r="K14" s="775"/>
      <c r="L14" s="775"/>
      <c r="M14" s="775"/>
      <c r="N14" s="775"/>
      <c r="O14" s="775"/>
      <c r="P14" s="775"/>
      <c r="Q14" s="775"/>
      <c r="R14" s="775"/>
      <c r="S14" s="775"/>
      <c r="T14" s="775"/>
    </row>
    <row r="15" spans="1:20" s="774" customFormat="1" ht="15" customHeight="1">
      <c r="A15" s="775"/>
      <c r="B15" s="775"/>
      <c r="C15" s="775"/>
      <c r="D15" s="775"/>
      <c r="F15" s="824"/>
      <c r="G15" s="1254" t="s">
        <v>595</v>
      </c>
      <c r="H15" s="1254"/>
      <c r="I15" s="985"/>
      <c r="J15" s="775"/>
      <c r="K15" s="775"/>
      <c r="L15" s="775"/>
      <c r="M15" s="775"/>
      <c r="N15" s="775"/>
      <c r="O15" s="775"/>
      <c r="P15" s="775"/>
      <c r="Q15" s="775"/>
      <c r="R15" s="775"/>
      <c r="S15" s="775"/>
      <c r="T15" s="775"/>
    </row>
  </sheetData>
  <sheetProtection algorithmName="SHA-512" hashValue="IJvNd3u9a2aMM0LkpAencozsT18bIUg6iP0TQpRiewM3wPqhE4nVeFcGi1mJ1S7gp/ySsoLouTvfNgk0GmZ78A==" saltValue="5mkWJqDg6JvETdzRPmHQ4g=="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0A00-000000000000}">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06_13">
    <tabColor rgb="FFEAEBEE"/>
    <pageSetUpPr fitToPage="1"/>
  </sheetPr>
  <dimension ref="A1:AQ34"/>
  <sheetViews>
    <sheetView showGridLines="0" topLeftCell="M4" zoomScaleNormal="100" workbookViewId="0">
      <selection activeCell="V30" sqref="V30"/>
    </sheetView>
  </sheetViews>
  <sheetFormatPr defaultColWidth="10.5703125" defaultRowHeight="14.25"/>
  <cols>
    <col min="1" max="6" width="10.5703125" style="1010" hidden="1" customWidth="1"/>
    <col min="7" max="8" width="9.140625" style="1016" hidden="1" customWidth="1"/>
    <col min="9" max="9" width="3.7109375" style="998" customWidth="1"/>
    <col min="10" max="11" width="3.7109375" style="811" customWidth="1"/>
    <col min="12" max="12" width="12.7109375" style="992" customWidth="1"/>
    <col min="13" max="13" width="44.7109375" style="992" customWidth="1"/>
    <col min="14" max="14" width="1.7109375" style="992" hidden="1" customWidth="1"/>
    <col min="15" max="15" width="29.7109375" style="992" customWidth="1"/>
    <col min="16" max="17" width="23.7109375" style="992" hidden="1" customWidth="1"/>
    <col min="18" max="18" width="11.7109375" style="992" customWidth="1"/>
    <col min="19" max="19" width="3.7109375" style="992" customWidth="1"/>
    <col min="20" max="20" width="11.7109375" style="992" customWidth="1"/>
    <col min="21" max="21" width="8.5703125" style="992" customWidth="1"/>
    <col min="22" max="22" width="29.7109375" style="1154" customWidth="1"/>
    <col min="23" max="24" width="23.7109375" style="1154" hidden="1" customWidth="1"/>
    <col min="25" max="25" width="11.7109375" style="1154" customWidth="1"/>
    <col min="26" max="26" width="3.7109375" style="1154" customWidth="1"/>
    <col min="27" max="27" width="11.7109375" style="1154" customWidth="1"/>
    <col min="28" max="28" width="8.5703125" style="1154" hidden="1" customWidth="1"/>
    <col min="29" max="29" width="4.7109375" style="992" customWidth="1"/>
    <col min="30" max="30" width="115.7109375" style="992" customWidth="1"/>
    <col min="31" max="32" width="10.5703125" style="1010"/>
    <col min="33" max="33" width="11.140625" style="1010" customWidth="1"/>
    <col min="34" max="41" width="10.5703125" style="1010"/>
    <col min="42" max="263" width="10.5703125" style="992"/>
    <col min="264" max="271" width="0" style="992" hidden="1" customWidth="1"/>
    <col min="272" max="272" width="3.7109375" style="992" customWidth="1"/>
    <col min="273" max="273" width="3.85546875" style="992" customWidth="1"/>
    <col min="274" max="274" width="3.7109375" style="992" customWidth="1"/>
    <col min="275" max="275" width="12.7109375" style="992" customWidth="1"/>
    <col min="276" max="276" width="52.7109375" style="992" customWidth="1"/>
    <col min="277" max="280" width="0" style="992" hidden="1" customWidth="1"/>
    <col min="281" max="281" width="12.28515625" style="992" customWidth="1"/>
    <col min="282" max="282" width="6.42578125" style="992" customWidth="1"/>
    <col min="283" max="283" width="12.28515625" style="992" customWidth="1"/>
    <col min="284" max="284" width="0" style="992" hidden="1" customWidth="1"/>
    <col min="285" max="285" width="3.7109375" style="992" customWidth="1"/>
    <col min="286" max="286" width="11.140625" style="992" bestFit="1" customWidth="1"/>
    <col min="287" max="288" width="10.5703125" style="992"/>
    <col min="289" max="289" width="11.140625" style="992" customWidth="1"/>
    <col min="290" max="519" width="10.5703125" style="992"/>
    <col min="520" max="527" width="0" style="992" hidden="1" customWidth="1"/>
    <col min="528" max="528" width="3.7109375" style="992" customWidth="1"/>
    <col min="529" max="529" width="3.85546875" style="992" customWidth="1"/>
    <col min="530" max="530" width="3.7109375" style="992" customWidth="1"/>
    <col min="531" max="531" width="12.7109375" style="992" customWidth="1"/>
    <col min="532" max="532" width="52.7109375" style="992" customWidth="1"/>
    <col min="533" max="536" width="0" style="992" hidden="1" customWidth="1"/>
    <col min="537" max="537" width="12.28515625" style="992" customWidth="1"/>
    <col min="538" max="538" width="6.42578125" style="992" customWidth="1"/>
    <col min="539" max="539" width="12.28515625" style="992" customWidth="1"/>
    <col min="540" max="540" width="0" style="992" hidden="1" customWidth="1"/>
    <col min="541" max="541" width="3.7109375" style="992" customWidth="1"/>
    <col min="542" max="542" width="11.140625" style="992" bestFit="1" customWidth="1"/>
    <col min="543" max="544" width="10.5703125" style="992"/>
    <col min="545" max="545" width="11.140625" style="992" customWidth="1"/>
    <col min="546" max="775" width="10.5703125" style="992"/>
    <col min="776" max="783" width="0" style="992" hidden="1" customWidth="1"/>
    <col min="784" max="784" width="3.7109375" style="992" customWidth="1"/>
    <col min="785" max="785" width="3.85546875" style="992" customWidth="1"/>
    <col min="786" max="786" width="3.7109375" style="992" customWidth="1"/>
    <col min="787" max="787" width="12.7109375" style="992" customWidth="1"/>
    <col min="788" max="788" width="52.7109375" style="992" customWidth="1"/>
    <col min="789" max="792" width="0" style="992" hidden="1" customWidth="1"/>
    <col min="793" max="793" width="12.28515625" style="992" customWidth="1"/>
    <col min="794" max="794" width="6.42578125" style="992" customWidth="1"/>
    <col min="795" max="795" width="12.28515625" style="992" customWidth="1"/>
    <col min="796" max="796" width="0" style="992" hidden="1" customWidth="1"/>
    <col min="797" max="797" width="3.7109375" style="992" customWidth="1"/>
    <col min="798" max="798" width="11.140625" style="992" bestFit="1" customWidth="1"/>
    <col min="799" max="800" width="10.5703125" style="992"/>
    <col min="801" max="801" width="11.140625" style="992" customWidth="1"/>
    <col min="802" max="1031" width="10.5703125" style="992"/>
    <col min="1032" max="1039" width="0" style="992" hidden="1" customWidth="1"/>
    <col min="1040" max="1040" width="3.7109375" style="992" customWidth="1"/>
    <col min="1041" max="1041" width="3.85546875" style="992" customWidth="1"/>
    <col min="1042" max="1042" width="3.7109375" style="992" customWidth="1"/>
    <col min="1043" max="1043" width="12.7109375" style="992" customWidth="1"/>
    <col min="1044" max="1044" width="52.7109375" style="992" customWidth="1"/>
    <col min="1045" max="1048" width="0" style="992" hidden="1" customWidth="1"/>
    <col min="1049" max="1049" width="12.28515625" style="992" customWidth="1"/>
    <col min="1050" max="1050" width="6.42578125" style="992" customWidth="1"/>
    <col min="1051" max="1051" width="12.28515625" style="992" customWidth="1"/>
    <col min="1052" max="1052" width="0" style="992" hidden="1" customWidth="1"/>
    <col min="1053" max="1053" width="3.7109375" style="992" customWidth="1"/>
    <col min="1054" max="1054" width="11.140625" style="992" bestFit="1" customWidth="1"/>
    <col min="1055" max="1056" width="10.5703125" style="992"/>
    <col min="1057" max="1057" width="11.140625" style="992" customWidth="1"/>
    <col min="1058" max="1287" width="10.5703125" style="992"/>
    <col min="1288" max="1295" width="0" style="992" hidden="1" customWidth="1"/>
    <col min="1296" max="1296" width="3.7109375" style="992" customWidth="1"/>
    <col min="1297" max="1297" width="3.85546875" style="992" customWidth="1"/>
    <col min="1298" max="1298" width="3.7109375" style="992" customWidth="1"/>
    <col min="1299" max="1299" width="12.7109375" style="992" customWidth="1"/>
    <col min="1300" max="1300" width="52.7109375" style="992" customWidth="1"/>
    <col min="1301" max="1304" width="0" style="992" hidden="1" customWidth="1"/>
    <col min="1305" max="1305" width="12.28515625" style="992" customWidth="1"/>
    <col min="1306" max="1306" width="6.42578125" style="992" customWidth="1"/>
    <col min="1307" max="1307" width="12.28515625" style="992" customWidth="1"/>
    <col min="1308" max="1308" width="0" style="992" hidden="1" customWidth="1"/>
    <col min="1309" max="1309" width="3.7109375" style="992" customWidth="1"/>
    <col min="1310" max="1310" width="11.140625" style="992" bestFit="1" customWidth="1"/>
    <col min="1311" max="1312" width="10.5703125" style="992"/>
    <col min="1313" max="1313" width="11.140625" style="992" customWidth="1"/>
    <col min="1314" max="1543" width="10.5703125" style="992"/>
    <col min="1544" max="1551" width="0" style="992" hidden="1" customWidth="1"/>
    <col min="1552" max="1552" width="3.7109375" style="992" customWidth="1"/>
    <col min="1553" max="1553" width="3.85546875" style="992" customWidth="1"/>
    <col min="1554" max="1554" width="3.7109375" style="992" customWidth="1"/>
    <col min="1555" max="1555" width="12.7109375" style="992" customWidth="1"/>
    <col min="1556" max="1556" width="52.7109375" style="992" customWidth="1"/>
    <col min="1557" max="1560" width="0" style="992" hidden="1" customWidth="1"/>
    <col min="1561" max="1561" width="12.28515625" style="992" customWidth="1"/>
    <col min="1562" max="1562" width="6.42578125" style="992" customWidth="1"/>
    <col min="1563" max="1563" width="12.28515625" style="992" customWidth="1"/>
    <col min="1564" max="1564" width="0" style="992" hidden="1" customWidth="1"/>
    <col min="1565" max="1565" width="3.7109375" style="992" customWidth="1"/>
    <col min="1566" max="1566" width="11.140625" style="992" bestFit="1" customWidth="1"/>
    <col min="1567" max="1568" width="10.5703125" style="992"/>
    <col min="1569" max="1569" width="11.140625" style="992" customWidth="1"/>
    <col min="1570" max="1799" width="10.5703125" style="992"/>
    <col min="1800" max="1807" width="0" style="992" hidden="1" customWidth="1"/>
    <col min="1808" max="1808" width="3.7109375" style="992" customWidth="1"/>
    <col min="1809" max="1809" width="3.85546875" style="992" customWidth="1"/>
    <col min="1810" max="1810" width="3.7109375" style="992" customWidth="1"/>
    <col min="1811" max="1811" width="12.7109375" style="992" customWidth="1"/>
    <col min="1812" max="1812" width="52.7109375" style="992" customWidth="1"/>
    <col min="1813" max="1816" width="0" style="992" hidden="1" customWidth="1"/>
    <col min="1817" max="1817" width="12.28515625" style="992" customWidth="1"/>
    <col min="1818" max="1818" width="6.42578125" style="992" customWidth="1"/>
    <col min="1819" max="1819" width="12.28515625" style="992" customWidth="1"/>
    <col min="1820" max="1820" width="0" style="992" hidden="1" customWidth="1"/>
    <col min="1821" max="1821" width="3.7109375" style="992" customWidth="1"/>
    <col min="1822" max="1822" width="11.140625" style="992" bestFit="1" customWidth="1"/>
    <col min="1823" max="1824" width="10.5703125" style="992"/>
    <col min="1825" max="1825" width="11.140625" style="992" customWidth="1"/>
    <col min="1826" max="2055" width="10.5703125" style="992"/>
    <col min="2056" max="2063" width="0" style="992" hidden="1" customWidth="1"/>
    <col min="2064" max="2064" width="3.7109375" style="992" customWidth="1"/>
    <col min="2065" max="2065" width="3.85546875" style="992" customWidth="1"/>
    <col min="2066" max="2066" width="3.7109375" style="992" customWidth="1"/>
    <col min="2067" max="2067" width="12.7109375" style="992" customWidth="1"/>
    <col min="2068" max="2068" width="52.7109375" style="992" customWidth="1"/>
    <col min="2069" max="2072" width="0" style="992" hidden="1" customWidth="1"/>
    <col min="2073" max="2073" width="12.28515625" style="992" customWidth="1"/>
    <col min="2074" max="2074" width="6.42578125" style="992" customWidth="1"/>
    <col min="2075" max="2075" width="12.28515625" style="992" customWidth="1"/>
    <col min="2076" max="2076" width="0" style="992" hidden="1" customWidth="1"/>
    <col min="2077" max="2077" width="3.7109375" style="992" customWidth="1"/>
    <col min="2078" max="2078" width="11.140625" style="992" bestFit="1" customWidth="1"/>
    <col min="2079" max="2080" width="10.5703125" style="992"/>
    <col min="2081" max="2081" width="11.140625" style="992" customWidth="1"/>
    <col min="2082" max="2311" width="10.5703125" style="992"/>
    <col min="2312" max="2319" width="0" style="992" hidden="1" customWidth="1"/>
    <col min="2320" max="2320" width="3.7109375" style="992" customWidth="1"/>
    <col min="2321" max="2321" width="3.85546875" style="992" customWidth="1"/>
    <col min="2322" max="2322" width="3.7109375" style="992" customWidth="1"/>
    <col min="2323" max="2323" width="12.7109375" style="992" customWidth="1"/>
    <col min="2324" max="2324" width="52.7109375" style="992" customWidth="1"/>
    <col min="2325" max="2328" width="0" style="992" hidden="1" customWidth="1"/>
    <col min="2329" max="2329" width="12.28515625" style="992" customWidth="1"/>
    <col min="2330" max="2330" width="6.42578125" style="992" customWidth="1"/>
    <col min="2331" max="2331" width="12.28515625" style="992" customWidth="1"/>
    <col min="2332" max="2332" width="0" style="992" hidden="1" customWidth="1"/>
    <col min="2333" max="2333" width="3.7109375" style="992" customWidth="1"/>
    <col min="2334" max="2334" width="11.140625" style="992" bestFit="1" customWidth="1"/>
    <col min="2335" max="2336" width="10.5703125" style="992"/>
    <col min="2337" max="2337" width="11.140625" style="992" customWidth="1"/>
    <col min="2338" max="2567" width="10.5703125" style="992"/>
    <col min="2568" max="2575" width="0" style="992" hidden="1" customWidth="1"/>
    <col min="2576" max="2576" width="3.7109375" style="992" customWidth="1"/>
    <col min="2577" max="2577" width="3.85546875" style="992" customWidth="1"/>
    <col min="2578" max="2578" width="3.7109375" style="992" customWidth="1"/>
    <col min="2579" max="2579" width="12.7109375" style="992" customWidth="1"/>
    <col min="2580" max="2580" width="52.7109375" style="992" customWidth="1"/>
    <col min="2581" max="2584" width="0" style="992" hidden="1" customWidth="1"/>
    <col min="2585" max="2585" width="12.28515625" style="992" customWidth="1"/>
    <col min="2586" max="2586" width="6.42578125" style="992" customWidth="1"/>
    <col min="2587" max="2587" width="12.28515625" style="992" customWidth="1"/>
    <col min="2588" max="2588" width="0" style="992" hidden="1" customWidth="1"/>
    <col min="2589" max="2589" width="3.7109375" style="992" customWidth="1"/>
    <col min="2590" max="2590" width="11.140625" style="992" bestFit="1" customWidth="1"/>
    <col min="2591" max="2592" width="10.5703125" style="992"/>
    <col min="2593" max="2593" width="11.140625" style="992" customWidth="1"/>
    <col min="2594" max="2823" width="10.5703125" style="992"/>
    <col min="2824" max="2831" width="0" style="992" hidden="1" customWidth="1"/>
    <col min="2832" max="2832" width="3.7109375" style="992" customWidth="1"/>
    <col min="2833" max="2833" width="3.85546875" style="992" customWidth="1"/>
    <col min="2834" max="2834" width="3.7109375" style="992" customWidth="1"/>
    <col min="2835" max="2835" width="12.7109375" style="992" customWidth="1"/>
    <col min="2836" max="2836" width="52.7109375" style="992" customWidth="1"/>
    <col min="2837" max="2840" width="0" style="992" hidden="1" customWidth="1"/>
    <col min="2841" max="2841" width="12.28515625" style="992" customWidth="1"/>
    <col min="2842" max="2842" width="6.42578125" style="992" customWidth="1"/>
    <col min="2843" max="2843" width="12.28515625" style="992" customWidth="1"/>
    <col min="2844" max="2844" width="0" style="992" hidden="1" customWidth="1"/>
    <col min="2845" max="2845" width="3.7109375" style="992" customWidth="1"/>
    <col min="2846" max="2846" width="11.140625" style="992" bestFit="1" customWidth="1"/>
    <col min="2847" max="2848" width="10.5703125" style="992"/>
    <col min="2849" max="2849" width="11.140625" style="992" customWidth="1"/>
    <col min="2850" max="3079" width="10.5703125" style="992"/>
    <col min="3080" max="3087" width="0" style="992" hidden="1" customWidth="1"/>
    <col min="3088" max="3088" width="3.7109375" style="992" customWidth="1"/>
    <col min="3089" max="3089" width="3.85546875" style="992" customWidth="1"/>
    <col min="3090" max="3090" width="3.7109375" style="992" customWidth="1"/>
    <col min="3091" max="3091" width="12.7109375" style="992" customWidth="1"/>
    <col min="3092" max="3092" width="52.7109375" style="992" customWidth="1"/>
    <col min="3093" max="3096" width="0" style="992" hidden="1" customWidth="1"/>
    <col min="3097" max="3097" width="12.28515625" style="992" customWidth="1"/>
    <col min="3098" max="3098" width="6.42578125" style="992" customWidth="1"/>
    <col min="3099" max="3099" width="12.28515625" style="992" customWidth="1"/>
    <col min="3100" max="3100" width="0" style="992" hidden="1" customWidth="1"/>
    <col min="3101" max="3101" width="3.7109375" style="992" customWidth="1"/>
    <col min="3102" max="3102" width="11.140625" style="992" bestFit="1" customWidth="1"/>
    <col min="3103" max="3104" width="10.5703125" style="992"/>
    <col min="3105" max="3105" width="11.140625" style="992" customWidth="1"/>
    <col min="3106" max="3335" width="10.5703125" style="992"/>
    <col min="3336" max="3343" width="0" style="992" hidden="1" customWidth="1"/>
    <col min="3344" max="3344" width="3.7109375" style="992" customWidth="1"/>
    <col min="3345" max="3345" width="3.85546875" style="992" customWidth="1"/>
    <col min="3346" max="3346" width="3.7109375" style="992" customWidth="1"/>
    <col min="3347" max="3347" width="12.7109375" style="992" customWidth="1"/>
    <col min="3348" max="3348" width="52.7109375" style="992" customWidth="1"/>
    <col min="3349" max="3352" width="0" style="992" hidden="1" customWidth="1"/>
    <col min="3353" max="3353" width="12.28515625" style="992" customWidth="1"/>
    <col min="3354" max="3354" width="6.42578125" style="992" customWidth="1"/>
    <col min="3355" max="3355" width="12.28515625" style="992" customWidth="1"/>
    <col min="3356" max="3356" width="0" style="992" hidden="1" customWidth="1"/>
    <col min="3357" max="3357" width="3.7109375" style="992" customWidth="1"/>
    <col min="3358" max="3358" width="11.140625" style="992" bestFit="1" customWidth="1"/>
    <col min="3359" max="3360" width="10.5703125" style="992"/>
    <col min="3361" max="3361" width="11.140625" style="992" customWidth="1"/>
    <col min="3362" max="3591" width="10.5703125" style="992"/>
    <col min="3592" max="3599" width="0" style="992" hidden="1" customWidth="1"/>
    <col min="3600" max="3600" width="3.7109375" style="992" customWidth="1"/>
    <col min="3601" max="3601" width="3.85546875" style="992" customWidth="1"/>
    <col min="3602" max="3602" width="3.7109375" style="992" customWidth="1"/>
    <col min="3603" max="3603" width="12.7109375" style="992" customWidth="1"/>
    <col min="3604" max="3604" width="52.7109375" style="992" customWidth="1"/>
    <col min="3605" max="3608" width="0" style="992" hidden="1" customWidth="1"/>
    <col min="3609" max="3609" width="12.28515625" style="992" customWidth="1"/>
    <col min="3610" max="3610" width="6.42578125" style="992" customWidth="1"/>
    <col min="3611" max="3611" width="12.28515625" style="992" customWidth="1"/>
    <col min="3612" max="3612" width="0" style="992" hidden="1" customWidth="1"/>
    <col min="3613" max="3613" width="3.7109375" style="992" customWidth="1"/>
    <col min="3614" max="3614" width="11.140625" style="992" bestFit="1" customWidth="1"/>
    <col min="3615" max="3616" width="10.5703125" style="992"/>
    <col min="3617" max="3617" width="11.140625" style="992" customWidth="1"/>
    <col min="3618" max="3847" width="10.5703125" style="992"/>
    <col min="3848" max="3855" width="0" style="992" hidden="1" customWidth="1"/>
    <col min="3856" max="3856" width="3.7109375" style="992" customWidth="1"/>
    <col min="3857" max="3857" width="3.85546875" style="992" customWidth="1"/>
    <col min="3858" max="3858" width="3.7109375" style="992" customWidth="1"/>
    <col min="3859" max="3859" width="12.7109375" style="992" customWidth="1"/>
    <col min="3860" max="3860" width="52.7109375" style="992" customWidth="1"/>
    <col min="3861" max="3864" width="0" style="992" hidden="1" customWidth="1"/>
    <col min="3865" max="3865" width="12.28515625" style="992" customWidth="1"/>
    <col min="3866" max="3866" width="6.42578125" style="992" customWidth="1"/>
    <col min="3867" max="3867" width="12.28515625" style="992" customWidth="1"/>
    <col min="3868" max="3868" width="0" style="992" hidden="1" customWidth="1"/>
    <col min="3869" max="3869" width="3.7109375" style="992" customWidth="1"/>
    <col min="3870" max="3870" width="11.140625" style="992" bestFit="1" customWidth="1"/>
    <col min="3871" max="3872" width="10.5703125" style="992"/>
    <col min="3873" max="3873" width="11.140625" style="992" customWidth="1"/>
    <col min="3874" max="4103" width="10.5703125" style="992"/>
    <col min="4104" max="4111" width="0" style="992" hidden="1" customWidth="1"/>
    <col min="4112" max="4112" width="3.7109375" style="992" customWidth="1"/>
    <col min="4113" max="4113" width="3.85546875" style="992" customWidth="1"/>
    <col min="4114" max="4114" width="3.7109375" style="992" customWidth="1"/>
    <col min="4115" max="4115" width="12.7109375" style="992" customWidth="1"/>
    <col min="4116" max="4116" width="52.7109375" style="992" customWidth="1"/>
    <col min="4117" max="4120" width="0" style="992" hidden="1" customWidth="1"/>
    <col min="4121" max="4121" width="12.28515625" style="992" customWidth="1"/>
    <col min="4122" max="4122" width="6.42578125" style="992" customWidth="1"/>
    <col min="4123" max="4123" width="12.28515625" style="992" customWidth="1"/>
    <col min="4124" max="4124" width="0" style="992" hidden="1" customWidth="1"/>
    <col min="4125" max="4125" width="3.7109375" style="992" customWidth="1"/>
    <col min="4126" max="4126" width="11.140625" style="992" bestFit="1" customWidth="1"/>
    <col min="4127" max="4128" width="10.5703125" style="992"/>
    <col min="4129" max="4129" width="11.140625" style="992" customWidth="1"/>
    <col min="4130" max="4359" width="10.5703125" style="992"/>
    <col min="4360" max="4367" width="0" style="992" hidden="1" customWidth="1"/>
    <col min="4368" max="4368" width="3.7109375" style="992" customWidth="1"/>
    <col min="4369" max="4369" width="3.85546875" style="992" customWidth="1"/>
    <col min="4370" max="4370" width="3.7109375" style="992" customWidth="1"/>
    <col min="4371" max="4371" width="12.7109375" style="992" customWidth="1"/>
    <col min="4372" max="4372" width="52.7109375" style="992" customWidth="1"/>
    <col min="4373" max="4376" width="0" style="992" hidden="1" customWidth="1"/>
    <col min="4377" max="4377" width="12.28515625" style="992" customWidth="1"/>
    <col min="4378" max="4378" width="6.42578125" style="992" customWidth="1"/>
    <col min="4379" max="4379" width="12.28515625" style="992" customWidth="1"/>
    <col min="4380" max="4380" width="0" style="992" hidden="1" customWidth="1"/>
    <col min="4381" max="4381" width="3.7109375" style="992" customWidth="1"/>
    <col min="4382" max="4382" width="11.140625" style="992" bestFit="1" customWidth="1"/>
    <col min="4383" max="4384" width="10.5703125" style="992"/>
    <col min="4385" max="4385" width="11.140625" style="992" customWidth="1"/>
    <col min="4386" max="4615" width="10.5703125" style="992"/>
    <col min="4616" max="4623" width="0" style="992" hidden="1" customWidth="1"/>
    <col min="4624" max="4624" width="3.7109375" style="992" customWidth="1"/>
    <col min="4625" max="4625" width="3.85546875" style="992" customWidth="1"/>
    <col min="4626" max="4626" width="3.7109375" style="992" customWidth="1"/>
    <col min="4627" max="4627" width="12.7109375" style="992" customWidth="1"/>
    <col min="4628" max="4628" width="52.7109375" style="992" customWidth="1"/>
    <col min="4629" max="4632" width="0" style="992" hidden="1" customWidth="1"/>
    <col min="4633" max="4633" width="12.28515625" style="992" customWidth="1"/>
    <col min="4634" max="4634" width="6.42578125" style="992" customWidth="1"/>
    <col min="4635" max="4635" width="12.28515625" style="992" customWidth="1"/>
    <col min="4636" max="4636" width="0" style="992" hidden="1" customWidth="1"/>
    <col min="4637" max="4637" width="3.7109375" style="992" customWidth="1"/>
    <col min="4638" max="4638" width="11.140625" style="992" bestFit="1" customWidth="1"/>
    <col min="4639" max="4640" width="10.5703125" style="992"/>
    <col min="4641" max="4641" width="11.140625" style="992" customWidth="1"/>
    <col min="4642" max="4871" width="10.5703125" style="992"/>
    <col min="4872" max="4879" width="0" style="992" hidden="1" customWidth="1"/>
    <col min="4880" max="4880" width="3.7109375" style="992" customWidth="1"/>
    <col min="4881" max="4881" width="3.85546875" style="992" customWidth="1"/>
    <col min="4882" max="4882" width="3.7109375" style="992" customWidth="1"/>
    <col min="4883" max="4883" width="12.7109375" style="992" customWidth="1"/>
    <col min="4884" max="4884" width="52.7109375" style="992" customWidth="1"/>
    <col min="4885" max="4888" width="0" style="992" hidden="1" customWidth="1"/>
    <col min="4889" max="4889" width="12.28515625" style="992" customWidth="1"/>
    <col min="4890" max="4890" width="6.42578125" style="992" customWidth="1"/>
    <col min="4891" max="4891" width="12.28515625" style="992" customWidth="1"/>
    <col min="4892" max="4892" width="0" style="992" hidden="1" customWidth="1"/>
    <col min="4893" max="4893" width="3.7109375" style="992" customWidth="1"/>
    <col min="4894" max="4894" width="11.140625" style="992" bestFit="1" customWidth="1"/>
    <col min="4895" max="4896" width="10.5703125" style="992"/>
    <col min="4897" max="4897" width="11.140625" style="992" customWidth="1"/>
    <col min="4898" max="5127" width="10.5703125" style="992"/>
    <col min="5128" max="5135" width="0" style="992" hidden="1" customWidth="1"/>
    <col min="5136" max="5136" width="3.7109375" style="992" customWidth="1"/>
    <col min="5137" max="5137" width="3.85546875" style="992" customWidth="1"/>
    <col min="5138" max="5138" width="3.7109375" style="992" customWidth="1"/>
    <col min="5139" max="5139" width="12.7109375" style="992" customWidth="1"/>
    <col min="5140" max="5140" width="52.7109375" style="992" customWidth="1"/>
    <col min="5141" max="5144" width="0" style="992" hidden="1" customWidth="1"/>
    <col min="5145" max="5145" width="12.28515625" style="992" customWidth="1"/>
    <col min="5146" max="5146" width="6.42578125" style="992" customWidth="1"/>
    <col min="5147" max="5147" width="12.28515625" style="992" customWidth="1"/>
    <col min="5148" max="5148" width="0" style="992" hidden="1" customWidth="1"/>
    <col min="5149" max="5149" width="3.7109375" style="992" customWidth="1"/>
    <col min="5150" max="5150" width="11.140625" style="992" bestFit="1" customWidth="1"/>
    <col min="5151" max="5152" width="10.5703125" style="992"/>
    <col min="5153" max="5153" width="11.140625" style="992" customWidth="1"/>
    <col min="5154" max="5383" width="10.5703125" style="992"/>
    <col min="5384" max="5391" width="0" style="992" hidden="1" customWidth="1"/>
    <col min="5392" max="5392" width="3.7109375" style="992" customWidth="1"/>
    <col min="5393" max="5393" width="3.85546875" style="992" customWidth="1"/>
    <col min="5394" max="5394" width="3.7109375" style="992" customWidth="1"/>
    <col min="5395" max="5395" width="12.7109375" style="992" customWidth="1"/>
    <col min="5396" max="5396" width="52.7109375" style="992" customWidth="1"/>
    <col min="5397" max="5400" width="0" style="992" hidden="1" customWidth="1"/>
    <col min="5401" max="5401" width="12.28515625" style="992" customWidth="1"/>
    <col min="5402" max="5402" width="6.42578125" style="992" customWidth="1"/>
    <col min="5403" max="5403" width="12.28515625" style="992" customWidth="1"/>
    <col min="5404" max="5404" width="0" style="992" hidden="1" customWidth="1"/>
    <col min="5405" max="5405" width="3.7109375" style="992" customWidth="1"/>
    <col min="5406" max="5406" width="11.140625" style="992" bestFit="1" customWidth="1"/>
    <col min="5407" max="5408" width="10.5703125" style="992"/>
    <col min="5409" max="5409" width="11.140625" style="992" customWidth="1"/>
    <col min="5410" max="5639" width="10.5703125" style="992"/>
    <col min="5640" max="5647" width="0" style="992" hidden="1" customWidth="1"/>
    <col min="5648" max="5648" width="3.7109375" style="992" customWidth="1"/>
    <col min="5649" max="5649" width="3.85546875" style="992" customWidth="1"/>
    <col min="5650" max="5650" width="3.7109375" style="992" customWidth="1"/>
    <col min="5651" max="5651" width="12.7109375" style="992" customWidth="1"/>
    <col min="5652" max="5652" width="52.7109375" style="992" customWidth="1"/>
    <col min="5653" max="5656" width="0" style="992" hidden="1" customWidth="1"/>
    <col min="5657" max="5657" width="12.28515625" style="992" customWidth="1"/>
    <col min="5658" max="5658" width="6.42578125" style="992" customWidth="1"/>
    <col min="5659" max="5659" width="12.28515625" style="992" customWidth="1"/>
    <col min="5660" max="5660" width="0" style="992" hidden="1" customWidth="1"/>
    <col min="5661" max="5661" width="3.7109375" style="992" customWidth="1"/>
    <col min="5662" max="5662" width="11.140625" style="992" bestFit="1" customWidth="1"/>
    <col min="5663" max="5664" width="10.5703125" style="992"/>
    <col min="5665" max="5665" width="11.140625" style="992" customWidth="1"/>
    <col min="5666" max="5895" width="10.5703125" style="992"/>
    <col min="5896" max="5903" width="0" style="992" hidden="1" customWidth="1"/>
    <col min="5904" max="5904" width="3.7109375" style="992" customWidth="1"/>
    <col min="5905" max="5905" width="3.85546875" style="992" customWidth="1"/>
    <col min="5906" max="5906" width="3.7109375" style="992" customWidth="1"/>
    <col min="5907" max="5907" width="12.7109375" style="992" customWidth="1"/>
    <col min="5908" max="5908" width="52.7109375" style="992" customWidth="1"/>
    <col min="5909" max="5912" width="0" style="992" hidden="1" customWidth="1"/>
    <col min="5913" max="5913" width="12.28515625" style="992" customWidth="1"/>
    <col min="5914" max="5914" width="6.42578125" style="992" customWidth="1"/>
    <col min="5915" max="5915" width="12.28515625" style="992" customWidth="1"/>
    <col min="5916" max="5916" width="0" style="992" hidden="1" customWidth="1"/>
    <col min="5917" max="5917" width="3.7109375" style="992" customWidth="1"/>
    <col min="5918" max="5918" width="11.140625" style="992" bestFit="1" customWidth="1"/>
    <col min="5919" max="5920" width="10.5703125" style="992"/>
    <col min="5921" max="5921" width="11.140625" style="992" customWidth="1"/>
    <col min="5922" max="6151" width="10.5703125" style="992"/>
    <col min="6152" max="6159" width="0" style="992" hidden="1" customWidth="1"/>
    <col min="6160" max="6160" width="3.7109375" style="992" customWidth="1"/>
    <col min="6161" max="6161" width="3.85546875" style="992" customWidth="1"/>
    <col min="6162" max="6162" width="3.7109375" style="992" customWidth="1"/>
    <col min="6163" max="6163" width="12.7109375" style="992" customWidth="1"/>
    <col min="6164" max="6164" width="52.7109375" style="992" customWidth="1"/>
    <col min="6165" max="6168" width="0" style="992" hidden="1" customWidth="1"/>
    <col min="6169" max="6169" width="12.28515625" style="992" customWidth="1"/>
    <col min="6170" max="6170" width="6.42578125" style="992" customWidth="1"/>
    <col min="6171" max="6171" width="12.28515625" style="992" customWidth="1"/>
    <col min="6172" max="6172" width="0" style="992" hidden="1" customWidth="1"/>
    <col min="6173" max="6173" width="3.7109375" style="992" customWidth="1"/>
    <col min="6174" max="6174" width="11.140625" style="992" bestFit="1" customWidth="1"/>
    <col min="6175" max="6176" width="10.5703125" style="992"/>
    <col min="6177" max="6177" width="11.140625" style="992" customWidth="1"/>
    <col min="6178" max="6407" width="10.5703125" style="992"/>
    <col min="6408" max="6415" width="0" style="992" hidden="1" customWidth="1"/>
    <col min="6416" max="6416" width="3.7109375" style="992" customWidth="1"/>
    <col min="6417" max="6417" width="3.85546875" style="992" customWidth="1"/>
    <col min="6418" max="6418" width="3.7109375" style="992" customWidth="1"/>
    <col min="6419" max="6419" width="12.7109375" style="992" customWidth="1"/>
    <col min="6420" max="6420" width="52.7109375" style="992" customWidth="1"/>
    <col min="6421" max="6424" width="0" style="992" hidden="1" customWidth="1"/>
    <col min="6425" max="6425" width="12.28515625" style="992" customWidth="1"/>
    <col min="6426" max="6426" width="6.42578125" style="992" customWidth="1"/>
    <col min="6427" max="6427" width="12.28515625" style="992" customWidth="1"/>
    <col min="6428" max="6428" width="0" style="992" hidden="1" customWidth="1"/>
    <col min="6429" max="6429" width="3.7109375" style="992" customWidth="1"/>
    <col min="6430" max="6430" width="11.140625" style="992" bestFit="1" customWidth="1"/>
    <col min="6431" max="6432" width="10.5703125" style="992"/>
    <col min="6433" max="6433" width="11.140625" style="992" customWidth="1"/>
    <col min="6434" max="6663" width="10.5703125" style="992"/>
    <col min="6664" max="6671" width="0" style="992" hidden="1" customWidth="1"/>
    <col min="6672" max="6672" width="3.7109375" style="992" customWidth="1"/>
    <col min="6673" max="6673" width="3.85546875" style="992" customWidth="1"/>
    <col min="6674" max="6674" width="3.7109375" style="992" customWidth="1"/>
    <col min="6675" max="6675" width="12.7109375" style="992" customWidth="1"/>
    <col min="6676" max="6676" width="52.7109375" style="992" customWidth="1"/>
    <col min="6677" max="6680" width="0" style="992" hidden="1" customWidth="1"/>
    <col min="6681" max="6681" width="12.28515625" style="992" customWidth="1"/>
    <col min="6682" max="6682" width="6.42578125" style="992" customWidth="1"/>
    <col min="6683" max="6683" width="12.28515625" style="992" customWidth="1"/>
    <col min="6684" max="6684" width="0" style="992" hidden="1" customWidth="1"/>
    <col min="6685" max="6685" width="3.7109375" style="992" customWidth="1"/>
    <col min="6686" max="6686" width="11.140625" style="992" bestFit="1" customWidth="1"/>
    <col min="6687" max="6688" width="10.5703125" style="992"/>
    <col min="6689" max="6689" width="11.140625" style="992" customWidth="1"/>
    <col min="6690" max="6919" width="10.5703125" style="992"/>
    <col min="6920" max="6927" width="0" style="992" hidden="1" customWidth="1"/>
    <col min="6928" max="6928" width="3.7109375" style="992" customWidth="1"/>
    <col min="6929" max="6929" width="3.85546875" style="992" customWidth="1"/>
    <col min="6930" max="6930" width="3.7109375" style="992" customWidth="1"/>
    <col min="6931" max="6931" width="12.7109375" style="992" customWidth="1"/>
    <col min="6932" max="6932" width="52.7109375" style="992" customWidth="1"/>
    <col min="6933" max="6936" width="0" style="992" hidden="1" customWidth="1"/>
    <col min="6937" max="6937" width="12.28515625" style="992" customWidth="1"/>
    <col min="6938" max="6938" width="6.42578125" style="992" customWidth="1"/>
    <col min="6939" max="6939" width="12.28515625" style="992" customWidth="1"/>
    <col min="6940" max="6940" width="0" style="992" hidden="1" customWidth="1"/>
    <col min="6941" max="6941" width="3.7109375" style="992" customWidth="1"/>
    <col min="6942" max="6942" width="11.140625" style="992" bestFit="1" customWidth="1"/>
    <col min="6943" max="6944" width="10.5703125" style="992"/>
    <col min="6945" max="6945" width="11.140625" style="992" customWidth="1"/>
    <col min="6946" max="7175" width="10.5703125" style="992"/>
    <col min="7176" max="7183" width="0" style="992" hidden="1" customWidth="1"/>
    <col min="7184" max="7184" width="3.7109375" style="992" customWidth="1"/>
    <col min="7185" max="7185" width="3.85546875" style="992" customWidth="1"/>
    <col min="7186" max="7186" width="3.7109375" style="992" customWidth="1"/>
    <col min="7187" max="7187" width="12.7109375" style="992" customWidth="1"/>
    <col min="7188" max="7188" width="52.7109375" style="992" customWidth="1"/>
    <col min="7189" max="7192" width="0" style="992" hidden="1" customWidth="1"/>
    <col min="7193" max="7193" width="12.28515625" style="992" customWidth="1"/>
    <col min="7194" max="7194" width="6.42578125" style="992" customWidth="1"/>
    <col min="7195" max="7195" width="12.28515625" style="992" customWidth="1"/>
    <col min="7196" max="7196" width="0" style="992" hidden="1" customWidth="1"/>
    <col min="7197" max="7197" width="3.7109375" style="992" customWidth="1"/>
    <col min="7198" max="7198" width="11.140625" style="992" bestFit="1" customWidth="1"/>
    <col min="7199" max="7200" width="10.5703125" style="992"/>
    <col min="7201" max="7201" width="11.140625" style="992" customWidth="1"/>
    <col min="7202" max="7431" width="10.5703125" style="992"/>
    <col min="7432" max="7439" width="0" style="992" hidden="1" customWidth="1"/>
    <col min="7440" max="7440" width="3.7109375" style="992" customWidth="1"/>
    <col min="7441" max="7441" width="3.85546875" style="992" customWidth="1"/>
    <col min="7442" max="7442" width="3.7109375" style="992" customWidth="1"/>
    <col min="7443" max="7443" width="12.7109375" style="992" customWidth="1"/>
    <col min="7444" max="7444" width="52.7109375" style="992" customWidth="1"/>
    <col min="7445" max="7448" width="0" style="992" hidden="1" customWidth="1"/>
    <col min="7449" max="7449" width="12.28515625" style="992" customWidth="1"/>
    <col min="7450" max="7450" width="6.42578125" style="992" customWidth="1"/>
    <col min="7451" max="7451" width="12.28515625" style="992" customWidth="1"/>
    <col min="7452" max="7452" width="0" style="992" hidden="1" customWidth="1"/>
    <col min="7453" max="7453" width="3.7109375" style="992" customWidth="1"/>
    <col min="7454" max="7454" width="11.140625" style="992" bestFit="1" customWidth="1"/>
    <col min="7455" max="7456" width="10.5703125" style="992"/>
    <col min="7457" max="7457" width="11.140625" style="992" customWidth="1"/>
    <col min="7458" max="7687" width="10.5703125" style="992"/>
    <col min="7688" max="7695" width="0" style="992" hidden="1" customWidth="1"/>
    <col min="7696" max="7696" width="3.7109375" style="992" customWidth="1"/>
    <col min="7697" max="7697" width="3.85546875" style="992" customWidth="1"/>
    <col min="7698" max="7698" width="3.7109375" style="992" customWidth="1"/>
    <col min="7699" max="7699" width="12.7109375" style="992" customWidth="1"/>
    <col min="7700" max="7700" width="52.7109375" style="992" customWidth="1"/>
    <col min="7701" max="7704" width="0" style="992" hidden="1" customWidth="1"/>
    <col min="7705" max="7705" width="12.28515625" style="992" customWidth="1"/>
    <col min="7706" max="7706" width="6.42578125" style="992" customWidth="1"/>
    <col min="7707" max="7707" width="12.28515625" style="992" customWidth="1"/>
    <col min="7708" max="7708" width="0" style="992" hidden="1" customWidth="1"/>
    <col min="7709" max="7709" width="3.7109375" style="992" customWidth="1"/>
    <col min="7710" max="7710" width="11.140625" style="992" bestFit="1" customWidth="1"/>
    <col min="7711" max="7712" width="10.5703125" style="992"/>
    <col min="7713" max="7713" width="11.140625" style="992" customWidth="1"/>
    <col min="7714" max="7943" width="10.5703125" style="992"/>
    <col min="7944" max="7951" width="0" style="992" hidden="1" customWidth="1"/>
    <col min="7952" max="7952" width="3.7109375" style="992" customWidth="1"/>
    <col min="7953" max="7953" width="3.85546875" style="992" customWidth="1"/>
    <col min="7954" max="7954" width="3.7109375" style="992" customWidth="1"/>
    <col min="7955" max="7955" width="12.7109375" style="992" customWidth="1"/>
    <col min="7956" max="7956" width="52.7109375" style="992" customWidth="1"/>
    <col min="7957" max="7960" width="0" style="992" hidden="1" customWidth="1"/>
    <col min="7961" max="7961" width="12.28515625" style="992" customWidth="1"/>
    <col min="7962" max="7962" width="6.42578125" style="992" customWidth="1"/>
    <col min="7963" max="7963" width="12.28515625" style="992" customWidth="1"/>
    <col min="7964" max="7964" width="0" style="992" hidden="1" customWidth="1"/>
    <col min="7965" max="7965" width="3.7109375" style="992" customWidth="1"/>
    <col min="7966" max="7966" width="11.140625" style="992" bestFit="1" customWidth="1"/>
    <col min="7967" max="7968" width="10.5703125" style="992"/>
    <col min="7969" max="7969" width="11.140625" style="992" customWidth="1"/>
    <col min="7970" max="8199" width="10.5703125" style="992"/>
    <col min="8200" max="8207" width="0" style="992" hidden="1" customWidth="1"/>
    <col min="8208" max="8208" width="3.7109375" style="992" customWidth="1"/>
    <col min="8209" max="8209" width="3.85546875" style="992" customWidth="1"/>
    <col min="8210" max="8210" width="3.7109375" style="992" customWidth="1"/>
    <col min="8211" max="8211" width="12.7109375" style="992" customWidth="1"/>
    <col min="8212" max="8212" width="52.7109375" style="992" customWidth="1"/>
    <col min="8213" max="8216" width="0" style="992" hidden="1" customWidth="1"/>
    <col min="8217" max="8217" width="12.28515625" style="992" customWidth="1"/>
    <col min="8218" max="8218" width="6.42578125" style="992" customWidth="1"/>
    <col min="8219" max="8219" width="12.28515625" style="992" customWidth="1"/>
    <col min="8220" max="8220" width="0" style="992" hidden="1" customWidth="1"/>
    <col min="8221" max="8221" width="3.7109375" style="992" customWidth="1"/>
    <col min="8222" max="8222" width="11.140625" style="992" bestFit="1" customWidth="1"/>
    <col min="8223" max="8224" width="10.5703125" style="992"/>
    <col min="8225" max="8225" width="11.140625" style="992" customWidth="1"/>
    <col min="8226" max="8455" width="10.5703125" style="992"/>
    <col min="8456" max="8463" width="0" style="992" hidden="1" customWidth="1"/>
    <col min="8464" max="8464" width="3.7109375" style="992" customWidth="1"/>
    <col min="8465" max="8465" width="3.85546875" style="992" customWidth="1"/>
    <col min="8466" max="8466" width="3.7109375" style="992" customWidth="1"/>
    <col min="8467" max="8467" width="12.7109375" style="992" customWidth="1"/>
    <col min="8468" max="8468" width="52.7109375" style="992" customWidth="1"/>
    <col min="8469" max="8472" width="0" style="992" hidden="1" customWidth="1"/>
    <col min="8473" max="8473" width="12.28515625" style="992" customWidth="1"/>
    <col min="8474" max="8474" width="6.42578125" style="992" customWidth="1"/>
    <col min="8475" max="8475" width="12.28515625" style="992" customWidth="1"/>
    <col min="8476" max="8476" width="0" style="992" hidden="1" customWidth="1"/>
    <col min="8477" max="8477" width="3.7109375" style="992" customWidth="1"/>
    <col min="8478" max="8478" width="11.140625" style="992" bestFit="1" customWidth="1"/>
    <col min="8479" max="8480" width="10.5703125" style="992"/>
    <col min="8481" max="8481" width="11.140625" style="992" customWidth="1"/>
    <col min="8482" max="8711" width="10.5703125" style="992"/>
    <col min="8712" max="8719" width="0" style="992" hidden="1" customWidth="1"/>
    <col min="8720" max="8720" width="3.7109375" style="992" customWidth="1"/>
    <col min="8721" max="8721" width="3.85546875" style="992" customWidth="1"/>
    <col min="8722" max="8722" width="3.7109375" style="992" customWidth="1"/>
    <col min="8723" max="8723" width="12.7109375" style="992" customWidth="1"/>
    <col min="8724" max="8724" width="52.7109375" style="992" customWidth="1"/>
    <col min="8725" max="8728" width="0" style="992" hidden="1" customWidth="1"/>
    <col min="8729" max="8729" width="12.28515625" style="992" customWidth="1"/>
    <col min="8730" max="8730" width="6.42578125" style="992" customWidth="1"/>
    <col min="8731" max="8731" width="12.28515625" style="992" customWidth="1"/>
    <col min="8732" max="8732" width="0" style="992" hidden="1" customWidth="1"/>
    <col min="8733" max="8733" width="3.7109375" style="992" customWidth="1"/>
    <col min="8734" max="8734" width="11.140625" style="992" bestFit="1" customWidth="1"/>
    <col min="8735" max="8736" width="10.5703125" style="992"/>
    <col min="8737" max="8737" width="11.140625" style="992" customWidth="1"/>
    <col min="8738" max="8967" width="10.5703125" style="992"/>
    <col min="8968" max="8975" width="0" style="992" hidden="1" customWidth="1"/>
    <col min="8976" max="8976" width="3.7109375" style="992" customWidth="1"/>
    <col min="8977" max="8977" width="3.85546875" style="992" customWidth="1"/>
    <col min="8978" max="8978" width="3.7109375" style="992" customWidth="1"/>
    <col min="8979" max="8979" width="12.7109375" style="992" customWidth="1"/>
    <col min="8980" max="8980" width="52.7109375" style="992" customWidth="1"/>
    <col min="8981" max="8984" width="0" style="992" hidden="1" customWidth="1"/>
    <col min="8985" max="8985" width="12.28515625" style="992" customWidth="1"/>
    <col min="8986" max="8986" width="6.42578125" style="992" customWidth="1"/>
    <col min="8987" max="8987" width="12.28515625" style="992" customWidth="1"/>
    <col min="8988" max="8988" width="0" style="992" hidden="1" customWidth="1"/>
    <col min="8989" max="8989" width="3.7109375" style="992" customWidth="1"/>
    <col min="8990" max="8990" width="11.140625" style="992" bestFit="1" customWidth="1"/>
    <col min="8991" max="8992" width="10.5703125" style="992"/>
    <col min="8993" max="8993" width="11.140625" style="992" customWidth="1"/>
    <col min="8994" max="9223" width="10.5703125" style="992"/>
    <col min="9224" max="9231" width="0" style="992" hidden="1" customWidth="1"/>
    <col min="9232" max="9232" width="3.7109375" style="992" customWidth="1"/>
    <col min="9233" max="9233" width="3.85546875" style="992" customWidth="1"/>
    <col min="9234" max="9234" width="3.7109375" style="992" customWidth="1"/>
    <col min="9235" max="9235" width="12.7109375" style="992" customWidth="1"/>
    <col min="9236" max="9236" width="52.7109375" style="992" customWidth="1"/>
    <col min="9237" max="9240" width="0" style="992" hidden="1" customWidth="1"/>
    <col min="9241" max="9241" width="12.28515625" style="992" customWidth="1"/>
    <col min="9242" max="9242" width="6.42578125" style="992" customWidth="1"/>
    <col min="9243" max="9243" width="12.28515625" style="992" customWidth="1"/>
    <col min="9244" max="9244" width="0" style="992" hidden="1" customWidth="1"/>
    <col min="9245" max="9245" width="3.7109375" style="992" customWidth="1"/>
    <col min="9246" max="9246" width="11.140625" style="992" bestFit="1" customWidth="1"/>
    <col min="9247" max="9248" width="10.5703125" style="992"/>
    <col min="9249" max="9249" width="11.140625" style="992" customWidth="1"/>
    <col min="9250" max="9479" width="10.5703125" style="992"/>
    <col min="9480" max="9487" width="0" style="992" hidden="1" customWidth="1"/>
    <col min="9488" max="9488" width="3.7109375" style="992" customWidth="1"/>
    <col min="9489" max="9489" width="3.85546875" style="992" customWidth="1"/>
    <col min="9490" max="9490" width="3.7109375" style="992" customWidth="1"/>
    <col min="9491" max="9491" width="12.7109375" style="992" customWidth="1"/>
    <col min="9492" max="9492" width="52.7109375" style="992" customWidth="1"/>
    <col min="9493" max="9496" width="0" style="992" hidden="1" customWidth="1"/>
    <col min="9497" max="9497" width="12.28515625" style="992" customWidth="1"/>
    <col min="9498" max="9498" width="6.42578125" style="992" customWidth="1"/>
    <col min="9499" max="9499" width="12.28515625" style="992" customWidth="1"/>
    <col min="9500" max="9500" width="0" style="992" hidden="1" customWidth="1"/>
    <col min="9501" max="9501" width="3.7109375" style="992" customWidth="1"/>
    <col min="9502" max="9502" width="11.140625" style="992" bestFit="1" customWidth="1"/>
    <col min="9503" max="9504" width="10.5703125" style="992"/>
    <col min="9505" max="9505" width="11.140625" style="992" customWidth="1"/>
    <col min="9506" max="9735" width="10.5703125" style="992"/>
    <col min="9736" max="9743" width="0" style="992" hidden="1" customWidth="1"/>
    <col min="9744" max="9744" width="3.7109375" style="992" customWidth="1"/>
    <col min="9745" max="9745" width="3.85546875" style="992" customWidth="1"/>
    <col min="9746" max="9746" width="3.7109375" style="992" customWidth="1"/>
    <col min="9747" max="9747" width="12.7109375" style="992" customWidth="1"/>
    <col min="9748" max="9748" width="52.7109375" style="992" customWidth="1"/>
    <col min="9749" max="9752" width="0" style="992" hidden="1" customWidth="1"/>
    <col min="9753" max="9753" width="12.28515625" style="992" customWidth="1"/>
    <col min="9754" max="9754" width="6.42578125" style="992" customWidth="1"/>
    <col min="9755" max="9755" width="12.28515625" style="992" customWidth="1"/>
    <col min="9756" max="9756" width="0" style="992" hidden="1" customWidth="1"/>
    <col min="9757" max="9757" width="3.7109375" style="992" customWidth="1"/>
    <col min="9758" max="9758" width="11.140625" style="992" bestFit="1" customWidth="1"/>
    <col min="9759" max="9760" width="10.5703125" style="992"/>
    <col min="9761" max="9761" width="11.140625" style="992" customWidth="1"/>
    <col min="9762" max="9991" width="10.5703125" style="992"/>
    <col min="9992" max="9999" width="0" style="992" hidden="1" customWidth="1"/>
    <col min="10000" max="10000" width="3.7109375" style="992" customWidth="1"/>
    <col min="10001" max="10001" width="3.85546875" style="992" customWidth="1"/>
    <col min="10002" max="10002" width="3.7109375" style="992" customWidth="1"/>
    <col min="10003" max="10003" width="12.7109375" style="992" customWidth="1"/>
    <col min="10004" max="10004" width="52.7109375" style="992" customWidth="1"/>
    <col min="10005" max="10008" width="0" style="992" hidden="1" customWidth="1"/>
    <col min="10009" max="10009" width="12.28515625" style="992" customWidth="1"/>
    <col min="10010" max="10010" width="6.42578125" style="992" customWidth="1"/>
    <col min="10011" max="10011" width="12.28515625" style="992" customWidth="1"/>
    <col min="10012" max="10012" width="0" style="992" hidden="1" customWidth="1"/>
    <col min="10013" max="10013" width="3.7109375" style="992" customWidth="1"/>
    <col min="10014" max="10014" width="11.140625" style="992" bestFit="1" customWidth="1"/>
    <col min="10015" max="10016" width="10.5703125" style="992"/>
    <col min="10017" max="10017" width="11.140625" style="992" customWidth="1"/>
    <col min="10018" max="10247" width="10.5703125" style="992"/>
    <col min="10248" max="10255" width="0" style="992" hidden="1" customWidth="1"/>
    <col min="10256" max="10256" width="3.7109375" style="992" customWidth="1"/>
    <col min="10257" max="10257" width="3.85546875" style="992" customWidth="1"/>
    <col min="10258" max="10258" width="3.7109375" style="992" customWidth="1"/>
    <col min="10259" max="10259" width="12.7109375" style="992" customWidth="1"/>
    <col min="10260" max="10260" width="52.7109375" style="992" customWidth="1"/>
    <col min="10261" max="10264" width="0" style="992" hidden="1" customWidth="1"/>
    <col min="10265" max="10265" width="12.28515625" style="992" customWidth="1"/>
    <col min="10266" max="10266" width="6.42578125" style="992" customWidth="1"/>
    <col min="10267" max="10267" width="12.28515625" style="992" customWidth="1"/>
    <col min="10268" max="10268" width="0" style="992" hidden="1" customWidth="1"/>
    <col min="10269" max="10269" width="3.7109375" style="992" customWidth="1"/>
    <col min="10270" max="10270" width="11.140625" style="992" bestFit="1" customWidth="1"/>
    <col min="10271" max="10272" width="10.5703125" style="992"/>
    <col min="10273" max="10273" width="11.140625" style="992" customWidth="1"/>
    <col min="10274" max="10503" width="10.5703125" style="992"/>
    <col min="10504" max="10511" width="0" style="992" hidden="1" customWidth="1"/>
    <col min="10512" max="10512" width="3.7109375" style="992" customWidth="1"/>
    <col min="10513" max="10513" width="3.85546875" style="992" customWidth="1"/>
    <col min="10514" max="10514" width="3.7109375" style="992" customWidth="1"/>
    <col min="10515" max="10515" width="12.7109375" style="992" customWidth="1"/>
    <col min="10516" max="10516" width="52.7109375" style="992" customWidth="1"/>
    <col min="10517" max="10520" width="0" style="992" hidden="1" customWidth="1"/>
    <col min="10521" max="10521" width="12.28515625" style="992" customWidth="1"/>
    <col min="10522" max="10522" width="6.42578125" style="992" customWidth="1"/>
    <col min="10523" max="10523" width="12.28515625" style="992" customWidth="1"/>
    <col min="10524" max="10524" width="0" style="992" hidden="1" customWidth="1"/>
    <col min="10525" max="10525" width="3.7109375" style="992" customWidth="1"/>
    <col min="10526" max="10526" width="11.140625" style="992" bestFit="1" customWidth="1"/>
    <col min="10527" max="10528" width="10.5703125" style="992"/>
    <col min="10529" max="10529" width="11.140625" style="992" customWidth="1"/>
    <col min="10530" max="10759" width="10.5703125" style="992"/>
    <col min="10760" max="10767" width="0" style="992" hidden="1" customWidth="1"/>
    <col min="10768" max="10768" width="3.7109375" style="992" customWidth="1"/>
    <col min="10769" max="10769" width="3.85546875" style="992" customWidth="1"/>
    <col min="10770" max="10770" width="3.7109375" style="992" customWidth="1"/>
    <col min="10771" max="10771" width="12.7109375" style="992" customWidth="1"/>
    <col min="10772" max="10772" width="52.7109375" style="992" customWidth="1"/>
    <col min="10773" max="10776" width="0" style="992" hidden="1" customWidth="1"/>
    <col min="10777" max="10777" width="12.28515625" style="992" customWidth="1"/>
    <col min="10778" max="10778" width="6.42578125" style="992" customWidth="1"/>
    <col min="10779" max="10779" width="12.28515625" style="992" customWidth="1"/>
    <col min="10780" max="10780" width="0" style="992" hidden="1" customWidth="1"/>
    <col min="10781" max="10781" width="3.7109375" style="992" customWidth="1"/>
    <col min="10782" max="10782" width="11.140625" style="992" bestFit="1" customWidth="1"/>
    <col min="10783" max="10784" width="10.5703125" style="992"/>
    <col min="10785" max="10785" width="11.140625" style="992" customWidth="1"/>
    <col min="10786" max="11015" width="10.5703125" style="992"/>
    <col min="11016" max="11023" width="0" style="992" hidden="1" customWidth="1"/>
    <col min="11024" max="11024" width="3.7109375" style="992" customWidth="1"/>
    <col min="11025" max="11025" width="3.85546875" style="992" customWidth="1"/>
    <col min="11026" max="11026" width="3.7109375" style="992" customWidth="1"/>
    <col min="11027" max="11027" width="12.7109375" style="992" customWidth="1"/>
    <col min="11028" max="11028" width="52.7109375" style="992" customWidth="1"/>
    <col min="11029" max="11032" width="0" style="992" hidden="1" customWidth="1"/>
    <col min="11033" max="11033" width="12.28515625" style="992" customWidth="1"/>
    <col min="11034" max="11034" width="6.42578125" style="992" customWidth="1"/>
    <col min="11035" max="11035" width="12.28515625" style="992" customWidth="1"/>
    <col min="11036" max="11036" width="0" style="992" hidden="1" customWidth="1"/>
    <col min="11037" max="11037" width="3.7109375" style="992" customWidth="1"/>
    <col min="11038" max="11038" width="11.140625" style="992" bestFit="1" customWidth="1"/>
    <col min="11039" max="11040" width="10.5703125" style="992"/>
    <col min="11041" max="11041" width="11.140625" style="992" customWidth="1"/>
    <col min="11042" max="11271" width="10.5703125" style="992"/>
    <col min="11272" max="11279" width="0" style="992" hidden="1" customWidth="1"/>
    <col min="11280" max="11280" width="3.7109375" style="992" customWidth="1"/>
    <col min="11281" max="11281" width="3.85546875" style="992" customWidth="1"/>
    <col min="11282" max="11282" width="3.7109375" style="992" customWidth="1"/>
    <col min="11283" max="11283" width="12.7109375" style="992" customWidth="1"/>
    <col min="11284" max="11284" width="52.7109375" style="992" customWidth="1"/>
    <col min="11285" max="11288" width="0" style="992" hidden="1" customWidth="1"/>
    <col min="11289" max="11289" width="12.28515625" style="992" customWidth="1"/>
    <col min="11290" max="11290" width="6.42578125" style="992" customWidth="1"/>
    <col min="11291" max="11291" width="12.28515625" style="992" customWidth="1"/>
    <col min="11292" max="11292" width="0" style="992" hidden="1" customWidth="1"/>
    <col min="11293" max="11293" width="3.7109375" style="992" customWidth="1"/>
    <col min="11294" max="11294" width="11.140625" style="992" bestFit="1" customWidth="1"/>
    <col min="11295" max="11296" width="10.5703125" style="992"/>
    <col min="11297" max="11297" width="11.140625" style="992" customWidth="1"/>
    <col min="11298" max="11527" width="10.5703125" style="992"/>
    <col min="11528" max="11535" width="0" style="992" hidden="1" customWidth="1"/>
    <col min="11536" max="11536" width="3.7109375" style="992" customWidth="1"/>
    <col min="11537" max="11537" width="3.85546875" style="992" customWidth="1"/>
    <col min="11538" max="11538" width="3.7109375" style="992" customWidth="1"/>
    <col min="11539" max="11539" width="12.7109375" style="992" customWidth="1"/>
    <col min="11540" max="11540" width="52.7109375" style="992" customWidth="1"/>
    <col min="11541" max="11544" width="0" style="992" hidden="1" customWidth="1"/>
    <col min="11545" max="11545" width="12.28515625" style="992" customWidth="1"/>
    <col min="11546" max="11546" width="6.42578125" style="992" customWidth="1"/>
    <col min="11547" max="11547" width="12.28515625" style="992" customWidth="1"/>
    <col min="11548" max="11548" width="0" style="992" hidden="1" customWidth="1"/>
    <col min="11549" max="11549" width="3.7109375" style="992" customWidth="1"/>
    <col min="11550" max="11550" width="11.140625" style="992" bestFit="1" customWidth="1"/>
    <col min="11551" max="11552" width="10.5703125" style="992"/>
    <col min="11553" max="11553" width="11.140625" style="992" customWidth="1"/>
    <col min="11554" max="11783" width="10.5703125" style="992"/>
    <col min="11784" max="11791" width="0" style="992" hidden="1" customWidth="1"/>
    <col min="11792" max="11792" width="3.7109375" style="992" customWidth="1"/>
    <col min="11793" max="11793" width="3.85546875" style="992" customWidth="1"/>
    <col min="11794" max="11794" width="3.7109375" style="992" customWidth="1"/>
    <col min="11795" max="11795" width="12.7109375" style="992" customWidth="1"/>
    <col min="11796" max="11796" width="52.7109375" style="992" customWidth="1"/>
    <col min="11797" max="11800" width="0" style="992" hidden="1" customWidth="1"/>
    <col min="11801" max="11801" width="12.28515625" style="992" customWidth="1"/>
    <col min="11802" max="11802" width="6.42578125" style="992" customWidth="1"/>
    <col min="11803" max="11803" width="12.28515625" style="992" customWidth="1"/>
    <col min="11804" max="11804" width="0" style="992" hidden="1" customWidth="1"/>
    <col min="11805" max="11805" width="3.7109375" style="992" customWidth="1"/>
    <col min="11806" max="11806" width="11.140625" style="992" bestFit="1" customWidth="1"/>
    <col min="11807" max="11808" width="10.5703125" style="992"/>
    <col min="11809" max="11809" width="11.140625" style="992" customWidth="1"/>
    <col min="11810" max="12039" width="10.5703125" style="992"/>
    <col min="12040" max="12047" width="0" style="992" hidden="1" customWidth="1"/>
    <col min="12048" max="12048" width="3.7109375" style="992" customWidth="1"/>
    <col min="12049" max="12049" width="3.85546875" style="992" customWidth="1"/>
    <col min="12050" max="12050" width="3.7109375" style="992" customWidth="1"/>
    <col min="12051" max="12051" width="12.7109375" style="992" customWidth="1"/>
    <col min="12052" max="12052" width="52.7109375" style="992" customWidth="1"/>
    <col min="12053" max="12056" width="0" style="992" hidden="1" customWidth="1"/>
    <col min="12057" max="12057" width="12.28515625" style="992" customWidth="1"/>
    <col min="12058" max="12058" width="6.42578125" style="992" customWidth="1"/>
    <col min="12059" max="12059" width="12.28515625" style="992" customWidth="1"/>
    <col min="12060" max="12060" width="0" style="992" hidden="1" customWidth="1"/>
    <col min="12061" max="12061" width="3.7109375" style="992" customWidth="1"/>
    <col min="12062" max="12062" width="11.140625" style="992" bestFit="1" customWidth="1"/>
    <col min="12063" max="12064" width="10.5703125" style="992"/>
    <col min="12065" max="12065" width="11.140625" style="992" customWidth="1"/>
    <col min="12066" max="12295" width="10.5703125" style="992"/>
    <col min="12296" max="12303" width="0" style="992" hidden="1" customWidth="1"/>
    <col min="12304" max="12304" width="3.7109375" style="992" customWidth="1"/>
    <col min="12305" max="12305" width="3.85546875" style="992" customWidth="1"/>
    <col min="12306" max="12306" width="3.7109375" style="992" customWidth="1"/>
    <col min="12307" max="12307" width="12.7109375" style="992" customWidth="1"/>
    <col min="12308" max="12308" width="52.7109375" style="992" customWidth="1"/>
    <col min="12309" max="12312" width="0" style="992" hidden="1" customWidth="1"/>
    <col min="12313" max="12313" width="12.28515625" style="992" customWidth="1"/>
    <col min="12314" max="12314" width="6.42578125" style="992" customWidth="1"/>
    <col min="12315" max="12315" width="12.28515625" style="992" customWidth="1"/>
    <col min="12316" max="12316" width="0" style="992" hidden="1" customWidth="1"/>
    <col min="12317" max="12317" width="3.7109375" style="992" customWidth="1"/>
    <col min="12318" max="12318" width="11.140625" style="992" bestFit="1" customWidth="1"/>
    <col min="12319" max="12320" width="10.5703125" style="992"/>
    <col min="12321" max="12321" width="11.140625" style="992" customWidth="1"/>
    <col min="12322" max="12551" width="10.5703125" style="992"/>
    <col min="12552" max="12559" width="0" style="992" hidden="1" customWidth="1"/>
    <col min="12560" max="12560" width="3.7109375" style="992" customWidth="1"/>
    <col min="12561" max="12561" width="3.85546875" style="992" customWidth="1"/>
    <col min="12562" max="12562" width="3.7109375" style="992" customWidth="1"/>
    <col min="12563" max="12563" width="12.7109375" style="992" customWidth="1"/>
    <col min="12564" max="12564" width="52.7109375" style="992" customWidth="1"/>
    <col min="12565" max="12568" width="0" style="992" hidden="1" customWidth="1"/>
    <col min="12569" max="12569" width="12.28515625" style="992" customWidth="1"/>
    <col min="12570" max="12570" width="6.42578125" style="992" customWidth="1"/>
    <col min="12571" max="12571" width="12.28515625" style="992" customWidth="1"/>
    <col min="12572" max="12572" width="0" style="992" hidden="1" customWidth="1"/>
    <col min="12573" max="12573" width="3.7109375" style="992" customWidth="1"/>
    <col min="12574" max="12574" width="11.140625" style="992" bestFit="1" customWidth="1"/>
    <col min="12575" max="12576" width="10.5703125" style="992"/>
    <col min="12577" max="12577" width="11.140625" style="992" customWidth="1"/>
    <col min="12578" max="12807" width="10.5703125" style="992"/>
    <col min="12808" max="12815" width="0" style="992" hidden="1" customWidth="1"/>
    <col min="12816" max="12816" width="3.7109375" style="992" customWidth="1"/>
    <col min="12817" max="12817" width="3.85546875" style="992" customWidth="1"/>
    <col min="12818" max="12818" width="3.7109375" style="992" customWidth="1"/>
    <col min="12819" max="12819" width="12.7109375" style="992" customWidth="1"/>
    <col min="12820" max="12820" width="52.7109375" style="992" customWidth="1"/>
    <col min="12821" max="12824" width="0" style="992" hidden="1" customWidth="1"/>
    <col min="12825" max="12825" width="12.28515625" style="992" customWidth="1"/>
    <col min="12826" max="12826" width="6.42578125" style="992" customWidth="1"/>
    <col min="12827" max="12827" width="12.28515625" style="992" customWidth="1"/>
    <col min="12828" max="12828" width="0" style="992" hidden="1" customWidth="1"/>
    <col min="12829" max="12829" width="3.7109375" style="992" customWidth="1"/>
    <col min="12830" max="12830" width="11.140625" style="992" bestFit="1" customWidth="1"/>
    <col min="12831" max="12832" width="10.5703125" style="992"/>
    <col min="12833" max="12833" width="11.140625" style="992" customWidth="1"/>
    <col min="12834" max="13063" width="10.5703125" style="992"/>
    <col min="13064" max="13071" width="0" style="992" hidden="1" customWidth="1"/>
    <col min="13072" max="13072" width="3.7109375" style="992" customWidth="1"/>
    <col min="13073" max="13073" width="3.85546875" style="992" customWidth="1"/>
    <col min="13074" max="13074" width="3.7109375" style="992" customWidth="1"/>
    <col min="13075" max="13075" width="12.7109375" style="992" customWidth="1"/>
    <col min="13076" max="13076" width="52.7109375" style="992" customWidth="1"/>
    <col min="13077" max="13080" width="0" style="992" hidden="1" customWidth="1"/>
    <col min="13081" max="13081" width="12.28515625" style="992" customWidth="1"/>
    <col min="13082" max="13082" width="6.42578125" style="992" customWidth="1"/>
    <col min="13083" max="13083" width="12.28515625" style="992" customWidth="1"/>
    <col min="13084" max="13084" width="0" style="992" hidden="1" customWidth="1"/>
    <col min="13085" max="13085" width="3.7109375" style="992" customWidth="1"/>
    <col min="13086" max="13086" width="11.140625" style="992" bestFit="1" customWidth="1"/>
    <col min="13087" max="13088" width="10.5703125" style="992"/>
    <col min="13089" max="13089" width="11.140625" style="992" customWidth="1"/>
    <col min="13090" max="13319" width="10.5703125" style="992"/>
    <col min="13320" max="13327" width="0" style="992" hidden="1" customWidth="1"/>
    <col min="13328" max="13328" width="3.7109375" style="992" customWidth="1"/>
    <col min="13329" max="13329" width="3.85546875" style="992" customWidth="1"/>
    <col min="13330" max="13330" width="3.7109375" style="992" customWidth="1"/>
    <col min="13331" max="13331" width="12.7109375" style="992" customWidth="1"/>
    <col min="13332" max="13332" width="52.7109375" style="992" customWidth="1"/>
    <col min="13333" max="13336" width="0" style="992" hidden="1" customWidth="1"/>
    <col min="13337" max="13337" width="12.28515625" style="992" customWidth="1"/>
    <col min="13338" max="13338" width="6.42578125" style="992" customWidth="1"/>
    <col min="13339" max="13339" width="12.28515625" style="992" customWidth="1"/>
    <col min="13340" max="13340" width="0" style="992" hidden="1" customWidth="1"/>
    <col min="13341" max="13341" width="3.7109375" style="992" customWidth="1"/>
    <col min="13342" max="13342" width="11.140625" style="992" bestFit="1" customWidth="1"/>
    <col min="13343" max="13344" width="10.5703125" style="992"/>
    <col min="13345" max="13345" width="11.140625" style="992" customWidth="1"/>
    <col min="13346" max="13575" width="10.5703125" style="992"/>
    <col min="13576" max="13583" width="0" style="992" hidden="1" customWidth="1"/>
    <col min="13584" max="13584" width="3.7109375" style="992" customWidth="1"/>
    <col min="13585" max="13585" width="3.85546875" style="992" customWidth="1"/>
    <col min="13586" max="13586" width="3.7109375" style="992" customWidth="1"/>
    <col min="13587" max="13587" width="12.7109375" style="992" customWidth="1"/>
    <col min="13588" max="13588" width="52.7109375" style="992" customWidth="1"/>
    <col min="13589" max="13592" width="0" style="992" hidden="1" customWidth="1"/>
    <col min="13593" max="13593" width="12.28515625" style="992" customWidth="1"/>
    <col min="13594" max="13594" width="6.42578125" style="992" customWidth="1"/>
    <col min="13595" max="13595" width="12.28515625" style="992" customWidth="1"/>
    <col min="13596" max="13596" width="0" style="992" hidden="1" customWidth="1"/>
    <col min="13597" max="13597" width="3.7109375" style="992" customWidth="1"/>
    <col min="13598" max="13598" width="11.140625" style="992" bestFit="1" customWidth="1"/>
    <col min="13599" max="13600" width="10.5703125" style="992"/>
    <col min="13601" max="13601" width="11.140625" style="992" customWidth="1"/>
    <col min="13602" max="13831" width="10.5703125" style="992"/>
    <col min="13832" max="13839" width="0" style="992" hidden="1" customWidth="1"/>
    <col min="13840" max="13840" width="3.7109375" style="992" customWidth="1"/>
    <col min="13841" max="13841" width="3.85546875" style="992" customWidth="1"/>
    <col min="13842" max="13842" width="3.7109375" style="992" customWidth="1"/>
    <col min="13843" max="13843" width="12.7109375" style="992" customWidth="1"/>
    <col min="13844" max="13844" width="52.7109375" style="992" customWidth="1"/>
    <col min="13845" max="13848" width="0" style="992" hidden="1" customWidth="1"/>
    <col min="13849" max="13849" width="12.28515625" style="992" customWidth="1"/>
    <col min="13850" max="13850" width="6.42578125" style="992" customWidth="1"/>
    <col min="13851" max="13851" width="12.28515625" style="992" customWidth="1"/>
    <col min="13852" max="13852" width="0" style="992" hidden="1" customWidth="1"/>
    <col min="13853" max="13853" width="3.7109375" style="992" customWidth="1"/>
    <col min="13854" max="13854" width="11.140625" style="992" bestFit="1" customWidth="1"/>
    <col min="13855" max="13856" width="10.5703125" style="992"/>
    <col min="13857" max="13857" width="11.140625" style="992" customWidth="1"/>
    <col min="13858" max="14087" width="10.5703125" style="992"/>
    <col min="14088" max="14095" width="0" style="992" hidden="1" customWidth="1"/>
    <col min="14096" max="14096" width="3.7109375" style="992" customWidth="1"/>
    <col min="14097" max="14097" width="3.85546875" style="992" customWidth="1"/>
    <col min="14098" max="14098" width="3.7109375" style="992" customWidth="1"/>
    <col min="14099" max="14099" width="12.7109375" style="992" customWidth="1"/>
    <col min="14100" max="14100" width="52.7109375" style="992" customWidth="1"/>
    <col min="14101" max="14104" width="0" style="992" hidden="1" customWidth="1"/>
    <col min="14105" max="14105" width="12.28515625" style="992" customWidth="1"/>
    <col min="14106" max="14106" width="6.42578125" style="992" customWidth="1"/>
    <col min="14107" max="14107" width="12.28515625" style="992" customWidth="1"/>
    <col min="14108" max="14108" width="0" style="992" hidden="1" customWidth="1"/>
    <col min="14109" max="14109" width="3.7109375" style="992" customWidth="1"/>
    <col min="14110" max="14110" width="11.140625" style="992" bestFit="1" customWidth="1"/>
    <col min="14111" max="14112" width="10.5703125" style="992"/>
    <col min="14113" max="14113" width="11.140625" style="992" customWidth="1"/>
    <col min="14114" max="14343" width="10.5703125" style="992"/>
    <col min="14344" max="14351" width="0" style="992" hidden="1" customWidth="1"/>
    <col min="14352" max="14352" width="3.7109375" style="992" customWidth="1"/>
    <col min="14353" max="14353" width="3.85546875" style="992" customWidth="1"/>
    <col min="14354" max="14354" width="3.7109375" style="992" customWidth="1"/>
    <col min="14355" max="14355" width="12.7109375" style="992" customWidth="1"/>
    <col min="14356" max="14356" width="52.7109375" style="992" customWidth="1"/>
    <col min="14357" max="14360" width="0" style="992" hidden="1" customWidth="1"/>
    <col min="14361" max="14361" width="12.28515625" style="992" customWidth="1"/>
    <col min="14362" max="14362" width="6.42578125" style="992" customWidth="1"/>
    <col min="14363" max="14363" width="12.28515625" style="992" customWidth="1"/>
    <col min="14364" max="14364" width="0" style="992" hidden="1" customWidth="1"/>
    <col min="14365" max="14365" width="3.7109375" style="992" customWidth="1"/>
    <col min="14366" max="14366" width="11.140625" style="992" bestFit="1" customWidth="1"/>
    <col min="14367" max="14368" width="10.5703125" style="992"/>
    <col min="14369" max="14369" width="11.140625" style="992" customWidth="1"/>
    <col min="14370" max="14599" width="10.5703125" style="992"/>
    <col min="14600" max="14607" width="0" style="992" hidden="1" customWidth="1"/>
    <col min="14608" max="14608" width="3.7109375" style="992" customWidth="1"/>
    <col min="14609" max="14609" width="3.85546875" style="992" customWidth="1"/>
    <col min="14610" max="14610" width="3.7109375" style="992" customWidth="1"/>
    <col min="14611" max="14611" width="12.7109375" style="992" customWidth="1"/>
    <col min="14612" max="14612" width="52.7109375" style="992" customWidth="1"/>
    <col min="14613" max="14616" width="0" style="992" hidden="1" customWidth="1"/>
    <col min="14617" max="14617" width="12.28515625" style="992" customWidth="1"/>
    <col min="14618" max="14618" width="6.42578125" style="992" customWidth="1"/>
    <col min="14619" max="14619" width="12.28515625" style="992" customWidth="1"/>
    <col min="14620" max="14620" width="0" style="992" hidden="1" customWidth="1"/>
    <col min="14621" max="14621" width="3.7109375" style="992" customWidth="1"/>
    <col min="14622" max="14622" width="11.140625" style="992" bestFit="1" customWidth="1"/>
    <col min="14623" max="14624" width="10.5703125" style="992"/>
    <col min="14625" max="14625" width="11.140625" style="992" customWidth="1"/>
    <col min="14626" max="14855" width="10.5703125" style="992"/>
    <col min="14856" max="14863" width="0" style="992" hidden="1" customWidth="1"/>
    <col min="14864" max="14864" width="3.7109375" style="992" customWidth="1"/>
    <col min="14865" max="14865" width="3.85546875" style="992" customWidth="1"/>
    <col min="14866" max="14866" width="3.7109375" style="992" customWidth="1"/>
    <col min="14867" max="14867" width="12.7109375" style="992" customWidth="1"/>
    <col min="14868" max="14868" width="52.7109375" style="992" customWidth="1"/>
    <col min="14869" max="14872" width="0" style="992" hidden="1" customWidth="1"/>
    <col min="14873" max="14873" width="12.28515625" style="992" customWidth="1"/>
    <col min="14874" max="14874" width="6.42578125" style="992" customWidth="1"/>
    <col min="14875" max="14875" width="12.28515625" style="992" customWidth="1"/>
    <col min="14876" max="14876" width="0" style="992" hidden="1" customWidth="1"/>
    <col min="14877" max="14877" width="3.7109375" style="992" customWidth="1"/>
    <col min="14878" max="14878" width="11.140625" style="992" bestFit="1" customWidth="1"/>
    <col min="14879" max="14880" width="10.5703125" style="992"/>
    <col min="14881" max="14881" width="11.140625" style="992" customWidth="1"/>
    <col min="14882" max="15111" width="10.5703125" style="992"/>
    <col min="15112" max="15119" width="0" style="992" hidden="1" customWidth="1"/>
    <col min="15120" max="15120" width="3.7109375" style="992" customWidth="1"/>
    <col min="15121" max="15121" width="3.85546875" style="992" customWidth="1"/>
    <col min="15122" max="15122" width="3.7109375" style="992" customWidth="1"/>
    <col min="15123" max="15123" width="12.7109375" style="992" customWidth="1"/>
    <col min="15124" max="15124" width="52.7109375" style="992" customWidth="1"/>
    <col min="15125" max="15128" width="0" style="992" hidden="1" customWidth="1"/>
    <col min="15129" max="15129" width="12.28515625" style="992" customWidth="1"/>
    <col min="15130" max="15130" width="6.42578125" style="992" customWidth="1"/>
    <col min="15131" max="15131" width="12.28515625" style="992" customWidth="1"/>
    <col min="15132" max="15132" width="0" style="992" hidden="1" customWidth="1"/>
    <col min="15133" max="15133" width="3.7109375" style="992" customWidth="1"/>
    <col min="15134" max="15134" width="11.140625" style="992" bestFit="1" customWidth="1"/>
    <col min="15135" max="15136" width="10.5703125" style="992"/>
    <col min="15137" max="15137" width="11.140625" style="992" customWidth="1"/>
    <col min="15138" max="15367" width="10.5703125" style="992"/>
    <col min="15368" max="15375" width="0" style="992" hidden="1" customWidth="1"/>
    <col min="15376" max="15376" width="3.7109375" style="992" customWidth="1"/>
    <col min="15377" max="15377" width="3.85546875" style="992" customWidth="1"/>
    <col min="15378" max="15378" width="3.7109375" style="992" customWidth="1"/>
    <col min="15379" max="15379" width="12.7109375" style="992" customWidth="1"/>
    <col min="15380" max="15380" width="52.7109375" style="992" customWidth="1"/>
    <col min="15381" max="15384" width="0" style="992" hidden="1" customWidth="1"/>
    <col min="15385" max="15385" width="12.28515625" style="992" customWidth="1"/>
    <col min="15386" max="15386" width="6.42578125" style="992" customWidth="1"/>
    <col min="15387" max="15387" width="12.28515625" style="992" customWidth="1"/>
    <col min="15388" max="15388" width="0" style="992" hidden="1" customWidth="1"/>
    <col min="15389" max="15389" width="3.7109375" style="992" customWidth="1"/>
    <col min="15390" max="15390" width="11.140625" style="992" bestFit="1" customWidth="1"/>
    <col min="15391" max="15392" width="10.5703125" style="992"/>
    <col min="15393" max="15393" width="11.140625" style="992" customWidth="1"/>
    <col min="15394" max="15623" width="10.5703125" style="992"/>
    <col min="15624" max="15631" width="0" style="992" hidden="1" customWidth="1"/>
    <col min="15632" max="15632" width="3.7109375" style="992" customWidth="1"/>
    <col min="15633" max="15633" width="3.85546875" style="992" customWidth="1"/>
    <col min="15634" max="15634" width="3.7109375" style="992" customWidth="1"/>
    <col min="15635" max="15635" width="12.7109375" style="992" customWidth="1"/>
    <col min="15636" max="15636" width="52.7109375" style="992" customWidth="1"/>
    <col min="15637" max="15640" width="0" style="992" hidden="1" customWidth="1"/>
    <col min="15641" max="15641" width="12.28515625" style="992" customWidth="1"/>
    <col min="15642" max="15642" width="6.42578125" style="992" customWidth="1"/>
    <col min="15643" max="15643" width="12.28515625" style="992" customWidth="1"/>
    <col min="15644" max="15644" width="0" style="992" hidden="1" customWidth="1"/>
    <col min="15645" max="15645" width="3.7109375" style="992" customWidth="1"/>
    <col min="15646" max="15646" width="11.140625" style="992" bestFit="1" customWidth="1"/>
    <col min="15647" max="15648" width="10.5703125" style="992"/>
    <col min="15649" max="15649" width="11.140625" style="992" customWidth="1"/>
    <col min="15650" max="15879" width="10.5703125" style="992"/>
    <col min="15880" max="15887" width="0" style="992" hidden="1" customWidth="1"/>
    <col min="15888" max="15888" width="3.7109375" style="992" customWidth="1"/>
    <col min="15889" max="15889" width="3.85546875" style="992" customWidth="1"/>
    <col min="15890" max="15890" width="3.7109375" style="992" customWidth="1"/>
    <col min="15891" max="15891" width="12.7109375" style="992" customWidth="1"/>
    <col min="15892" max="15892" width="52.7109375" style="992" customWidth="1"/>
    <col min="15893" max="15896" width="0" style="992" hidden="1" customWidth="1"/>
    <col min="15897" max="15897" width="12.28515625" style="992" customWidth="1"/>
    <col min="15898" max="15898" width="6.42578125" style="992" customWidth="1"/>
    <col min="15899" max="15899" width="12.28515625" style="992" customWidth="1"/>
    <col min="15900" max="15900" width="0" style="992" hidden="1" customWidth="1"/>
    <col min="15901" max="15901" width="3.7109375" style="992" customWidth="1"/>
    <col min="15902" max="15902" width="11.140625" style="992" bestFit="1" customWidth="1"/>
    <col min="15903" max="15904" width="10.5703125" style="992"/>
    <col min="15905" max="15905" width="11.140625" style="992" customWidth="1"/>
    <col min="15906" max="16135" width="10.5703125" style="992"/>
    <col min="16136" max="16143" width="0" style="992" hidden="1" customWidth="1"/>
    <col min="16144" max="16144" width="3.7109375" style="992" customWidth="1"/>
    <col min="16145" max="16145" width="3.85546875" style="992" customWidth="1"/>
    <col min="16146" max="16146" width="3.7109375" style="992" customWidth="1"/>
    <col min="16147" max="16147" width="12.7109375" style="992" customWidth="1"/>
    <col min="16148" max="16148" width="52.7109375" style="992" customWidth="1"/>
    <col min="16149" max="16152" width="0" style="992" hidden="1" customWidth="1"/>
    <col min="16153" max="16153" width="12.28515625" style="992" customWidth="1"/>
    <col min="16154" max="16154" width="6.42578125" style="992" customWidth="1"/>
    <col min="16155" max="16155" width="12.28515625" style="992" customWidth="1"/>
    <col min="16156" max="16156" width="0" style="992" hidden="1" customWidth="1"/>
    <col min="16157" max="16157" width="3.7109375" style="992" customWidth="1"/>
    <col min="16158" max="16158" width="11.140625" style="992" bestFit="1" customWidth="1"/>
    <col min="16159" max="16160" width="10.5703125" style="992"/>
    <col min="16161" max="16161" width="11.140625" style="992" customWidth="1"/>
    <col min="16162" max="16384" width="10.5703125" style="992"/>
  </cols>
  <sheetData>
    <row r="1" spans="1:41" hidden="1">
      <c r="Q1" s="770"/>
      <c r="R1" s="770"/>
      <c r="X1" s="770"/>
      <c r="Y1" s="770"/>
    </row>
    <row r="2" spans="1:41" hidden="1">
      <c r="U2" s="770"/>
      <c r="AB2" s="770"/>
    </row>
    <row r="3" spans="1:41" hidden="1"/>
    <row r="4" spans="1:41" ht="3" customHeight="1">
      <c r="J4" s="997"/>
      <c r="K4" s="997"/>
      <c r="L4" s="993"/>
      <c r="M4" s="993"/>
      <c r="N4" s="993"/>
      <c r="O4" s="1000"/>
      <c r="P4" s="1000"/>
      <c r="Q4" s="1000"/>
      <c r="R4" s="1000"/>
      <c r="S4" s="1000"/>
      <c r="T4" s="1000"/>
      <c r="U4" s="1000"/>
      <c r="V4" s="1157"/>
      <c r="W4" s="1157"/>
      <c r="X4" s="1157"/>
      <c r="Y4" s="1157"/>
      <c r="Z4" s="1157"/>
      <c r="AA4" s="1157"/>
      <c r="AB4" s="1157"/>
    </row>
    <row r="5" spans="1:41" ht="22.5" customHeight="1">
      <c r="J5" s="997"/>
      <c r="K5" s="997"/>
      <c r="L5" s="1287" t="s">
        <v>633</v>
      </c>
      <c r="M5" s="1287"/>
      <c r="N5" s="1287"/>
      <c r="O5" s="1287"/>
      <c r="P5" s="1287"/>
      <c r="Q5" s="1287"/>
      <c r="R5" s="1287"/>
      <c r="S5" s="1287"/>
      <c r="T5" s="1287"/>
      <c r="U5" s="666"/>
      <c r="V5" s="666"/>
      <c r="W5" s="666"/>
      <c r="X5" s="666"/>
      <c r="Y5" s="666"/>
      <c r="Z5" s="666"/>
      <c r="AA5" s="666"/>
      <c r="AB5" s="666"/>
    </row>
    <row r="6" spans="1:41" ht="3" customHeight="1">
      <c r="J6" s="997"/>
      <c r="K6" s="997"/>
      <c r="L6" s="993"/>
      <c r="M6" s="993"/>
      <c r="N6" s="993"/>
      <c r="O6" s="757"/>
      <c r="P6" s="757"/>
      <c r="Q6" s="757"/>
      <c r="R6" s="757"/>
      <c r="S6" s="757"/>
      <c r="T6" s="757"/>
      <c r="U6" s="757"/>
      <c r="V6" s="1117"/>
      <c r="W6" s="1117"/>
      <c r="X6" s="1117"/>
      <c r="Y6" s="1117"/>
      <c r="Z6" s="1117"/>
      <c r="AA6" s="1117"/>
      <c r="AB6" s="1117"/>
      <c r="AC6" s="1000"/>
    </row>
    <row r="7" spans="1:41" s="1009" customFormat="1" ht="22.5">
      <c r="A7" s="1015"/>
      <c r="B7" s="1015"/>
      <c r="C7" s="1015"/>
      <c r="D7" s="1015"/>
      <c r="E7" s="1015"/>
      <c r="F7" s="1015"/>
      <c r="G7" s="1015"/>
      <c r="H7" s="1015"/>
      <c r="L7" s="501"/>
      <c r="M7" s="619" t="s">
        <v>503</v>
      </c>
      <c r="N7" s="668"/>
      <c r="O7" s="1264" t="str">
        <f>IF(NameOrPr_ch="",IF(NameOrPr="","",NameOrPr),NameOrPr_ch)</f>
        <v>Региональная служба по тарифам Нижегородской области</v>
      </c>
      <c r="P7" s="1264"/>
      <c r="Q7" s="1264"/>
      <c r="R7" s="1264"/>
      <c r="S7" s="1264"/>
      <c r="T7" s="1264"/>
      <c r="U7" s="769"/>
      <c r="V7"/>
      <c r="W7"/>
      <c r="X7"/>
      <c r="Y7"/>
      <c r="Z7"/>
      <c r="AA7"/>
      <c r="AB7"/>
      <c r="AC7" s="769"/>
      <c r="AD7" s="521"/>
      <c r="AE7" s="1015"/>
      <c r="AF7" s="1015"/>
      <c r="AG7" s="1015"/>
      <c r="AH7" s="1015"/>
      <c r="AI7" s="1015"/>
      <c r="AJ7" s="1015"/>
      <c r="AK7" s="1015"/>
      <c r="AL7" s="1015"/>
      <c r="AM7" s="1015"/>
      <c r="AN7" s="1015"/>
      <c r="AO7" s="1015"/>
    </row>
    <row r="8" spans="1:41" s="1009" customFormat="1" ht="18.75">
      <c r="A8" s="1015"/>
      <c r="B8" s="1015"/>
      <c r="C8" s="1015"/>
      <c r="D8" s="1015"/>
      <c r="E8" s="1015"/>
      <c r="F8" s="1015"/>
      <c r="G8" s="1015"/>
      <c r="H8" s="1015"/>
      <c r="L8" s="501"/>
      <c r="M8" s="619" t="s">
        <v>598</v>
      </c>
      <c r="N8" s="668"/>
      <c r="O8" s="1264" t="str">
        <f>IF(datePr_ch="",IF(datePr="","",datePr),datePr_ch)</f>
        <v>21.11.2018</v>
      </c>
      <c r="P8" s="1264"/>
      <c r="Q8" s="1264"/>
      <c r="R8" s="1264"/>
      <c r="S8" s="1264"/>
      <c r="T8" s="1264"/>
      <c r="U8" s="769"/>
      <c r="V8"/>
      <c r="W8"/>
      <c r="X8"/>
      <c r="Y8"/>
      <c r="Z8"/>
      <c r="AA8"/>
      <c r="AB8"/>
      <c r="AC8" s="769"/>
      <c r="AD8" s="521"/>
      <c r="AE8" s="1015"/>
      <c r="AF8" s="1015"/>
      <c r="AG8" s="1015"/>
      <c r="AH8" s="1015"/>
      <c r="AI8" s="1015"/>
      <c r="AJ8" s="1015"/>
      <c r="AK8" s="1015"/>
      <c r="AL8" s="1015"/>
      <c r="AM8" s="1015"/>
      <c r="AN8" s="1015"/>
      <c r="AO8" s="1015"/>
    </row>
    <row r="9" spans="1:41" s="1009" customFormat="1" ht="18.75">
      <c r="A9" s="1015"/>
      <c r="B9" s="1015"/>
      <c r="C9" s="1015"/>
      <c r="D9" s="1015"/>
      <c r="E9" s="1015"/>
      <c r="F9" s="1015"/>
      <c r="G9" s="1015"/>
      <c r="H9" s="1015"/>
      <c r="L9" s="763"/>
      <c r="M9" s="619" t="s">
        <v>597</v>
      </c>
      <c r="N9" s="668"/>
      <c r="O9" s="1264" t="str">
        <f>IF(numberPr_ch="",IF(numberPr="","",numberPr),numberPr_ch)</f>
        <v>47/17</v>
      </c>
      <c r="P9" s="1264"/>
      <c r="Q9" s="1264"/>
      <c r="R9" s="1264"/>
      <c r="S9" s="1264"/>
      <c r="T9" s="1264"/>
      <c r="U9" s="769"/>
      <c r="V9"/>
      <c r="W9"/>
      <c r="X9"/>
      <c r="Y9"/>
      <c r="Z9"/>
      <c r="AA9"/>
      <c r="AB9"/>
      <c r="AC9" s="769"/>
      <c r="AD9" s="521"/>
      <c r="AE9" s="1015"/>
      <c r="AF9" s="1015"/>
      <c r="AG9" s="1015"/>
      <c r="AH9" s="1015"/>
      <c r="AI9" s="1015"/>
      <c r="AJ9" s="1015"/>
      <c r="AK9" s="1015"/>
      <c r="AL9" s="1015"/>
      <c r="AM9" s="1015"/>
      <c r="AN9" s="1015"/>
      <c r="AO9" s="1015"/>
    </row>
    <row r="10" spans="1:41" s="1009" customFormat="1" ht="18.75">
      <c r="A10" s="1015"/>
      <c r="B10" s="1015"/>
      <c r="C10" s="1015"/>
      <c r="D10" s="1015"/>
      <c r="E10" s="1015"/>
      <c r="F10" s="1015"/>
      <c r="G10" s="1015"/>
      <c r="H10" s="1015"/>
      <c r="L10" s="763"/>
      <c r="M10" s="619" t="s">
        <v>502</v>
      </c>
      <c r="N10" s="668"/>
      <c r="O10" s="1264" t="str">
        <f>IF(IstPub_ch="",IF(IstPub="","",IstPub),IstPub_ch)</f>
        <v>официальный сайт РСТ НО</v>
      </c>
      <c r="P10" s="1264"/>
      <c r="Q10" s="1264"/>
      <c r="R10" s="1264"/>
      <c r="S10" s="1264"/>
      <c r="T10" s="1264"/>
      <c r="U10" s="769"/>
      <c r="V10"/>
      <c r="W10"/>
      <c r="X10"/>
      <c r="Y10"/>
      <c r="Z10"/>
      <c r="AA10"/>
      <c r="AB10"/>
      <c r="AC10" s="769"/>
      <c r="AD10" s="521"/>
      <c r="AE10" s="1015"/>
      <c r="AF10" s="1015"/>
      <c r="AG10" s="1015"/>
      <c r="AH10" s="1015"/>
      <c r="AI10" s="1015"/>
      <c r="AJ10" s="1015"/>
      <c r="AK10" s="1015"/>
      <c r="AL10" s="1015"/>
      <c r="AM10" s="1015"/>
      <c r="AN10" s="1015"/>
      <c r="AO10" s="1015"/>
    </row>
    <row r="11" spans="1:41" s="1009" customFormat="1" ht="11.25" hidden="1">
      <c r="A11" s="1015"/>
      <c r="B11" s="1015"/>
      <c r="C11" s="1015"/>
      <c r="D11" s="1015"/>
      <c r="E11" s="1015"/>
      <c r="F11" s="1015"/>
      <c r="G11" s="1015"/>
      <c r="H11" s="1015"/>
      <c r="L11" s="1288"/>
      <c r="M11" s="1288"/>
      <c r="N11" s="1026"/>
      <c r="O11" s="769"/>
      <c r="P11" s="769"/>
      <c r="Q11" s="769"/>
      <c r="R11" s="769"/>
      <c r="S11" s="769"/>
      <c r="T11" s="769"/>
      <c r="U11" s="1013" t="s">
        <v>373</v>
      </c>
      <c r="V11" s="1138"/>
      <c r="W11" s="1138"/>
      <c r="X11" s="1138"/>
      <c r="Y11" s="1138"/>
      <c r="Z11" s="1138"/>
      <c r="AA11" s="1138"/>
      <c r="AB11" s="1013" t="s">
        <v>373</v>
      </c>
      <c r="AE11" s="1015"/>
      <c r="AF11" s="1015"/>
      <c r="AG11" s="1015"/>
      <c r="AH11" s="1015"/>
      <c r="AI11" s="1015"/>
      <c r="AJ11" s="1015"/>
      <c r="AK11" s="1015"/>
      <c r="AL11" s="1015"/>
      <c r="AM11" s="1015"/>
      <c r="AN11" s="1015"/>
      <c r="AO11" s="1015"/>
    </row>
    <row r="12" spans="1:41">
      <c r="J12" s="997"/>
      <c r="K12" s="997"/>
      <c r="L12" s="993"/>
      <c r="M12" s="993"/>
      <c r="N12" s="504"/>
      <c r="O12" s="1265"/>
      <c r="P12" s="1265"/>
      <c r="Q12" s="1265"/>
      <c r="R12" s="1265"/>
      <c r="S12" s="1265"/>
      <c r="T12" s="1265"/>
      <c r="U12" s="1265"/>
      <c r="V12" s="1265" t="s">
        <v>3191</v>
      </c>
      <c r="W12" s="1265"/>
      <c r="X12" s="1265"/>
      <c r="Y12" s="1265"/>
      <c r="Z12" s="1265"/>
      <c r="AA12" s="1265"/>
      <c r="AB12" s="1265"/>
    </row>
    <row r="13" spans="1:41">
      <c r="J13" s="997"/>
      <c r="K13" s="997"/>
      <c r="L13" s="1209" t="s">
        <v>454</v>
      </c>
      <c r="M13" s="1209"/>
      <c r="N13" s="1209"/>
      <c r="O13" s="1209"/>
      <c r="P13" s="1209"/>
      <c r="Q13" s="1209"/>
      <c r="R13" s="1209"/>
      <c r="S13" s="1209"/>
      <c r="T13" s="1209"/>
      <c r="U13" s="1209"/>
      <c r="V13" s="1209"/>
      <c r="W13" s="1209"/>
      <c r="X13" s="1209"/>
      <c r="Y13" s="1209"/>
      <c r="Z13" s="1209"/>
      <c r="AA13" s="1209"/>
      <c r="AB13" s="1209"/>
      <c r="AC13" s="1209"/>
      <c r="AD13" s="1209" t="s">
        <v>455</v>
      </c>
    </row>
    <row r="14" spans="1:41" ht="14.25" customHeight="1">
      <c r="J14" s="997"/>
      <c r="K14" s="997"/>
      <c r="L14" s="1271" t="s">
        <v>92</v>
      </c>
      <c r="M14" s="1271" t="s">
        <v>641</v>
      </c>
      <c r="N14" s="663"/>
      <c r="O14" s="1272" t="s">
        <v>643</v>
      </c>
      <c r="P14" s="1273"/>
      <c r="Q14" s="1273"/>
      <c r="R14" s="1273"/>
      <c r="S14" s="1273"/>
      <c r="T14" s="1274"/>
      <c r="U14" s="1282" t="s">
        <v>341</v>
      </c>
      <c r="V14" s="1272" t="s">
        <v>643</v>
      </c>
      <c r="W14" s="1273"/>
      <c r="X14" s="1273"/>
      <c r="Y14" s="1273"/>
      <c r="Z14" s="1273"/>
      <c r="AA14" s="1274"/>
      <c r="AB14" s="1282" t="s">
        <v>341</v>
      </c>
      <c r="AC14" s="1268" t="s">
        <v>275</v>
      </c>
      <c r="AD14" s="1209"/>
    </row>
    <row r="15" spans="1:41" ht="14.25" customHeight="1">
      <c r="J15" s="997"/>
      <c r="K15" s="997"/>
      <c r="L15" s="1271"/>
      <c r="M15" s="1271"/>
      <c r="N15" s="664"/>
      <c r="O15" s="1277" t="s">
        <v>607</v>
      </c>
      <c r="P15" s="1275" t="s">
        <v>271</v>
      </c>
      <c r="Q15" s="1276"/>
      <c r="R15" s="1279" t="s">
        <v>656</v>
      </c>
      <c r="S15" s="1280"/>
      <c r="T15" s="1281"/>
      <c r="U15" s="1283"/>
      <c r="V15" s="1277" t="s">
        <v>607</v>
      </c>
      <c r="W15" s="1275" t="s">
        <v>271</v>
      </c>
      <c r="X15" s="1276"/>
      <c r="Y15" s="1279" t="s">
        <v>656</v>
      </c>
      <c r="Z15" s="1280"/>
      <c r="AA15" s="1281"/>
      <c r="AB15" s="1283"/>
      <c r="AC15" s="1269"/>
      <c r="AD15" s="1209"/>
    </row>
    <row r="16" spans="1:41" ht="33.75" customHeight="1">
      <c r="J16" s="997"/>
      <c r="K16" s="997"/>
      <c r="L16" s="1271"/>
      <c r="M16" s="1271"/>
      <c r="N16" s="665"/>
      <c r="O16" s="1278"/>
      <c r="P16" s="758" t="s">
        <v>608</v>
      </c>
      <c r="Q16" s="758" t="s">
        <v>6</v>
      </c>
      <c r="R16" s="1030" t="s">
        <v>274</v>
      </c>
      <c r="S16" s="1266" t="s">
        <v>273</v>
      </c>
      <c r="T16" s="1267"/>
      <c r="U16" s="1284"/>
      <c r="V16" s="1278"/>
      <c r="W16" s="1120" t="s">
        <v>608</v>
      </c>
      <c r="X16" s="1120" t="s">
        <v>6</v>
      </c>
      <c r="Y16" s="1121" t="s">
        <v>274</v>
      </c>
      <c r="Z16" s="1266" t="s">
        <v>273</v>
      </c>
      <c r="AA16" s="1267"/>
      <c r="AB16" s="1284"/>
      <c r="AC16" s="1270"/>
      <c r="AD16" s="1209"/>
    </row>
    <row r="17" spans="1:43">
      <c r="J17" s="997"/>
      <c r="K17" s="571">
        <v>1</v>
      </c>
      <c r="L17" s="649" t="s">
        <v>93</v>
      </c>
      <c r="M17" s="649" t="s">
        <v>49</v>
      </c>
      <c r="N17" s="651" t="str">
        <f ca="1">OFFSET(N17,0,-1)</f>
        <v>2</v>
      </c>
      <c r="O17" s="1027">
        <f ca="1">OFFSET(O17,0,-1)+1</f>
        <v>3</v>
      </c>
      <c r="P17" s="1027">
        <f ca="1">OFFSET(P17,0,-1)+1</f>
        <v>4</v>
      </c>
      <c r="Q17" s="1027">
        <f ca="1">OFFSET(Q17,0,-1)+1</f>
        <v>5</v>
      </c>
      <c r="R17" s="1027">
        <f ca="1">OFFSET(R17,0,-1)+1</f>
        <v>6</v>
      </c>
      <c r="S17" s="1289">
        <f ca="1">OFFSET(S17,0,-1)+1</f>
        <v>7</v>
      </c>
      <c r="T17" s="1289"/>
      <c r="U17" s="1027">
        <f ca="1">OFFSET(U17,0,-2)+1</f>
        <v>8</v>
      </c>
      <c r="V17" s="1104">
        <f ca="1">OFFSET(V17,0,-1)+1</f>
        <v>9</v>
      </c>
      <c r="W17" s="1104">
        <f ca="1">OFFSET(W17,0,-1)+1</f>
        <v>10</v>
      </c>
      <c r="X17" s="1104">
        <f ca="1">OFFSET(X17,0,-1)+1</f>
        <v>11</v>
      </c>
      <c r="Y17" s="1104">
        <f ca="1">OFFSET(Y17,0,-1)+1</f>
        <v>12</v>
      </c>
      <c r="Z17" s="1289">
        <f ca="1">OFFSET(Z17,0,-1)+1</f>
        <v>13</v>
      </c>
      <c r="AA17" s="1289"/>
      <c r="AB17" s="1104">
        <f ca="1">OFFSET(AB17,0,-2)+1</f>
        <v>14</v>
      </c>
      <c r="AC17" s="651">
        <f ca="1">OFFSET(AC17,0,-1)</f>
        <v>14</v>
      </c>
      <c r="AD17" s="1027">
        <f ca="1">OFFSET(AD17,0,-1)+1</f>
        <v>15</v>
      </c>
    </row>
    <row r="18" spans="1:43" ht="22.5">
      <c r="A18" s="1290">
        <v>1</v>
      </c>
      <c r="B18" s="1017"/>
      <c r="C18" s="1017"/>
      <c r="D18" s="1017"/>
      <c r="E18" s="983"/>
      <c r="F18" s="1028"/>
      <c r="G18" s="1028"/>
      <c r="H18" s="1028"/>
      <c r="I18" s="985"/>
      <c r="J18" s="981"/>
      <c r="K18" s="965"/>
      <c r="L18" s="1032">
        <f>mergeValue(A18)</f>
        <v>1</v>
      </c>
      <c r="M18" s="643" t="s">
        <v>20</v>
      </c>
      <c r="N18" s="648"/>
      <c r="O18" s="1291" t="str">
        <f>IF('Перечень тарифов'!J21="","","" &amp; 'Перечень тарифов'!J21 &amp; "")</f>
        <v>На тепловую энергию (мощность), поставляемую потребителям д.Анкудиновка Кстовского муниципального района Нижегородской области</v>
      </c>
      <c r="P18" s="1291"/>
      <c r="Q18" s="1291"/>
      <c r="R18" s="1291"/>
      <c r="S18" s="1291"/>
      <c r="T18" s="1291"/>
      <c r="U18" s="1291"/>
      <c r="V18" s="1291"/>
      <c r="W18" s="1291"/>
      <c r="X18" s="1291"/>
      <c r="Y18" s="1291"/>
      <c r="Z18" s="1291"/>
      <c r="AA18" s="1291"/>
      <c r="AB18" s="1291"/>
      <c r="AC18" s="1291"/>
      <c r="AD18" s="632" t="s">
        <v>477</v>
      </c>
      <c r="AF18" s="831"/>
      <c r="AG18" s="831" t="str">
        <f t="shared" ref="AG18:AG32" si="0">IF(M18="","",M18 )</f>
        <v>Наименование тарифа</v>
      </c>
      <c r="AH18" s="831"/>
      <c r="AI18" s="831"/>
      <c r="AJ18" s="831"/>
      <c r="AP18" s="1010"/>
      <c r="AQ18" s="1010"/>
    </row>
    <row r="19" spans="1:43" hidden="1">
      <c r="A19" s="1290"/>
      <c r="B19" s="1290">
        <v>1</v>
      </c>
      <c r="C19" s="1017"/>
      <c r="D19" s="1017"/>
      <c r="E19" s="1028"/>
      <c r="F19" s="1028"/>
      <c r="G19" s="1028"/>
      <c r="H19" s="1028"/>
      <c r="I19" s="1023"/>
      <c r="J19" s="956"/>
      <c r="K19" s="959"/>
      <c r="L19" s="1032" t="str">
        <f>mergeValue(A19) &amp;"."&amp; mergeValue(B19)</f>
        <v>1.1</v>
      </c>
      <c r="M19" s="694"/>
      <c r="N19" s="648"/>
      <c r="O19" s="1291"/>
      <c r="P19" s="1291"/>
      <c r="Q19" s="1291"/>
      <c r="R19" s="1291"/>
      <c r="S19" s="1291"/>
      <c r="T19" s="1291"/>
      <c r="U19" s="1291"/>
      <c r="V19" s="1291"/>
      <c r="W19" s="1291"/>
      <c r="X19" s="1291"/>
      <c r="Y19" s="1291"/>
      <c r="Z19" s="1291"/>
      <c r="AA19" s="1291"/>
      <c r="AB19" s="1291"/>
      <c r="AC19" s="1291"/>
      <c r="AD19" s="632"/>
      <c r="AF19" s="831"/>
      <c r="AG19" s="831" t="str">
        <f t="shared" si="0"/>
        <v/>
      </c>
      <c r="AH19" s="831"/>
      <c r="AI19" s="831"/>
      <c r="AJ19" s="831"/>
      <c r="AP19" s="1010"/>
      <c r="AQ19" s="1010"/>
    </row>
    <row r="20" spans="1:43" hidden="1">
      <c r="A20" s="1290"/>
      <c r="B20" s="1290"/>
      <c r="C20" s="1290">
        <v>1</v>
      </c>
      <c r="D20" s="1017"/>
      <c r="E20" s="1028"/>
      <c r="F20" s="1028"/>
      <c r="G20" s="1028"/>
      <c r="H20" s="1028"/>
      <c r="I20" s="964"/>
      <c r="J20" s="956"/>
      <c r="K20" s="959"/>
      <c r="L20" s="1032" t="str">
        <f>mergeValue(A20) &amp;"."&amp; mergeValue(B20)&amp;"."&amp; mergeValue(C20)</f>
        <v>1.1.1</v>
      </c>
      <c r="M20" s="695"/>
      <c r="N20" s="648"/>
      <c r="O20" s="1291"/>
      <c r="P20" s="1291"/>
      <c r="Q20" s="1291"/>
      <c r="R20" s="1291"/>
      <c r="S20" s="1291"/>
      <c r="T20" s="1291"/>
      <c r="U20" s="1291"/>
      <c r="V20" s="1291"/>
      <c r="W20" s="1291"/>
      <c r="X20" s="1291"/>
      <c r="Y20" s="1291"/>
      <c r="Z20" s="1291"/>
      <c r="AA20" s="1291"/>
      <c r="AB20" s="1291"/>
      <c r="AC20" s="1291"/>
      <c r="AD20" s="632"/>
      <c r="AF20" s="831"/>
      <c r="AG20" s="831" t="str">
        <f t="shared" si="0"/>
        <v/>
      </c>
      <c r="AH20" s="831"/>
      <c r="AI20" s="831"/>
      <c r="AJ20" s="831"/>
      <c r="AP20" s="1010"/>
      <c r="AQ20" s="1010"/>
    </row>
    <row r="21" spans="1:43" hidden="1">
      <c r="A21" s="1290"/>
      <c r="B21" s="1290"/>
      <c r="C21" s="1290"/>
      <c r="D21" s="1290">
        <v>1</v>
      </c>
      <c r="E21" s="1028"/>
      <c r="F21" s="1028"/>
      <c r="G21" s="1028"/>
      <c r="H21" s="1028"/>
      <c r="I21" s="964"/>
      <c r="J21" s="956"/>
      <c r="K21" s="959"/>
      <c r="L21" s="1032" t="str">
        <f>mergeValue(A21) &amp;"."&amp; mergeValue(B21)&amp;"."&amp; mergeValue(C21)&amp;"."&amp; mergeValue(D21)</f>
        <v>1.1.1.1</v>
      </c>
      <c r="M21" s="696"/>
      <c r="N21" s="648"/>
      <c r="O21" s="1291"/>
      <c r="P21" s="1291"/>
      <c r="Q21" s="1291"/>
      <c r="R21" s="1291"/>
      <c r="S21" s="1291"/>
      <c r="T21" s="1291"/>
      <c r="U21" s="1291"/>
      <c r="V21" s="1291"/>
      <c r="W21" s="1291"/>
      <c r="X21" s="1291"/>
      <c r="Y21" s="1291"/>
      <c r="Z21" s="1291"/>
      <c r="AA21" s="1291"/>
      <c r="AB21" s="1291"/>
      <c r="AC21" s="1291"/>
      <c r="AD21" s="632"/>
      <c r="AF21" s="831"/>
      <c r="AG21" s="831" t="str">
        <f t="shared" si="0"/>
        <v/>
      </c>
      <c r="AH21" s="831"/>
      <c r="AI21" s="831"/>
      <c r="AJ21" s="831"/>
      <c r="AP21" s="1010"/>
      <c r="AQ21" s="1010"/>
    </row>
    <row r="22" spans="1:43" ht="101.25">
      <c r="A22" s="1290"/>
      <c r="B22" s="1290"/>
      <c r="C22" s="1290"/>
      <c r="D22" s="1290"/>
      <c r="E22" s="1290">
        <v>1</v>
      </c>
      <c r="F22" s="1028"/>
      <c r="G22" s="1028"/>
      <c r="H22" s="1017">
        <v>1</v>
      </c>
      <c r="I22" s="1290">
        <v>1</v>
      </c>
      <c r="J22" s="1028"/>
      <c r="K22" s="967"/>
      <c r="L22" s="1032" t="str">
        <f>mergeValue(A22) &amp;"."&amp; mergeValue(B22)&amp;"."&amp; mergeValue(C22)&amp;"."&amp; mergeValue(D22)&amp;"."&amp; mergeValue(E22)</f>
        <v>1.1.1.1.1</v>
      </c>
      <c r="M22" s="556" t="s">
        <v>9</v>
      </c>
      <c r="N22" s="648"/>
      <c r="O22" s="1293" t="s">
        <v>3</v>
      </c>
      <c r="P22" s="1294"/>
      <c r="Q22" s="1294"/>
      <c r="R22" s="1294"/>
      <c r="S22" s="1294"/>
      <c r="T22" s="1294"/>
      <c r="U22" s="1294"/>
      <c r="V22" s="1294"/>
      <c r="W22" s="1294"/>
      <c r="X22" s="1294"/>
      <c r="Y22" s="1294"/>
      <c r="Z22" s="1294"/>
      <c r="AA22" s="1294"/>
      <c r="AB22" s="1294"/>
      <c r="AC22" s="1295"/>
      <c r="AD22" s="632" t="s">
        <v>640</v>
      </c>
      <c r="AF22" s="831"/>
      <c r="AG22" s="831" t="str">
        <f t="shared" si="0"/>
        <v>Схема подключения теплопотребляющей установки к коллектору источника тепловой энергии</v>
      </c>
      <c r="AH22" s="831"/>
      <c r="AI22" s="831"/>
      <c r="AJ22" s="831"/>
      <c r="AP22" s="1010"/>
      <c r="AQ22" s="1010"/>
    </row>
    <row r="23" spans="1:43" ht="90">
      <c r="A23" s="1290"/>
      <c r="B23" s="1290"/>
      <c r="C23" s="1290"/>
      <c r="D23" s="1290"/>
      <c r="E23" s="1290"/>
      <c r="F23" s="1290">
        <v>1</v>
      </c>
      <c r="G23" s="1017"/>
      <c r="H23" s="1017"/>
      <c r="I23" s="1290"/>
      <c r="J23" s="1290">
        <v>1</v>
      </c>
      <c r="K23" s="968"/>
      <c r="L23" s="1032" t="str">
        <f>mergeValue(A23) &amp;"."&amp; mergeValue(B23)&amp;"."&amp; mergeValue(C23)&amp;"."&amp; mergeValue(D23)&amp;"."&amp; mergeValue(E23)&amp;"."&amp; mergeValue(F23)</f>
        <v>1.1.1.1.1.1</v>
      </c>
      <c r="M23" s="557" t="s">
        <v>10</v>
      </c>
      <c r="N23" s="648"/>
      <c r="O23" s="1293" t="s">
        <v>304</v>
      </c>
      <c r="P23" s="1294"/>
      <c r="Q23" s="1294"/>
      <c r="R23" s="1294"/>
      <c r="S23" s="1294"/>
      <c r="T23" s="1294"/>
      <c r="U23" s="1294"/>
      <c r="V23" s="1294"/>
      <c r="W23" s="1294"/>
      <c r="X23" s="1294"/>
      <c r="Y23" s="1294"/>
      <c r="Z23" s="1294"/>
      <c r="AA23" s="1294"/>
      <c r="AB23" s="1294"/>
      <c r="AC23" s="1295"/>
      <c r="AD23" s="632" t="s">
        <v>638</v>
      </c>
      <c r="AF23" s="831"/>
      <c r="AG23" s="831" t="str">
        <f t="shared" si="0"/>
        <v>Группа потребителей</v>
      </c>
      <c r="AH23" s="831"/>
      <c r="AI23" s="831"/>
      <c r="AJ23" s="831"/>
      <c r="AP23" s="1010"/>
      <c r="AQ23" s="1010"/>
    </row>
    <row r="24" spans="1:43" ht="17.100000000000001" customHeight="1">
      <c r="A24" s="1290"/>
      <c r="B24" s="1290"/>
      <c r="C24" s="1290"/>
      <c r="D24" s="1290"/>
      <c r="E24" s="1290"/>
      <c r="F24" s="1290"/>
      <c r="G24" s="1017">
        <v>1</v>
      </c>
      <c r="H24" s="1017"/>
      <c r="I24" s="1290"/>
      <c r="J24" s="1290"/>
      <c r="K24" s="968">
        <v>1</v>
      </c>
      <c r="L24" s="1032" t="str">
        <f>mergeValue(A24) &amp;"."&amp; mergeValue(B24)&amp;"."&amp; mergeValue(C24)&amp;"."&amp; mergeValue(D24)&amp;"."&amp; mergeValue(E24)&amp;"."&amp; mergeValue(F24)&amp;"."&amp; mergeValue(G24)</f>
        <v>1.1.1.1.1.1.1</v>
      </c>
      <c r="M24" s="1071" t="s">
        <v>644</v>
      </c>
      <c r="N24" s="648"/>
      <c r="O24" s="1123">
        <v>2080.63</v>
      </c>
      <c r="P24" s="765"/>
      <c r="Q24" s="1096"/>
      <c r="R24" s="1285" t="s">
        <v>1517</v>
      </c>
      <c r="S24" s="1286" t="s">
        <v>84</v>
      </c>
      <c r="T24" s="1285" t="s">
        <v>3194</v>
      </c>
      <c r="U24" s="1286" t="s">
        <v>84</v>
      </c>
      <c r="V24" s="1123">
        <v>2122.15</v>
      </c>
      <c r="W24" s="1133"/>
      <c r="X24" s="1096"/>
      <c r="Y24" s="1285" t="s">
        <v>3195</v>
      </c>
      <c r="Z24" s="1286" t="s">
        <v>84</v>
      </c>
      <c r="AA24" s="1285" t="s">
        <v>1518</v>
      </c>
      <c r="AB24" s="1286" t="s">
        <v>85</v>
      </c>
      <c r="AC24" s="765"/>
      <c r="AD24" s="1261" t="s">
        <v>657</v>
      </c>
      <c r="AE24" s="1010" t="str">
        <f>strCheckDate(O25:AC25)</f>
        <v/>
      </c>
      <c r="AF24" s="831"/>
      <c r="AG24" s="831" t="str">
        <f t="shared" si="0"/>
        <v>вода</v>
      </c>
      <c r="AH24" s="831"/>
      <c r="AI24" s="831"/>
      <c r="AJ24" s="831"/>
      <c r="AP24" s="1010"/>
      <c r="AQ24" s="1010"/>
    </row>
    <row r="25" spans="1:43" ht="11.25" hidden="1" customHeight="1">
      <c r="A25" s="1290"/>
      <c r="B25" s="1290"/>
      <c r="C25" s="1290"/>
      <c r="D25" s="1290"/>
      <c r="E25" s="1290"/>
      <c r="F25" s="1290"/>
      <c r="G25" s="1017"/>
      <c r="H25" s="1017"/>
      <c r="I25" s="1290"/>
      <c r="J25" s="1290"/>
      <c r="K25" s="968"/>
      <c r="L25" s="802"/>
      <c r="M25" s="648"/>
      <c r="N25" s="648"/>
      <c r="O25" s="765"/>
      <c r="P25" s="765"/>
      <c r="Q25" s="771" t="str">
        <f>R24 &amp; "-" &amp; T24</f>
        <v>01.01.2019-30.06.2019</v>
      </c>
      <c r="R25" s="1285"/>
      <c r="S25" s="1286"/>
      <c r="T25" s="1285"/>
      <c r="U25" s="1286"/>
      <c r="V25" s="1133"/>
      <c r="W25" s="1133"/>
      <c r="X25" s="1139" t="str">
        <f>Y24 &amp; "-" &amp; AA24</f>
        <v>01.07.2019-31.12.2019</v>
      </c>
      <c r="Y25" s="1285"/>
      <c r="Z25" s="1286"/>
      <c r="AA25" s="1285"/>
      <c r="AB25" s="1286"/>
      <c r="AC25" s="765"/>
      <c r="AD25" s="1262"/>
      <c r="AF25" s="831"/>
      <c r="AG25" s="831" t="str">
        <f t="shared" si="0"/>
        <v/>
      </c>
      <c r="AH25" s="831"/>
      <c r="AI25" s="831"/>
      <c r="AJ25" s="831"/>
      <c r="AP25" s="1010"/>
      <c r="AQ25" s="1010"/>
    </row>
    <row r="26" spans="1:43" ht="15" customHeight="1">
      <c r="A26" s="1290"/>
      <c r="B26" s="1290"/>
      <c r="C26" s="1290"/>
      <c r="D26" s="1290"/>
      <c r="E26" s="1290"/>
      <c r="F26" s="1290"/>
      <c r="G26" s="1028"/>
      <c r="H26" s="1017"/>
      <c r="I26" s="1290"/>
      <c r="J26" s="1290"/>
      <c r="K26" s="967"/>
      <c r="L26" s="690"/>
      <c r="M26" s="559" t="s">
        <v>25</v>
      </c>
      <c r="N26" s="1008"/>
      <c r="O26" s="1008"/>
      <c r="P26" s="1008"/>
      <c r="Q26" s="1008"/>
      <c r="R26" s="1008"/>
      <c r="S26" s="1008"/>
      <c r="T26" s="1008"/>
      <c r="U26" s="1008"/>
      <c r="V26" s="1135"/>
      <c r="W26" s="1135"/>
      <c r="X26" s="1135"/>
      <c r="Y26" s="1135"/>
      <c r="Z26" s="1135"/>
      <c r="AA26" s="1135"/>
      <c r="AB26" s="1135"/>
      <c r="AC26" s="764"/>
      <c r="AD26" s="1263"/>
      <c r="AF26" s="831"/>
      <c r="AG26" s="831" t="str">
        <f t="shared" si="0"/>
        <v>Добавить вид теплоносителя (параметры теплоносителя)</v>
      </c>
      <c r="AH26" s="831"/>
      <c r="AI26" s="831"/>
      <c r="AJ26" s="831"/>
      <c r="AP26" s="1010"/>
      <c r="AQ26" s="1010"/>
    </row>
    <row r="27" spans="1:43" s="1154" customFormat="1" ht="90">
      <c r="A27" s="1290"/>
      <c r="B27" s="1290"/>
      <c r="C27" s="1290"/>
      <c r="D27" s="1290"/>
      <c r="E27" s="1290"/>
      <c r="F27" s="1290">
        <v>2</v>
      </c>
      <c r="G27" s="1178"/>
      <c r="H27" s="1178"/>
      <c r="I27" s="1290"/>
      <c r="J27" s="1296" t="s">
        <v>3191</v>
      </c>
      <c r="K27" s="968"/>
      <c r="L27" s="1137" t="str">
        <f>mergeValue(A27) &amp;"."&amp; mergeValue(B27)&amp;"."&amp; mergeValue(C27)&amp;"."&amp; mergeValue(D27)&amp;"."&amp; mergeValue(E27)&amp;"."&amp; mergeValue(F27)</f>
        <v>1.1.1.1.1.2</v>
      </c>
      <c r="M27" s="1127" t="s">
        <v>10</v>
      </c>
      <c r="N27" s="648"/>
      <c r="O27" s="1293" t="s">
        <v>472</v>
      </c>
      <c r="P27" s="1294"/>
      <c r="Q27" s="1294"/>
      <c r="R27" s="1294"/>
      <c r="S27" s="1294"/>
      <c r="T27" s="1294"/>
      <c r="U27" s="1294"/>
      <c r="V27" s="1294"/>
      <c r="W27" s="1294"/>
      <c r="X27" s="1294"/>
      <c r="Y27" s="1294"/>
      <c r="Z27" s="1294"/>
      <c r="AA27" s="1294"/>
      <c r="AB27" s="1294"/>
      <c r="AC27" s="1295"/>
      <c r="AD27" s="632" t="s">
        <v>638</v>
      </c>
      <c r="AE27" s="1161"/>
      <c r="AF27" s="1177"/>
      <c r="AG27" s="1177" t="str">
        <f t="shared" si="0"/>
        <v>Группа потребителей</v>
      </c>
      <c r="AH27" s="1177"/>
      <c r="AI27" s="1177"/>
      <c r="AJ27" s="1177"/>
      <c r="AK27" s="1161"/>
      <c r="AL27" s="1161"/>
      <c r="AM27" s="1161"/>
      <c r="AN27" s="1161"/>
      <c r="AO27" s="1161"/>
      <c r="AP27" s="1161"/>
      <c r="AQ27" s="1161"/>
    </row>
    <row r="28" spans="1:43" s="1154" customFormat="1" ht="17.100000000000001" customHeight="1">
      <c r="A28" s="1290"/>
      <c r="B28" s="1290"/>
      <c r="C28" s="1290"/>
      <c r="D28" s="1290"/>
      <c r="E28" s="1290"/>
      <c r="F28" s="1290"/>
      <c r="G28" s="1178">
        <v>1</v>
      </c>
      <c r="H28" s="1178"/>
      <c r="I28" s="1290"/>
      <c r="J28" s="1290"/>
      <c r="K28" s="968">
        <v>1</v>
      </c>
      <c r="L28" s="1137" t="str">
        <f>mergeValue(A28) &amp;"."&amp; mergeValue(B28)&amp;"."&amp; mergeValue(C28)&amp;"."&amp; mergeValue(D28)&amp;"."&amp; mergeValue(E28)&amp;"."&amp; mergeValue(F28)&amp;"."&amp; mergeValue(G28)</f>
        <v>1.1.1.1.1.2.1</v>
      </c>
      <c r="M28" s="1128" t="s">
        <v>644</v>
      </c>
      <c r="N28" s="648"/>
      <c r="O28" s="1123">
        <v>2496.7600000000002</v>
      </c>
      <c r="P28" s="1133"/>
      <c r="Q28" s="1096"/>
      <c r="R28" s="1285" t="s">
        <v>1517</v>
      </c>
      <c r="S28" s="1286" t="s">
        <v>84</v>
      </c>
      <c r="T28" s="1285" t="s">
        <v>3194</v>
      </c>
      <c r="U28" s="1286" t="s">
        <v>84</v>
      </c>
      <c r="V28" s="1123">
        <v>2546.58</v>
      </c>
      <c r="W28" s="1133"/>
      <c r="X28" s="1096"/>
      <c r="Y28" s="1285" t="s">
        <v>3195</v>
      </c>
      <c r="Z28" s="1286" t="s">
        <v>84</v>
      </c>
      <c r="AA28" s="1285" t="s">
        <v>1518</v>
      </c>
      <c r="AB28" s="1286" t="s">
        <v>85</v>
      </c>
      <c r="AC28" s="1133"/>
      <c r="AD28" s="1261" t="s">
        <v>657</v>
      </c>
      <c r="AE28" s="1161" t="str">
        <f>strCheckDate(O29:AC29)</f>
        <v/>
      </c>
      <c r="AF28" s="1177"/>
      <c r="AG28" s="1177" t="str">
        <f t="shared" si="0"/>
        <v>вода</v>
      </c>
      <c r="AH28" s="1177"/>
      <c r="AI28" s="1177"/>
      <c r="AJ28" s="1177"/>
      <c r="AK28" s="1161"/>
      <c r="AL28" s="1161"/>
      <c r="AM28" s="1161"/>
      <c r="AN28" s="1161"/>
      <c r="AO28" s="1161"/>
      <c r="AP28" s="1161"/>
      <c r="AQ28" s="1161"/>
    </row>
    <row r="29" spans="1:43" s="1154" customFormat="1" ht="11.25" hidden="1" customHeight="1">
      <c r="A29" s="1290"/>
      <c r="B29" s="1290"/>
      <c r="C29" s="1290"/>
      <c r="D29" s="1290"/>
      <c r="E29" s="1290"/>
      <c r="F29" s="1290"/>
      <c r="G29" s="1178"/>
      <c r="H29" s="1178"/>
      <c r="I29" s="1290"/>
      <c r="J29" s="1290"/>
      <c r="K29" s="968"/>
      <c r="L29" s="1155"/>
      <c r="M29" s="648"/>
      <c r="N29" s="648"/>
      <c r="O29" s="1133"/>
      <c r="P29" s="1133"/>
      <c r="Q29" s="1139" t="str">
        <f>R28 &amp; "-" &amp; T28</f>
        <v>01.01.2019-30.06.2019</v>
      </c>
      <c r="R29" s="1285"/>
      <c r="S29" s="1286"/>
      <c r="T29" s="1285"/>
      <c r="U29" s="1286"/>
      <c r="V29" s="1133"/>
      <c r="W29" s="1133"/>
      <c r="X29" s="1139" t="str">
        <f>Y28 &amp; "-" &amp; AA28</f>
        <v>01.07.2019-31.12.2019</v>
      </c>
      <c r="Y29" s="1285"/>
      <c r="Z29" s="1286"/>
      <c r="AA29" s="1285"/>
      <c r="AB29" s="1286"/>
      <c r="AC29" s="1133"/>
      <c r="AD29" s="1262"/>
      <c r="AE29" s="1161"/>
      <c r="AF29" s="1177"/>
      <c r="AG29" s="1177" t="str">
        <f t="shared" si="0"/>
        <v/>
      </c>
      <c r="AH29" s="1177"/>
      <c r="AI29" s="1177"/>
      <c r="AJ29" s="1177"/>
      <c r="AK29" s="1161"/>
      <c r="AL29" s="1161"/>
      <c r="AM29" s="1161"/>
      <c r="AN29" s="1161"/>
      <c r="AO29" s="1161"/>
      <c r="AP29" s="1161"/>
      <c r="AQ29" s="1161"/>
    </row>
    <row r="30" spans="1:43" s="1154" customFormat="1" ht="15" customHeight="1">
      <c r="A30" s="1290"/>
      <c r="B30" s="1290"/>
      <c r="C30" s="1290"/>
      <c r="D30" s="1290"/>
      <c r="E30" s="1290"/>
      <c r="F30" s="1290"/>
      <c r="G30" s="1140"/>
      <c r="H30" s="1178"/>
      <c r="I30" s="1290"/>
      <c r="J30" s="1290"/>
      <c r="K30" s="967"/>
      <c r="L30" s="1122"/>
      <c r="M30" s="1129" t="s">
        <v>25</v>
      </c>
      <c r="N30" s="1135"/>
      <c r="O30" s="1135"/>
      <c r="P30" s="1135"/>
      <c r="Q30" s="1135"/>
      <c r="R30" s="1135"/>
      <c r="S30" s="1135"/>
      <c r="T30" s="1135"/>
      <c r="U30" s="1135"/>
      <c r="V30" s="1135"/>
      <c r="W30" s="1135"/>
      <c r="X30" s="1135"/>
      <c r="Y30" s="1135"/>
      <c r="Z30" s="1135"/>
      <c r="AA30" s="1135"/>
      <c r="AB30" s="1135"/>
      <c r="AC30" s="1132"/>
      <c r="AD30" s="1263"/>
      <c r="AE30" s="1161"/>
      <c r="AF30" s="1177"/>
      <c r="AG30" s="1177" t="str">
        <f t="shared" si="0"/>
        <v>Добавить вид теплоносителя (параметры теплоносителя)</v>
      </c>
      <c r="AH30" s="1177"/>
      <c r="AI30" s="1177"/>
      <c r="AJ30" s="1177"/>
      <c r="AK30" s="1161"/>
      <c r="AL30" s="1161"/>
      <c r="AM30" s="1161"/>
      <c r="AN30" s="1161"/>
      <c r="AO30" s="1161"/>
      <c r="AP30" s="1161"/>
      <c r="AQ30" s="1161"/>
    </row>
    <row r="31" spans="1:43" ht="15" customHeight="1">
      <c r="A31" s="1290"/>
      <c r="B31" s="1290"/>
      <c r="C31" s="1290"/>
      <c r="D31" s="1290"/>
      <c r="E31" s="1290"/>
      <c r="F31" s="1028"/>
      <c r="G31" s="1028"/>
      <c r="H31" s="1017"/>
      <c r="I31" s="1290"/>
      <c r="J31" s="1028"/>
      <c r="K31" s="967"/>
      <c r="L31" s="690"/>
      <c r="M31" s="558" t="s">
        <v>11</v>
      </c>
      <c r="N31" s="1008"/>
      <c r="O31" s="1008"/>
      <c r="P31" s="1008"/>
      <c r="Q31" s="1008"/>
      <c r="R31" s="1008"/>
      <c r="S31" s="1008"/>
      <c r="T31" s="1008"/>
      <c r="U31" s="1007"/>
      <c r="V31" s="1135"/>
      <c r="W31" s="1135"/>
      <c r="X31" s="1135"/>
      <c r="Y31" s="1135"/>
      <c r="Z31" s="1135"/>
      <c r="AA31" s="1135"/>
      <c r="AB31" s="1134"/>
      <c r="AC31" s="1008"/>
      <c r="AD31" s="667"/>
      <c r="AF31" s="831"/>
      <c r="AG31" s="831" t="str">
        <f t="shared" si="0"/>
        <v>Добавить группу потребителей</v>
      </c>
      <c r="AH31" s="831"/>
      <c r="AI31" s="831"/>
      <c r="AJ31" s="831"/>
      <c r="AP31" s="1010"/>
      <c r="AQ31" s="1010"/>
    </row>
    <row r="32" spans="1:43" ht="15" customHeight="1">
      <c r="A32" s="1290"/>
      <c r="B32" s="1290"/>
      <c r="C32" s="1290"/>
      <c r="D32" s="1290"/>
      <c r="E32" s="966"/>
      <c r="F32" s="1028"/>
      <c r="G32" s="1028"/>
      <c r="H32" s="1028"/>
      <c r="I32" s="981"/>
      <c r="J32" s="996"/>
      <c r="K32" s="965"/>
      <c r="L32" s="690"/>
      <c r="M32" s="1003" t="s">
        <v>12</v>
      </c>
      <c r="N32" s="1008"/>
      <c r="O32" s="1008"/>
      <c r="P32" s="1008"/>
      <c r="Q32" s="1008"/>
      <c r="R32" s="1008"/>
      <c r="S32" s="1008"/>
      <c r="T32" s="1008"/>
      <c r="U32" s="1007"/>
      <c r="V32" s="1135"/>
      <c r="W32" s="1135"/>
      <c r="X32" s="1135"/>
      <c r="Y32" s="1135"/>
      <c r="Z32" s="1135"/>
      <c r="AA32" s="1135"/>
      <c r="AB32" s="1134"/>
      <c r="AC32" s="1008"/>
      <c r="AD32" s="667"/>
      <c r="AF32" s="831"/>
      <c r="AG32" s="831" t="str">
        <f t="shared" si="0"/>
        <v>Добавить схему подключения</v>
      </c>
      <c r="AH32" s="831"/>
      <c r="AI32" s="831"/>
      <c r="AJ32" s="831"/>
      <c r="AP32" s="1010"/>
      <c r="AQ32" s="1010"/>
    </row>
    <row r="33" spans="1:41" ht="11.25">
      <c r="A33" s="992"/>
      <c r="B33" s="992"/>
      <c r="C33" s="992"/>
      <c r="D33" s="992"/>
      <c r="E33" s="992"/>
      <c r="F33" s="992"/>
      <c r="G33" s="992"/>
      <c r="H33" s="992"/>
      <c r="I33" s="992"/>
      <c r="J33" s="992"/>
      <c r="K33" s="992"/>
      <c r="AE33" s="992"/>
      <c r="AF33" s="992"/>
      <c r="AG33" s="992"/>
      <c r="AH33" s="992"/>
      <c r="AI33" s="992"/>
      <c r="AJ33" s="992"/>
      <c r="AK33" s="992"/>
      <c r="AL33" s="992"/>
      <c r="AM33" s="992"/>
      <c r="AN33" s="992"/>
      <c r="AO33" s="992"/>
    </row>
    <row r="34" spans="1:41" ht="90" customHeight="1">
      <c r="L34" s="1">
        <v>1</v>
      </c>
      <c r="M34" s="1254" t="s">
        <v>634</v>
      </c>
      <c r="N34" s="1254"/>
      <c r="O34" s="1254"/>
      <c r="P34" s="1254"/>
      <c r="Q34" s="1254"/>
      <c r="R34" s="1254"/>
      <c r="S34" s="1254"/>
      <c r="T34" s="1254"/>
      <c r="U34" s="1254"/>
      <c r="V34" s="1254"/>
      <c r="W34" s="1254"/>
      <c r="X34" s="1254"/>
      <c r="Y34" s="1254"/>
      <c r="Z34" s="1254"/>
      <c r="AA34" s="1254"/>
      <c r="AB34" s="1254"/>
      <c r="AC34" s="1254"/>
      <c r="AD34" s="1254"/>
    </row>
  </sheetData>
  <sheetProtection algorithmName="SHA-512" hashValue="Q0PawMEhTrnsIsngmNzj7S28bgEi+g1/KOdT6KXKlKiJEsmkDuJLytGSu+5IAWUoLRe95l4J86UyMh97776okA==" saltValue="PNc6624xNgUdeFiN4bfYlw==" spinCount="100000" sheet="1" objects="1" scenarios="1" formatColumns="0" formatRows="0"/>
  <dataConsolidate link="1"/>
  <mergeCells count="63">
    <mergeCell ref="L11:M11"/>
    <mergeCell ref="L5:T5"/>
    <mergeCell ref="O7:T7"/>
    <mergeCell ref="O8:T8"/>
    <mergeCell ref="O9:T9"/>
    <mergeCell ref="O10:T10"/>
    <mergeCell ref="O12:U12"/>
    <mergeCell ref="L13:AC13"/>
    <mergeCell ref="AD13:AD16"/>
    <mergeCell ref="L14:L16"/>
    <mergeCell ref="M14:M16"/>
    <mergeCell ref="O14:T14"/>
    <mergeCell ref="U14:U16"/>
    <mergeCell ref="AC14:AC16"/>
    <mergeCell ref="O15:O16"/>
    <mergeCell ref="P15:Q15"/>
    <mergeCell ref="R15:T15"/>
    <mergeCell ref="S16:T16"/>
    <mergeCell ref="V14:AA14"/>
    <mergeCell ref="AB14:AB16"/>
    <mergeCell ref="V15:V16"/>
    <mergeCell ref="W15:X15"/>
    <mergeCell ref="A18:A32"/>
    <mergeCell ref="O18:AC18"/>
    <mergeCell ref="B19:B32"/>
    <mergeCell ref="O19:AC19"/>
    <mergeCell ref="C20:C32"/>
    <mergeCell ref="O20:AC20"/>
    <mergeCell ref="D21:D32"/>
    <mergeCell ref="U24:U25"/>
    <mergeCell ref="R28:R29"/>
    <mergeCell ref="S28:S29"/>
    <mergeCell ref="T28:T29"/>
    <mergeCell ref="U28:U29"/>
    <mergeCell ref="Y28:Y29"/>
    <mergeCell ref="Z28:Z29"/>
    <mergeCell ref="AA28:AA29"/>
    <mergeCell ref="V12:AB12"/>
    <mergeCell ref="AD24:AD26"/>
    <mergeCell ref="M34:AD34"/>
    <mergeCell ref="O21:AC21"/>
    <mergeCell ref="E22:E31"/>
    <mergeCell ref="I22:I31"/>
    <mergeCell ref="O22:AC22"/>
    <mergeCell ref="F23:F26"/>
    <mergeCell ref="J23:J26"/>
    <mergeCell ref="O23:AC23"/>
    <mergeCell ref="R24:R25"/>
    <mergeCell ref="S24:S25"/>
    <mergeCell ref="T24:T25"/>
    <mergeCell ref="AB24:AB25"/>
    <mergeCell ref="F27:F30"/>
    <mergeCell ref="J27:J30"/>
    <mergeCell ref="AB28:AB29"/>
    <mergeCell ref="AD28:AD30"/>
    <mergeCell ref="Y15:AA15"/>
    <mergeCell ref="Z16:AA16"/>
    <mergeCell ref="Z17:AA17"/>
    <mergeCell ref="Y24:Y25"/>
    <mergeCell ref="Z24:Z25"/>
    <mergeCell ref="AA24:AA25"/>
    <mergeCell ref="O27:AC27"/>
    <mergeCell ref="S17:T17"/>
  </mergeCells>
  <dataValidations count="11">
    <dataValidation allowBlank="1" sqref="WWA983066:WWL983072 JO65562:JZ65568 TK65562:TV65568 ADG65562:ADR65568 ANC65562:ANN65568 AWY65562:AXJ65568 BGU65562:BHF65568 BQQ65562:BRB65568 CAM65562:CAX65568 CKI65562:CKT65568 CUE65562:CUP65568 DEA65562:DEL65568 DNW65562:DOH65568 DXS65562:DYD65568 EHO65562:EHZ65568 ERK65562:ERV65568 FBG65562:FBR65568 FLC65562:FLN65568 FUY65562:FVJ65568 GEU65562:GFF65568 GOQ65562:GPB65568 GYM65562:GYX65568 HII65562:HIT65568 HSE65562:HSP65568 ICA65562:ICL65568 ILW65562:IMH65568 IVS65562:IWD65568 JFO65562:JFZ65568 JPK65562:JPV65568 JZG65562:JZR65568 KJC65562:KJN65568 KSY65562:KTJ65568 LCU65562:LDF65568 LMQ65562:LNB65568 LWM65562:LWX65568 MGI65562:MGT65568 MQE65562:MQP65568 NAA65562:NAL65568 NJW65562:NKH65568 NTS65562:NUD65568 ODO65562:ODZ65568 ONK65562:ONV65568 OXG65562:OXR65568 PHC65562:PHN65568 PQY65562:PRJ65568 QAU65562:QBF65568 QKQ65562:QLB65568 QUM65562:QUX65568 REI65562:RET65568 ROE65562:ROP65568 RYA65562:RYL65568 SHW65562:SIH65568 SRS65562:SSD65568 TBO65562:TBZ65568 TLK65562:TLV65568 TVG65562:TVR65568 UFC65562:UFN65568 UOY65562:UPJ65568 UYU65562:UZF65568 VIQ65562:VJB65568 VSM65562:VSX65568 WCI65562:WCT65568 WME65562:WMP65568 WWA65562:WWL65568 JO131098:JZ131104 TK131098:TV131104 ADG131098:ADR131104 ANC131098:ANN131104 AWY131098:AXJ131104 BGU131098:BHF131104 BQQ131098:BRB131104 CAM131098:CAX131104 CKI131098:CKT131104 CUE131098:CUP131104 DEA131098:DEL131104 DNW131098:DOH131104 DXS131098:DYD131104 EHO131098:EHZ131104 ERK131098:ERV131104 FBG131098:FBR131104 FLC131098:FLN131104 FUY131098:FVJ131104 GEU131098:GFF131104 GOQ131098:GPB131104 GYM131098:GYX131104 HII131098:HIT131104 HSE131098:HSP131104 ICA131098:ICL131104 ILW131098:IMH131104 IVS131098:IWD131104 JFO131098:JFZ131104 JPK131098:JPV131104 JZG131098:JZR131104 KJC131098:KJN131104 KSY131098:KTJ131104 LCU131098:LDF131104 LMQ131098:LNB131104 LWM131098:LWX131104 MGI131098:MGT131104 MQE131098:MQP131104 NAA131098:NAL131104 NJW131098:NKH131104 NTS131098:NUD131104 ODO131098:ODZ131104 ONK131098:ONV131104 OXG131098:OXR131104 PHC131098:PHN131104 PQY131098:PRJ131104 QAU131098:QBF131104 QKQ131098:QLB131104 QUM131098:QUX131104 REI131098:RET131104 ROE131098:ROP131104 RYA131098:RYL131104 SHW131098:SIH131104 SRS131098:SSD131104 TBO131098:TBZ131104 TLK131098:TLV131104 TVG131098:TVR131104 UFC131098:UFN131104 UOY131098:UPJ131104 UYU131098:UZF131104 VIQ131098:VJB131104 VSM131098:VSX131104 WCI131098:WCT131104 WME131098:WMP131104 WWA131098:WWL131104 JO196634:JZ196640 TK196634:TV196640 ADG196634:ADR196640 ANC196634:ANN196640 AWY196634:AXJ196640 BGU196634:BHF196640 BQQ196634:BRB196640 CAM196634:CAX196640 CKI196634:CKT196640 CUE196634:CUP196640 DEA196634:DEL196640 DNW196634:DOH196640 DXS196634:DYD196640 EHO196634:EHZ196640 ERK196634:ERV196640 FBG196634:FBR196640 FLC196634:FLN196640 FUY196634:FVJ196640 GEU196634:GFF196640 GOQ196634:GPB196640 GYM196634:GYX196640 HII196634:HIT196640 HSE196634:HSP196640 ICA196634:ICL196640 ILW196634:IMH196640 IVS196634:IWD196640 JFO196634:JFZ196640 JPK196634:JPV196640 JZG196634:JZR196640 KJC196634:KJN196640 KSY196634:KTJ196640 LCU196634:LDF196640 LMQ196634:LNB196640 LWM196634:LWX196640 MGI196634:MGT196640 MQE196634:MQP196640 NAA196634:NAL196640 NJW196634:NKH196640 NTS196634:NUD196640 ODO196634:ODZ196640 ONK196634:ONV196640 OXG196634:OXR196640 PHC196634:PHN196640 PQY196634:PRJ196640 QAU196634:QBF196640 QKQ196634:QLB196640 QUM196634:QUX196640 REI196634:RET196640 ROE196634:ROP196640 RYA196634:RYL196640 SHW196634:SIH196640 SRS196634:SSD196640 TBO196634:TBZ196640 TLK196634:TLV196640 TVG196634:TVR196640 UFC196634:UFN196640 UOY196634:UPJ196640 UYU196634:UZF196640 VIQ196634:VJB196640 VSM196634:VSX196640 WCI196634:WCT196640 WME196634:WMP196640 WWA196634:WWL196640 JO262170:JZ262176 TK262170:TV262176 ADG262170:ADR262176 ANC262170:ANN262176 AWY262170:AXJ262176 BGU262170:BHF262176 BQQ262170:BRB262176 CAM262170:CAX262176 CKI262170:CKT262176 CUE262170:CUP262176 DEA262170:DEL262176 DNW262170:DOH262176 DXS262170:DYD262176 EHO262170:EHZ262176 ERK262170:ERV262176 FBG262170:FBR262176 FLC262170:FLN262176 FUY262170:FVJ262176 GEU262170:GFF262176 GOQ262170:GPB262176 GYM262170:GYX262176 HII262170:HIT262176 HSE262170:HSP262176 ICA262170:ICL262176 ILW262170:IMH262176 IVS262170:IWD262176 JFO262170:JFZ262176 JPK262170:JPV262176 JZG262170:JZR262176 KJC262170:KJN262176 KSY262170:KTJ262176 LCU262170:LDF262176 LMQ262170:LNB262176 LWM262170:LWX262176 MGI262170:MGT262176 MQE262170:MQP262176 NAA262170:NAL262176 NJW262170:NKH262176 NTS262170:NUD262176 ODO262170:ODZ262176 ONK262170:ONV262176 OXG262170:OXR262176 PHC262170:PHN262176 PQY262170:PRJ262176 QAU262170:QBF262176 QKQ262170:QLB262176 QUM262170:QUX262176 REI262170:RET262176 ROE262170:ROP262176 RYA262170:RYL262176 SHW262170:SIH262176 SRS262170:SSD262176 TBO262170:TBZ262176 TLK262170:TLV262176 TVG262170:TVR262176 UFC262170:UFN262176 UOY262170:UPJ262176 UYU262170:UZF262176 VIQ262170:VJB262176 VSM262170:VSX262176 WCI262170:WCT262176 WME262170:WMP262176 WWA262170:WWL262176 JO327706:JZ327712 TK327706:TV327712 ADG327706:ADR327712 ANC327706:ANN327712 AWY327706:AXJ327712 BGU327706:BHF327712 BQQ327706:BRB327712 CAM327706:CAX327712 CKI327706:CKT327712 CUE327706:CUP327712 DEA327706:DEL327712 DNW327706:DOH327712 DXS327706:DYD327712 EHO327706:EHZ327712 ERK327706:ERV327712 FBG327706:FBR327712 FLC327706:FLN327712 FUY327706:FVJ327712 GEU327706:GFF327712 GOQ327706:GPB327712 GYM327706:GYX327712 HII327706:HIT327712 HSE327706:HSP327712 ICA327706:ICL327712 ILW327706:IMH327712 IVS327706:IWD327712 JFO327706:JFZ327712 JPK327706:JPV327712 JZG327706:JZR327712 KJC327706:KJN327712 KSY327706:KTJ327712 LCU327706:LDF327712 LMQ327706:LNB327712 LWM327706:LWX327712 MGI327706:MGT327712 MQE327706:MQP327712 NAA327706:NAL327712 NJW327706:NKH327712 NTS327706:NUD327712 ODO327706:ODZ327712 ONK327706:ONV327712 OXG327706:OXR327712 PHC327706:PHN327712 PQY327706:PRJ327712 QAU327706:QBF327712 QKQ327706:QLB327712 QUM327706:QUX327712 REI327706:RET327712 ROE327706:ROP327712 RYA327706:RYL327712 SHW327706:SIH327712 SRS327706:SSD327712 TBO327706:TBZ327712 TLK327706:TLV327712 TVG327706:TVR327712 UFC327706:UFN327712 UOY327706:UPJ327712 UYU327706:UZF327712 VIQ327706:VJB327712 VSM327706:VSX327712 WCI327706:WCT327712 WME327706:WMP327712 WWA327706:WWL327712 JO393242:JZ393248 TK393242:TV393248 ADG393242:ADR393248 ANC393242:ANN393248 AWY393242:AXJ393248 BGU393242:BHF393248 BQQ393242:BRB393248 CAM393242:CAX393248 CKI393242:CKT393248 CUE393242:CUP393248 DEA393242:DEL393248 DNW393242:DOH393248 DXS393242:DYD393248 EHO393242:EHZ393248 ERK393242:ERV393248 FBG393242:FBR393248 FLC393242:FLN393248 FUY393242:FVJ393248 GEU393242:GFF393248 GOQ393242:GPB393248 GYM393242:GYX393248 HII393242:HIT393248 HSE393242:HSP393248 ICA393242:ICL393248 ILW393242:IMH393248 IVS393242:IWD393248 JFO393242:JFZ393248 JPK393242:JPV393248 JZG393242:JZR393248 KJC393242:KJN393248 KSY393242:KTJ393248 LCU393242:LDF393248 LMQ393242:LNB393248 LWM393242:LWX393248 MGI393242:MGT393248 MQE393242:MQP393248 NAA393242:NAL393248 NJW393242:NKH393248 NTS393242:NUD393248 ODO393242:ODZ393248 ONK393242:ONV393248 OXG393242:OXR393248 PHC393242:PHN393248 PQY393242:PRJ393248 QAU393242:QBF393248 QKQ393242:QLB393248 QUM393242:QUX393248 REI393242:RET393248 ROE393242:ROP393248 RYA393242:RYL393248 SHW393242:SIH393248 SRS393242:SSD393248 TBO393242:TBZ393248 TLK393242:TLV393248 TVG393242:TVR393248 UFC393242:UFN393248 UOY393242:UPJ393248 UYU393242:UZF393248 VIQ393242:VJB393248 VSM393242:VSX393248 WCI393242:WCT393248 WME393242:WMP393248 WWA393242:WWL393248 JO458778:JZ458784 TK458778:TV458784 ADG458778:ADR458784 ANC458778:ANN458784 AWY458778:AXJ458784 BGU458778:BHF458784 BQQ458778:BRB458784 CAM458778:CAX458784 CKI458778:CKT458784 CUE458778:CUP458784 DEA458778:DEL458784 DNW458778:DOH458784 DXS458778:DYD458784 EHO458778:EHZ458784 ERK458778:ERV458784 FBG458778:FBR458784 FLC458778:FLN458784 FUY458778:FVJ458784 GEU458778:GFF458784 GOQ458778:GPB458784 GYM458778:GYX458784 HII458778:HIT458784 HSE458778:HSP458784 ICA458778:ICL458784 ILW458778:IMH458784 IVS458778:IWD458784 JFO458778:JFZ458784 JPK458778:JPV458784 JZG458778:JZR458784 KJC458778:KJN458784 KSY458778:KTJ458784 LCU458778:LDF458784 LMQ458778:LNB458784 LWM458778:LWX458784 MGI458778:MGT458784 MQE458778:MQP458784 NAA458778:NAL458784 NJW458778:NKH458784 NTS458778:NUD458784 ODO458778:ODZ458784 ONK458778:ONV458784 OXG458778:OXR458784 PHC458778:PHN458784 PQY458778:PRJ458784 QAU458778:QBF458784 QKQ458778:QLB458784 QUM458778:QUX458784 REI458778:RET458784 ROE458778:ROP458784 RYA458778:RYL458784 SHW458778:SIH458784 SRS458778:SSD458784 TBO458778:TBZ458784 TLK458778:TLV458784 TVG458778:TVR458784 UFC458778:UFN458784 UOY458778:UPJ458784 UYU458778:UZF458784 VIQ458778:VJB458784 VSM458778:VSX458784 WCI458778:WCT458784 WME458778:WMP458784 WWA458778:WWL458784 JO524314:JZ524320 TK524314:TV524320 ADG524314:ADR524320 ANC524314:ANN524320 AWY524314:AXJ524320 BGU524314:BHF524320 BQQ524314:BRB524320 CAM524314:CAX524320 CKI524314:CKT524320 CUE524314:CUP524320 DEA524314:DEL524320 DNW524314:DOH524320 DXS524314:DYD524320 EHO524314:EHZ524320 ERK524314:ERV524320 FBG524314:FBR524320 FLC524314:FLN524320 FUY524314:FVJ524320 GEU524314:GFF524320 GOQ524314:GPB524320 GYM524314:GYX524320 HII524314:HIT524320 HSE524314:HSP524320 ICA524314:ICL524320 ILW524314:IMH524320 IVS524314:IWD524320 JFO524314:JFZ524320 JPK524314:JPV524320 JZG524314:JZR524320 KJC524314:KJN524320 KSY524314:KTJ524320 LCU524314:LDF524320 LMQ524314:LNB524320 LWM524314:LWX524320 MGI524314:MGT524320 MQE524314:MQP524320 NAA524314:NAL524320 NJW524314:NKH524320 NTS524314:NUD524320 ODO524314:ODZ524320 ONK524314:ONV524320 OXG524314:OXR524320 PHC524314:PHN524320 PQY524314:PRJ524320 QAU524314:QBF524320 QKQ524314:QLB524320 QUM524314:QUX524320 REI524314:RET524320 ROE524314:ROP524320 RYA524314:RYL524320 SHW524314:SIH524320 SRS524314:SSD524320 TBO524314:TBZ524320 TLK524314:TLV524320 TVG524314:TVR524320 UFC524314:UFN524320 UOY524314:UPJ524320 UYU524314:UZF524320 VIQ524314:VJB524320 VSM524314:VSX524320 WCI524314:WCT524320 WME524314:WMP524320 WWA524314:WWL524320 JO589850:JZ589856 TK589850:TV589856 ADG589850:ADR589856 ANC589850:ANN589856 AWY589850:AXJ589856 BGU589850:BHF589856 BQQ589850:BRB589856 CAM589850:CAX589856 CKI589850:CKT589856 CUE589850:CUP589856 DEA589850:DEL589856 DNW589850:DOH589856 DXS589850:DYD589856 EHO589850:EHZ589856 ERK589850:ERV589856 FBG589850:FBR589856 FLC589850:FLN589856 FUY589850:FVJ589856 GEU589850:GFF589856 GOQ589850:GPB589856 GYM589850:GYX589856 HII589850:HIT589856 HSE589850:HSP589856 ICA589850:ICL589856 ILW589850:IMH589856 IVS589850:IWD589856 JFO589850:JFZ589856 JPK589850:JPV589856 JZG589850:JZR589856 KJC589850:KJN589856 KSY589850:KTJ589856 LCU589850:LDF589856 LMQ589850:LNB589856 LWM589850:LWX589856 MGI589850:MGT589856 MQE589850:MQP589856 NAA589850:NAL589856 NJW589850:NKH589856 NTS589850:NUD589856 ODO589850:ODZ589856 ONK589850:ONV589856 OXG589850:OXR589856 PHC589850:PHN589856 PQY589850:PRJ589856 QAU589850:QBF589856 QKQ589850:QLB589856 QUM589850:QUX589856 REI589850:RET589856 ROE589850:ROP589856 RYA589850:RYL589856 SHW589850:SIH589856 SRS589850:SSD589856 TBO589850:TBZ589856 TLK589850:TLV589856 TVG589850:TVR589856 UFC589850:UFN589856 UOY589850:UPJ589856 UYU589850:UZF589856 VIQ589850:VJB589856 VSM589850:VSX589856 WCI589850:WCT589856 WME589850:WMP589856 WWA589850:WWL589856 JO655386:JZ655392 TK655386:TV655392 ADG655386:ADR655392 ANC655386:ANN655392 AWY655386:AXJ655392 BGU655386:BHF655392 BQQ655386:BRB655392 CAM655386:CAX655392 CKI655386:CKT655392 CUE655386:CUP655392 DEA655386:DEL655392 DNW655386:DOH655392 DXS655386:DYD655392 EHO655386:EHZ655392 ERK655386:ERV655392 FBG655386:FBR655392 FLC655386:FLN655392 FUY655386:FVJ655392 GEU655386:GFF655392 GOQ655386:GPB655392 GYM655386:GYX655392 HII655386:HIT655392 HSE655386:HSP655392 ICA655386:ICL655392 ILW655386:IMH655392 IVS655386:IWD655392 JFO655386:JFZ655392 JPK655386:JPV655392 JZG655386:JZR655392 KJC655386:KJN655392 KSY655386:KTJ655392 LCU655386:LDF655392 LMQ655386:LNB655392 LWM655386:LWX655392 MGI655386:MGT655392 MQE655386:MQP655392 NAA655386:NAL655392 NJW655386:NKH655392 NTS655386:NUD655392 ODO655386:ODZ655392 ONK655386:ONV655392 OXG655386:OXR655392 PHC655386:PHN655392 PQY655386:PRJ655392 QAU655386:QBF655392 QKQ655386:QLB655392 QUM655386:QUX655392 REI655386:RET655392 ROE655386:ROP655392 RYA655386:RYL655392 SHW655386:SIH655392 SRS655386:SSD655392 TBO655386:TBZ655392 TLK655386:TLV655392 TVG655386:TVR655392 UFC655386:UFN655392 UOY655386:UPJ655392 UYU655386:UZF655392 VIQ655386:VJB655392 VSM655386:VSX655392 WCI655386:WCT655392 WME655386:WMP655392 WWA655386:WWL655392 JO720922:JZ720928 TK720922:TV720928 ADG720922:ADR720928 ANC720922:ANN720928 AWY720922:AXJ720928 BGU720922:BHF720928 BQQ720922:BRB720928 CAM720922:CAX720928 CKI720922:CKT720928 CUE720922:CUP720928 DEA720922:DEL720928 DNW720922:DOH720928 DXS720922:DYD720928 EHO720922:EHZ720928 ERK720922:ERV720928 FBG720922:FBR720928 FLC720922:FLN720928 FUY720922:FVJ720928 GEU720922:GFF720928 GOQ720922:GPB720928 GYM720922:GYX720928 HII720922:HIT720928 HSE720922:HSP720928 ICA720922:ICL720928 ILW720922:IMH720928 IVS720922:IWD720928 JFO720922:JFZ720928 JPK720922:JPV720928 JZG720922:JZR720928 KJC720922:KJN720928 KSY720922:KTJ720928 LCU720922:LDF720928 LMQ720922:LNB720928 LWM720922:LWX720928 MGI720922:MGT720928 MQE720922:MQP720928 NAA720922:NAL720928 NJW720922:NKH720928 NTS720922:NUD720928 ODO720922:ODZ720928 ONK720922:ONV720928 OXG720922:OXR720928 PHC720922:PHN720928 PQY720922:PRJ720928 QAU720922:QBF720928 QKQ720922:QLB720928 QUM720922:QUX720928 REI720922:RET720928 ROE720922:ROP720928 RYA720922:RYL720928 SHW720922:SIH720928 SRS720922:SSD720928 TBO720922:TBZ720928 TLK720922:TLV720928 TVG720922:TVR720928 UFC720922:UFN720928 UOY720922:UPJ720928 UYU720922:UZF720928 VIQ720922:VJB720928 VSM720922:VSX720928 WCI720922:WCT720928 WME720922:WMP720928 WWA720922:WWL720928 JO786458:JZ786464 TK786458:TV786464 ADG786458:ADR786464 ANC786458:ANN786464 AWY786458:AXJ786464 BGU786458:BHF786464 BQQ786458:BRB786464 CAM786458:CAX786464 CKI786458:CKT786464 CUE786458:CUP786464 DEA786458:DEL786464 DNW786458:DOH786464 DXS786458:DYD786464 EHO786458:EHZ786464 ERK786458:ERV786464 FBG786458:FBR786464 FLC786458:FLN786464 FUY786458:FVJ786464 GEU786458:GFF786464 GOQ786458:GPB786464 GYM786458:GYX786464 HII786458:HIT786464 HSE786458:HSP786464 ICA786458:ICL786464 ILW786458:IMH786464 IVS786458:IWD786464 JFO786458:JFZ786464 JPK786458:JPV786464 JZG786458:JZR786464 KJC786458:KJN786464 KSY786458:KTJ786464 LCU786458:LDF786464 LMQ786458:LNB786464 LWM786458:LWX786464 MGI786458:MGT786464 MQE786458:MQP786464 NAA786458:NAL786464 NJW786458:NKH786464 NTS786458:NUD786464 ODO786458:ODZ786464 ONK786458:ONV786464 OXG786458:OXR786464 PHC786458:PHN786464 PQY786458:PRJ786464 QAU786458:QBF786464 QKQ786458:QLB786464 QUM786458:QUX786464 REI786458:RET786464 ROE786458:ROP786464 RYA786458:RYL786464 SHW786458:SIH786464 SRS786458:SSD786464 TBO786458:TBZ786464 TLK786458:TLV786464 TVG786458:TVR786464 UFC786458:UFN786464 UOY786458:UPJ786464 UYU786458:UZF786464 VIQ786458:VJB786464 VSM786458:VSX786464 WCI786458:WCT786464 WME786458:WMP786464 WWA786458:WWL786464 JO851994:JZ852000 TK851994:TV852000 ADG851994:ADR852000 ANC851994:ANN852000 AWY851994:AXJ852000 BGU851994:BHF852000 BQQ851994:BRB852000 CAM851994:CAX852000 CKI851994:CKT852000 CUE851994:CUP852000 DEA851994:DEL852000 DNW851994:DOH852000 DXS851994:DYD852000 EHO851994:EHZ852000 ERK851994:ERV852000 FBG851994:FBR852000 FLC851994:FLN852000 FUY851994:FVJ852000 GEU851994:GFF852000 GOQ851994:GPB852000 GYM851994:GYX852000 HII851994:HIT852000 HSE851994:HSP852000 ICA851994:ICL852000 ILW851994:IMH852000 IVS851994:IWD852000 JFO851994:JFZ852000 JPK851994:JPV852000 JZG851994:JZR852000 KJC851994:KJN852000 KSY851994:KTJ852000 LCU851994:LDF852000 LMQ851994:LNB852000 LWM851994:LWX852000 MGI851994:MGT852000 MQE851994:MQP852000 NAA851994:NAL852000 NJW851994:NKH852000 NTS851994:NUD852000 ODO851994:ODZ852000 ONK851994:ONV852000 OXG851994:OXR852000 PHC851994:PHN852000 PQY851994:PRJ852000 QAU851994:QBF852000 QKQ851994:QLB852000 QUM851994:QUX852000 REI851994:RET852000 ROE851994:ROP852000 RYA851994:RYL852000 SHW851994:SIH852000 SRS851994:SSD852000 TBO851994:TBZ852000 TLK851994:TLV852000 TVG851994:TVR852000 UFC851994:UFN852000 UOY851994:UPJ852000 UYU851994:UZF852000 VIQ851994:VJB852000 VSM851994:VSX852000 WCI851994:WCT852000 WME851994:WMP852000 WWA851994:WWL852000 JO917530:JZ917536 TK917530:TV917536 ADG917530:ADR917536 ANC917530:ANN917536 AWY917530:AXJ917536 BGU917530:BHF917536 BQQ917530:BRB917536 CAM917530:CAX917536 CKI917530:CKT917536 CUE917530:CUP917536 DEA917530:DEL917536 DNW917530:DOH917536 DXS917530:DYD917536 EHO917530:EHZ917536 ERK917530:ERV917536 FBG917530:FBR917536 FLC917530:FLN917536 FUY917530:FVJ917536 GEU917530:GFF917536 GOQ917530:GPB917536 GYM917530:GYX917536 HII917530:HIT917536 HSE917530:HSP917536 ICA917530:ICL917536 ILW917530:IMH917536 IVS917530:IWD917536 JFO917530:JFZ917536 JPK917530:JPV917536 JZG917530:JZR917536 KJC917530:KJN917536 KSY917530:KTJ917536 LCU917530:LDF917536 LMQ917530:LNB917536 LWM917530:LWX917536 MGI917530:MGT917536 MQE917530:MQP917536 NAA917530:NAL917536 NJW917530:NKH917536 NTS917530:NUD917536 ODO917530:ODZ917536 ONK917530:ONV917536 OXG917530:OXR917536 PHC917530:PHN917536 PQY917530:PRJ917536 QAU917530:QBF917536 QKQ917530:QLB917536 QUM917530:QUX917536 REI917530:RET917536 ROE917530:ROP917536 RYA917530:RYL917536 SHW917530:SIH917536 SRS917530:SSD917536 TBO917530:TBZ917536 TLK917530:TLV917536 TVG917530:TVR917536 UFC917530:UFN917536 UOY917530:UPJ917536 UYU917530:UZF917536 VIQ917530:VJB917536 VSM917530:VSX917536 WCI917530:WCT917536 WME917530:WMP917536 WWA917530:WWL917536 JO983066:JZ983072 TK983066:TV983072 ADG983066:ADR983072 ANC983066:ANN983072 AWY983066:AXJ983072 BGU983066:BHF983072 BQQ983066:BRB983072 CAM983066:CAX983072 CKI983066:CKT983072 CUE983066:CUP983072 DEA983066:DEL983072 DNW983066:DOH983072 DXS983066:DYD983072 EHO983066:EHZ983072 ERK983066:ERV983072 FBG983066:FBR983072 FLC983066:FLN983072 FUY983066:FVJ983072 GEU983066:GFF983072 GOQ983066:GPB983072 GYM983066:GYX983072 HII983066:HIT983072 HSE983066:HSP983072 ICA983066:ICL983072 ILW983066:IMH983072 IVS983066:IWD983072 JFO983066:JFZ983072 JPK983066:JPV983072 JZG983066:JZR983072 KJC983066:KJN983072 KSY983066:KTJ983072 LCU983066:LDF983072 LMQ983066:LNB983072 LWM983066:LWX983072 MGI983066:MGT983072 MQE983066:MQP983072 NAA983066:NAL983072 NJW983066:NKH983072 NTS983066:NUD983072 ODO983066:ODZ983072 ONK983066:ONV983072 OXG983066:OXR983072 PHC983066:PHN983072 PQY983066:PRJ983072 QAU983066:QBF983072 QKQ983066:QLB983072 QUM983066:QUX983072 REI983066:RET983072 ROE983066:ROP983072 RYA983066:RYL983072 SHW983066:SIH983072 SRS983066:SSD983072 TBO983066:TBZ983072 TLK983066:TLV983072 TVG983066:TVR983072 UFC983066:UFN983072 UOY983066:UPJ983072 UYU983066:UZF983072 VIQ983066:VJB983072 VSM983066:VSX983072 WCI983066:WCT983072 WME983066:WMP983072 ADG30:ADR32 TK30:TV32 JO30:JZ32 WWA30:WWL32 WME30:WMP32 WCI30:WCT32 VSM30:VSX32 VIQ30:VJB32 UYU30:UZF32 UOY30:UPJ32 UFC30:UFN32 TVG30:TVR32 TLK30:TLV32 TBO30:TBZ32 SRS30:SSD32 SHW30:SIH32 RYA30:RYL32 ROE30:ROP32 REI30:RET32 QUM30:QUX32 QKQ30:QLB32 QAU30:QBF32 PQY30:PRJ32 PHC30:PHN32 OXG30:OXR32 ONK30:ONV32 ODO30:ODZ32 NTS30:NUD32 NJW30:NKH32 NAA30:NAL32 MQE30:MQP32 MGI30:MGT32 LWM30:LWX32 LMQ30:LNB32 LCU30:LDF32 KSY30:KTJ32 KJC30:KJN32 JZG30:JZR32 JPK30:JPV32 JFO30:JFZ32 IVS30:IWD32 ILW30:IMH32 ICA30:ICL32 HSE30:HSP32 HII30:HIT32 GYM30:GYX32 GOQ30:GPB32 GEU30:GFF32 FUY30:FVJ32 FLC30:FLN32 FBG30:FBR32 ERK30:ERV32 EHO30:EHZ32 DXS30:DYD32 DNW30:DOH32 DEA30:DEL32 CUE30:CUP32 CKI30:CKT32 CAM30:CAX32 BQQ30:BRB32 BGU30:BHF32 AWY30:AXJ32 L26:AC26 L31:AD32 L65562:AD65568 L983066:AD983072 L917530:AD917536 L851994:AD852000 L786458:AD786464 L720922:AD720928 L655386:AD655392 L589850:AD589856 L524314:AD524320 L458778:AD458784 L393242:AD393248 L327706:AD327712 L262170:AD262176 L196634:AD196640 L131098:AD131104 AWY26:AXJ26 BGU26:BHF26 BQQ26:BRB26 CAM26:CAX26 CKI26:CKT26 CUE26:CUP26 DEA26:DEL26 DNW26:DOH26 DXS26:DYD26 EHO26:EHZ26 ERK26:ERV26 FBG26:FBR26 FLC26:FLN26 FUY26:FVJ26 GEU26:GFF26 GOQ26:GPB26 GYM26:GYX26 HII26:HIT26 HSE26:HSP26 ICA26:ICL26 ILW26:IMH26 IVS26:IWD26 JFO26:JFZ26 JPK26:JPV26 JZG26:JZR26 KJC26:KJN26 KSY26:KTJ26 LCU26:LDF26 LMQ26:LNB26 LWM26:LWX26 MGI26:MGT26 MQE26:MQP26 NAA26:NAL26 NJW26:NKH26 NTS26:NUD26 ODO26:ODZ26 ONK26:ONV26 OXG26:OXR26 PHC26:PHN26 PQY26:PRJ26 QAU26:QBF26 QKQ26:QLB26 QUM26:QUX26 REI26:RET26 ROE26:ROP26 RYA26:RYL26 SHW26:SIH26 SRS26:SSD26 TBO26:TBZ26 TLK26:TLV26 TVG26:TVR26 UFC26:UFN26 UOY26:UPJ26 UYU26:UZF26 VIQ26:VJB26 VSM26:VSX26 WCI26:WCT26 WME26:WMP26 WWA26:WWL26 JO26:JZ26 TK26:TV26 ADG26:ADR26 ANC26:ANN26 ANC30:ANN32 L30:AC30" xr:uid="{00000000-0002-0000-0B00-000000000000}"/>
    <dataValidation allowBlank="1" promptTitle="checkPeriodRange" sqref="Q25 JT25 TP25 ADL25 ANH25 AXD25 BGZ25 BQV25 CAR25 CKN25 CUJ25 DEF25 DOB25 DXX25 EHT25 ERP25 FBL25 FLH25 FVD25 GEZ25 GOV25 GYR25 HIN25 HSJ25 ICF25 IMB25 IVX25 JFT25 JPP25 JZL25 KJH25 KTD25 LCZ25 LMV25 LWR25 MGN25 MQJ25 NAF25 NKB25 NTX25 ODT25 ONP25 OXL25 PHH25 PRD25 QAZ25 QKV25 QUR25 REN25 ROJ25 RYF25 SIB25 SRX25 TBT25 TLP25 TVL25 UFH25 UPD25 UYZ25 VIV25 VSR25 WCN25 WMJ25 WWF25 Q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Q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Q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Q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Q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Q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Q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Q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Q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Q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Q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Q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Q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Q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Q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WCN983065 WMJ983065 WWF983065 X983065 X65561 X131097 X196633 X262169 X327705 X393241 X458777 X524313 X589849 X655385 X720921 X786457 X851993 X917529 X25 Q29 JT29 TP29 ADL29 ANH29 AXD29 BGZ29 BQV29 CAR29 CKN29 CUJ29 DEF29 DOB29 DXX29 EHT29 ERP29 FBL29 FLH29 FVD29 GEZ29 GOV29 GYR29 HIN29 HSJ29 ICF29 IMB29 IVX29 JFT29 JPP29 JZL29 KJH29 KTD29 LCZ29 LMV29 LWR29 MGN29 MQJ29 NAF29 NKB29 NTX29 ODT29 ONP29 OXL29 PHH29 PRD29 QAZ29 QKV29 QUR29 REN29 ROJ29 RYF29 SIB29 SRX29 TBT29 TLP29 TVL29 UFH29 UPD29 UYZ29 VIV29 VSR29 WCN29 WMJ29 WWF29 X29" xr:uid="{00000000-0002-0000-0B00-000001000000}"/>
    <dataValidation allowBlank="1" showInputMessage="1" showErrorMessage="1" prompt="Для выбора выполните двойной щелчок левой клавиши мыши по соответствующей ячейке." sqref="S65560 JV65560 TR65560 ADN65560 ANJ65560 AXF65560 BHB65560 BQX65560 CAT65560 CKP65560 CUL65560 DEH65560 DOD65560 DXZ65560 EHV65560 ERR65560 FBN65560 FLJ65560 FVF65560 GFB65560 GOX65560 GYT65560 HIP65560 HSL65560 ICH65560 IMD65560 IVZ65560 JFV65560 JPR65560 JZN65560 KJJ65560 KTF65560 LDB65560 LMX65560 LWT65560 MGP65560 MQL65560 NAH65560 NKD65560 NTZ65560 ODV65560 ONR65560 OXN65560 PHJ65560 PRF65560 QBB65560 QKX65560 QUT65560 REP65560 ROL65560 RYH65560 SID65560 SRZ65560 TBV65560 TLR65560 TVN65560 UFJ65560 UPF65560 UZB65560 VIX65560 VST65560 WCP65560 WML65560 WWH65560 S131096 JV131096 TR131096 ADN131096 ANJ131096 AXF131096 BHB131096 BQX131096 CAT131096 CKP131096 CUL131096 DEH131096 DOD131096 DXZ131096 EHV131096 ERR131096 FBN131096 FLJ131096 FVF131096 GFB131096 GOX131096 GYT131096 HIP131096 HSL131096 ICH131096 IMD131096 IVZ131096 JFV131096 JPR131096 JZN131096 KJJ131096 KTF131096 LDB131096 LMX131096 LWT131096 MGP131096 MQL131096 NAH131096 NKD131096 NTZ131096 ODV131096 ONR131096 OXN131096 PHJ131096 PRF131096 QBB131096 QKX131096 QUT131096 REP131096 ROL131096 RYH131096 SID131096 SRZ131096 TBV131096 TLR131096 TVN131096 UFJ131096 UPF131096 UZB131096 VIX131096 VST131096 WCP131096 WML131096 WWH131096 S196632 JV196632 TR196632 ADN196632 ANJ196632 AXF196632 BHB196632 BQX196632 CAT196632 CKP196632 CUL196632 DEH196632 DOD196632 DXZ196632 EHV196632 ERR196632 FBN196632 FLJ196632 FVF196632 GFB196632 GOX196632 GYT196632 HIP196632 HSL196632 ICH196632 IMD196632 IVZ196632 JFV196632 JPR196632 JZN196632 KJJ196632 KTF196632 LDB196632 LMX196632 LWT196632 MGP196632 MQL196632 NAH196632 NKD196632 NTZ196632 ODV196632 ONR196632 OXN196632 PHJ196632 PRF196632 QBB196632 QKX196632 QUT196632 REP196632 ROL196632 RYH196632 SID196632 SRZ196632 TBV196632 TLR196632 TVN196632 UFJ196632 UPF196632 UZB196632 VIX196632 VST196632 WCP196632 WML196632 WWH196632 S262168 JV262168 TR262168 ADN262168 ANJ262168 AXF262168 BHB262168 BQX262168 CAT262168 CKP262168 CUL262168 DEH262168 DOD262168 DXZ262168 EHV262168 ERR262168 FBN262168 FLJ262168 FVF262168 GFB262168 GOX262168 GYT262168 HIP262168 HSL262168 ICH262168 IMD262168 IVZ262168 JFV262168 JPR262168 JZN262168 KJJ262168 KTF262168 LDB262168 LMX262168 LWT262168 MGP262168 MQL262168 NAH262168 NKD262168 NTZ262168 ODV262168 ONR262168 OXN262168 PHJ262168 PRF262168 QBB262168 QKX262168 QUT262168 REP262168 ROL262168 RYH262168 SID262168 SRZ262168 TBV262168 TLR262168 TVN262168 UFJ262168 UPF262168 UZB262168 VIX262168 VST262168 WCP262168 WML262168 WWH262168 S327704 JV327704 TR327704 ADN327704 ANJ327704 AXF327704 BHB327704 BQX327704 CAT327704 CKP327704 CUL327704 DEH327704 DOD327704 DXZ327704 EHV327704 ERR327704 FBN327704 FLJ327704 FVF327704 GFB327704 GOX327704 GYT327704 HIP327704 HSL327704 ICH327704 IMD327704 IVZ327704 JFV327704 JPR327704 JZN327704 KJJ327704 KTF327704 LDB327704 LMX327704 LWT327704 MGP327704 MQL327704 NAH327704 NKD327704 NTZ327704 ODV327704 ONR327704 OXN327704 PHJ327704 PRF327704 QBB327704 QKX327704 QUT327704 REP327704 ROL327704 RYH327704 SID327704 SRZ327704 TBV327704 TLR327704 TVN327704 UFJ327704 UPF327704 UZB327704 VIX327704 VST327704 WCP327704 WML327704 WWH327704 S393240 JV393240 TR393240 ADN393240 ANJ393240 AXF393240 BHB393240 BQX393240 CAT393240 CKP393240 CUL393240 DEH393240 DOD393240 DXZ393240 EHV393240 ERR393240 FBN393240 FLJ393240 FVF393240 GFB393240 GOX393240 GYT393240 HIP393240 HSL393240 ICH393240 IMD393240 IVZ393240 JFV393240 JPR393240 JZN393240 KJJ393240 KTF393240 LDB393240 LMX393240 LWT393240 MGP393240 MQL393240 NAH393240 NKD393240 NTZ393240 ODV393240 ONR393240 OXN393240 PHJ393240 PRF393240 QBB393240 QKX393240 QUT393240 REP393240 ROL393240 RYH393240 SID393240 SRZ393240 TBV393240 TLR393240 TVN393240 UFJ393240 UPF393240 UZB393240 VIX393240 VST393240 WCP393240 WML393240 WWH393240 S458776 JV458776 TR458776 ADN458776 ANJ458776 AXF458776 BHB458776 BQX458776 CAT458776 CKP458776 CUL458776 DEH458776 DOD458776 DXZ458776 EHV458776 ERR458776 FBN458776 FLJ458776 FVF458776 GFB458776 GOX458776 GYT458776 HIP458776 HSL458776 ICH458776 IMD458776 IVZ458776 JFV458776 JPR458776 JZN458776 KJJ458776 KTF458776 LDB458776 LMX458776 LWT458776 MGP458776 MQL458776 NAH458776 NKD458776 NTZ458776 ODV458776 ONR458776 OXN458776 PHJ458776 PRF458776 QBB458776 QKX458776 QUT458776 REP458776 ROL458776 RYH458776 SID458776 SRZ458776 TBV458776 TLR458776 TVN458776 UFJ458776 UPF458776 UZB458776 VIX458776 VST458776 WCP458776 WML458776 WWH458776 S524312 JV524312 TR524312 ADN524312 ANJ524312 AXF524312 BHB524312 BQX524312 CAT524312 CKP524312 CUL524312 DEH524312 DOD524312 DXZ524312 EHV524312 ERR524312 FBN524312 FLJ524312 FVF524312 GFB524312 GOX524312 GYT524312 HIP524312 HSL524312 ICH524312 IMD524312 IVZ524312 JFV524312 JPR524312 JZN524312 KJJ524312 KTF524312 LDB524312 LMX524312 LWT524312 MGP524312 MQL524312 NAH524312 NKD524312 NTZ524312 ODV524312 ONR524312 OXN524312 PHJ524312 PRF524312 QBB524312 QKX524312 QUT524312 REP524312 ROL524312 RYH524312 SID524312 SRZ524312 TBV524312 TLR524312 TVN524312 UFJ524312 UPF524312 UZB524312 VIX524312 VST524312 WCP524312 WML524312 WWH524312 S589848 JV589848 TR589848 ADN589848 ANJ589848 AXF589848 BHB589848 BQX589848 CAT589848 CKP589848 CUL589848 DEH589848 DOD589848 DXZ589848 EHV589848 ERR589848 FBN589848 FLJ589848 FVF589848 GFB589848 GOX589848 GYT589848 HIP589848 HSL589848 ICH589848 IMD589848 IVZ589848 JFV589848 JPR589848 JZN589848 KJJ589848 KTF589848 LDB589848 LMX589848 LWT589848 MGP589848 MQL589848 NAH589848 NKD589848 NTZ589848 ODV589848 ONR589848 OXN589848 PHJ589848 PRF589848 QBB589848 QKX589848 QUT589848 REP589848 ROL589848 RYH589848 SID589848 SRZ589848 TBV589848 TLR589848 TVN589848 UFJ589848 UPF589848 UZB589848 VIX589848 VST589848 WCP589848 WML589848 WWH589848 S655384 JV655384 TR655384 ADN655384 ANJ655384 AXF655384 BHB655384 BQX655384 CAT655384 CKP655384 CUL655384 DEH655384 DOD655384 DXZ655384 EHV655384 ERR655384 FBN655384 FLJ655384 FVF655384 GFB655384 GOX655384 GYT655384 HIP655384 HSL655384 ICH655384 IMD655384 IVZ655384 JFV655384 JPR655384 JZN655384 KJJ655384 KTF655384 LDB655384 LMX655384 LWT655384 MGP655384 MQL655384 NAH655384 NKD655384 NTZ655384 ODV655384 ONR655384 OXN655384 PHJ655384 PRF655384 QBB655384 QKX655384 QUT655384 REP655384 ROL655384 RYH655384 SID655384 SRZ655384 TBV655384 TLR655384 TVN655384 UFJ655384 UPF655384 UZB655384 VIX655384 VST655384 WCP655384 WML655384 WWH655384 S720920 JV720920 TR720920 ADN720920 ANJ720920 AXF720920 BHB720920 BQX720920 CAT720920 CKP720920 CUL720920 DEH720920 DOD720920 DXZ720920 EHV720920 ERR720920 FBN720920 FLJ720920 FVF720920 GFB720920 GOX720920 GYT720920 HIP720920 HSL720920 ICH720920 IMD720920 IVZ720920 JFV720920 JPR720920 JZN720920 KJJ720920 KTF720920 LDB720920 LMX720920 LWT720920 MGP720920 MQL720920 NAH720920 NKD720920 NTZ720920 ODV720920 ONR720920 OXN720920 PHJ720920 PRF720920 QBB720920 QKX720920 QUT720920 REP720920 ROL720920 RYH720920 SID720920 SRZ720920 TBV720920 TLR720920 TVN720920 UFJ720920 UPF720920 UZB720920 VIX720920 VST720920 WCP720920 WML720920 WWH720920 S786456 JV786456 TR786456 ADN786456 ANJ786456 AXF786456 BHB786456 BQX786456 CAT786456 CKP786456 CUL786456 DEH786456 DOD786456 DXZ786456 EHV786456 ERR786456 FBN786456 FLJ786456 FVF786456 GFB786456 GOX786456 GYT786456 HIP786456 HSL786456 ICH786456 IMD786456 IVZ786456 JFV786456 JPR786456 JZN786456 KJJ786456 KTF786456 LDB786456 LMX786456 LWT786456 MGP786456 MQL786456 NAH786456 NKD786456 NTZ786456 ODV786456 ONR786456 OXN786456 PHJ786456 PRF786456 QBB786456 QKX786456 QUT786456 REP786456 ROL786456 RYH786456 SID786456 SRZ786456 TBV786456 TLR786456 TVN786456 UFJ786456 UPF786456 UZB786456 VIX786456 VST786456 WCP786456 WML786456 WWH786456 S851992 JV851992 TR851992 ADN851992 ANJ851992 AXF851992 BHB851992 BQX851992 CAT851992 CKP851992 CUL851992 DEH851992 DOD851992 DXZ851992 EHV851992 ERR851992 FBN851992 FLJ851992 FVF851992 GFB851992 GOX851992 GYT851992 HIP851992 HSL851992 ICH851992 IMD851992 IVZ851992 JFV851992 JPR851992 JZN851992 KJJ851992 KTF851992 LDB851992 LMX851992 LWT851992 MGP851992 MQL851992 NAH851992 NKD851992 NTZ851992 ODV851992 ONR851992 OXN851992 PHJ851992 PRF851992 QBB851992 QKX851992 QUT851992 REP851992 ROL851992 RYH851992 SID851992 SRZ851992 TBV851992 TLR851992 TVN851992 UFJ851992 UPF851992 UZB851992 VIX851992 VST851992 WCP851992 WML851992 WWH851992 S917528 JV917528 TR917528 ADN917528 ANJ917528 AXF917528 BHB917528 BQX917528 CAT917528 CKP917528 CUL917528 DEH917528 DOD917528 DXZ917528 EHV917528 ERR917528 FBN917528 FLJ917528 FVF917528 GFB917528 GOX917528 GYT917528 HIP917528 HSL917528 ICH917528 IMD917528 IVZ917528 JFV917528 JPR917528 JZN917528 KJJ917528 KTF917528 LDB917528 LMX917528 LWT917528 MGP917528 MQL917528 NAH917528 NKD917528 NTZ917528 ODV917528 ONR917528 OXN917528 PHJ917528 PRF917528 QBB917528 QKX917528 QUT917528 REP917528 ROL917528 RYH917528 SID917528 SRZ917528 TBV917528 TLR917528 TVN917528 UFJ917528 UPF917528 UZB917528 VIX917528 VST917528 WCP917528 WML917528 WWH917528 S983064 JV983064 TR983064 ADN983064 ANJ983064 AXF983064 BHB983064 BQX983064 CAT983064 CKP983064 CUL983064 DEH983064 DOD983064 DXZ983064 EHV983064 ERR983064 FBN983064 FLJ983064 FVF983064 GFB983064 GOX983064 GYT983064 HIP983064 HSL983064 ICH983064 IMD983064 IVZ983064 JFV983064 JPR983064 JZN983064 KJJ983064 KTF983064 LDB983064 LMX983064 LWT983064 MGP983064 MQL983064 NAH983064 NKD983064 NTZ983064 ODV983064 ONR983064 OXN983064 PHJ983064 PRF983064 QBB983064 QKX983064 QUT983064 REP983064 ROL983064 RYH983064 SID983064 SRZ983064 TBV983064 TLR983064 TVN983064 UFJ983064 UPF983064 UZB983064 VIX983064 VST983064 WCP983064 WML983064 WWH983064 U524312 U589848 JX65560 TT65560 ADP65560 ANL65560 AXH65560 BHD65560 BQZ65560 CAV65560 CKR65560 CUN65560 DEJ65560 DOF65560 DYB65560 EHX65560 ERT65560 FBP65560 FLL65560 FVH65560 GFD65560 GOZ65560 GYV65560 HIR65560 HSN65560 ICJ65560 IMF65560 IWB65560 JFX65560 JPT65560 JZP65560 KJL65560 KTH65560 LDD65560 LMZ65560 LWV65560 MGR65560 MQN65560 NAJ65560 NKF65560 NUB65560 ODX65560 ONT65560 OXP65560 PHL65560 PRH65560 QBD65560 QKZ65560 QUV65560 RER65560 RON65560 RYJ65560 SIF65560 SSB65560 TBX65560 TLT65560 TVP65560 UFL65560 UPH65560 UZD65560 VIZ65560 VSV65560 WCR65560 WMN65560 WWJ65560 U655384 JX131096 TT131096 ADP131096 ANL131096 AXH131096 BHD131096 BQZ131096 CAV131096 CKR131096 CUN131096 DEJ131096 DOF131096 DYB131096 EHX131096 ERT131096 FBP131096 FLL131096 FVH131096 GFD131096 GOZ131096 GYV131096 HIR131096 HSN131096 ICJ131096 IMF131096 IWB131096 JFX131096 JPT131096 JZP131096 KJL131096 KTH131096 LDD131096 LMZ131096 LWV131096 MGR131096 MQN131096 NAJ131096 NKF131096 NUB131096 ODX131096 ONT131096 OXP131096 PHL131096 PRH131096 QBD131096 QKZ131096 QUV131096 RER131096 RON131096 RYJ131096 SIF131096 SSB131096 TBX131096 TLT131096 TVP131096 UFL131096 UPH131096 UZD131096 VIZ131096 VSV131096 WCR131096 WMN131096 WWJ131096 U720920 JX196632 TT196632 ADP196632 ANL196632 AXH196632 BHD196632 BQZ196632 CAV196632 CKR196632 CUN196632 DEJ196632 DOF196632 DYB196632 EHX196632 ERT196632 FBP196632 FLL196632 FVH196632 GFD196632 GOZ196632 GYV196632 HIR196632 HSN196632 ICJ196632 IMF196632 IWB196632 JFX196632 JPT196632 JZP196632 KJL196632 KTH196632 LDD196632 LMZ196632 LWV196632 MGR196632 MQN196632 NAJ196632 NKF196632 NUB196632 ODX196632 ONT196632 OXP196632 PHL196632 PRH196632 QBD196632 QKZ196632 QUV196632 RER196632 RON196632 RYJ196632 SIF196632 SSB196632 TBX196632 TLT196632 TVP196632 UFL196632 UPH196632 UZD196632 VIZ196632 VSV196632 WCR196632 WMN196632 WWJ196632 U786456 JX262168 TT262168 ADP262168 ANL262168 AXH262168 BHD262168 BQZ262168 CAV262168 CKR262168 CUN262168 DEJ262168 DOF262168 DYB262168 EHX262168 ERT262168 FBP262168 FLL262168 FVH262168 GFD262168 GOZ262168 GYV262168 HIR262168 HSN262168 ICJ262168 IMF262168 IWB262168 JFX262168 JPT262168 JZP262168 KJL262168 KTH262168 LDD262168 LMZ262168 LWV262168 MGR262168 MQN262168 NAJ262168 NKF262168 NUB262168 ODX262168 ONT262168 OXP262168 PHL262168 PRH262168 QBD262168 QKZ262168 QUV262168 RER262168 RON262168 RYJ262168 SIF262168 SSB262168 TBX262168 TLT262168 TVP262168 UFL262168 UPH262168 UZD262168 VIZ262168 VSV262168 WCR262168 WMN262168 WWJ262168 U851992 JX327704 TT327704 ADP327704 ANL327704 AXH327704 BHD327704 BQZ327704 CAV327704 CKR327704 CUN327704 DEJ327704 DOF327704 DYB327704 EHX327704 ERT327704 FBP327704 FLL327704 FVH327704 GFD327704 GOZ327704 GYV327704 HIR327704 HSN327704 ICJ327704 IMF327704 IWB327704 JFX327704 JPT327704 JZP327704 KJL327704 KTH327704 LDD327704 LMZ327704 LWV327704 MGR327704 MQN327704 NAJ327704 NKF327704 NUB327704 ODX327704 ONT327704 OXP327704 PHL327704 PRH327704 QBD327704 QKZ327704 QUV327704 RER327704 RON327704 RYJ327704 SIF327704 SSB327704 TBX327704 TLT327704 TVP327704 UFL327704 UPH327704 UZD327704 VIZ327704 VSV327704 WCR327704 WMN327704 WWJ327704 U917528 JX393240 TT393240 ADP393240 ANL393240 AXH393240 BHD393240 BQZ393240 CAV393240 CKR393240 CUN393240 DEJ393240 DOF393240 DYB393240 EHX393240 ERT393240 FBP393240 FLL393240 FVH393240 GFD393240 GOZ393240 GYV393240 HIR393240 HSN393240 ICJ393240 IMF393240 IWB393240 JFX393240 JPT393240 JZP393240 KJL393240 KTH393240 LDD393240 LMZ393240 LWV393240 MGR393240 MQN393240 NAJ393240 NKF393240 NUB393240 ODX393240 ONT393240 OXP393240 PHL393240 PRH393240 QBD393240 QKZ393240 QUV393240 RER393240 RON393240 RYJ393240 SIF393240 SSB393240 TBX393240 TLT393240 TVP393240 UFL393240 UPH393240 UZD393240 VIZ393240 VSV393240 WCR393240 WMN393240 WWJ393240 U983064 JX458776 TT458776 ADP458776 ANL458776 AXH458776 BHD458776 BQZ458776 CAV458776 CKR458776 CUN458776 DEJ458776 DOF458776 DYB458776 EHX458776 ERT458776 FBP458776 FLL458776 FVH458776 GFD458776 GOZ458776 GYV458776 HIR458776 HSN458776 ICJ458776 IMF458776 IWB458776 JFX458776 JPT458776 JZP458776 KJL458776 KTH458776 LDD458776 LMZ458776 LWV458776 MGR458776 MQN458776 NAJ458776 NKF458776 NUB458776 ODX458776 ONT458776 OXP458776 PHL458776 PRH458776 QBD458776 QKZ458776 QUV458776 RER458776 RON458776 RYJ458776 SIF458776 SSB458776 TBX458776 TLT458776 TVP458776 UFL458776 UPH458776 UZD458776 VIZ458776 VSV458776 WCR458776 WMN458776 WWJ458776 U65560 JX524312 TT524312 ADP524312 ANL524312 AXH524312 BHD524312 BQZ524312 CAV524312 CKR524312 CUN524312 DEJ524312 DOF524312 DYB524312 EHX524312 ERT524312 FBP524312 FLL524312 FVH524312 GFD524312 GOZ524312 GYV524312 HIR524312 HSN524312 ICJ524312 IMF524312 IWB524312 JFX524312 JPT524312 JZP524312 KJL524312 KTH524312 LDD524312 LMZ524312 LWV524312 MGR524312 MQN524312 NAJ524312 NKF524312 NUB524312 ODX524312 ONT524312 OXP524312 PHL524312 PRH524312 QBD524312 QKZ524312 QUV524312 RER524312 RON524312 RYJ524312 SIF524312 SSB524312 TBX524312 TLT524312 TVP524312 UFL524312 UPH524312 UZD524312 VIZ524312 VSV524312 WCR524312 WMN524312 WWJ524312 U131096 JX589848 TT589848 ADP589848 ANL589848 AXH589848 BHD589848 BQZ589848 CAV589848 CKR589848 CUN589848 DEJ589848 DOF589848 DYB589848 EHX589848 ERT589848 FBP589848 FLL589848 FVH589848 GFD589848 GOZ589848 GYV589848 HIR589848 HSN589848 ICJ589848 IMF589848 IWB589848 JFX589848 JPT589848 JZP589848 KJL589848 KTH589848 LDD589848 LMZ589848 LWV589848 MGR589848 MQN589848 NAJ589848 NKF589848 NUB589848 ODX589848 ONT589848 OXP589848 PHL589848 PRH589848 QBD589848 QKZ589848 QUV589848 RER589848 RON589848 RYJ589848 SIF589848 SSB589848 TBX589848 TLT589848 TVP589848 UFL589848 UPH589848 UZD589848 VIZ589848 VSV589848 WCR589848 WMN589848 WWJ589848 U196632 JX655384 TT655384 ADP655384 ANL655384 AXH655384 BHD655384 BQZ655384 CAV655384 CKR655384 CUN655384 DEJ655384 DOF655384 DYB655384 EHX655384 ERT655384 FBP655384 FLL655384 FVH655384 GFD655384 GOZ655384 GYV655384 HIR655384 HSN655384 ICJ655384 IMF655384 IWB655384 JFX655384 JPT655384 JZP655384 KJL655384 KTH655384 LDD655384 LMZ655384 LWV655384 MGR655384 MQN655384 NAJ655384 NKF655384 NUB655384 ODX655384 ONT655384 OXP655384 PHL655384 PRH655384 QBD655384 QKZ655384 QUV655384 RER655384 RON655384 RYJ655384 SIF655384 SSB655384 TBX655384 TLT655384 TVP655384 UFL655384 UPH655384 UZD655384 VIZ655384 VSV655384 WCR655384 WMN655384 WWJ655384 U262168 JX720920 TT720920 ADP720920 ANL720920 AXH720920 BHD720920 BQZ720920 CAV720920 CKR720920 CUN720920 DEJ720920 DOF720920 DYB720920 EHX720920 ERT720920 FBP720920 FLL720920 FVH720920 GFD720920 GOZ720920 GYV720920 HIR720920 HSN720920 ICJ720920 IMF720920 IWB720920 JFX720920 JPT720920 JZP720920 KJL720920 KTH720920 LDD720920 LMZ720920 LWV720920 MGR720920 MQN720920 NAJ720920 NKF720920 NUB720920 ODX720920 ONT720920 OXP720920 PHL720920 PRH720920 QBD720920 QKZ720920 QUV720920 RER720920 RON720920 RYJ720920 SIF720920 SSB720920 TBX720920 TLT720920 TVP720920 UFL720920 UPH720920 UZD720920 VIZ720920 VSV720920 WCR720920 WMN720920 WWJ720920 WWJ24 JX786456 TT786456 ADP786456 ANL786456 AXH786456 BHD786456 BQZ786456 CAV786456 CKR786456 CUN786456 DEJ786456 DOF786456 DYB786456 EHX786456 ERT786456 FBP786456 FLL786456 FVH786456 GFD786456 GOZ786456 GYV786456 HIR786456 HSN786456 ICJ786456 IMF786456 IWB786456 JFX786456 JPT786456 JZP786456 KJL786456 KTH786456 LDD786456 LMZ786456 LWV786456 MGR786456 MQN786456 NAJ786456 NKF786456 NUB786456 ODX786456 ONT786456 OXP786456 PHL786456 PRH786456 QBD786456 QKZ786456 QUV786456 RER786456 RON786456 RYJ786456 SIF786456 SSB786456 TBX786456 TLT786456 TVP786456 UFL786456 UPH786456 UZD786456 VIZ786456 VSV786456 WCR786456 WMN786456 WWJ786456 U24 JX851992 TT851992 ADP851992 ANL851992 AXH851992 BHD851992 BQZ851992 CAV851992 CKR851992 CUN851992 DEJ851992 DOF851992 DYB851992 EHX851992 ERT851992 FBP851992 FLL851992 FVH851992 GFD851992 GOZ851992 GYV851992 HIR851992 HSN851992 ICJ851992 IMF851992 IWB851992 JFX851992 JPT851992 JZP851992 KJL851992 KTH851992 LDD851992 LMZ851992 LWV851992 MGR851992 MQN851992 NAJ851992 NKF851992 NUB851992 ODX851992 ONT851992 OXP851992 PHL851992 PRH851992 QBD851992 QKZ851992 QUV851992 RER851992 RON851992 RYJ851992 SIF851992 SSB851992 TBX851992 TLT851992 TVP851992 UFL851992 UPH851992 UZD851992 VIZ851992 VSV851992 WCR851992 WMN851992 WWJ851992 JX917528 TT917528 ADP917528 ANL917528 AXH917528 BHD917528 BQZ917528 CAV917528 CKR917528 CUN917528 DEJ917528 DOF917528 DYB917528 EHX917528 ERT917528 FBP917528 FLL917528 FVH917528 GFD917528 GOZ917528 GYV917528 HIR917528 HSN917528 ICJ917528 IMF917528 IWB917528 JFX917528 JPT917528 JZP917528 KJL917528 KTH917528 LDD917528 LMZ917528 LWV917528 MGR917528 MQN917528 NAJ917528 NKF917528 NUB917528 ODX917528 ONT917528 OXP917528 PHL917528 PRH917528 QBD917528 QKZ917528 QUV917528 RER917528 RON917528 RYJ917528 SIF917528 SSB917528 TBX917528 TLT917528 TVP917528 UFL917528 UPH917528 UZD917528 VIZ917528 VSV917528 WCR917528 WMN917528 WWJ917528 WWJ983064 JX983064 TT983064 ADP983064 ANL983064 AXH983064 BHD983064 BQZ983064 CAV983064 CKR983064 CUN983064 DEJ983064 DOF983064 DYB983064 EHX983064 ERT983064 FBP983064 FLL983064 FVH983064 GFD983064 GOZ983064 GYV983064 HIR983064 HSN983064 ICJ983064 IMF983064 IWB983064 JFX983064 JPT983064 JZP983064 KJL983064 KTH983064 LDD983064 LMZ983064 LWV983064 MGR983064 MQN983064 NAJ983064 NKF983064 NUB983064 ODX983064 ONT983064 OXP983064 PHL983064 PRH983064 QBD983064 QKZ983064 QUV983064 RER983064 RON983064 RYJ983064 SIF983064 SSB983064 TBX983064 TLT983064 TVP983064 UFL983064 UPH983064 UZD983064 VIZ983064 VSV983064 WCR983064 WMN983064 WMN24 WCR24 VSV24 VIZ24 UZD24 UPH24 UFL24 TVP24 TLT24 TBX24 SSB24 SIF24 RYJ24 RON24 RER24 QUV24 QKZ24 QBD24 PRH24 PHL24 OXP24 ONT24 ODX24 NUB24 NKF24 NAJ24 MQN24 MGR24 LWV24 LMZ24 LDD24 KTH24 KJL24 JZP24 JPT24 JFX24 IWB24 IMF24 ICJ24 HSN24 HIR24 GYV24 GOZ24 GFD24 FVH24 FLL24 FBP24 ERT24 EHX24 DYB24 DOF24 DEJ24 CUN24 CKR24 CAV24 BQZ24 BHD24 AXH24 ANL24 ADP24 TT24 TR24 JX24 WWH24 WML24 WCP24 VST24 VIX24 UZB24 UPF24 UFJ24 TVN24 TLR24 TBV24 SRZ24 SID24 RYH24 ROL24 REP24 QUT24 QKX24 QBB24 PRF24 PHJ24 OXN24 ONR24 ODV24 NTZ24 NKD24 NAH24 MQL24 MGP24 LWT24 LMX24 LDB24 KTF24 KJJ24 JZN24 JPR24 JFV24 IVZ24 IMD24 ICH24 HSL24 HIP24 GYT24 GOX24 GFB24 FVF24 FLJ24 FBN24 ERR24 EHV24 DXZ24 DOD24 DEH24 CUL24 CKP24 CAT24 BQX24 BHB24 AXF24 ANJ24 ADN24 JV24 U327704 U393240 S24 U458776 Z65560 Z131096 Z196632 Z262168 Z327704 Z393240 Z458776 Z524312 Z589848 Z655384 Z720920 Z786456 Z851992 Z917528 Z983064 AB524312 AB589848 AB655384 AB720920 AB786456 AB851992 AB917528 AB983064 AB65560 AB131096 AB196632 AB262168 AB458776 AB327704 AB393240 AB24 Z24 JV28 S28 WWJ28 WMN28 WCR28 VSV28 VIZ28 UZD28 UPH28 UFL28 TVP28 TLT28 TBX28 SSB28 SIF28 RYJ28 RON28 RER28 QUV28 QKZ28 QBD28 PRH28 PHL28 OXP28 ONT28 ODX28 NUB28 NKF28 NAJ28 MQN28 MGR28 LWV28 LMZ28 LDD28 KTH28 KJL28 JZP28 JPT28 JFX28 IWB28 IMF28 ICJ28 HSN28 HIR28 GYV28 GOZ28 GFD28 FVH28 FLL28 FBP28 ERT28 EHX28 DYB28 DOF28 DEJ28 CUN28 CKR28 CAV28 BQZ28 BHD28 AXH28 ANL28 ADP28 TT28 TR28 JX28 WWH28 WML28 WCP28 VST28 VIX28 UZB28 UPF28 UFJ28 TVN28 TLR28 TBV28 SRZ28 SID28 RYH28 ROL28 REP28 QUT28 QKX28 QBB28 PRF28 PHJ28 OXN28 ONR28 ODV28 NTZ28 NKD28 NAH28 MQL28 MGP28 LWT28 LMX28 LDB28 KTF28 KJJ28 JZN28 JPR28 JFV28 IVZ28 IMD28 ICH28 HSL28 HIP28 GYT28 GOX28 GFB28 FVF28 FLJ28 FBN28 ERR28 EHV28 DXZ28 DOD28 DEH28 CUL28 CKP28 CAT28 BQX28 BHB28 AXF28 ANJ28 ADN28 U28 Z28 AB28" xr:uid="{00000000-0002-0000-0B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U65560 TQ65560 ADM65560 ANI65560 AXE65560 BHA65560 BQW65560 CAS65560 CKO65560 CUK65560 DEG65560 DOC65560 DXY65560 EHU65560 ERQ65560 FBM65560 FLI65560 FVE65560 GFA65560 GOW65560 GYS65560 HIO65560 HSK65560 ICG65560 IMC65560 IVY65560 JFU65560 JPQ65560 JZM65560 KJI65560 KTE65560 LDA65560 LMW65560 LWS65560 MGO65560 MQK65560 NAG65560 NKC65560 NTY65560 ODU65560 ONQ65560 OXM65560 PHI65560 PRE65560 QBA65560 QKW65560 QUS65560 REO65560 ROK65560 RYG65560 SIC65560 SRY65560 TBU65560 TLQ65560 TVM65560 UFI65560 UPE65560 UZA65560 VIW65560 VSS65560 WCO65560 WMK65560 WWG65560 R131096 JU131096 TQ131096 ADM131096 ANI131096 AXE131096 BHA131096 BQW131096 CAS131096 CKO131096 CUK131096 DEG131096 DOC131096 DXY131096 EHU131096 ERQ131096 FBM131096 FLI131096 FVE131096 GFA131096 GOW131096 GYS131096 HIO131096 HSK131096 ICG131096 IMC131096 IVY131096 JFU131096 JPQ131096 JZM131096 KJI131096 KTE131096 LDA131096 LMW131096 LWS131096 MGO131096 MQK131096 NAG131096 NKC131096 NTY131096 ODU131096 ONQ131096 OXM131096 PHI131096 PRE131096 QBA131096 QKW131096 QUS131096 REO131096 ROK131096 RYG131096 SIC131096 SRY131096 TBU131096 TLQ131096 TVM131096 UFI131096 UPE131096 UZA131096 VIW131096 VSS131096 WCO131096 WMK131096 WWG131096 R196632 JU196632 TQ196632 ADM196632 ANI196632 AXE196632 BHA196632 BQW196632 CAS196632 CKO196632 CUK196632 DEG196632 DOC196632 DXY196632 EHU196632 ERQ196632 FBM196632 FLI196632 FVE196632 GFA196632 GOW196632 GYS196632 HIO196632 HSK196632 ICG196632 IMC196632 IVY196632 JFU196632 JPQ196632 JZM196632 KJI196632 KTE196632 LDA196632 LMW196632 LWS196632 MGO196632 MQK196632 NAG196632 NKC196632 NTY196632 ODU196632 ONQ196632 OXM196632 PHI196632 PRE196632 QBA196632 QKW196632 QUS196632 REO196632 ROK196632 RYG196632 SIC196632 SRY196632 TBU196632 TLQ196632 TVM196632 UFI196632 UPE196632 UZA196632 VIW196632 VSS196632 WCO196632 WMK196632 WWG196632 R262168 JU262168 TQ262168 ADM262168 ANI262168 AXE262168 BHA262168 BQW262168 CAS262168 CKO262168 CUK262168 DEG262168 DOC262168 DXY262168 EHU262168 ERQ262168 FBM262168 FLI262168 FVE262168 GFA262168 GOW262168 GYS262168 HIO262168 HSK262168 ICG262168 IMC262168 IVY262168 JFU262168 JPQ262168 JZM262168 KJI262168 KTE262168 LDA262168 LMW262168 LWS262168 MGO262168 MQK262168 NAG262168 NKC262168 NTY262168 ODU262168 ONQ262168 OXM262168 PHI262168 PRE262168 QBA262168 QKW262168 QUS262168 REO262168 ROK262168 RYG262168 SIC262168 SRY262168 TBU262168 TLQ262168 TVM262168 UFI262168 UPE262168 UZA262168 VIW262168 VSS262168 WCO262168 WMK262168 WWG262168 R327704 JU327704 TQ327704 ADM327704 ANI327704 AXE327704 BHA327704 BQW327704 CAS327704 CKO327704 CUK327704 DEG327704 DOC327704 DXY327704 EHU327704 ERQ327704 FBM327704 FLI327704 FVE327704 GFA327704 GOW327704 GYS327704 HIO327704 HSK327704 ICG327704 IMC327704 IVY327704 JFU327704 JPQ327704 JZM327704 KJI327704 KTE327704 LDA327704 LMW327704 LWS327704 MGO327704 MQK327704 NAG327704 NKC327704 NTY327704 ODU327704 ONQ327704 OXM327704 PHI327704 PRE327704 QBA327704 QKW327704 QUS327704 REO327704 ROK327704 RYG327704 SIC327704 SRY327704 TBU327704 TLQ327704 TVM327704 UFI327704 UPE327704 UZA327704 VIW327704 VSS327704 WCO327704 WMK327704 WWG327704 R393240 JU393240 TQ393240 ADM393240 ANI393240 AXE393240 BHA393240 BQW393240 CAS393240 CKO393240 CUK393240 DEG393240 DOC393240 DXY393240 EHU393240 ERQ393240 FBM393240 FLI393240 FVE393240 GFA393240 GOW393240 GYS393240 HIO393240 HSK393240 ICG393240 IMC393240 IVY393240 JFU393240 JPQ393240 JZM393240 KJI393240 KTE393240 LDA393240 LMW393240 LWS393240 MGO393240 MQK393240 NAG393240 NKC393240 NTY393240 ODU393240 ONQ393240 OXM393240 PHI393240 PRE393240 QBA393240 QKW393240 QUS393240 REO393240 ROK393240 RYG393240 SIC393240 SRY393240 TBU393240 TLQ393240 TVM393240 UFI393240 UPE393240 UZA393240 VIW393240 VSS393240 WCO393240 WMK393240 WWG393240 R458776 JU458776 TQ458776 ADM458776 ANI458776 AXE458776 BHA458776 BQW458776 CAS458776 CKO458776 CUK458776 DEG458776 DOC458776 DXY458776 EHU458776 ERQ458776 FBM458776 FLI458776 FVE458776 GFA458776 GOW458776 GYS458776 HIO458776 HSK458776 ICG458776 IMC458776 IVY458776 JFU458776 JPQ458776 JZM458776 KJI458776 KTE458776 LDA458776 LMW458776 LWS458776 MGO458776 MQK458776 NAG458776 NKC458776 NTY458776 ODU458776 ONQ458776 OXM458776 PHI458776 PRE458776 QBA458776 QKW458776 QUS458776 REO458776 ROK458776 RYG458776 SIC458776 SRY458776 TBU458776 TLQ458776 TVM458776 UFI458776 UPE458776 UZA458776 VIW458776 VSS458776 WCO458776 WMK458776 WWG458776 R524312 JU524312 TQ524312 ADM524312 ANI524312 AXE524312 BHA524312 BQW524312 CAS524312 CKO524312 CUK524312 DEG524312 DOC524312 DXY524312 EHU524312 ERQ524312 FBM524312 FLI524312 FVE524312 GFA524312 GOW524312 GYS524312 HIO524312 HSK524312 ICG524312 IMC524312 IVY524312 JFU524312 JPQ524312 JZM524312 KJI524312 KTE524312 LDA524312 LMW524312 LWS524312 MGO524312 MQK524312 NAG524312 NKC524312 NTY524312 ODU524312 ONQ524312 OXM524312 PHI524312 PRE524312 QBA524312 QKW524312 QUS524312 REO524312 ROK524312 RYG524312 SIC524312 SRY524312 TBU524312 TLQ524312 TVM524312 UFI524312 UPE524312 UZA524312 VIW524312 VSS524312 WCO524312 WMK524312 WWG524312 R589848 JU589848 TQ589848 ADM589848 ANI589848 AXE589848 BHA589848 BQW589848 CAS589848 CKO589848 CUK589848 DEG589848 DOC589848 DXY589848 EHU589848 ERQ589848 FBM589848 FLI589848 FVE589848 GFA589848 GOW589848 GYS589848 HIO589848 HSK589848 ICG589848 IMC589848 IVY589848 JFU589848 JPQ589848 JZM589848 KJI589848 KTE589848 LDA589848 LMW589848 LWS589848 MGO589848 MQK589848 NAG589848 NKC589848 NTY589848 ODU589848 ONQ589848 OXM589848 PHI589848 PRE589848 QBA589848 QKW589848 QUS589848 REO589848 ROK589848 RYG589848 SIC589848 SRY589848 TBU589848 TLQ589848 TVM589848 UFI589848 UPE589848 UZA589848 VIW589848 VSS589848 WCO589848 WMK589848 WWG589848 R655384 JU655384 TQ655384 ADM655384 ANI655384 AXE655384 BHA655384 BQW655384 CAS655384 CKO655384 CUK655384 DEG655384 DOC655384 DXY655384 EHU655384 ERQ655384 FBM655384 FLI655384 FVE655384 GFA655384 GOW655384 GYS655384 HIO655384 HSK655384 ICG655384 IMC655384 IVY655384 JFU655384 JPQ655384 JZM655384 KJI655384 KTE655384 LDA655384 LMW655384 LWS655384 MGO655384 MQK655384 NAG655384 NKC655384 NTY655384 ODU655384 ONQ655384 OXM655384 PHI655384 PRE655384 QBA655384 QKW655384 QUS655384 REO655384 ROK655384 RYG655384 SIC655384 SRY655384 TBU655384 TLQ655384 TVM655384 UFI655384 UPE655384 UZA655384 VIW655384 VSS655384 WCO655384 WMK655384 WWG655384 R720920 JU720920 TQ720920 ADM720920 ANI720920 AXE720920 BHA720920 BQW720920 CAS720920 CKO720920 CUK720920 DEG720920 DOC720920 DXY720920 EHU720920 ERQ720920 FBM720920 FLI720920 FVE720920 GFA720920 GOW720920 GYS720920 HIO720920 HSK720920 ICG720920 IMC720920 IVY720920 JFU720920 JPQ720920 JZM720920 KJI720920 KTE720920 LDA720920 LMW720920 LWS720920 MGO720920 MQK720920 NAG720920 NKC720920 NTY720920 ODU720920 ONQ720920 OXM720920 PHI720920 PRE720920 QBA720920 QKW720920 QUS720920 REO720920 ROK720920 RYG720920 SIC720920 SRY720920 TBU720920 TLQ720920 TVM720920 UFI720920 UPE720920 UZA720920 VIW720920 VSS720920 WCO720920 WMK720920 WWG720920 R786456 JU786456 TQ786456 ADM786456 ANI786456 AXE786456 BHA786456 BQW786456 CAS786456 CKO786456 CUK786456 DEG786456 DOC786456 DXY786456 EHU786456 ERQ786456 FBM786456 FLI786456 FVE786456 GFA786456 GOW786456 GYS786456 HIO786456 HSK786456 ICG786456 IMC786456 IVY786456 JFU786456 JPQ786456 JZM786456 KJI786456 KTE786456 LDA786456 LMW786456 LWS786456 MGO786456 MQK786456 NAG786456 NKC786456 NTY786456 ODU786456 ONQ786456 OXM786456 PHI786456 PRE786456 QBA786456 QKW786456 QUS786456 REO786456 ROK786456 RYG786456 SIC786456 SRY786456 TBU786456 TLQ786456 TVM786456 UFI786456 UPE786456 UZA786456 VIW786456 VSS786456 WCO786456 WMK786456 WWG786456 R851992 JU851992 TQ851992 ADM851992 ANI851992 AXE851992 BHA851992 BQW851992 CAS851992 CKO851992 CUK851992 DEG851992 DOC851992 DXY851992 EHU851992 ERQ851992 FBM851992 FLI851992 FVE851992 GFA851992 GOW851992 GYS851992 HIO851992 HSK851992 ICG851992 IMC851992 IVY851992 JFU851992 JPQ851992 JZM851992 KJI851992 KTE851992 LDA851992 LMW851992 LWS851992 MGO851992 MQK851992 NAG851992 NKC851992 NTY851992 ODU851992 ONQ851992 OXM851992 PHI851992 PRE851992 QBA851992 QKW851992 QUS851992 REO851992 ROK851992 RYG851992 SIC851992 SRY851992 TBU851992 TLQ851992 TVM851992 UFI851992 UPE851992 UZA851992 VIW851992 VSS851992 WCO851992 WMK851992 WWG851992 R917528 JU917528 TQ917528 ADM917528 ANI917528 AXE917528 BHA917528 BQW917528 CAS917528 CKO917528 CUK917528 DEG917528 DOC917528 DXY917528 EHU917528 ERQ917528 FBM917528 FLI917528 FVE917528 GFA917528 GOW917528 GYS917528 HIO917528 HSK917528 ICG917528 IMC917528 IVY917528 JFU917528 JPQ917528 JZM917528 KJI917528 KTE917528 LDA917528 LMW917528 LWS917528 MGO917528 MQK917528 NAG917528 NKC917528 NTY917528 ODU917528 ONQ917528 OXM917528 PHI917528 PRE917528 QBA917528 QKW917528 QUS917528 REO917528 ROK917528 RYG917528 SIC917528 SRY917528 TBU917528 TLQ917528 TVM917528 UFI917528 UPE917528 UZA917528 VIW917528 VSS917528 WCO917528 WMK917528 WWG917528 R983064 JU983064 TQ983064 ADM983064 ANI983064 AXE983064 BHA983064 BQW983064 CAS983064 CKO983064 CUK983064 DEG983064 DOC983064 DXY983064 EHU983064 ERQ983064 FBM983064 FLI983064 FVE983064 GFA983064 GOW983064 GYS983064 HIO983064 HSK983064 ICG983064 IMC983064 IVY983064 JFU983064 JPQ983064 JZM983064 KJI983064 KTE983064 LDA983064 LMW983064 LWS983064 MGO983064 MQK983064 NAG983064 NKC983064 NTY983064 ODU983064 ONQ983064 OXM983064 PHI983064 PRE983064 QBA983064 QKW983064 QUS983064 REO983064 ROK983064 RYG983064 SIC983064 SRY983064 TBU983064 TLQ983064 TVM983064 UFI983064 UPE983064 UZA983064 VIW983064 VSS983064 WCO983064 WMK983064 WWG983064 WWI983064 T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T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T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T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T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T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T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T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T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T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T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T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T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T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T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CQ24 VSU24 VIY24 UZC24 UPG24 UFK24 TVO24 TLS24 TBW24 SSA24 SIE24 RYI24 ROM24 REQ24 QUU24 QKY24 QBC24 PRG24 PHK24 OXO24 ONS24 ODW24 NUA24 NKE24 NAI24 MQM24 MGQ24 LWU24 LMY24 LDC24 KTG24 KJK24 JZO24 JPS24 JFW24 IWA24 IME24 ICI24 HSM24 HIQ24 GYU24 GOY24 GFC24 FVG24 FLK24 FBO24 ERS24 EHW24 DYA24 DOE24 DEI24 CUM24 CKQ24 CAU24 BQY24 BHC24 AXG24 ANK24 ADO24 TS24 JW24 WWI24 WWG24 WMK24 WCO24 VSS24 VIW24 UZA24 UPE24 UFI24 TVM24 TLQ24 TBU24 SRY24 SIC24 RYG24 ROK24 REO24 QUS24 QKW24 QBA24 PRE24 PHI24 OXM24 ONQ24 ODU24 NTY24 NKC24 NAG24 MQK24 MGO24 LWS24 LMW24 LDA24 KTE24 KJI24 JZM24 JPQ24 JFU24 IVY24 IMC24 ICG24 HSK24 HIO24 GYS24 GOW24 GFA24 FVE24 FLI24 FBM24 ERQ24 EHU24 DXY24 DOC24 DEG24 CUK24 CKO24 CAS24 BQW24 BHA24 AXE24 ANI24 ADM24 TQ24 JU24 R24 WMM24 Y65560 Y131096 Y196632 Y262168 Y327704 Y393240 Y458776 Y524312 Y589848 Y655384 Y720920 Y786456 Y851992 Y917528 Y983064 AA65560 AA131096 AA196632 AA262168 AA327704 AA393240 AA458776 AA524312 AA589848 AA655384 AA720920 AA786456 AA851992 AA917528 AA983064 Y24 R28 WWI28 WMM28 WCQ28 VSU28 VIY28 UZC28 UPG28 UFK28 TVO28 TLS28 TBW28 SSA28 SIE28 RYI28 ROM28 REQ28 QUU28 QKY28 QBC28 PRG28 PHK28 OXO28 ONS28 ODW28 NUA28 NKE28 NAI28 MQM28 MGQ28 LWU28 LMY28 LDC28 KTG28 KJK28 JZO28 JPS28 JFW28 IWA28 IME28 ICI28 HSM28 HIQ28 GYU28 GOY28 GFC28 FVG28 FLK28 FBO28 ERS28 EHW28 DYA28 DOE28 DEI28 CUM28 CKQ28 CAU28 BQY28 BHC28 AXG28 ANK28 ADO28 TS28 JW28 T28 WWG28 WMK28 WCO28 VSS28 VIW28 UZA28 UPE28 UFI28 TVM28 TLQ28 TBU28 SRY28 SIC28 RYG28 ROK28 REO28 QUS28 QKW28 QBA28 PRE28 PHI28 OXM28 ONQ28 ODU28 NTY28 NKC28 NAG28 MQK28 MGO28 LWS28 LMW28 LDA28 KTE28 KJI28 JZM28 JPQ28 JFU28 IVY28 IMC28 ICG28 HSK28 HIO28 GYS28 GOW28 GFA28 FVE28 FLI28 FBM28 ERQ28 EHU28 DXY28 DOC28 DEG28 CUK28 CKO28 CAS28 BQW28 BHA28 AXE28 ANI28 ADM28 TQ28 JU28 Y28 AA28" xr:uid="{00000000-0002-0000-0B00-000003000000}"/>
    <dataValidation type="list" allowBlank="1" showInputMessage="1" showErrorMessage="1" errorTitle="Ошибка" error="Выберите значение из списка" sqref="WWB983064 M65560 JP65560 TL65560 ADH65560 AND65560 AWZ65560 BGV65560 BQR65560 CAN65560 CKJ65560 CUF65560 DEB65560 DNX65560 DXT65560 EHP65560 ERL65560 FBH65560 FLD65560 FUZ65560 GEV65560 GOR65560 GYN65560 HIJ65560 HSF65560 ICB65560 ILX65560 IVT65560 JFP65560 JPL65560 JZH65560 KJD65560 KSZ65560 LCV65560 LMR65560 LWN65560 MGJ65560 MQF65560 NAB65560 NJX65560 NTT65560 ODP65560 ONL65560 OXH65560 PHD65560 PQZ65560 QAV65560 QKR65560 QUN65560 REJ65560 ROF65560 RYB65560 SHX65560 SRT65560 TBP65560 TLL65560 TVH65560 UFD65560 UOZ65560 UYV65560 VIR65560 VSN65560 WCJ65560 WMF65560 WWB65560 M131096 JP131096 TL131096 ADH131096 AND131096 AWZ131096 BGV131096 BQR131096 CAN131096 CKJ131096 CUF131096 DEB131096 DNX131096 DXT131096 EHP131096 ERL131096 FBH131096 FLD131096 FUZ131096 GEV131096 GOR131096 GYN131096 HIJ131096 HSF131096 ICB131096 ILX131096 IVT131096 JFP131096 JPL131096 JZH131096 KJD131096 KSZ131096 LCV131096 LMR131096 LWN131096 MGJ131096 MQF131096 NAB131096 NJX131096 NTT131096 ODP131096 ONL131096 OXH131096 PHD131096 PQZ131096 QAV131096 QKR131096 QUN131096 REJ131096 ROF131096 RYB131096 SHX131096 SRT131096 TBP131096 TLL131096 TVH131096 UFD131096 UOZ131096 UYV131096 VIR131096 VSN131096 WCJ131096 WMF131096 WWB131096 M196632 JP196632 TL196632 ADH196632 AND196632 AWZ196632 BGV196632 BQR196632 CAN196632 CKJ196632 CUF196632 DEB196632 DNX196632 DXT196632 EHP196632 ERL196632 FBH196632 FLD196632 FUZ196632 GEV196632 GOR196632 GYN196632 HIJ196632 HSF196632 ICB196632 ILX196632 IVT196632 JFP196632 JPL196632 JZH196632 KJD196632 KSZ196632 LCV196632 LMR196632 LWN196632 MGJ196632 MQF196632 NAB196632 NJX196632 NTT196632 ODP196632 ONL196632 OXH196632 PHD196632 PQZ196632 QAV196632 QKR196632 QUN196632 REJ196632 ROF196632 RYB196632 SHX196632 SRT196632 TBP196632 TLL196632 TVH196632 UFD196632 UOZ196632 UYV196632 VIR196632 VSN196632 WCJ196632 WMF196632 WWB196632 M262168 JP262168 TL262168 ADH262168 AND262168 AWZ262168 BGV262168 BQR262168 CAN262168 CKJ262168 CUF262168 DEB262168 DNX262168 DXT262168 EHP262168 ERL262168 FBH262168 FLD262168 FUZ262168 GEV262168 GOR262168 GYN262168 HIJ262168 HSF262168 ICB262168 ILX262168 IVT262168 JFP262168 JPL262168 JZH262168 KJD262168 KSZ262168 LCV262168 LMR262168 LWN262168 MGJ262168 MQF262168 NAB262168 NJX262168 NTT262168 ODP262168 ONL262168 OXH262168 PHD262168 PQZ262168 QAV262168 QKR262168 QUN262168 REJ262168 ROF262168 RYB262168 SHX262168 SRT262168 TBP262168 TLL262168 TVH262168 UFD262168 UOZ262168 UYV262168 VIR262168 VSN262168 WCJ262168 WMF262168 WWB262168 M327704 JP327704 TL327704 ADH327704 AND327704 AWZ327704 BGV327704 BQR327704 CAN327704 CKJ327704 CUF327704 DEB327704 DNX327704 DXT327704 EHP327704 ERL327704 FBH327704 FLD327704 FUZ327704 GEV327704 GOR327704 GYN327704 HIJ327704 HSF327704 ICB327704 ILX327704 IVT327704 JFP327704 JPL327704 JZH327704 KJD327704 KSZ327704 LCV327704 LMR327704 LWN327704 MGJ327704 MQF327704 NAB327704 NJX327704 NTT327704 ODP327704 ONL327704 OXH327704 PHD327704 PQZ327704 QAV327704 QKR327704 QUN327704 REJ327704 ROF327704 RYB327704 SHX327704 SRT327704 TBP327704 TLL327704 TVH327704 UFD327704 UOZ327704 UYV327704 VIR327704 VSN327704 WCJ327704 WMF327704 WWB327704 M393240 JP393240 TL393240 ADH393240 AND393240 AWZ393240 BGV393240 BQR393240 CAN393240 CKJ393240 CUF393240 DEB393240 DNX393240 DXT393240 EHP393240 ERL393240 FBH393240 FLD393240 FUZ393240 GEV393240 GOR393240 GYN393240 HIJ393240 HSF393240 ICB393240 ILX393240 IVT393240 JFP393240 JPL393240 JZH393240 KJD393240 KSZ393240 LCV393240 LMR393240 LWN393240 MGJ393240 MQF393240 NAB393240 NJX393240 NTT393240 ODP393240 ONL393240 OXH393240 PHD393240 PQZ393240 QAV393240 QKR393240 QUN393240 REJ393240 ROF393240 RYB393240 SHX393240 SRT393240 TBP393240 TLL393240 TVH393240 UFD393240 UOZ393240 UYV393240 VIR393240 VSN393240 WCJ393240 WMF393240 WWB393240 M458776 JP458776 TL458776 ADH458776 AND458776 AWZ458776 BGV458776 BQR458776 CAN458776 CKJ458776 CUF458776 DEB458776 DNX458776 DXT458776 EHP458776 ERL458776 FBH458776 FLD458776 FUZ458776 GEV458776 GOR458776 GYN458776 HIJ458776 HSF458776 ICB458776 ILX458776 IVT458776 JFP458776 JPL458776 JZH458776 KJD458776 KSZ458776 LCV458776 LMR458776 LWN458776 MGJ458776 MQF458776 NAB458776 NJX458776 NTT458776 ODP458776 ONL458776 OXH458776 PHD458776 PQZ458776 QAV458776 QKR458776 QUN458776 REJ458776 ROF458776 RYB458776 SHX458776 SRT458776 TBP458776 TLL458776 TVH458776 UFD458776 UOZ458776 UYV458776 VIR458776 VSN458776 WCJ458776 WMF458776 WWB458776 M524312 JP524312 TL524312 ADH524312 AND524312 AWZ524312 BGV524312 BQR524312 CAN524312 CKJ524312 CUF524312 DEB524312 DNX524312 DXT524312 EHP524312 ERL524312 FBH524312 FLD524312 FUZ524312 GEV524312 GOR524312 GYN524312 HIJ524312 HSF524312 ICB524312 ILX524312 IVT524312 JFP524312 JPL524312 JZH524312 KJD524312 KSZ524312 LCV524312 LMR524312 LWN524312 MGJ524312 MQF524312 NAB524312 NJX524312 NTT524312 ODP524312 ONL524312 OXH524312 PHD524312 PQZ524312 QAV524312 QKR524312 QUN524312 REJ524312 ROF524312 RYB524312 SHX524312 SRT524312 TBP524312 TLL524312 TVH524312 UFD524312 UOZ524312 UYV524312 VIR524312 VSN524312 WCJ524312 WMF524312 WWB524312 M589848 JP589848 TL589848 ADH589848 AND589848 AWZ589848 BGV589848 BQR589848 CAN589848 CKJ589848 CUF589848 DEB589848 DNX589848 DXT589848 EHP589848 ERL589848 FBH589848 FLD589848 FUZ589848 GEV589848 GOR589848 GYN589848 HIJ589848 HSF589848 ICB589848 ILX589848 IVT589848 JFP589848 JPL589848 JZH589848 KJD589848 KSZ589848 LCV589848 LMR589848 LWN589848 MGJ589848 MQF589848 NAB589848 NJX589848 NTT589848 ODP589848 ONL589848 OXH589848 PHD589848 PQZ589848 QAV589848 QKR589848 QUN589848 REJ589848 ROF589848 RYB589848 SHX589848 SRT589848 TBP589848 TLL589848 TVH589848 UFD589848 UOZ589848 UYV589848 VIR589848 VSN589848 WCJ589848 WMF589848 WWB589848 M655384 JP655384 TL655384 ADH655384 AND655384 AWZ655384 BGV655384 BQR655384 CAN655384 CKJ655384 CUF655384 DEB655384 DNX655384 DXT655384 EHP655384 ERL655384 FBH655384 FLD655384 FUZ655384 GEV655384 GOR655384 GYN655384 HIJ655384 HSF655384 ICB655384 ILX655384 IVT655384 JFP655384 JPL655384 JZH655384 KJD655384 KSZ655384 LCV655384 LMR655384 LWN655384 MGJ655384 MQF655384 NAB655384 NJX655384 NTT655384 ODP655384 ONL655384 OXH655384 PHD655384 PQZ655384 QAV655384 QKR655384 QUN655384 REJ655384 ROF655384 RYB655384 SHX655384 SRT655384 TBP655384 TLL655384 TVH655384 UFD655384 UOZ655384 UYV655384 VIR655384 VSN655384 WCJ655384 WMF655384 WWB655384 M720920 JP720920 TL720920 ADH720920 AND720920 AWZ720920 BGV720920 BQR720920 CAN720920 CKJ720920 CUF720920 DEB720920 DNX720920 DXT720920 EHP720920 ERL720920 FBH720920 FLD720920 FUZ720920 GEV720920 GOR720920 GYN720920 HIJ720920 HSF720920 ICB720920 ILX720920 IVT720920 JFP720920 JPL720920 JZH720920 KJD720920 KSZ720920 LCV720920 LMR720920 LWN720920 MGJ720920 MQF720920 NAB720920 NJX720920 NTT720920 ODP720920 ONL720920 OXH720920 PHD720920 PQZ720920 QAV720920 QKR720920 QUN720920 REJ720920 ROF720920 RYB720920 SHX720920 SRT720920 TBP720920 TLL720920 TVH720920 UFD720920 UOZ720920 UYV720920 VIR720920 VSN720920 WCJ720920 WMF720920 WWB720920 M786456 JP786456 TL786456 ADH786456 AND786456 AWZ786456 BGV786456 BQR786456 CAN786456 CKJ786456 CUF786456 DEB786456 DNX786456 DXT786456 EHP786456 ERL786456 FBH786456 FLD786456 FUZ786456 GEV786456 GOR786456 GYN786456 HIJ786456 HSF786456 ICB786456 ILX786456 IVT786456 JFP786456 JPL786456 JZH786456 KJD786456 KSZ786456 LCV786456 LMR786456 LWN786456 MGJ786456 MQF786456 NAB786456 NJX786456 NTT786456 ODP786456 ONL786456 OXH786456 PHD786456 PQZ786456 QAV786456 QKR786456 QUN786456 REJ786456 ROF786456 RYB786456 SHX786456 SRT786456 TBP786456 TLL786456 TVH786456 UFD786456 UOZ786456 UYV786456 VIR786456 VSN786456 WCJ786456 WMF786456 WWB786456 M851992 JP851992 TL851992 ADH851992 AND851992 AWZ851992 BGV851992 BQR851992 CAN851992 CKJ851992 CUF851992 DEB851992 DNX851992 DXT851992 EHP851992 ERL851992 FBH851992 FLD851992 FUZ851992 GEV851992 GOR851992 GYN851992 HIJ851992 HSF851992 ICB851992 ILX851992 IVT851992 JFP851992 JPL851992 JZH851992 KJD851992 KSZ851992 LCV851992 LMR851992 LWN851992 MGJ851992 MQF851992 NAB851992 NJX851992 NTT851992 ODP851992 ONL851992 OXH851992 PHD851992 PQZ851992 QAV851992 QKR851992 QUN851992 REJ851992 ROF851992 RYB851992 SHX851992 SRT851992 TBP851992 TLL851992 TVH851992 UFD851992 UOZ851992 UYV851992 VIR851992 VSN851992 WCJ851992 WMF851992 WWB851992 M917528 JP917528 TL917528 ADH917528 AND917528 AWZ917528 BGV917528 BQR917528 CAN917528 CKJ917528 CUF917528 DEB917528 DNX917528 DXT917528 EHP917528 ERL917528 FBH917528 FLD917528 FUZ917528 GEV917528 GOR917528 GYN917528 HIJ917528 HSF917528 ICB917528 ILX917528 IVT917528 JFP917528 JPL917528 JZH917528 KJD917528 KSZ917528 LCV917528 LMR917528 LWN917528 MGJ917528 MQF917528 NAB917528 NJX917528 NTT917528 ODP917528 ONL917528 OXH917528 PHD917528 PQZ917528 QAV917528 QKR917528 QUN917528 REJ917528 ROF917528 RYB917528 SHX917528 SRT917528 TBP917528 TLL917528 TVH917528 UFD917528 UOZ917528 UYV917528 VIR917528 VSN917528 WCJ917528 WMF917528 WWB917528 M983064 JP983064 TL983064 ADH983064 AND983064 AWZ983064 BGV983064 BQR983064 CAN983064 CKJ983064 CUF983064 DEB983064 DNX983064 DXT983064 EHP983064 ERL983064 FBH983064 FLD983064 FUZ983064 GEV983064 GOR983064 GYN983064 HIJ983064 HSF983064 ICB983064 ILX983064 IVT983064 JFP983064 JPL983064 JZH983064 KJD983064 KSZ983064 LCV983064 LMR983064 LWN983064 MGJ983064 MQF983064 NAB983064 NJX983064 NTT983064 ODP983064 ONL983064 OXH983064 PHD983064 PQZ983064 QAV983064 QKR983064 QUN983064 REJ983064 ROF983064 RYB983064 SHX983064 SRT983064 TBP983064 TLL983064 TVH983064 UFD983064 UOZ983064 UYV983064 VIR983064 VSN983064 WCJ983064 WMF983064 WCJ24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M24 WWB24 WMF24 JP28 TL28 ADH28 AND28 AWZ28 M28 WWB28 WMF28 WCJ28 VSN28 VIR28 UYV28 UOZ28 UFD28 TVH28 TLL28 TBP28 SRT28 SHX28 RYB28 ROF28 REJ28 QUN28 QKR28 QAV28 PQZ28 PHD28 OXH28 ONL28 ODP28 NTT28 NJX28 NAB28 MQF28 MGJ28 LWN28 LMR28 LCV28 KSZ28 KJD28 JZH28 JPL28 JFP28 IVT28 ILX28 ICB28 HSF28 HIJ28 GYN28 GOR28 GEV28 FUZ28 FLD28 FBH28 ERL28 EHP28 DXT28 DNX28 DEB28 CUF28 CKJ28 CAN28 BQR28 BGV28" xr:uid="{00000000-0002-0000-0B00-000004000000}">
      <formula1>kind_of_heat_transfer</formula1>
    </dataValidation>
    <dataValidation type="list" allowBlank="1" showInputMessage="1" errorTitle="Ошибка" error="Выберите значение из списка" prompt="Выберите значение из списка" sqref="JR23:JY23 TN23:TU23 ADJ23:ADQ23 ANF23:ANM23 AXB23:AXI23 BGX23:BHE23 BQT23:BRA23 CAP23:CAW23 CKL23:CKS23 CUH23:CUO23 DED23:DEK23 DNZ23:DOG23 DXV23:DYC23 EHR23:EHY23 ERN23:ERU23 FBJ23:FBQ23 FLF23:FLM23 FVB23:FVI23 GEX23:GFE23 GOT23:GPA23 GYP23:GYW23 HIL23:HIS23 HSH23:HSO23 ICD23:ICK23 ILZ23:IMG23 IVV23:IWC23 JFR23:JFY23 JPN23:JPU23 JZJ23:JZQ23 KJF23:KJM23 KTB23:KTI23 LCX23:LDE23 LMT23:LNA23 LWP23:LWW23 MGL23:MGS23 MQH23:MQO23 NAD23:NAK23 NJZ23:NKG23 NTV23:NUC23 ODR23:ODY23 ONN23:ONU23 OXJ23:OXQ23 PHF23:PHM23 PRB23:PRI23 QAX23:QBE23 QKT23:QLA23 QUP23:QUW23 REL23:RES23 ROH23:ROO23 RYD23:RYK23 SHZ23:SIG23 SRV23:SSC23 TBR23:TBY23 TLN23:TLU23 TVJ23:TVQ23 UFF23:UFM23 UPB23:UPI23 UYX23:UZE23 VIT23:VJA23 VSP23:VSW23 WCL23:WCS23 WMH23:WMO23 WWD23:WWK23 JR65559:JY65559 TN65559:TU65559 ADJ65559:ADQ65559 ANF65559:ANM65559 AXB65559:AXI65559 BGX65559:BHE65559 BQT65559:BRA65559 CAP65559:CAW65559 CKL65559:CKS65559 CUH65559:CUO65559 DED65559:DEK65559 DNZ65559:DOG65559 DXV65559:DYC65559 EHR65559:EHY65559 ERN65559:ERU65559 FBJ65559:FBQ65559 FLF65559:FLM65559 FVB65559:FVI65559 GEX65559:GFE65559 GOT65559:GPA65559 GYP65559:GYW65559 HIL65559:HIS65559 HSH65559:HSO65559 ICD65559:ICK65559 ILZ65559:IMG65559 IVV65559:IWC65559 JFR65559:JFY65559 JPN65559:JPU65559 JZJ65559:JZQ65559 KJF65559:KJM65559 KTB65559:KTI65559 LCX65559:LDE65559 LMT65559:LNA65559 LWP65559:LWW65559 MGL65559:MGS65559 MQH65559:MQO65559 NAD65559:NAK65559 NJZ65559:NKG65559 NTV65559:NUC65559 ODR65559:ODY65559 ONN65559:ONU65559 OXJ65559:OXQ65559 PHF65559:PHM65559 PRB65559:PRI65559 QAX65559:QBE65559 QKT65559:QLA65559 QUP65559:QUW65559 REL65559:RES65559 ROH65559:ROO65559 RYD65559:RYK65559 SHZ65559:SIG65559 SRV65559:SSC65559 TBR65559:TBY65559 TLN65559:TLU65559 TVJ65559:TVQ65559 UFF65559:UFM65559 UPB65559:UPI65559 UYX65559:UZE65559 VIT65559:VJA65559 VSP65559:VSW65559 WCL65559:WCS65559 WMH65559:WMO65559 WWD65559:WWK65559 JR131095:JY131095 TN131095:TU131095 ADJ131095:ADQ131095 ANF131095:ANM131095 AXB131095:AXI131095 BGX131095:BHE131095 BQT131095:BRA131095 CAP131095:CAW131095 CKL131095:CKS131095 CUH131095:CUO131095 DED131095:DEK131095 DNZ131095:DOG131095 DXV131095:DYC131095 EHR131095:EHY131095 ERN131095:ERU131095 FBJ131095:FBQ131095 FLF131095:FLM131095 FVB131095:FVI131095 GEX131095:GFE131095 GOT131095:GPA131095 GYP131095:GYW131095 HIL131095:HIS131095 HSH131095:HSO131095 ICD131095:ICK131095 ILZ131095:IMG131095 IVV131095:IWC131095 JFR131095:JFY131095 JPN131095:JPU131095 JZJ131095:JZQ131095 KJF131095:KJM131095 KTB131095:KTI131095 LCX131095:LDE131095 LMT131095:LNA131095 LWP131095:LWW131095 MGL131095:MGS131095 MQH131095:MQO131095 NAD131095:NAK131095 NJZ131095:NKG131095 NTV131095:NUC131095 ODR131095:ODY131095 ONN131095:ONU131095 OXJ131095:OXQ131095 PHF131095:PHM131095 PRB131095:PRI131095 QAX131095:QBE131095 QKT131095:QLA131095 QUP131095:QUW131095 REL131095:RES131095 ROH131095:ROO131095 RYD131095:RYK131095 SHZ131095:SIG131095 SRV131095:SSC131095 TBR131095:TBY131095 TLN131095:TLU131095 TVJ131095:TVQ131095 UFF131095:UFM131095 UPB131095:UPI131095 UYX131095:UZE131095 VIT131095:VJA131095 VSP131095:VSW131095 WCL131095:WCS131095 WMH131095:WMO131095 WWD131095:WWK131095 JR196631:JY196631 TN196631:TU196631 ADJ196631:ADQ196631 ANF196631:ANM196631 AXB196631:AXI196631 BGX196631:BHE196631 BQT196631:BRA196631 CAP196631:CAW196631 CKL196631:CKS196631 CUH196631:CUO196631 DED196631:DEK196631 DNZ196631:DOG196631 DXV196631:DYC196631 EHR196631:EHY196631 ERN196631:ERU196631 FBJ196631:FBQ196631 FLF196631:FLM196631 FVB196631:FVI196631 GEX196631:GFE196631 GOT196631:GPA196631 GYP196631:GYW196631 HIL196631:HIS196631 HSH196631:HSO196631 ICD196631:ICK196631 ILZ196631:IMG196631 IVV196631:IWC196631 JFR196631:JFY196631 JPN196631:JPU196631 JZJ196631:JZQ196631 KJF196631:KJM196631 KTB196631:KTI196631 LCX196631:LDE196631 LMT196631:LNA196631 LWP196631:LWW196631 MGL196631:MGS196631 MQH196631:MQO196631 NAD196631:NAK196631 NJZ196631:NKG196631 NTV196631:NUC196631 ODR196631:ODY196631 ONN196631:ONU196631 OXJ196631:OXQ196631 PHF196631:PHM196631 PRB196631:PRI196631 QAX196631:QBE196631 QKT196631:QLA196631 QUP196631:QUW196631 REL196631:RES196631 ROH196631:ROO196631 RYD196631:RYK196631 SHZ196631:SIG196631 SRV196631:SSC196631 TBR196631:TBY196631 TLN196631:TLU196631 TVJ196631:TVQ196631 UFF196631:UFM196631 UPB196631:UPI196631 UYX196631:UZE196631 VIT196631:VJA196631 VSP196631:VSW196631 WCL196631:WCS196631 WMH196631:WMO196631 WWD196631:WWK196631 JR262167:JY262167 TN262167:TU262167 ADJ262167:ADQ262167 ANF262167:ANM262167 AXB262167:AXI262167 BGX262167:BHE262167 BQT262167:BRA262167 CAP262167:CAW262167 CKL262167:CKS262167 CUH262167:CUO262167 DED262167:DEK262167 DNZ262167:DOG262167 DXV262167:DYC262167 EHR262167:EHY262167 ERN262167:ERU262167 FBJ262167:FBQ262167 FLF262167:FLM262167 FVB262167:FVI262167 GEX262167:GFE262167 GOT262167:GPA262167 GYP262167:GYW262167 HIL262167:HIS262167 HSH262167:HSO262167 ICD262167:ICK262167 ILZ262167:IMG262167 IVV262167:IWC262167 JFR262167:JFY262167 JPN262167:JPU262167 JZJ262167:JZQ262167 KJF262167:KJM262167 KTB262167:KTI262167 LCX262167:LDE262167 LMT262167:LNA262167 LWP262167:LWW262167 MGL262167:MGS262167 MQH262167:MQO262167 NAD262167:NAK262167 NJZ262167:NKG262167 NTV262167:NUC262167 ODR262167:ODY262167 ONN262167:ONU262167 OXJ262167:OXQ262167 PHF262167:PHM262167 PRB262167:PRI262167 QAX262167:QBE262167 QKT262167:QLA262167 QUP262167:QUW262167 REL262167:RES262167 ROH262167:ROO262167 RYD262167:RYK262167 SHZ262167:SIG262167 SRV262167:SSC262167 TBR262167:TBY262167 TLN262167:TLU262167 TVJ262167:TVQ262167 UFF262167:UFM262167 UPB262167:UPI262167 UYX262167:UZE262167 VIT262167:VJA262167 VSP262167:VSW262167 WCL262167:WCS262167 WMH262167:WMO262167 WWD262167:WWK262167 JR327703:JY327703 TN327703:TU327703 ADJ327703:ADQ327703 ANF327703:ANM327703 AXB327703:AXI327703 BGX327703:BHE327703 BQT327703:BRA327703 CAP327703:CAW327703 CKL327703:CKS327703 CUH327703:CUO327703 DED327703:DEK327703 DNZ327703:DOG327703 DXV327703:DYC327703 EHR327703:EHY327703 ERN327703:ERU327703 FBJ327703:FBQ327703 FLF327703:FLM327703 FVB327703:FVI327703 GEX327703:GFE327703 GOT327703:GPA327703 GYP327703:GYW327703 HIL327703:HIS327703 HSH327703:HSO327703 ICD327703:ICK327703 ILZ327703:IMG327703 IVV327703:IWC327703 JFR327703:JFY327703 JPN327703:JPU327703 JZJ327703:JZQ327703 KJF327703:KJM327703 KTB327703:KTI327703 LCX327703:LDE327703 LMT327703:LNA327703 LWP327703:LWW327703 MGL327703:MGS327703 MQH327703:MQO327703 NAD327703:NAK327703 NJZ327703:NKG327703 NTV327703:NUC327703 ODR327703:ODY327703 ONN327703:ONU327703 OXJ327703:OXQ327703 PHF327703:PHM327703 PRB327703:PRI327703 QAX327703:QBE327703 QKT327703:QLA327703 QUP327703:QUW327703 REL327703:RES327703 ROH327703:ROO327703 RYD327703:RYK327703 SHZ327703:SIG327703 SRV327703:SSC327703 TBR327703:TBY327703 TLN327703:TLU327703 TVJ327703:TVQ327703 UFF327703:UFM327703 UPB327703:UPI327703 UYX327703:UZE327703 VIT327703:VJA327703 VSP327703:VSW327703 WCL327703:WCS327703 WMH327703:WMO327703 WWD327703:WWK327703 JR393239:JY393239 TN393239:TU393239 ADJ393239:ADQ393239 ANF393239:ANM393239 AXB393239:AXI393239 BGX393239:BHE393239 BQT393239:BRA393239 CAP393239:CAW393239 CKL393239:CKS393239 CUH393239:CUO393239 DED393239:DEK393239 DNZ393239:DOG393239 DXV393239:DYC393239 EHR393239:EHY393239 ERN393239:ERU393239 FBJ393239:FBQ393239 FLF393239:FLM393239 FVB393239:FVI393239 GEX393239:GFE393239 GOT393239:GPA393239 GYP393239:GYW393239 HIL393239:HIS393239 HSH393239:HSO393239 ICD393239:ICK393239 ILZ393239:IMG393239 IVV393239:IWC393239 JFR393239:JFY393239 JPN393239:JPU393239 JZJ393239:JZQ393239 KJF393239:KJM393239 KTB393239:KTI393239 LCX393239:LDE393239 LMT393239:LNA393239 LWP393239:LWW393239 MGL393239:MGS393239 MQH393239:MQO393239 NAD393239:NAK393239 NJZ393239:NKG393239 NTV393239:NUC393239 ODR393239:ODY393239 ONN393239:ONU393239 OXJ393239:OXQ393239 PHF393239:PHM393239 PRB393239:PRI393239 QAX393239:QBE393239 QKT393239:QLA393239 QUP393239:QUW393239 REL393239:RES393239 ROH393239:ROO393239 RYD393239:RYK393239 SHZ393239:SIG393239 SRV393239:SSC393239 TBR393239:TBY393239 TLN393239:TLU393239 TVJ393239:TVQ393239 UFF393239:UFM393239 UPB393239:UPI393239 UYX393239:UZE393239 VIT393239:VJA393239 VSP393239:VSW393239 WCL393239:WCS393239 WMH393239:WMO393239 WWD393239:WWK393239 JR458775:JY458775 TN458775:TU458775 ADJ458775:ADQ458775 ANF458775:ANM458775 AXB458775:AXI458775 BGX458775:BHE458775 BQT458775:BRA458775 CAP458775:CAW458775 CKL458775:CKS458775 CUH458775:CUO458775 DED458775:DEK458775 DNZ458775:DOG458775 DXV458775:DYC458775 EHR458775:EHY458775 ERN458775:ERU458775 FBJ458775:FBQ458775 FLF458775:FLM458775 FVB458775:FVI458775 GEX458775:GFE458775 GOT458775:GPA458775 GYP458775:GYW458775 HIL458775:HIS458775 HSH458775:HSO458775 ICD458775:ICK458775 ILZ458775:IMG458775 IVV458775:IWC458775 JFR458775:JFY458775 JPN458775:JPU458775 JZJ458775:JZQ458775 KJF458775:KJM458775 KTB458775:KTI458775 LCX458775:LDE458775 LMT458775:LNA458775 LWP458775:LWW458775 MGL458775:MGS458775 MQH458775:MQO458775 NAD458775:NAK458775 NJZ458775:NKG458775 NTV458775:NUC458775 ODR458775:ODY458775 ONN458775:ONU458775 OXJ458775:OXQ458775 PHF458775:PHM458775 PRB458775:PRI458775 QAX458775:QBE458775 QKT458775:QLA458775 QUP458775:QUW458775 REL458775:RES458775 ROH458775:ROO458775 RYD458775:RYK458775 SHZ458775:SIG458775 SRV458775:SSC458775 TBR458775:TBY458775 TLN458775:TLU458775 TVJ458775:TVQ458775 UFF458775:UFM458775 UPB458775:UPI458775 UYX458775:UZE458775 VIT458775:VJA458775 VSP458775:VSW458775 WCL458775:WCS458775 WMH458775:WMO458775 WWD458775:WWK458775 JR524311:JY524311 TN524311:TU524311 ADJ524311:ADQ524311 ANF524311:ANM524311 AXB524311:AXI524311 BGX524311:BHE524311 BQT524311:BRA524311 CAP524311:CAW524311 CKL524311:CKS524311 CUH524311:CUO524311 DED524311:DEK524311 DNZ524311:DOG524311 DXV524311:DYC524311 EHR524311:EHY524311 ERN524311:ERU524311 FBJ524311:FBQ524311 FLF524311:FLM524311 FVB524311:FVI524311 GEX524311:GFE524311 GOT524311:GPA524311 GYP524311:GYW524311 HIL524311:HIS524311 HSH524311:HSO524311 ICD524311:ICK524311 ILZ524311:IMG524311 IVV524311:IWC524311 JFR524311:JFY524311 JPN524311:JPU524311 JZJ524311:JZQ524311 KJF524311:KJM524311 KTB524311:KTI524311 LCX524311:LDE524311 LMT524311:LNA524311 LWP524311:LWW524311 MGL524311:MGS524311 MQH524311:MQO524311 NAD524311:NAK524311 NJZ524311:NKG524311 NTV524311:NUC524311 ODR524311:ODY524311 ONN524311:ONU524311 OXJ524311:OXQ524311 PHF524311:PHM524311 PRB524311:PRI524311 QAX524311:QBE524311 QKT524311:QLA524311 QUP524311:QUW524311 REL524311:RES524311 ROH524311:ROO524311 RYD524311:RYK524311 SHZ524311:SIG524311 SRV524311:SSC524311 TBR524311:TBY524311 TLN524311:TLU524311 TVJ524311:TVQ524311 UFF524311:UFM524311 UPB524311:UPI524311 UYX524311:UZE524311 VIT524311:VJA524311 VSP524311:VSW524311 WCL524311:WCS524311 WMH524311:WMO524311 WWD524311:WWK524311 JR589847:JY589847 TN589847:TU589847 ADJ589847:ADQ589847 ANF589847:ANM589847 AXB589847:AXI589847 BGX589847:BHE589847 BQT589847:BRA589847 CAP589847:CAW589847 CKL589847:CKS589847 CUH589847:CUO589847 DED589847:DEK589847 DNZ589847:DOG589847 DXV589847:DYC589847 EHR589847:EHY589847 ERN589847:ERU589847 FBJ589847:FBQ589847 FLF589847:FLM589847 FVB589847:FVI589847 GEX589847:GFE589847 GOT589847:GPA589847 GYP589847:GYW589847 HIL589847:HIS589847 HSH589847:HSO589847 ICD589847:ICK589847 ILZ589847:IMG589847 IVV589847:IWC589847 JFR589847:JFY589847 JPN589847:JPU589847 JZJ589847:JZQ589847 KJF589847:KJM589847 KTB589847:KTI589847 LCX589847:LDE589847 LMT589847:LNA589847 LWP589847:LWW589847 MGL589847:MGS589847 MQH589847:MQO589847 NAD589847:NAK589847 NJZ589847:NKG589847 NTV589847:NUC589847 ODR589847:ODY589847 ONN589847:ONU589847 OXJ589847:OXQ589847 PHF589847:PHM589847 PRB589847:PRI589847 QAX589847:QBE589847 QKT589847:QLA589847 QUP589847:QUW589847 REL589847:RES589847 ROH589847:ROO589847 RYD589847:RYK589847 SHZ589847:SIG589847 SRV589847:SSC589847 TBR589847:TBY589847 TLN589847:TLU589847 TVJ589847:TVQ589847 UFF589847:UFM589847 UPB589847:UPI589847 UYX589847:UZE589847 VIT589847:VJA589847 VSP589847:VSW589847 WCL589847:WCS589847 WMH589847:WMO589847 WWD589847:WWK589847 JR655383:JY655383 TN655383:TU655383 ADJ655383:ADQ655383 ANF655383:ANM655383 AXB655383:AXI655383 BGX655383:BHE655383 BQT655383:BRA655383 CAP655383:CAW655383 CKL655383:CKS655383 CUH655383:CUO655383 DED655383:DEK655383 DNZ655383:DOG655383 DXV655383:DYC655383 EHR655383:EHY655383 ERN655383:ERU655383 FBJ655383:FBQ655383 FLF655383:FLM655383 FVB655383:FVI655383 GEX655383:GFE655383 GOT655383:GPA655383 GYP655383:GYW655383 HIL655383:HIS655383 HSH655383:HSO655383 ICD655383:ICK655383 ILZ655383:IMG655383 IVV655383:IWC655383 JFR655383:JFY655383 JPN655383:JPU655383 JZJ655383:JZQ655383 KJF655383:KJM655383 KTB655383:KTI655383 LCX655383:LDE655383 LMT655383:LNA655383 LWP655383:LWW655383 MGL655383:MGS655383 MQH655383:MQO655383 NAD655383:NAK655383 NJZ655383:NKG655383 NTV655383:NUC655383 ODR655383:ODY655383 ONN655383:ONU655383 OXJ655383:OXQ655383 PHF655383:PHM655383 PRB655383:PRI655383 QAX655383:QBE655383 QKT655383:QLA655383 QUP655383:QUW655383 REL655383:RES655383 ROH655383:ROO655383 RYD655383:RYK655383 SHZ655383:SIG655383 SRV655383:SSC655383 TBR655383:TBY655383 TLN655383:TLU655383 TVJ655383:TVQ655383 UFF655383:UFM655383 UPB655383:UPI655383 UYX655383:UZE655383 VIT655383:VJA655383 VSP655383:VSW655383 WCL655383:WCS655383 WMH655383:WMO655383 WWD655383:WWK655383 JR720919:JY720919 TN720919:TU720919 ADJ720919:ADQ720919 ANF720919:ANM720919 AXB720919:AXI720919 BGX720919:BHE720919 BQT720919:BRA720919 CAP720919:CAW720919 CKL720919:CKS720919 CUH720919:CUO720919 DED720919:DEK720919 DNZ720919:DOG720919 DXV720919:DYC720919 EHR720919:EHY720919 ERN720919:ERU720919 FBJ720919:FBQ720919 FLF720919:FLM720919 FVB720919:FVI720919 GEX720919:GFE720919 GOT720919:GPA720919 GYP720919:GYW720919 HIL720919:HIS720919 HSH720919:HSO720919 ICD720919:ICK720919 ILZ720919:IMG720919 IVV720919:IWC720919 JFR720919:JFY720919 JPN720919:JPU720919 JZJ720919:JZQ720919 KJF720919:KJM720919 KTB720919:KTI720919 LCX720919:LDE720919 LMT720919:LNA720919 LWP720919:LWW720919 MGL720919:MGS720919 MQH720919:MQO720919 NAD720919:NAK720919 NJZ720919:NKG720919 NTV720919:NUC720919 ODR720919:ODY720919 ONN720919:ONU720919 OXJ720919:OXQ720919 PHF720919:PHM720919 PRB720919:PRI720919 QAX720919:QBE720919 QKT720919:QLA720919 QUP720919:QUW720919 REL720919:RES720919 ROH720919:ROO720919 RYD720919:RYK720919 SHZ720919:SIG720919 SRV720919:SSC720919 TBR720919:TBY720919 TLN720919:TLU720919 TVJ720919:TVQ720919 UFF720919:UFM720919 UPB720919:UPI720919 UYX720919:UZE720919 VIT720919:VJA720919 VSP720919:VSW720919 WCL720919:WCS720919 WMH720919:WMO720919 WWD720919:WWK720919 JR786455:JY786455 TN786455:TU786455 ADJ786455:ADQ786455 ANF786455:ANM786455 AXB786455:AXI786455 BGX786455:BHE786455 BQT786455:BRA786455 CAP786455:CAW786455 CKL786455:CKS786455 CUH786455:CUO786455 DED786455:DEK786455 DNZ786455:DOG786455 DXV786455:DYC786455 EHR786455:EHY786455 ERN786455:ERU786455 FBJ786455:FBQ786455 FLF786455:FLM786455 FVB786455:FVI786455 GEX786455:GFE786455 GOT786455:GPA786455 GYP786455:GYW786455 HIL786455:HIS786455 HSH786455:HSO786455 ICD786455:ICK786455 ILZ786455:IMG786455 IVV786455:IWC786455 JFR786455:JFY786455 JPN786455:JPU786455 JZJ786455:JZQ786455 KJF786455:KJM786455 KTB786455:KTI786455 LCX786455:LDE786455 LMT786455:LNA786455 LWP786455:LWW786455 MGL786455:MGS786455 MQH786455:MQO786455 NAD786455:NAK786455 NJZ786455:NKG786455 NTV786455:NUC786455 ODR786455:ODY786455 ONN786455:ONU786455 OXJ786455:OXQ786455 PHF786455:PHM786455 PRB786455:PRI786455 QAX786455:QBE786455 QKT786455:QLA786455 QUP786455:QUW786455 REL786455:RES786455 ROH786455:ROO786455 RYD786455:RYK786455 SHZ786455:SIG786455 SRV786455:SSC786455 TBR786455:TBY786455 TLN786455:TLU786455 TVJ786455:TVQ786455 UFF786455:UFM786455 UPB786455:UPI786455 UYX786455:UZE786455 VIT786455:VJA786455 VSP786455:VSW786455 WCL786455:WCS786455 WMH786455:WMO786455 WWD786455:WWK786455 JR851991:JY851991 TN851991:TU851991 ADJ851991:ADQ851991 ANF851991:ANM851991 AXB851991:AXI851991 BGX851991:BHE851991 BQT851991:BRA851991 CAP851991:CAW851991 CKL851991:CKS851991 CUH851991:CUO851991 DED851991:DEK851991 DNZ851991:DOG851991 DXV851991:DYC851991 EHR851991:EHY851991 ERN851991:ERU851991 FBJ851991:FBQ851991 FLF851991:FLM851991 FVB851991:FVI851991 GEX851991:GFE851991 GOT851991:GPA851991 GYP851991:GYW851991 HIL851991:HIS851991 HSH851991:HSO851991 ICD851991:ICK851991 ILZ851991:IMG851991 IVV851991:IWC851991 JFR851991:JFY851991 JPN851991:JPU851991 JZJ851991:JZQ851991 KJF851991:KJM851991 KTB851991:KTI851991 LCX851991:LDE851991 LMT851991:LNA851991 LWP851991:LWW851991 MGL851991:MGS851991 MQH851991:MQO851991 NAD851991:NAK851991 NJZ851991:NKG851991 NTV851991:NUC851991 ODR851991:ODY851991 ONN851991:ONU851991 OXJ851991:OXQ851991 PHF851991:PHM851991 PRB851991:PRI851991 QAX851991:QBE851991 QKT851991:QLA851991 QUP851991:QUW851991 REL851991:RES851991 ROH851991:ROO851991 RYD851991:RYK851991 SHZ851991:SIG851991 SRV851991:SSC851991 TBR851991:TBY851991 TLN851991:TLU851991 TVJ851991:TVQ851991 UFF851991:UFM851991 UPB851991:UPI851991 UYX851991:UZE851991 VIT851991:VJA851991 VSP851991:VSW851991 WCL851991:WCS851991 WMH851991:WMO851991 WWD851991:WWK851991 JR917527:JY917527 TN917527:TU917527 ADJ917527:ADQ917527 ANF917527:ANM917527 AXB917527:AXI917527 BGX917527:BHE917527 BQT917527:BRA917527 CAP917527:CAW917527 CKL917527:CKS917527 CUH917527:CUO917527 DED917527:DEK917527 DNZ917527:DOG917527 DXV917527:DYC917527 EHR917527:EHY917527 ERN917527:ERU917527 FBJ917527:FBQ917527 FLF917527:FLM917527 FVB917527:FVI917527 GEX917527:GFE917527 GOT917527:GPA917527 GYP917527:GYW917527 HIL917527:HIS917527 HSH917527:HSO917527 ICD917527:ICK917527 ILZ917527:IMG917527 IVV917527:IWC917527 JFR917527:JFY917527 JPN917527:JPU917527 JZJ917527:JZQ917527 KJF917527:KJM917527 KTB917527:KTI917527 LCX917527:LDE917527 LMT917527:LNA917527 LWP917527:LWW917527 MGL917527:MGS917527 MQH917527:MQO917527 NAD917527:NAK917527 NJZ917527:NKG917527 NTV917527:NUC917527 ODR917527:ODY917527 ONN917527:ONU917527 OXJ917527:OXQ917527 PHF917527:PHM917527 PRB917527:PRI917527 QAX917527:QBE917527 QKT917527:QLA917527 QUP917527:QUW917527 REL917527:RES917527 ROH917527:ROO917527 RYD917527:RYK917527 SHZ917527:SIG917527 SRV917527:SSC917527 TBR917527:TBY917527 TLN917527:TLU917527 TVJ917527:TVQ917527 UFF917527:UFM917527 UPB917527:UPI917527 UYX917527:UZE917527 VIT917527:VJA917527 VSP917527:VSW917527 WCL917527:WCS917527 WMH917527:WMO917527 WWD917527:WWK917527 WWD983063:WWK983063 JR983063:JY983063 TN983063:TU983063 ADJ983063:ADQ983063 ANF983063:ANM983063 AXB983063:AXI983063 BGX983063:BHE983063 BQT983063:BRA983063 CAP983063:CAW983063 CKL983063:CKS983063 CUH983063:CUO983063 DED983063:DEK983063 DNZ983063:DOG983063 DXV983063:DYC983063 EHR983063:EHY983063 ERN983063:ERU983063 FBJ983063:FBQ983063 FLF983063:FLM983063 FVB983063:FVI983063 GEX983063:GFE983063 GOT983063:GPA983063 GYP983063:GYW983063 HIL983063:HIS983063 HSH983063:HSO983063 ICD983063:ICK983063 ILZ983063:IMG983063 IVV983063:IWC983063 JFR983063:JFY983063 JPN983063:JPU983063 JZJ983063:JZQ983063 KJF983063:KJM983063 KTB983063:KTI983063 LCX983063:LDE983063 LMT983063:LNA983063 LWP983063:LWW983063 MGL983063:MGS983063 MQH983063:MQO983063 NAD983063:NAK983063 NJZ983063:NKG983063 NTV983063:NUC983063 ODR983063:ODY983063 ONN983063:ONU983063 OXJ983063:OXQ983063 PHF983063:PHM983063 PRB983063:PRI983063 QAX983063:QBE983063 QKT983063:QLA983063 QUP983063:QUW983063 REL983063:RES983063 ROH983063:ROO983063 RYD983063:RYK983063 SHZ983063:SIG983063 SRV983063:SSC983063 TBR983063:TBY983063 TLN983063:TLU983063 TVJ983063:TVQ983063 UFF983063:UFM983063 UPB983063:UPI983063 UYX983063:UZE983063 VIT983063:VJA983063 VSP983063:VSW983063 WCL983063:WCS983063 WMH983063:WMO983063 O917527:AC917527 O851991:AC851991 O786455:AC786455 O720919:AC720919 O655383:AC655383 O589847:AC589847 O524311:AC524311 O458775:AC458775 O393239:AC393239 O327703:AC327703 O262167:AC262167 O196631:AC196631 O131095:AC131095 O65559:AC65559 O983063:AC983063 WCL27:WCS27 VSP27:VSW27 UYX27:UZE27 VIT27:VJA27 UFF27:UFM27 WWD27:WWK27 WMH27:WMO27 UPB27:UPI27 JR27:JY27 TN27:TU27 ADJ27:ADQ27 ANF27:ANM27 AXB27:AXI27 BGX27:BHE27 BQT27:BRA27 CAP27:CAW27 CKL27:CKS27 CUH27:CUO27 DED27:DEK27 DNZ27:DOG27 DXV27:DYC27 EHR27:EHY27 ERN27:ERU27 FBJ27:FBQ27 FLF27:FLM27 FVB27:FVI27 GEX27:GFE27 GOT27:GPA27 GYP27:GYW27 HIL27:HIS27 HSH27:HSO27 ICD27:ICK27 ILZ27:IMG27 IVV27:IWC27 JFR27:JFY27 JPN27:JPU27 JZJ27:JZQ27 KJF27:KJM27 KTB27:KTI27 LCX27:LDE27 LMT27:LNA27 LWP27:LWW27 MGL27:MGS27 MQH27:MQO27 NAD27:NAK27 NJZ27:NKG27 NTV27:NUC27 ODR27:ODY27 ONN27:ONU27 OXJ27:OXQ27 PHF27:PHM27 PRB27:PRI27 QAX27:QBE27 QKT27:QLA27 QUP27:QUW27 REL27:RES27 ROH27:ROO27 RYD27:RYK27 SHZ27:SIG27 SRV27:SSC27 TBR27:TBY27 TLN27:TLU27 TVJ27:TVQ27" xr:uid="{00000000-0002-0000-0B00-000005000000}">
      <formula1>kind_of_cons</formula1>
    </dataValidation>
    <dataValidation type="textLength" operator="lessThanOrEqual" allowBlank="1" showInputMessage="1" showErrorMessage="1" errorTitle="Ошибка" error="Допускается ввод не более 900 символов!" sqref="WWL983058:WWL983065 WMP983058:WMP983065 AD65554:AD65561 JZ65554:JZ65561 TV65554:TV65561 ADR65554:ADR65561 ANN65554:ANN65561 AXJ65554:AXJ65561 BHF65554:BHF65561 BRB65554:BRB65561 CAX65554:CAX65561 CKT65554:CKT65561 CUP65554:CUP65561 DEL65554:DEL65561 DOH65554:DOH65561 DYD65554:DYD65561 EHZ65554:EHZ65561 ERV65554:ERV65561 FBR65554:FBR65561 FLN65554:FLN65561 FVJ65554:FVJ65561 GFF65554:GFF65561 GPB65554:GPB65561 GYX65554:GYX65561 HIT65554:HIT65561 HSP65554:HSP65561 ICL65554:ICL65561 IMH65554:IMH65561 IWD65554:IWD65561 JFZ65554:JFZ65561 JPV65554:JPV65561 JZR65554:JZR65561 KJN65554:KJN65561 KTJ65554:KTJ65561 LDF65554:LDF65561 LNB65554:LNB65561 LWX65554:LWX65561 MGT65554:MGT65561 MQP65554:MQP65561 NAL65554:NAL65561 NKH65554:NKH65561 NUD65554:NUD65561 ODZ65554:ODZ65561 ONV65554:ONV65561 OXR65554:OXR65561 PHN65554:PHN65561 PRJ65554:PRJ65561 QBF65554:QBF65561 QLB65554:QLB65561 QUX65554:QUX65561 RET65554:RET65561 ROP65554:ROP65561 RYL65554:RYL65561 SIH65554:SIH65561 SSD65554:SSD65561 TBZ65554:TBZ65561 TLV65554:TLV65561 TVR65554:TVR65561 UFN65554:UFN65561 UPJ65554:UPJ65561 UZF65554:UZF65561 VJB65554:VJB65561 VSX65554:VSX65561 WCT65554:WCT65561 WMP65554:WMP65561 WWL65554:WWL65561 AD131090:AD131097 JZ131090:JZ131097 TV131090:TV131097 ADR131090:ADR131097 ANN131090:ANN131097 AXJ131090:AXJ131097 BHF131090:BHF131097 BRB131090:BRB131097 CAX131090:CAX131097 CKT131090:CKT131097 CUP131090:CUP131097 DEL131090:DEL131097 DOH131090:DOH131097 DYD131090:DYD131097 EHZ131090:EHZ131097 ERV131090:ERV131097 FBR131090:FBR131097 FLN131090:FLN131097 FVJ131090:FVJ131097 GFF131090:GFF131097 GPB131090:GPB131097 GYX131090:GYX131097 HIT131090:HIT131097 HSP131090:HSP131097 ICL131090:ICL131097 IMH131090:IMH131097 IWD131090:IWD131097 JFZ131090:JFZ131097 JPV131090:JPV131097 JZR131090:JZR131097 KJN131090:KJN131097 KTJ131090:KTJ131097 LDF131090:LDF131097 LNB131090:LNB131097 LWX131090:LWX131097 MGT131090:MGT131097 MQP131090:MQP131097 NAL131090:NAL131097 NKH131090:NKH131097 NUD131090:NUD131097 ODZ131090:ODZ131097 ONV131090:ONV131097 OXR131090:OXR131097 PHN131090:PHN131097 PRJ131090:PRJ131097 QBF131090:QBF131097 QLB131090:QLB131097 QUX131090:QUX131097 RET131090:RET131097 ROP131090:ROP131097 RYL131090:RYL131097 SIH131090:SIH131097 SSD131090:SSD131097 TBZ131090:TBZ131097 TLV131090:TLV131097 TVR131090:TVR131097 UFN131090:UFN131097 UPJ131090:UPJ131097 UZF131090:UZF131097 VJB131090:VJB131097 VSX131090:VSX131097 WCT131090:WCT131097 WMP131090:WMP131097 WWL131090:WWL131097 AD196626:AD196633 JZ196626:JZ196633 TV196626:TV196633 ADR196626:ADR196633 ANN196626:ANN196633 AXJ196626:AXJ196633 BHF196626:BHF196633 BRB196626:BRB196633 CAX196626:CAX196633 CKT196626:CKT196633 CUP196626:CUP196633 DEL196626:DEL196633 DOH196626:DOH196633 DYD196626:DYD196633 EHZ196626:EHZ196633 ERV196626:ERV196633 FBR196626:FBR196633 FLN196626:FLN196633 FVJ196626:FVJ196633 GFF196626:GFF196633 GPB196626:GPB196633 GYX196626:GYX196633 HIT196626:HIT196633 HSP196626:HSP196633 ICL196626:ICL196633 IMH196626:IMH196633 IWD196626:IWD196633 JFZ196626:JFZ196633 JPV196626:JPV196633 JZR196626:JZR196633 KJN196626:KJN196633 KTJ196626:KTJ196633 LDF196626:LDF196633 LNB196626:LNB196633 LWX196626:LWX196633 MGT196626:MGT196633 MQP196626:MQP196633 NAL196626:NAL196633 NKH196626:NKH196633 NUD196626:NUD196633 ODZ196626:ODZ196633 ONV196626:ONV196633 OXR196626:OXR196633 PHN196626:PHN196633 PRJ196626:PRJ196633 QBF196626:QBF196633 QLB196626:QLB196633 QUX196626:QUX196633 RET196626:RET196633 ROP196626:ROP196633 RYL196626:RYL196633 SIH196626:SIH196633 SSD196626:SSD196633 TBZ196626:TBZ196633 TLV196626:TLV196633 TVR196626:TVR196633 UFN196626:UFN196633 UPJ196626:UPJ196633 UZF196626:UZF196633 VJB196626:VJB196633 VSX196626:VSX196633 WCT196626:WCT196633 WMP196626:WMP196633 WWL196626:WWL196633 AD262162:AD262169 JZ262162:JZ262169 TV262162:TV262169 ADR262162:ADR262169 ANN262162:ANN262169 AXJ262162:AXJ262169 BHF262162:BHF262169 BRB262162:BRB262169 CAX262162:CAX262169 CKT262162:CKT262169 CUP262162:CUP262169 DEL262162:DEL262169 DOH262162:DOH262169 DYD262162:DYD262169 EHZ262162:EHZ262169 ERV262162:ERV262169 FBR262162:FBR262169 FLN262162:FLN262169 FVJ262162:FVJ262169 GFF262162:GFF262169 GPB262162:GPB262169 GYX262162:GYX262169 HIT262162:HIT262169 HSP262162:HSP262169 ICL262162:ICL262169 IMH262162:IMH262169 IWD262162:IWD262169 JFZ262162:JFZ262169 JPV262162:JPV262169 JZR262162:JZR262169 KJN262162:KJN262169 KTJ262162:KTJ262169 LDF262162:LDF262169 LNB262162:LNB262169 LWX262162:LWX262169 MGT262162:MGT262169 MQP262162:MQP262169 NAL262162:NAL262169 NKH262162:NKH262169 NUD262162:NUD262169 ODZ262162:ODZ262169 ONV262162:ONV262169 OXR262162:OXR262169 PHN262162:PHN262169 PRJ262162:PRJ262169 QBF262162:QBF262169 QLB262162:QLB262169 QUX262162:QUX262169 RET262162:RET262169 ROP262162:ROP262169 RYL262162:RYL262169 SIH262162:SIH262169 SSD262162:SSD262169 TBZ262162:TBZ262169 TLV262162:TLV262169 TVR262162:TVR262169 UFN262162:UFN262169 UPJ262162:UPJ262169 UZF262162:UZF262169 VJB262162:VJB262169 VSX262162:VSX262169 WCT262162:WCT262169 WMP262162:WMP262169 WWL262162:WWL262169 AD327698:AD327705 JZ327698:JZ327705 TV327698:TV327705 ADR327698:ADR327705 ANN327698:ANN327705 AXJ327698:AXJ327705 BHF327698:BHF327705 BRB327698:BRB327705 CAX327698:CAX327705 CKT327698:CKT327705 CUP327698:CUP327705 DEL327698:DEL327705 DOH327698:DOH327705 DYD327698:DYD327705 EHZ327698:EHZ327705 ERV327698:ERV327705 FBR327698:FBR327705 FLN327698:FLN327705 FVJ327698:FVJ327705 GFF327698:GFF327705 GPB327698:GPB327705 GYX327698:GYX327705 HIT327698:HIT327705 HSP327698:HSP327705 ICL327698:ICL327705 IMH327698:IMH327705 IWD327698:IWD327705 JFZ327698:JFZ327705 JPV327698:JPV327705 JZR327698:JZR327705 KJN327698:KJN327705 KTJ327698:KTJ327705 LDF327698:LDF327705 LNB327698:LNB327705 LWX327698:LWX327705 MGT327698:MGT327705 MQP327698:MQP327705 NAL327698:NAL327705 NKH327698:NKH327705 NUD327698:NUD327705 ODZ327698:ODZ327705 ONV327698:ONV327705 OXR327698:OXR327705 PHN327698:PHN327705 PRJ327698:PRJ327705 QBF327698:QBF327705 QLB327698:QLB327705 QUX327698:QUX327705 RET327698:RET327705 ROP327698:ROP327705 RYL327698:RYL327705 SIH327698:SIH327705 SSD327698:SSD327705 TBZ327698:TBZ327705 TLV327698:TLV327705 TVR327698:TVR327705 UFN327698:UFN327705 UPJ327698:UPJ327705 UZF327698:UZF327705 VJB327698:VJB327705 VSX327698:VSX327705 WCT327698:WCT327705 WMP327698:WMP327705 WWL327698:WWL327705 AD393234:AD393241 JZ393234:JZ393241 TV393234:TV393241 ADR393234:ADR393241 ANN393234:ANN393241 AXJ393234:AXJ393241 BHF393234:BHF393241 BRB393234:BRB393241 CAX393234:CAX393241 CKT393234:CKT393241 CUP393234:CUP393241 DEL393234:DEL393241 DOH393234:DOH393241 DYD393234:DYD393241 EHZ393234:EHZ393241 ERV393234:ERV393241 FBR393234:FBR393241 FLN393234:FLN393241 FVJ393234:FVJ393241 GFF393234:GFF393241 GPB393234:GPB393241 GYX393234:GYX393241 HIT393234:HIT393241 HSP393234:HSP393241 ICL393234:ICL393241 IMH393234:IMH393241 IWD393234:IWD393241 JFZ393234:JFZ393241 JPV393234:JPV393241 JZR393234:JZR393241 KJN393234:KJN393241 KTJ393234:KTJ393241 LDF393234:LDF393241 LNB393234:LNB393241 LWX393234:LWX393241 MGT393234:MGT393241 MQP393234:MQP393241 NAL393234:NAL393241 NKH393234:NKH393241 NUD393234:NUD393241 ODZ393234:ODZ393241 ONV393234:ONV393241 OXR393234:OXR393241 PHN393234:PHN393241 PRJ393234:PRJ393241 QBF393234:QBF393241 QLB393234:QLB393241 QUX393234:QUX393241 RET393234:RET393241 ROP393234:ROP393241 RYL393234:RYL393241 SIH393234:SIH393241 SSD393234:SSD393241 TBZ393234:TBZ393241 TLV393234:TLV393241 TVR393234:TVR393241 UFN393234:UFN393241 UPJ393234:UPJ393241 UZF393234:UZF393241 VJB393234:VJB393241 VSX393234:VSX393241 WCT393234:WCT393241 WMP393234:WMP393241 WWL393234:WWL393241 AD458770:AD458777 JZ458770:JZ458777 TV458770:TV458777 ADR458770:ADR458777 ANN458770:ANN458777 AXJ458770:AXJ458777 BHF458770:BHF458777 BRB458770:BRB458777 CAX458770:CAX458777 CKT458770:CKT458777 CUP458770:CUP458777 DEL458770:DEL458777 DOH458770:DOH458777 DYD458770:DYD458777 EHZ458770:EHZ458777 ERV458770:ERV458777 FBR458770:FBR458777 FLN458770:FLN458777 FVJ458770:FVJ458777 GFF458770:GFF458777 GPB458770:GPB458777 GYX458770:GYX458777 HIT458770:HIT458777 HSP458770:HSP458777 ICL458770:ICL458777 IMH458770:IMH458777 IWD458770:IWD458777 JFZ458770:JFZ458777 JPV458770:JPV458777 JZR458770:JZR458777 KJN458770:KJN458777 KTJ458770:KTJ458777 LDF458770:LDF458777 LNB458770:LNB458777 LWX458770:LWX458777 MGT458770:MGT458777 MQP458770:MQP458777 NAL458770:NAL458777 NKH458770:NKH458777 NUD458770:NUD458777 ODZ458770:ODZ458777 ONV458770:ONV458777 OXR458770:OXR458777 PHN458770:PHN458777 PRJ458770:PRJ458777 QBF458770:QBF458777 QLB458770:QLB458777 QUX458770:QUX458777 RET458770:RET458777 ROP458770:ROP458777 RYL458770:RYL458777 SIH458770:SIH458777 SSD458770:SSD458777 TBZ458770:TBZ458777 TLV458770:TLV458777 TVR458770:TVR458777 UFN458770:UFN458777 UPJ458770:UPJ458777 UZF458770:UZF458777 VJB458770:VJB458777 VSX458770:VSX458777 WCT458770:WCT458777 WMP458770:WMP458777 WWL458770:WWL458777 AD524306:AD524313 JZ524306:JZ524313 TV524306:TV524313 ADR524306:ADR524313 ANN524306:ANN524313 AXJ524306:AXJ524313 BHF524306:BHF524313 BRB524306:BRB524313 CAX524306:CAX524313 CKT524306:CKT524313 CUP524306:CUP524313 DEL524306:DEL524313 DOH524306:DOH524313 DYD524306:DYD524313 EHZ524306:EHZ524313 ERV524306:ERV524313 FBR524306:FBR524313 FLN524306:FLN524313 FVJ524306:FVJ524313 GFF524306:GFF524313 GPB524306:GPB524313 GYX524306:GYX524313 HIT524306:HIT524313 HSP524306:HSP524313 ICL524306:ICL524313 IMH524306:IMH524313 IWD524306:IWD524313 JFZ524306:JFZ524313 JPV524306:JPV524313 JZR524306:JZR524313 KJN524306:KJN524313 KTJ524306:KTJ524313 LDF524306:LDF524313 LNB524306:LNB524313 LWX524306:LWX524313 MGT524306:MGT524313 MQP524306:MQP524313 NAL524306:NAL524313 NKH524306:NKH524313 NUD524306:NUD524313 ODZ524306:ODZ524313 ONV524306:ONV524313 OXR524306:OXR524313 PHN524306:PHN524313 PRJ524306:PRJ524313 QBF524306:QBF524313 QLB524306:QLB524313 QUX524306:QUX524313 RET524306:RET524313 ROP524306:ROP524313 RYL524306:RYL524313 SIH524306:SIH524313 SSD524306:SSD524313 TBZ524306:TBZ524313 TLV524306:TLV524313 TVR524306:TVR524313 UFN524306:UFN524313 UPJ524306:UPJ524313 UZF524306:UZF524313 VJB524306:VJB524313 VSX524306:VSX524313 WCT524306:WCT524313 WMP524306:WMP524313 WWL524306:WWL524313 AD589842:AD589849 JZ589842:JZ589849 TV589842:TV589849 ADR589842:ADR589849 ANN589842:ANN589849 AXJ589842:AXJ589849 BHF589842:BHF589849 BRB589842:BRB589849 CAX589842:CAX589849 CKT589842:CKT589849 CUP589842:CUP589849 DEL589842:DEL589849 DOH589842:DOH589849 DYD589842:DYD589849 EHZ589842:EHZ589849 ERV589842:ERV589849 FBR589842:FBR589849 FLN589842:FLN589849 FVJ589842:FVJ589849 GFF589842:GFF589849 GPB589842:GPB589849 GYX589842:GYX589849 HIT589842:HIT589849 HSP589842:HSP589849 ICL589842:ICL589849 IMH589842:IMH589849 IWD589842:IWD589849 JFZ589842:JFZ589849 JPV589842:JPV589849 JZR589842:JZR589849 KJN589842:KJN589849 KTJ589842:KTJ589849 LDF589842:LDF589849 LNB589842:LNB589849 LWX589842:LWX589849 MGT589842:MGT589849 MQP589842:MQP589849 NAL589842:NAL589849 NKH589842:NKH589849 NUD589842:NUD589849 ODZ589842:ODZ589849 ONV589842:ONV589849 OXR589842:OXR589849 PHN589842:PHN589849 PRJ589842:PRJ589849 QBF589842:QBF589849 QLB589842:QLB589849 QUX589842:QUX589849 RET589842:RET589849 ROP589842:ROP589849 RYL589842:RYL589849 SIH589842:SIH589849 SSD589842:SSD589849 TBZ589842:TBZ589849 TLV589842:TLV589849 TVR589842:TVR589849 UFN589842:UFN589849 UPJ589842:UPJ589849 UZF589842:UZF589849 VJB589842:VJB589849 VSX589842:VSX589849 WCT589842:WCT589849 WMP589842:WMP589849 WWL589842:WWL589849 AD655378:AD655385 JZ655378:JZ655385 TV655378:TV655385 ADR655378:ADR655385 ANN655378:ANN655385 AXJ655378:AXJ655385 BHF655378:BHF655385 BRB655378:BRB655385 CAX655378:CAX655385 CKT655378:CKT655385 CUP655378:CUP655385 DEL655378:DEL655385 DOH655378:DOH655385 DYD655378:DYD655385 EHZ655378:EHZ655385 ERV655378:ERV655385 FBR655378:FBR655385 FLN655378:FLN655385 FVJ655378:FVJ655385 GFF655378:GFF655385 GPB655378:GPB655385 GYX655378:GYX655385 HIT655378:HIT655385 HSP655378:HSP655385 ICL655378:ICL655385 IMH655378:IMH655385 IWD655378:IWD655385 JFZ655378:JFZ655385 JPV655378:JPV655385 JZR655378:JZR655385 KJN655378:KJN655385 KTJ655378:KTJ655385 LDF655378:LDF655385 LNB655378:LNB655385 LWX655378:LWX655385 MGT655378:MGT655385 MQP655378:MQP655385 NAL655378:NAL655385 NKH655378:NKH655385 NUD655378:NUD655385 ODZ655378:ODZ655385 ONV655378:ONV655385 OXR655378:OXR655385 PHN655378:PHN655385 PRJ655378:PRJ655385 QBF655378:QBF655385 QLB655378:QLB655385 QUX655378:QUX655385 RET655378:RET655385 ROP655378:ROP655385 RYL655378:RYL655385 SIH655378:SIH655385 SSD655378:SSD655385 TBZ655378:TBZ655385 TLV655378:TLV655385 TVR655378:TVR655385 UFN655378:UFN655385 UPJ655378:UPJ655385 UZF655378:UZF655385 VJB655378:VJB655385 VSX655378:VSX655385 WCT655378:WCT655385 WMP655378:WMP655385 WWL655378:WWL655385 AD720914:AD720921 JZ720914:JZ720921 TV720914:TV720921 ADR720914:ADR720921 ANN720914:ANN720921 AXJ720914:AXJ720921 BHF720914:BHF720921 BRB720914:BRB720921 CAX720914:CAX720921 CKT720914:CKT720921 CUP720914:CUP720921 DEL720914:DEL720921 DOH720914:DOH720921 DYD720914:DYD720921 EHZ720914:EHZ720921 ERV720914:ERV720921 FBR720914:FBR720921 FLN720914:FLN720921 FVJ720914:FVJ720921 GFF720914:GFF720921 GPB720914:GPB720921 GYX720914:GYX720921 HIT720914:HIT720921 HSP720914:HSP720921 ICL720914:ICL720921 IMH720914:IMH720921 IWD720914:IWD720921 JFZ720914:JFZ720921 JPV720914:JPV720921 JZR720914:JZR720921 KJN720914:KJN720921 KTJ720914:KTJ720921 LDF720914:LDF720921 LNB720914:LNB720921 LWX720914:LWX720921 MGT720914:MGT720921 MQP720914:MQP720921 NAL720914:NAL720921 NKH720914:NKH720921 NUD720914:NUD720921 ODZ720914:ODZ720921 ONV720914:ONV720921 OXR720914:OXR720921 PHN720914:PHN720921 PRJ720914:PRJ720921 QBF720914:QBF720921 QLB720914:QLB720921 QUX720914:QUX720921 RET720914:RET720921 ROP720914:ROP720921 RYL720914:RYL720921 SIH720914:SIH720921 SSD720914:SSD720921 TBZ720914:TBZ720921 TLV720914:TLV720921 TVR720914:TVR720921 UFN720914:UFN720921 UPJ720914:UPJ720921 UZF720914:UZF720921 VJB720914:VJB720921 VSX720914:VSX720921 WCT720914:WCT720921 WMP720914:WMP720921 WWL720914:WWL720921 AD786450:AD786457 JZ786450:JZ786457 TV786450:TV786457 ADR786450:ADR786457 ANN786450:ANN786457 AXJ786450:AXJ786457 BHF786450:BHF786457 BRB786450:BRB786457 CAX786450:CAX786457 CKT786450:CKT786457 CUP786450:CUP786457 DEL786450:DEL786457 DOH786450:DOH786457 DYD786450:DYD786457 EHZ786450:EHZ786457 ERV786450:ERV786457 FBR786450:FBR786457 FLN786450:FLN786457 FVJ786450:FVJ786457 GFF786450:GFF786457 GPB786450:GPB786457 GYX786450:GYX786457 HIT786450:HIT786457 HSP786450:HSP786457 ICL786450:ICL786457 IMH786450:IMH786457 IWD786450:IWD786457 JFZ786450:JFZ786457 JPV786450:JPV786457 JZR786450:JZR786457 KJN786450:KJN786457 KTJ786450:KTJ786457 LDF786450:LDF786457 LNB786450:LNB786457 LWX786450:LWX786457 MGT786450:MGT786457 MQP786450:MQP786457 NAL786450:NAL786457 NKH786450:NKH786457 NUD786450:NUD786457 ODZ786450:ODZ786457 ONV786450:ONV786457 OXR786450:OXR786457 PHN786450:PHN786457 PRJ786450:PRJ786457 QBF786450:QBF786457 QLB786450:QLB786457 QUX786450:QUX786457 RET786450:RET786457 ROP786450:ROP786457 RYL786450:RYL786457 SIH786450:SIH786457 SSD786450:SSD786457 TBZ786450:TBZ786457 TLV786450:TLV786457 TVR786450:TVR786457 UFN786450:UFN786457 UPJ786450:UPJ786457 UZF786450:UZF786457 VJB786450:VJB786457 VSX786450:VSX786457 WCT786450:WCT786457 WMP786450:WMP786457 WWL786450:WWL786457 AD851986:AD851993 JZ851986:JZ851993 TV851986:TV851993 ADR851986:ADR851993 ANN851986:ANN851993 AXJ851986:AXJ851993 BHF851986:BHF851993 BRB851986:BRB851993 CAX851986:CAX851993 CKT851986:CKT851993 CUP851986:CUP851993 DEL851986:DEL851993 DOH851986:DOH851993 DYD851986:DYD851993 EHZ851986:EHZ851993 ERV851986:ERV851993 FBR851986:FBR851993 FLN851986:FLN851993 FVJ851986:FVJ851993 GFF851986:GFF851993 GPB851986:GPB851993 GYX851986:GYX851993 HIT851986:HIT851993 HSP851986:HSP851993 ICL851986:ICL851993 IMH851986:IMH851993 IWD851986:IWD851993 JFZ851986:JFZ851993 JPV851986:JPV851993 JZR851986:JZR851993 KJN851986:KJN851993 KTJ851986:KTJ851993 LDF851986:LDF851993 LNB851986:LNB851993 LWX851986:LWX851993 MGT851986:MGT851993 MQP851986:MQP851993 NAL851986:NAL851993 NKH851986:NKH851993 NUD851986:NUD851993 ODZ851986:ODZ851993 ONV851986:ONV851993 OXR851986:OXR851993 PHN851986:PHN851993 PRJ851986:PRJ851993 QBF851986:QBF851993 QLB851986:QLB851993 QUX851986:QUX851993 RET851986:RET851993 ROP851986:ROP851993 RYL851986:RYL851993 SIH851986:SIH851993 SSD851986:SSD851993 TBZ851986:TBZ851993 TLV851986:TLV851993 TVR851986:TVR851993 UFN851986:UFN851993 UPJ851986:UPJ851993 UZF851986:UZF851993 VJB851986:VJB851993 VSX851986:VSX851993 WCT851986:WCT851993 WMP851986:WMP851993 WWL851986:WWL851993 AD917522:AD917529 JZ917522:JZ917529 TV917522:TV917529 ADR917522:ADR917529 ANN917522:ANN917529 AXJ917522:AXJ917529 BHF917522:BHF917529 BRB917522:BRB917529 CAX917522:CAX917529 CKT917522:CKT917529 CUP917522:CUP917529 DEL917522:DEL917529 DOH917522:DOH917529 DYD917522:DYD917529 EHZ917522:EHZ917529 ERV917522:ERV917529 FBR917522:FBR917529 FLN917522:FLN917529 FVJ917522:FVJ917529 GFF917522:GFF917529 GPB917522:GPB917529 GYX917522:GYX917529 HIT917522:HIT917529 HSP917522:HSP917529 ICL917522:ICL917529 IMH917522:IMH917529 IWD917522:IWD917529 JFZ917522:JFZ917529 JPV917522:JPV917529 JZR917522:JZR917529 KJN917522:KJN917529 KTJ917522:KTJ917529 LDF917522:LDF917529 LNB917522:LNB917529 LWX917522:LWX917529 MGT917522:MGT917529 MQP917522:MQP917529 NAL917522:NAL917529 NKH917522:NKH917529 NUD917522:NUD917529 ODZ917522:ODZ917529 ONV917522:ONV917529 OXR917522:OXR917529 PHN917522:PHN917529 PRJ917522:PRJ917529 QBF917522:QBF917529 QLB917522:QLB917529 QUX917522:QUX917529 RET917522:RET917529 ROP917522:ROP917529 RYL917522:RYL917529 SIH917522:SIH917529 SSD917522:SSD917529 TBZ917522:TBZ917529 TLV917522:TLV917529 TVR917522:TVR917529 UFN917522:UFN917529 UPJ917522:UPJ917529 UZF917522:UZF917529 VJB917522:VJB917529 VSX917522:VSX917529 WCT917522:WCT917529 WMP917522:WMP917529 WWL917522:WWL917529 AD983058:AD983065 JZ983058:JZ983065 TV983058:TV983065 ADR983058:ADR983065 ANN983058:ANN983065 AXJ983058:AXJ983065 BHF983058:BHF983065 BRB983058:BRB983065 CAX983058:CAX983065 CKT983058:CKT983065 CUP983058:CUP983065 DEL983058:DEL983065 DOH983058:DOH983065 DYD983058:DYD983065 EHZ983058:EHZ983065 ERV983058:ERV983065 FBR983058:FBR983065 FLN983058:FLN983065 FVJ983058:FVJ983065 GFF983058:GFF983065 GPB983058:GPB983065 GYX983058:GYX983065 HIT983058:HIT983065 HSP983058:HSP983065 ICL983058:ICL983065 IMH983058:IMH983065 IWD983058:IWD983065 JFZ983058:JFZ983065 JPV983058:JPV983065 JZR983058:JZR983065 KJN983058:KJN983065 KTJ983058:KTJ983065 LDF983058:LDF983065 LNB983058:LNB983065 LWX983058:LWX983065 MGT983058:MGT983065 MQP983058:MQP983065 NAL983058:NAL983065 NKH983058:NKH983065 NUD983058:NUD983065 ODZ983058:ODZ983065 ONV983058:ONV983065 OXR983058:OXR983065 PHN983058:PHN983065 PRJ983058:PRJ983065 QBF983058:QBF983065 QLB983058:QLB983065 QUX983058:QUX983065 RET983058:RET983065 ROP983058:ROP983065 RYL983058:RYL983065 SIH983058:SIH983065 SSD983058:SSD983065 TBZ983058:TBZ983065 TLV983058:TLV983065 TVR983058:TVR983065 UFN983058:UFN983065 UPJ983058:UPJ983065 UZF983058:UZF983065 VJB983058:VJB983065 VSX983058:VSX983065 WCT983058:WCT983065 JZ18:JZ25 TV18:TV25 ADR18:ADR25 ANN18:ANN25 AXJ18:AXJ25 BHF18:BHF25 BRB18:BRB25 CAX18:CAX25 CKT18:CKT25 CUP18:CUP25 DEL18:DEL25 DOH18:DOH25 DYD18:DYD25 EHZ18:EHZ25 ERV18:ERV25 FBR18:FBR25 FLN18:FLN25 FVJ18:FVJ25 GFF18:GFF25 GPB18:GPB25 GYX18:GYX25 HIT18:HIT25 HSP18:HSP25 ICL18:ICL25 IMH18:IMH25 IWD18:IWD25 JFZ18:JFZ25 JPV18:JPV25 JZR18:JZR25 KJN18:KJN25 KTJ18:KTJ25 LDF18:LDF25 LNB18:LNB25 LWX18:LWX25 MGT18:MGT25 MQP18:MQP25 NAL18:NAL25 NKH18:NKH25 NUD18:NUD25 ODZ18:ODZ25 ONV18:ONV25 OXR18:OXR25 PHN18:PHN25 PRJ18:PRJ25 QBF18:QBF25 QLB18:QLB25 QUX18:QUX25 RET18:RET25 ROP18:ROP25 RYL18:RYL25 SIH18:SIH25 SSD18:SSD25 TBZ18:TBZ25 TLV18:TLV25 TVR18:TVR25 UFN18:UFN25 UPJ18:UPJ25 UZF18:UZF25 VJB18:VJB25 VSX18:VSX25 WCT18:WCT25 WMP18:WMP25 WWL18:WWL25 WWL27:WWL29 WMP27:WMP29 JZ27:JZ29 TV27:TV29 ADR27:ADR29 ANN27:ANN29 AXJ27:AXJ29 BHF27:BHF29 BRB27:BRB29 CAX27:CAX29 CKT27:CKT29 CUP27:CUP29 DEL27:DEL29 DOH27:DOH29 DYD27:DYD29 EHZ27:EHZ29 ERV27:ERV29 FBR27:FBR29 FLN27:FLN29 FVJ27:FVJ29 GFF27:GFF29 GPB27:GPB29 GYX27:GYX29 HIT27:HIT29 HSP27:HSP29 ICL27:ICL29 IMH27:IMH29 IWD27:IWD29 JFZ27:JFZ29 JPV27:JPV29 JZR27:JZR29 KJN27:KJN29 KTJ27:KTJ29 LDF27:LDF29 LNB27:LNB29 LWX27:LWX29 MGT27:MGT29 MQP27:MQP29 NAL27:NAL29 NKH27:NKH29 NUD27:NUD29 ODZ27:ODZ29 ONV27:ONV29 OXR27:OXR29 PHN27:PHN29 PRJ27:PRJ29 QBF27:QBF29 QLB27:QLB29 QUX27:QUX29 RET27:RET29 ROP27:ROP29 RYL27:RYL29 SIH27:SIH29 SSD27:SSD29 TBZ27:TBZ29 TLV27:TLV29 TVR27:TVR29 UFN27:UFN29 UPJ27:UPJ29 UZF27:UZF29 VJB27:VJB29 VSX27:VSX29 WCT27:WCT29" xr:uid="{00000000-0002-0000-0B00-000006000000}">
      <formula1>900</formula1>
    </dataValidation>
    <dataValidation type="list" allowBlank="1" showInputMessage="1" showErrorMessage="1" errorTitle="Ошибка" error="Выберите значение из списка" sqref="O22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O65558 JR65558 TN65558 ADJ65558 ANF65558 AXB65558 BGX65558 BQT65558 CAP65558 CKL65558 CUH65558 DED65558 DNZ65558 DXV65558 EHR65558 ERN65558 FBJ65558 FLF65558 FVB65558 GEX65558 GOT65558 GYP65558 HIL65558 HSH65558 ICD65558 ILZ65558 IVV65558 JFR65558 JPN65558 JZJ65558 KJF65558 KTB65558 LCX65558 LMT65558 LWP65558 MGL65558 MQH65558 NAD65558 NJZ65558 NTV65558 ODR65558 ONN65558 OXJ65558 PHF65558 PRB65558 QAX65558 QKT65558 QUP65558 REL65558 ROH65558 RYD65558 SHZ65558 SRV65558 TBR65558 TLN65558 TVJ65558 UFF65558 UPB65558 UYX65558 VIT65558 VSP65558 WCL65558 WMH65558 WWD65558 O131094 JR131094 TN131094 ADJ131094 ANF131094 AXB131094 BGX131094 BQT131094 CAP131094 CKL131094 CUH131094 DED131094 DNZ131094 DXV131094 EHR131094 ERN131094 FBJ131094 FLF131094 FVB131094 GEX131094 GOT131094 GYP131094 HIL131094 HSH131094 ICD131094 ILZ131094 IVV131094 JFR131094 JPN131094 JZJ131094 KJF131094 KTB131094 LCX131094 LMT131094 LWP131094 MGL131094 MQH131094 NAD131094 NJZ131094 NTV131094 ODR131094 ONN131094 OXJ131094 PHF131094 PRB131094 QAX131094 QKT131094 QUP131094 REL131094 ROH131094 RYD131094 SHZ131094 SRV131094 TBR131094 TLN131094 TVJ131094 UFF131094 UPB131094 UYX131094 VIT131094 VSP131094 WCL131094 WMH131094 WWD131094 O196630 JR196630 TN196630 ADJ196630 ANF196630 AXB196630 BGX196630 BQT196630 CAP196630 CKL196630 CUH196630 DED196630 DNZ196630 DXV196630 EHR196630 ERN196630 FBJ196630 FLF196630 FVB196630 GEX196630 GOT196630 GYP196630 HIL196630 HSH196630 ICD196630 ILZ196630 IVV196630 JFR196630 JPN196630 JZJ196630 KJF196630 KTB196630 LCX196630 LMT196630 LWP196630 MGL196630 MQH196630 NAD196630 NJZ196630 NTV196630 ODR196630 ONN196630 OXJ196630 PHF196630 PRB196630 QAX196630 QKT196630 QUP196630 REL196630 ROH196630 RYD196630 SHZ196630 SRV196630 TBR196630 TLN196630 TVJ196630 UFF196630 UPB196630 UYX196630 VIT196630 VSP196630 WCL196630 WMH196630 WWD196630 O262166 JR262166 TN262166 ADJ262166 ANF262166 AXB262166 BGX262166 BQT262166 CAP262166 CKL262166 CUH262166 DED262166 DNZ262166 DXV262166 EHR262166 ERN262166 FBJ262166 FLF262166 FVB262166 GEX262166 GOT262166 GYP262166 HIL262166 HSH262166 ICD262166 ILZ262166 IVV262166 JFR262166 JPN262166 JZJ262166 KJF262166 KTB262166 LCX262166 LMT262166 LWP262166 MGL262166 MQH262166 NAD262166 NJZ262166 NTV262166 ODR262166 ONN262166 OXJ262166 PHF262166 PRB262166 QAX262166 QKT262166 QUP262166 REL262166 ROH262166 RYD262166 SHZ262166 SRV262166 TBR262166 TLN262166 TVJ262166 UFF262166 UPB262166 UYX262166 VIT262166 VSP262166 WCL262166 WMH262166 WWD262166 O327702 JR327702 TN327702 ADJ327702 ANF327702 AXB327702 BGX327702 BQT327702 CAP327702 CKL327702 CUH327702 DED327702 DNZ327702 DXV327702 EHR327702 ERN327702 FBJ327702 FLF327702 FVB327702 GEX327702 GOT327702 GYP327702 HIL327702 HSH327702 ICD327702 ILZ327702 IVV327702 JFR327702 JPN327702 JZJ327702 KJF327702 KTB327702 LCX327702 LMT327702 LWP327702 MGL327702 MQH327702 NAD327702 NJZ327702 NTV327702 ODR327702 ONN327702 OXJ327702 PHF327702 PRB327702 QAX327702 QKT327702 QUP327702 REL327702 ROH327702 RYD327702 SHZ327702 SRV327702 TBR327702 TLN327702 TVJ327702 UFF327702 UPB327702 UYX327702 VIT327702 VSP327702 WCL327702 WMH327702 WWD327702 O393238 JR393238 TN393238 ADJ393238 ANF393238 AXB393238 BGX393238 BQT393238 CAP393238 CKL393238 CUH393238 DED393238 DNZ393238 DXV393238 EHR393238 ERN393238 FBJ393238 FLF393238 FVB393238 GEX393238 GOT393238 GYP393238 HIL393238 HSH393238 ICD393238 ILZ393238 IVV393238 JFR393238 JPN393238 JZJ393238 KJF393238 KTB393238 LCX393238 LMT393238 LWP393238 MGL393238 MQH393238 NAD393238 NJZ393238 NTV393238 ODR393238 ONN393238 OXJ393238 PHF393238 PRB393238 QAX393238 QKT393238 QUP393238 REL393238 ROH393238 RYD393238 SHZ393238 SRV393238 TBR393238 TLN393238 TVJ393238 UFF393238 UPB393238 UYX393238 VIT393238 VSP393238 WCL393238 WMH393238 WWD393238 O458774 JR458774 TN458774 ADJ458774 ANF458774 AXB458774 BGX458774 BQT458774 CAP458774 CKL458774 CUH458774 DED458774 DNZ458774 DXV458774 EHR458774 ERN458774 FBJ458774 FLF458774 FVB458774 GEX458774 GOT458774 GYP458774 HIL458774 HSH458774 ICD458774 ILZ458774 IVV458774 JFR458774 JPN458774 JZJ458774 KJF458774 KTB458774 LCX458774 LMT458774 LWP458774 MGL458774 MQH458774 NAD458774 NJZ458774 NTV458774 ODR458774 ONN458774 OXJ458774 PHF458774 PRB458774 QAX458774 QKT458774 QUP458774 REL458774 ROH458774 RYD458774 SHZ458774 SRV458774 TBR458774 TLN458774 TVJ458774 UFF458774 UPB458774 UYX458774 VIT458774 VSP458774 WCL458774 WMH458774 WWD458774 O524310 JR524310 TN524310 ADJ524310 ANF524310 AXB524310 BGX524310 BQT524310 CAP524310 CKL524310 CUH524310 DED524310 DNZ524310 DXV524310 EHR524310 ERN524310 FBJ524310 FLF524310 FVB524310 GEX524310 GOT524310 GYP524310 HIL524310 HSH524310 ICD524310 ILZ524310 IVV524310 JFR524310 JPN524310 JZJ524310 KJF524310 KTB524310 LCX524310 LMT524310 LWP524310 MGL524310 MQH524310 NAD524310 NJZ524310 NTV524310 ODR524310 ONN524310 OXJ524310 PHF524310 PRB524310 QAX524310 QKT524310 QUP524310 REL524310 ROH524310 RYD524310 SHZ524310 SRV524310 TBR524310 TLN524310 TVJ524310 UFF524310 UPB524310 UYX524310 VIT524310 VSP524310 WCL524310 WMH524310 WWD524310 O589846 JR589846 TN589846 ADJ589846 ANF589846 AXB589846 BGX589846 BQT589846 CAP589846 CKL589846 CUH589846 DED589846 DNZ589846 DXV589846 EHR589846 ERN589846 FBJ589846 FLF589846 FVB589846 GEX589846 GOT589846 GYP589846 HIL589846 HSH589846 ICD589846 ILZ589846 IVV589846 JFR589846 JPN589846 JZJ589846 KJF589846 KTB589846 LCX589846 LMT589846 LWP589846 MGL589846 MQH589846 NAD589846 NJZ589846 NTV589846 ODR589846 ONN589846 OXJ589846 PHF589846 PRB589846 QAX589846 QKT589846 QUP589846 REL589846 ROH589846 RYD589846 SHZ589846 SRV589846 TBR589846 TLN589846 TVJ589846 UFF589846 UPB589846 UYX589846 VIT589846 VSP589846 WCL589846 WMH589846 WWD589846 O655382 JR655382 TN655382 ADJ655382 ANF655382 AXB655382 BGX655382 BQT655382 CAP655382 CKL655382 CUH655382 DED655382 DNZ655382 DXV655382 EHR655382 ERN655382 FBJ655382 FLF655382 FVB655382 GEX655382 GOT655382 GYP655382 HIL655382 HSH655382 ICD655382 ILZ655382 IVV655382 JFR655382 JPN655382 JZJ655382 KJF655382 KTB655382 LCX655382 LMT655382 LWP655382 MGL655382 MQH655382 NAD655382 NJZ655382 NTV655382 ODR655382 ONN655382 OXJ655382 PHF655382 PRB655382 QAX655382 QKT655382 QUP655382 REL655382 ROH655382 RYD655382 SHZ655382 SRV655382 TBR655382 TLN655382 TVJ655382 UFF655382 UPB655382 UYX655382 VIT655382 VSP655382 WCL655382 WMH655382 WWD655382 O720918 JR720918 TN720918 ADJ720918 ANF720918 AXB720918 BGX720918 BQT720918 CAP720918 CKL720918 CUH720918 DED720918 DNZ720918 DXV720918 EHR720918 ERN720918 FBJ720918 FLF720918 FVB720918 GEX720918 GOT720918 GYP720918 HIL720918 HSH720918 ICD720918 ILZ720918 IVV720918 JFR720918 JPN720918 JZJ720918 KJF720918 KTB720918 LCX720918 LMT720918 LWP720918 MGL720918 MQH720918 NAD720918 NJZ720918 NTV720918 ODR720918 ONN720918 OXJ720918 PHF720918 PRB720918 QAX720918 QKT720918 QUP720918 REL720918 ROH720918 RYD720918 SHZ720918 SRV720918 TBR720918 TLN720918 TVJ720918 UFF720918 UPB720918 UYX720918 VIT720918 VSP720918 WCL720918 WMH720918 WWD720918 O786454 JR786454 TN786454 ADJ786454 ANF786454 AXB786454 BGX786454 BQT786454 CAP786454 CKL786454 CUH786454 DED786454 DNZ786454 DXV786454 EHR786454 ERN786454 FBJ786454 FLF786454 FVB786454 GEX786454 GOT786454 GYP786454 HIL786454 HSH786454 ICD786454 ILZ786454 IVV786454 JFR786454 JPN786454 JZJ786454 KJF786454 KTB786454 LCX786454 LMT786454 LWP786454 MGL786454 MQH786454 NAD786454 NJZ786454 NTV786454 ODR786454 ONN786454 OXJ786454 PHF786454 PRB786454 QAX786454 QKT786454 QUP786454 REL786454 ROH786454 RYD786454 SHZ786454 SRV786454 TBR786454 TLN786454 TVJ786454 UFF786454 UPB786454 UYX786454 VIT786454 VSP786454 WCL786454 WMH786454 WWD786454 O851990 JR851990 TN851990 ADJ851990 ANF851990 AXB851990 BGX851990 BQT851990 CAP851990 CKL851990 CUH851990 DED851990 DNZ851990 DXV851990 EHR851990 ERN851990 FBJ851990 FLF851990 FVB851990 GEX851990 GOT851990 GYP851990 HIL851990 HSH851990 ICD851990 ILZ851990 IVV851990 JFR851990 JPN851990 JZJ851990 KJF851990 KTB851990 LCX851990 LMT851990 LWP851990 MGL851990 MQH851990 NAD851990 NJZ851990 NTV851990 ODR851990 ONN851990 OXJ851990 PHF851990 PRB851990 QAX851990 QKT851990 QUP851990 REL851990 ROH851990 RYD851990 SHZ851990 SRV851990 TBR851990 TLN851990 TVJ851990 UFF851990 UPB851990 UYX851990 VIT851990 VSP851990 WCL851990 WMH851990 WWD851990 O917526 JR917526 TN917526 ADJ917526 ANF917526 AXB917526 BGX917526 BQT917526 CAP917526 CKL917526 CUH917526 DED917526 DNZ917526 DXV917526 EHR917526 ERN917526 FBJ917526 FLF917526 FVB917526 GEX917526 GOT917526 GYP917526 HIL917526 HSH917526 ICD917526 ILZ917526 IVV917526 JFR917526 JPN917526 JZJ917526 KJF917526 KTB917526 LCX917526 LMT917526 LWP917526 MGL917526 MQH917526 NAD917526 NJZ917526 NTV917526 ODR917526 ONN917526 OXJ917526 PHF917526 PRB917526 QAX917526 QKT917526 QUP917526 REL917526 ROH917526 RYD917526 SHZ917526 SRV917526 TBR917526 TLN917526 TVJ917526 UFF917526 UPB917526 UYX917526 VIT917526 VSP917526 WCL917526 WMH917526 WWD917526 O983062 JR983062 TN983062 ADJ983062 ANF983062 AXB983062 BGX983062 BQT983062 CAP983062 CKL983062 CUH983062 DED983062 DNZ983062 DXV983062 EHR983062 ERN983062 FBJ983062 FLF983062 FVB983062 GEX983062 GOT983062 GYP983062 HIL983062 HSH983062 ICD983062 ILZ983062 IVV983062 JFR983062 JPN983062 JZJ983062 KJF983062 KTB983062 LCX983062 LMT983062 LWP983062 MGL983062 MQH983062 NAD983062 NJZ983062 NTV983062 ODR983062 ONN983062 OXJ983062 PHF983062 PRB983062 QAX983062 QKT983062 QUP983062 REL983062 ROH983062 RYD983062 SHZ983062 SRV983062 TBR983062 TLN983062 TVJ983062 UFF983062 UPB983062 UYX983062 VIT983062 VSP983062 WCL983062 WMH983062 WWD983062 V22 V65558 V131094 V196630 V262166 V327702 V393238 V458774 V524310 V589846 V655382 V720918 V786454 V851990 V917526 V983062" xr:uid="{00000000-0002-0000-0B00-000007000000}">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AA24:AA25" xr:uid="{00000000-0002-0000-0B00-000008000000}">
      <formula1>900</formula1>
    </dataValidation>
    <dataValidation type="list" allowBlank="1" showInputMessage="1" showErrorMessage="1" errorTitle="Ошибка" error="Выберите значение из списка" prompt="Выберите значение из списка" sqref="O23 V23 O27" xr:uid="{00000000-0002-0000-0B00-000009000000}">
      <formula1>kind_of_cons</formula1>
    </dataValidation>
    <dataValidation type="decimal" allowBlank="1" showErrorMessage="1" errorTitle="Ошибка" error="Допускается ввод только действительных чисел!" sqref="O24 V24 O28 V28" xr:uid="{00000000-0002-0000-0B00-00000A000000}">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05_3">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50</v>
      </c>
    </row>
    <row r="2" spans="1:20" ht="22.5">
      <c r="F2" s="1255" t="s">
        <v>492</v>
      </c>
      <c r="G2" s="1256"/>
      <c r="H2" s="1257"/>
      <c r="I2" s="642"/>
    </row>
    <row r="3" spans="1:20" ht="3" customHeight="1"/>
    <row r="4" spans="1:20" s="572" customFormat="1" ht="11.25">
      <c r="A4" s="592"/>
      <c r="B4" s="592"/>
      <c r="C4" s="592"/>
      <c r="D4" s="592"/>
      <c r="F4" s="1209" t="s">
        <v>454</v>
      </c>
      <c r="G4" s="1209"/>
      <c r="H4" s="1209"/>
      <c r="I4" s="1258"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58"/>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19.12.2018</v>
      </c>
      <c r="I7" s="583" t="s">
        <v>494</v>
      </c>
      <c r="J7" s="617"/>
      <c r="K7" s="592"/>
      <c r="L7" s="592"/>
      <c r="M7" s="592"/>
      <c r="N7" s="592"/>
      <c r="O7" s="592"/>
      <c r="P7" s="592"/>
      <c r="Q7" s="592"/>
      <c r="R7" s="592"/>
      <c r="S7" s="592"/>
      <c r="T7" s="592"/>
    </row>
    <row r="8" spans="1:20" s="572" customFormat="1" ht="45">
      <c r="A8" s="1259">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59"/>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59"/>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59"/>
      <c r="B11" s="1259">
        <v>1</v>
      </c>
      <c r="C11" s="625"/>
      <c r="D11" s="625"/>
      <c r="F11" s="618" t="str">
        <f>"4."&amp;mergeValue(A11) &amp;"."&amp;mergeValue(B11)</f>
        <v>4.1.1</v>
      </c>
      <c r="G11" s="613" t="s">
        <v>594</v>
      </c>
      <c r="H11" s="606" t="str">
        <f>IF(region_name="","",region_name)</f>
        <v>Нижегородская область</v>
      </c>
      <c r="I11" s="583" t="s">
        <v>500</v>
      </c>
      <c r="J11" s="617"/>
      <c r="K11" s="592"/>
      <c r="L11" s="592"/>
      <c r="M11" s="592"/>
      <c r="N11" s="592"/>
      <c r="O11" s="592"/>
      <c r="P11" s="592"/>
      <c r="Q11" s="592"/>
      <c r="R11" s="592"/>
      <c r="S11" s="592"/>
      <c r="T11" s="592"/>
    </row>
    <row r="12" spans="1:20" s="572" customFormat="1" ht="22.5">
      <c r="A12" s="1259"/>
      <c r="B12" s="1259"/>
      <c r="C12" s="1259">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59"/>
      <c r="B13" s="1259"/>
      <c r="C13" s="1259"/>
      <c r="D13" s="625">
        <v>1</v>
      </c>
      <c r="F13" s="618" t="str">
        <f>"4."&amp;mergeValue(A13) &amp;"."&amp;mergeValue(B13)&amp;"."&amp;mergeValue(C13)&amp;"."&amp;mergeValue(D13)</f>
        <v>4.1.1.1.1</v>
      </c>
      <c r="G13" s="635" t="s">
        <v>499</v>
      </c>
      <c r="H13" s="606"/>
      <c r="I13" s="1260" t="s">
        <v>593</v>
      </c>
      <c r="J13" s="617"/>
      <c r="K13" s="592"/>
      <c r="L13" s="592"/>
      <c r="M13" s="592"/>
      <c r="N13" s="592"/>
      <c r="O13" s="592"/>
      <c r="P13" s="592"/>
      <c r="Q13" s="592"/>
      <c r="R13" s="592"/>
      <c r="S13" s="592"/>
      <c r="T13" s="592"/>
    </row>
    <row r="14" spans="1:20" s="572" customFormat="1" ht="18.75">
      <c r="A14" s="1259"/>
      <c r="B14" s="1259"/>
      <c r="C14" s="1259"/>
      <c r="D14" s="625"/>
      <c r="F14" s="621"/>
      <c r="G14" s="552" t="s">
        <v>4</v>
      </c>
      <c r="H14" s="626"/>
      <c r="I14" s="1260"/>
      <c r="J14" s="617"/>
      <c r="K14" s="592"/>
      <c r="L14" s="592"/>
      <c r="M14" s="592"/>
      <c r="N14" s="592"/>
      <c r="O14" s="592"/>
      <c r="P14" s="592"/>
      <c r="Q14" s="592"/>
      <c r="R14" s="592"/>
      <c r="S14" s="592"/>
      <c r="T14" s="592"/>
    </row>
    <row r="15" spans="1:20" s="572" customFormat="1" ht="18.75">
      <c r="A15" s="1259"/>
      <c r="B15" s="1259"/>
      <c r="C15" s="625"/>
      <c r="D15" s="625"/>
      <c r="F15" s="636"/>
      <c r="G15" s="579" t="s">
        <v>403</v>
      </c>
      <c r="H15" s="637"/>
      <c r="I15" s="638"/>
      <c r="J15" s="617"/>
      <c r="K15" s="592"/>
      <c r="L15" s="592"/>
      <c r="M15" s="592"/>
      <c r="N15" s="592"/>
      <c r="O15" s="592"/>
      <c r="P15" s="592"/>
      <c r="Q15" s="592"/>
      <c r="R15" s="592"/>
      <c r="S15" s="592"/>
      <c r="T15" s="592"/>
    </row>
    <row r="16" spans="1:20" s="572" customFormat="1" ht="18.75">
      <c r="A16" s="1259"/>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54" t="s">
        <v>595</v>
      </c>
      <c r="H19" s="1254"/>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C00-000000000000}">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34" width="10.5703125" style="587"/>
    <col min="35" max="256" width="10.5703125" style="525"/>
    <col min="257" max="264" width="0" style="525" hidden="1" customWidth="1"/>
    <col min="265" max="265" width="3.7109375" style="525" customWidth="1"/>
    <col min="266" max="266" width="3.85546875" style="525" customWidth="1"/>
    <col min="267" max="267" width="3.7109375" style="525" customWidth="1"/>
    <col min="268" max="268" width="12.7109375" style="525" customWidth="1"/>
    <col min="269" max="269" width="52.7109375" style="525" customWidth="1"/>
    <col min="270" max="273" width="0" style="525" hidden="1" customWidth="1"/>
    <col min="274" max="274" width="12.28515625" style="525" customWidth="1"/>
    <col min="275" max="275" width="6.42578125" style="525" customWidth="1"/>
    <col min="276" max="276" width="12.28515625" style="525" customWidth="1"/>
    <col min="277" max="277" width="0" style="525" hidden="1" customWidth="1"/>
    <col min="278" max="278" width="3.7109375" style="525" customWidth="1"/>
    <col min="279" max="279" width="11.140625" style="525" bestFit="1" customWidth="1"/>
    <col min="280" max="281" width="10.5703125" style="525"/>
    <col min="282" max="282" width="11.140625" style="525" customWidth="1"/>
    <col min="283" max="512" width="10.5703125" style="525"/>
    <col min="513" max="520" width="0" style="525" hidden="1" customWidth="1"/>
    <col min="521" max="521" width="3.7109375" style="525" customWidth="1"/>
    <col min="522" max="522" width="3.85546875" style="525" customWidth="1"/>
    <col min="523" max="523" width="3.7109375" style="525" customWidth="1"/>
    <col min="524" max="524" width="12.7109375" style="525" customWidth="1"/>
    <col min="525" max="525" width="52.7109375" style="525" customWidth="1"/>
    <col min="526" max="529" width="0" style="525" hidden="1" customWidth="1"/>
    <col min="530" max="530" width="12.28515625" style="525" customWidth="1"/>
    <col min="531" max="531" width="6.42578125" style="525" customWidth="1"/>
    <col min="532" max="532" width="12.28515625" style="525" customWidth="1"/>
    <col min="533" max="533" width="0" style="525" hidden="1" customWidth="1"/>
    <col min="534" max="534" width="3.7109375" style="525" customWidth="1"/>
    <col min="535" max="535" width="11.140625" style="525" bestFit="1" customWidth="1"/>
    <col min="536" max="537" width="10.5703125" style="525"/>
    <col min="538" max="538" width="11.140625" style="525" customWidth="1"/>
    <col min="539" max="768" width="10.5703125" style="525"/>
    <col min="769" max="776" width="0" style="525" hidden="1" customWidth="1"/>
    <col min="777" max="777" width="3.7109375" style="525" customWidth="1"/>
    <col min="778" max="778" width="3.85546875" style="525" customWidth="1"/>
    <col min="779" max="779" width="3.7109375" style="525" customWidth="1"/>
    <col min="780" max="780" width="12.7109375" style="525" customWidth="1"/>
    <col min="781" max="781" width="52.7109375" style="525" customWidth="1"/>
    <col min="782" max="785" width="0" style="525" hidden="1" customWidth="1"/>
    <col min="786" max="786" width="12.28515625" style="525" customWidth="1"/>
    <col min="787" max="787" width="6.42578125" style="525" customWidth="1"/>
    <col min="788" max="788" width="12.28515625" style="525" customWidth="1"/>
    <col min="789" max="789" width="0" style="525" hidden="1" customWidth="1"/>
    <col min="790" max="790" width="3.7109375" style="525" customWidth="1"/>
    <col min="791" max="791" width="11.140625" style="525" bestFit="1" customWidth="1"/>
    <col min="792" max="793" width="10.5703125" style="525"/>
    <col min="794" max="794" width="11.140625" style="525" customWidth="1"/>
    <col min="795" max="1024" width="10.5703125" style="525"/>
    <col min="1025" max="1032" width="0" style="525" hidden="1" customWidth="1"/>
    <col min="1033" max="1033" width="3.7109375" style="525" customWidth="1"/>
    <col min="1034" max="1034" width="3.85546875" style="525" customWidth="1"/>
    <col min="1035" max="1035" width="3.7109375" style="525" customWidth="1"/>
    <col min="1036" max="1036" width="12.7109375" style="525" customWidth="1"/>
    <col min="1037" max="1037" width="52.7109375" style="525" customWidth="1"/>
    <col min="1038" max="1041" width="0" style="525" hidden="1" customWidth="1"/>
    <col min="1042" max="1042" width="12.28515625" style="525" customWidth="1"/>
    <col min="1043" max="1043" width="6.42578125" style="525" customWidth="1"/>
    <col min="1044" max="1044" width="12.28515625" style="525" customWidth="1"/>
    <col min="1045" max="1045" width="0" style="525" hidden="1" customWidth="1"/>
    <col min="1046" max="1046" width="3.7109375" style="525" customWidth="1"/>
    <col min="1047" max="1047" width="11.140625" style="525" bestFit="1" customWidth="1"/>
    <col min="1048" max="1049" width="10.5703125" style="525"/>
    <col min="1050" max="1050" width="11.140625" style="525" customWidth="1"/>
    <col min="1051" max="1280" width="10.5703125" style="525"/>
    <col min="1281" max="1288" width="0" style="525" hidden="1" customWidth="1"/>
    <col min="1289" max="1289" width="3.7109375" style="525" customWidth="1"/>
    <col min="1290" max="1290" width="3.85546875" style="525" customWidth="1"/>
    <col min="1291" max="1291" width="3.7109375" style="525" customWidth="1"/>
    <col min="1292" max="1292" width="12.7109375" style="525" customWidth="1"/>
    <col min="1293" max="1293" width="52.7109375" style="525" customWidth="1"/>
    <col min="1294" max="1297" width="0" style="525" hidden="1" customWidth="1"/>
    <col min="1298" max="1298" width="12.28515625" style="525" customWidth="1"/>
    <col min="1299" max="1299" width="6.42578125" style="525" customWidth="1"/>
    <col min="1300" max="1300" width="12.28515625" style="525" customWidth="1"/>
    <col min="1301" max="1301" width="0" style="525" hidden="1" customWidth="1"/>
    <col min="1302" max="1302" width="3.7109375" style="525" customWidth="1"/>
    <col min="1303" max="1303" width="11.140625" style="525" bestFit="1" customWidth="1"/>
    <col min="1304" max="1305" width="10.5703125" style="525"/>
    <col min="1306" max="1306" width="11.140625" style="525" customWidth="1"/>
    <col min="1307" max="1536" width="10.5703125" style="525"/>
    <col min="1537" max="1544" width="0" style="525" hidden="1" customWidth="1"/>
    <col min="1545" max="1545" width="3.7109375" style="525" customWidth="1"/>
    <col min="1546" max="1546" width="3.85546875" style="525" customWidth="1"/>
    <col min="1547" max="1547" width="3.7109375" style="525" customWidth="1"/>
    <col min="1548" max="1548" width="12.7109375" style="525" customWidth="1"/>
    <col min="1549" max="1549" width="52.7109375" style="525" customWidth="1"/>
    <col min="1550" max="1553" width="0" style="525" hidden="1" customWidth="1"/>
    <col min="1554" max="1554" width="12.28515625" style="525" customWidth="1"/>
    <col min="1555" max="1555" width="6.42578125" style="525" customWidth="1"/>
    <col min="1556" max="1556" width="12.28515625" style="525" customWidth="1"/>
    <col min="1557" max="1557" width="0" style="525" hidden="1" customWidth="1"/>
    <col min="1558" max="1558" width="3.7109375" style="525" customWidth="1"/>
    <col min="1559" max="1559" width="11.140625" style="525" bestFit="1" customWidth="1"/>
    <col min="1560" max="1561" width="10.5703125" style="525"/>
    <col min="1562" max="1562" width="11.140625" style="525" customWidth="1"/>
    <col min="1563" max="1792" width="10.5703125" style="525"/>
    <col min="1793" max="1800" width="0" style="525" hidden="1" customWidth="1"/>
    <col min="1801" max="1801" width="3.7109375" style="525" customWidth="1"/>
    <col min="1802" max="1802" width="3.85546875" style="525" customWidth="1"/>
    <col min="1803" max="1803" width="3.7109375" style="525" customWidth="1"/>
    <col min="1804" max="1804" width="12.7109375" style="525" customWidth="1"/>
    <col min="1805" max="1805" width="52.7109375" style="525" customWidth="1"/>
    <col min="1806" max="1809" width="0" style="525" hidden="1" customWidth="1"/>
    <col min="1810" max="1810" width="12.28515625" style="525" customWidth="1"/>
    <col min="1811" max="1811" width="6.42578125" style="525" customWidth="1"/>
    <col min="1812" max="1812" width="12.28515625" style="525" customWidth="1"/>
    <col min="1813" max="1813" width="0" style="525" hidden="1" customWidth="1"/>
    <col min="1814" max="1814" width="3.7109375" style="525" customWidth="1"/>
    <col min="1815" max="1815" width="11.140625" style="525" bestFit="1" customWidth="1"/>
    <col min="1816" max="1817" width="10.5703125" style="525"/>
    <col min="1818" max="1818" width="11.140625" style="525" customWidth="1"/>
    <col min="1819" max="2048" width="10.5703125" style="525"/>
    <col min="2049" max="2056" width="0" style="525" hidden="1" customWidth="1"/>
    <col min="2057" max="2057" width="3.7109375" style="525" customWidth="1"/>
    <col min="2058" max="2058" width="3.85546875" style="525" customWidth="1"/>
    <col min="2059" max="2059" width="3.7109375" style="525" customWidth="1"/>
    <col min="2060" max="2060" width="12.7109375" style="525" customWidth="1"/>
    <col min="2061" max="2061" width="52.7109375" style="525" customWidth="1"/>
    <col min="2062" max="2065" width="0" style="525" hidden="1" customWidth="1"/>
    <col min="2066" max="2066" width="12.28515625" style="525" customWidth="1"/>
    <col min="2067" max="2067" width="6.42578125" style="525" customWidth="1"/>
    <col min="2068" max="2068" width="12.28515625" style="525" customWidth="1"/>
    <col min="2069" max="2069" width="0" style="525" hidden="1" customWidth="1"/>
    <col min="2070" max="2070" width="3.7109375" style="525" customWidth="1"/>
    <col min="2071" max="2071" width="11.140625" style="525" bestFit="1" customWidth="1"/>
    <col min="2072" max="2073" width="10.5703125" style="525"/>
    <col min="2074" max="2074" width="11.140625" style="525" customWidth="1"/>
    <col min="2075" max="2304" width="10.5703125" style="525"/>
    <col min="2305" max="2312" width="0" style="525" hidden="1" customWidth="1"/>
    <col min="2313" max="2313" width="3.7109375" style="525" customWidth="1"/>
    <col min="2314" max="2314" width="3.85546875" style="525" customWidth="1"/>
    <col min="2315" max="2315" width="3.7109375" style="525" customWidth="1"/>
    <col min="2316" max="2316" width="12.7109375" style="525" customWidth="1"/>
    <col min="2317" max="2317" width="52.7109375" style="525" customWidth="1"/>
    <col min="2318" max="2321" width="0" style="525" hidden="1" customWidth="1"/>
    <col min="2322" max="2322" width="12.28515625" style="525" customWidth="1"/>
    <col min="2323" max="2323" width="6.42578125" style="525" customWidth="1"/>
    <col min="2324" max="2324" width="12.28515625" style="525" customWidth="1"/>
    <col min="2325" max="2325" width="0" style="525" hidden="1" customWidth="1"/>
    <col min="2326" max="2326" width="3.7109375" style="525" customWidth="1"/>
    <col min="2327" max="2327" width="11.140625" style="525" bestFit="1" customWidth="1"/>
    <col min="2328" max="2329" width="10.5703125" style="525"/>
    <col min="2330" max="2330" width="11.140625" style="525" customWidth="1"/>
    <col min="2331" max="2560" width="10.5703125" style="525"/>
    <col min="2561" max="2568" width="0" style="525" hidden="1" customWidth="1"/>
    <col min="2569" max="2569" width="3.7109375" style="525" customWidth="1"/>
    <col min="2570" max="2570" width="3.85546875" style="525" customWidth="1"/>
    <col min="2571" max="2571" width="3.7109375" style="525" customWidth="1"/>
    <col min="2572" max="2572" width="12.7109375" style="525" customWidth="1"/>
    <col min="2573" max="2573" width="52.7109375" style="525" customWidth="1"/>
    <col min="2574" max="2577" width="0" style="525" hidden="1" customWidth="1"/>
    <col min="2578" max="2578" width="12.28515625" style="525" customWidth="1"/>
    <col min="2579" max="2579" width="6.42578125" style="525" customWidth="1"/>
    <col min="2580" max="2580" width="12.28515625" style="525" customWidth="1"/>
    <col min="2581" max="2581" width="0" style="525" hidden="1" customWidth="1"/>
    <col min="2582" max="2582" width="3.7109375" style="525" customWidth="1"/>
    <col min="2583" max="2583" width="11.140625" style="525" bestFit="1" customWidth="1"/>
    <col min="2584" max="2585" width="10.5703125" style="525"/>
    <col min="2586" max="2586" width="11.140625" style="525" customWidth="1"/>
    <col min="2587" max="2816" width="10.5703125" style="525"/>
    <col min="2817" max="2824" width="0" style="525" hidden="1" customWidth="1"/>
    <col min="2825" max="2825" width="3.7109375" style="525" customWidth="1"/>
    <col min="2826" max="2826" width="3.85546875" style="525" customWidth="1"/>
    <col min="2827" max="2827" width="3.7109375" style="525" customWidth="1"/>
    <col min="2828" max="2828" width="12.7109375" style="525" customWidth="1"/>
    <col min="2829" max="2829" width="52.7109375" style="525" customWidth="1"/>
    <col min="2830" max="2833" width="0" style="525" hidden="1" customWidth="1"/>
    <col min="2834" max="2834" width="12.28515625" style="525" customWidth="1"/>
    <col min="2835" max="2835" width="6.42578125" style="525" customWidth="1"/>
    <col min="2836" max="2836" width="12.28515625" style="525" customWidth="1"/>
    <col min="2837" max="2837" width="0" style="525" hidden="1" customWidth="1"/>
    <col min="2838" max="2838" width="3.7109375" style="525" customWidth="1"/>
    <col min="2839" max="2839" width="11.140625" style="525" bestFit="1" customWidth="1"/>
    <col min="2840" max="2841" width="10.5703125" style="525"/>
    <col min="2842" max="2842" width="11.140625" style="525" customWidth="1"/>
    <col min="2843" max="3072" width="10.5703125" style="525"/>
    <col min="3073" max="3080" width="0" style="525" hidden="1" customWidth="1"/>
    <col min="3081" max="3081" width="3.7109375" style="525" customWidth="1"/>
    <col min="3082" max="3082" width="3.85546875" style="525" customWidth="1"/>
    <col min="3083" max="3083" width="3.7109375" style="525" customWidth="1"/>
    <col min="3084" max="3084" width="12.7109375" style="525" customWidth="1"/>
    <col min="3085" max="3085" width="52.7109375" style="525" customWidth="1"/>
    <col min="3086" max="3089" width="0" style="525" hidden="1" customWidth="1"/>
    <col min="3090" max="3090" width="12.28515625" style="525" customWidth="1"/>
    <col min="3091" max="3091" width="6.42578125" style="525" customWidth="1"/>
    <col min="3092" max="3092" width="12.28515625" style="525" customWidth="1"/>
    <col min="3093" max="3093" width="0" style="525" hidden="1" customWidth="1"/>
    <col min="3094" max="3094" width="3.7109375" style="525" customWidth="1"/>
    <col min="3095" max="3095" width="11.140625" style="525" bestFit="1" customWidth="1"/>
    <col min="3096" max="3097" width="10.5703125" style="525"/>
    <col min="3098" max="3098" width="11.140625" style="525" customWidth="1"/>
    <col min="3099" max="3328" width="10.5703125" style="525"/>
    <col min="3329" max="3336" width="0" style="525" hidden="1" customWidth="1"/>
    <col min="3337" max="3337" width="3.7109375" style="525" customWidth="1"/>
    <col min="3338" max="3338" width="3.85546875" style="525" customWidth="1"/>
    <col min="3339" max="3339" width="3.7109375" style="525" customWidth="1"/>
    <col min="3340" max="3340" width="12.7109375" style="525" customWidth="1"/>
    <col min="3341" max="3341" width="52.7109375" style="525" customWidth="1"/>
    <col min="3342" max="3345" width="0" style="525" hidden="1" customWidth="1"/>
    <col min="3346" max="3346" width="12.28515625" style="525" customWidth="1"/>
    <col min="3347" max="3347" width="6.42578125" style="525" customWidth="1"/>
    <col min="3348" max="3348" width="12.28515625" style="525" customWidth="1"/>
    <col min="3349" max="3349" width="0" style="525" hidden="1" customWidth="1"/>
    <col min="3350" max="3350" width="3.7109375" style="525" customWidth="1"/>
    <col min="3351" max="3351" width="11.140625" style="525" bestFit="1" customWidth="1"/>
    <col min="3352" max="3353" width="10.5703125" style="525"/>
    <col min="3354" max="3354" width="11.140625" style="525" customWidth="1"/>
    <col min="3355" max="3584" width="10.5703125" style="525"/>
    <col min="3585" max="3592" width="0" style="525" hidden="1" customWidth="1"/>
    <col min="3593" max="3593" width="3.7109375" style="525" customWidth="1"/>
    <col min="3594" max="3594" width="3.85546875" style="525" customWidth="1"/>
    <col min="3595" max="3595" width="3.7109375" style="525" customWidth="1"/>
    <col min="3596" max="3596" width="12.7109375" style="525" customWidth="1"/>
    <col min="3597" max="3597" width="52.7109375" style="525" customWidth="1"/>
    <col min="3598" max="3601" width="0" style="525" hidden="1" customWidth="1"/>
    <col min="3602" max="3602" width="12.28515625" style="525" customWidth="1"/>
    <col min="3603" max="3603" width="6.42578125" style="525" customWidth="1"/>
    <col min="3604" max="3604" width="12.28515625" style="525" customWidth="1"/>
    <col min="3605" max="3605" width="0" style="525" hidden="1" customWidth="1"/>
    <col min="3606" max="3606" width="3.7109375" style="525" customWidth="1"/>
    <col min="3607" max="3607" width="11.140625" style="525" bestFit="1" customWidth="1"/>
    <col min="3608" max="3609" width="10.5703125" style="525"/>
    <col min="3610" max="3610" width="11.140625" style="525" customWidth="1"/>
    <col min="3611" max="3840" width="10.5703125" style="525"/>
    <col min="3841" max="3848" width="0" style="525" hidden="1" customWidth="1"/>
    <col min="3849" max="3849" width="3.7109375" style="525" customWidth="1"/>
    <col min="3850" max="3850" width="3.85546875" style="525" customWidth="1"/>
    <col min="3851" max="3851" width="3.7109375" style="525" customWidth="1"/>
    <col min="3852" max="3852" width="12.7109375" style="525" customWidth="1"/>
    <col min="3853" max="3853" width="52.7109375" style="525" customWidth="1"/>
    <col min="3854" max="3857" width="0" style="525" hidden="1" customWidth="1"/>
    <col min="3858" max="3858" width="12.28515625" style="525" customWidth="1"/>
    <col min="3859" max="3859" width="6.42578125" style="525" customWidth="1"/>
    <col min="3860" max="3860" width="12.28515625" style="525" customWidth="1"/>
    <col min="3861" max="3861" width="0" style="525" hidden="1" customWidth="1"/>
    <col min="3862" max="3862" width="3.7109375" style="525" customWidth="1"/>
    <col min="3863" max="3863" width="11.140625" style="525" bestFit="1" customWidth="1"/>
    <col min="3864" max="3865" width="10.5703125" style="525"/>
    <col min="3866" max="3866" width="11.140625" style="525" customWidth="1"/>
    <col min="3867" max="4096" width="10.5703125" style="525"/>
    <col min="4097" max="4104" width="0" style="525" hidden="1" customWidth="1"/>
    <col min="4105" max="4105" width="3.7109375" style="525" customWidth="1"/>
    <col min="4106" max="4106" width="3.85546875" style="525" customWidth="1"/>
    <col min="4107" max="4107" width="3.7109375" style="525" customWidth="1"/>
    <col min="4108" max="4108" width="12.7109375" style="525" customWidth="1"/>
    <col min="4109" max="4109" width="52.7109375" style="525" customWidth="1"/>
    <col min="4110" max="4113" width="0" style="525" hidden="1" customWidth="1"/>
    <col min="4114" max="4114" width="12.28515625" style="525" customWidth="1"/>
    <col min="4115" max="4115" width="6.42578125" style="525" customWidth="1"/>
    <col min="4116" max="4116" width="12.28515625" style="525" customWidth="1"/>
    <col min="4117" max="4117" width="0" style="525" hidden="1" customWidth="1"/>
    <col min="4118" max="4118" width="3.7109375" style="525" customWidth="1"/>
    <col min="4119" max="4119" width="11.140625" style="525" bestFit="1" customWidth="1"/>
    <col min="4120" max="4121" width="10.5703125" style="525"/>
    <col min="4122" max="4122" width="11.140625" style="525" customWidth="1"/>
    <col min="4123" max="4352" width="10.5703125" style="525"/>
    <col min="4353" max="4360" width="0" style="525" hidden="1" customWidth="1"/>
    <col min="4361" max="4361" width="3.7109375" style="525" customWidth="1"/>
    <col min="4362" max="4362" width="3.85546875" style="525" customWidth="1"/>
    <col min="4363" max="4363" width="3.7109375" style="525" customWidth="1"/>
    <col min="4364" max="4364" width="12.7109375" style="525" customWidth="1"/>
    <col min="4365" max="4365" width="52.7109375" style="525" customWidth="1"/>
    <col min="4366" max="4369" width="0" style="525" hidden="1" customWidth="1"/>
    <col min="4370" max="4370" width="12.28515625" style="525" customWidth="1"/>
    <col min="4371" max="4371" width="6.42578125" style="525" customWidth="1"/>
    <col min="4372" max="4372" width="12.28515625" style="525" customWidth="1"/>
    <col min="4373" max="4373" width="0" style="525" hidden="1" customWidth="1"/>
    <col min="4374" max="4374" width="3.7109375" style="525" customWidth="1"/>
    <col min="4375" max="4375" width="11.140625" style="525" bestFit="1" customWidth="1"/>
    <col min="4376" max="4377" width="10.5703125" style="525"/>
    <col min="4378" max="4378" width="11.140625" style="525" customWidth="1"/>
    <col min="4379" max="4608" width="10.5703125" style="525"/>
    <col min="4609" max="4616" width="0" style="525" hidden="1" customWidth="1"/>
    <col min="4617" max="4617" width="3.7109375" style="525" customWidth="1"/>
    <col min="4618" max="4618" width="3.85546875" style="525" customWidth="1"/>
    <col min="4619" max="4619" width="3.7109375" style="525" customWidth="1"/>
    <col min="4620" max="4620" width="12.7109375" style="525" customWidth="1"/>
    <col min="4621" max="4621" width="52.7109375" style="525" customWidth="1"/>
    <col min="4622" max="4625" width="0" style="525" hidden="1" customWidth="1"/>
    <col min="4626" max="4626" width="12.28515625" style="525" customWidth="1"/>
    <col min="4627" max="4627" width="6.42578125" style="525" customWidth="1"/>
    <col min="4628" max="4628" width="12.28515625" style="525" customWidth="1"/>
    <col min="4629" max="4629" width="0" style="525" hidden="1" customWidth="1"/>
    <col min="4630" max="4630" width="3.7109375" style="525" customWidth="1"/>
    <col min="4631" max="4631" width="11.140625" style="525" bestFit="1" customWidth="1"/>
    <col min="4632" max="4633" width="10.5703125" style="525"/>
    <col min="4634" max="4634" width="11.140625" style="525" customWidth="1"/>
    <col min="4635" max="4864" width="10.5703125" style="525"/>
    <col min="4865" max="4872" width="0" style="525" hidden="1" customWidth="1"/>
    <col min="4873" max="4873" width="3.7109375" style="525" customWidth="1"/>
    <col min="4874" max="4874" width="3.85546875" style="525" customWidth="1"/>
    <col min="4875" max="4875" width="3.7109375" style="525" customWidth="1"/>
    <col min="4876" max="4876" width="12.7109375" style="525" customWidth="1"/>
    <col min="4877" max="4877" width="52.7109375" style="525" customWidth="1"/>
    <col min="4878" max="4881" width="0" style="525" hidden="1" customWidth="1"/>
    <col min="4882" max="4882" width="12.28515625" style="525" customWidth="1"/>
    <col min="4883" max="4883" width="6.42578125" style="525" customWidth="1"/>
    <col min="4884" max="4884" width="12.28515625" style="525" customWidth="1"/>
    <col min="4885" max="4885" width="0" style="525" hidden="1" customWidth="1"/>
    <col min="4886" max="4886" width="3.7109375" style="525" customWidth="1"/>
    <col min="4887" max="4887" width="11.140625" style="525" bestFit="1" customWidth="1"/>
    <col min="4888" max="4889" width="10.5703125" style="525"/>
    <col min="4890" max="4890" width="11.140625" style="525" customWidth="1"/>
    <col min="4891" max="5120" width="10.5703125" style="525"/>
    <col min="5121" max="5128" width="0" style="525" hidden="1" customWidth="1"/>
    <col min="5129" max="5129" width="3.7109375" style="525" customWidth="1"/>
    <col min="5130" max="5130" width="3.85546875" style="525" customWidth="1"/>
    <col min="5131" max="5131" width="3.7109375" style="525" customWidth="1"/>
    <col min="5132" max="5132" width="12.7109375" style="525" customWidth="1"/>
    <col min="5133" max="5133" width="52.7109375" style="525" customWidth="1"/>
    <col min="5134" max="5137" width="0" style="525" hidden="1" customWidth="1"/>
    <col min="5138" max="5138" width="12.28515625" style="525" customWidth="1"/>
    <col min="5139" max="5139" width="6.42578125" style="525" customWidth="1"/>
    <col min="5140" max="5140" width="12.28515625" style="525" customWidth="1"/>
    <col min="5141" max="5141" width="0" style="525" hidden="1" customWidth="1"/>
    <col min="5142" max="5142" width="3.7109375" style="525" customWidth="1"/>
    <col min="5143" max="5143" width="11.140625" style="525" bestFit="1" customWidth="1"/>
    <col min="5144" max="5145" width="10.5703125" style="525"/>
    <col min="5146" max="5146" width="11.140625" style="525" customWidth="1"/>
    <col min="5147" max="5376" width="10.5703125" style="525"/>
    <col min="5377" max="5384" width="0" style="525" hidden="1" customWidth="1"/>
    <col min="5385" max="5385" width="3.7109375" style="525" customWidth="1"/>
    <col min="5386" max="5386" width="3.85546875" style="525" customWidth="1"/>
    <col min="5387" max="5387" width="3.7109375" style="525" customWidth="1"/>
    <col min="5388" max="5388" width="12.7109375" style="525" customWidth="1"/>
    <col min="5389" max="5389" width="52.7109375" style="525" customWidth="1"/>
    <col min="5390" max="5393" width="0" style="525" hidden="1" customWidth="1"/>
    <col min="5394" max="5394" width="12.28515625" style="525" customWidth="1"/>
    <col min="5395" max="5395" width="6.42578125" style="525" customWidth="1"/>
    <col min="5396" max="5396" width="12.28515625" style="525" customWidth="1"/>
    <col min="5397" max="5397" width="0" style="525" hidden="1" customWidth="1"/>
    <col min="5398" max="5398" width="3.7109375" style="525" customWidth="1"/>
    <col min="5399" max="5399" width="11.140625" style="525" bestFit="1" customWidth="1"/>
    <col min="5400" max="5401" width="10.5703125" style="525"/>
    <col min="5402" max="5402" width="11.140625" style="525" customWidth="1"/>
    <col min="5403" max="5632" width="10.5703125" style="525"/>
    <col min="5633" max="5640" width="0" style="525" hidden="1" customWidth="1"/>
    <col min="5641" max="5641" width="3.7109375" style="525" customWidth="1"/>
    <col min="5642" max="5642" width="3.85546875" style="525" customWidth="1"/>
    <col min="5643" max="5643" width="3.7109375" style="525" customWidth="1"/>
    <col min="5644" max="5644" width="12.7109375" style="525" customWidth="1"/>
    <col min="5645" max="5645" width="52.7109375" style="525" customWidth="1"/>
    <col min="5646" max="5649" width="0" style="525" hidden="1" customWidth="1"/>
    <col min="5650" max="5650" width="12.28515625" style="525" customWidth="1"/>
    <col min="5651" max="5651" width="6.42578125" style="525" customWidth="1"/>
    <col min="5652" max="5652" width="12.28515625" style="525" customWidth="1"/>
    <col min="5653" max="5653" width="0" style="525" hidden="1" customWidth="1"/>
    <col min="5654" max="5654" width="3.7109375" style="525" customWidth="1"/>
    <col min="5655" max="5655" width="11.140625" style="525" bestFit="1" customWidth="1"/>
    <col min="5656" max="5657" width="10.5703125" style="525"/>
    <col min="5658" max="5658" width="11.140625" style="525" customWidth="1"/>
    <col min="5659" max="5888" width="10.5703125" style="525"/>
    <col min="5889" max="5896" width="0" style="525" hidden="1" customWidth="1"/>
    <col min="5897" max="5897" width="3.7109375" style="525" customWidth="1"/>
    <col min="5898" max="5898" width="3.85546875" style="525" customWidth="1"/>
    <col min="5899" max="5899" width="3.7109375" style="525" customWidth="1"/>
    <col min="5900" max="5900" width="12.7109375" style="525" customWidth="1"/>
    <col min="5901" max="5901" width="52.7109375" style="525" customWidth="1"/>
    <col min="5902" max="5905" width="0" style="525" hidden="1" customWidth="1"/>
    <col min="5906" max="5906" width="12.28515625" style="525" customWidth="1"/>
    <col min="5907" max="5907" width="6.42578125" style="525" customWidth="1"/>
    <col min="5908" max="5908" width="12.28515625" style="525" customWidth="1"/>
    <col min="5909" max="5909" width="0" style="525" hidden="1" customWidth="1"/>
    <col min="5910" max="5910" width="3.7109375" style="525" customWidth="1"/>
    <col min="5911" max="5911" width="11.140625" style="525" bestFit="1" customWidth="1"/>
    <col min="5912" max="5913" width="10.5703125" style="525"/>
    <col min="5914" max="5914" width="11.140625" style="525" customWidth="1"/>
    <col min="5915" max="6144" width="10.5703125" style="525"/>
    <col min="6145" max="6152" width="0" style="525" hidden="1" customWidth="1"/>
    <col min="6153" max="6153" width="3.7109375" style="525" customWidth="1"/>
    <col min="6154" max="6154" width="3.85546875" style="525" customWidth="1"/>
    <col min="6155" max="6155" width="3.7109375" style="525" customWidth="1"/>
    <col min="6156" max="6156" width="12.7109375" style="525" customWidth="1"/>
    <col min="6157" max="6157" width="52.7109375" style="525" customWidth="1"/>
    <col min="6158" max="6161" width="0" style="525" hidden="1" customWidth="1"/>
    <col min="6162" max="6162" width="12.28515625" style="525" customWidth="1"/>
    <col min="6163" max="6163" width="6.42578125" style="525" customWidth="1"/>
    <col min="6164" max="6164" width="12.28515625" style="525" customWidth="1"/>
    <col min="6165" max="6165" width="0" style="525" hidden="1" customWidth="1"/>
    <col min="6166" max="6166" width="3.7109375" style="525" customWidth="1"/>
    <col min="6167" max="6167" width="11.140625" style="525" bestFit="1" customWidth="1"/>
    <col min="6168" max="6169" width="10.5703125" style="525"/>
    <col min="6170" max="6170" width="11.140625" style="525" customWidth="1"/>
    <col min="6171" max="6400" width="10.5703125" style="525"/>
    <col min="6401" max="6408" width="0" style="525" hidden="1" customWidth="1"/>
    <col min="6409" max="6409" width="3.7109375" style="525" customWidth="1"/>
    <col min="6410" max="6410" width="3.85546875" style="525" customWidth="1"/>
    <col min="6411" max="6411" width="3.7109375" style="525" customWidth="1"/>
    <col min="6412" max="6412" width="12.7109375" style="525" customWidth="1"/>
    <col min="6413" max="6413" width="52.7109375" style="525" customWidth="1"/>
    <col min="6414" max="6417" width="0" style="525" hidden="1" customWidth="1"/>
    <col min="6418" max="6418" width="12.28515625" style="525" customWidth="1"/>
    <col min="6419" max="6419" width="6.42578125" style="525" customWidth="1"/>
    <col min="6420" max="6420" width="12.28515625" style="525" customWidth="1"/>
    <col min="6421" max="6421" width="0" style="525" hidden="1" customWidth="1"/>
    <col min="6422" max="6422" width="3.7109375" style="525" customWidth="1"/>
    <col min="6423" max="6423" width="11.140625" style="525" bestFit="1" customWidth="1"/>
    <col min="6424" max="6425" width="10.5703125" style="525"/>
    <col min="6426" max="6426" width="11.140625" style="525" customWidth="1"/>
    <col min="6427" max="6656" width="10.5703125" style="525"/>
    <col min="6657" max="6664" width="0" style="525" hidden="1" customWidth="1"/>
    <col min="6665" max="6665" width="3.7109375" style="525" customWidth="1"/>
    <col min="6666" max="6666" width="3.85546875" style="525" customWidth="1"/>
    <col min="6667" max="6667" width="3.7109375" style="525" customWidth="1"/>
    <col min="6668" max="6668" width="12.7109375" style="525" customWidth="1"/>
    <col min="6669" max="6669" width="52.7109375" style="525" customWidth="1"/>
    <col min="6670" max="6673" width="0" style="525" hidden="1" customWidth="1"/>
    <col min="6674" max="6674" width="12.28515625" style="525" customWidth="1"/>
    <col min="6675" max="6675" width="6.42578125" style="525" customWidth="1"/>
    <col min="6676" max="6676" width="12.28515625" style="525" customWidth="1"/>
    <col min="6677" max="6677" width="0" style="525" hidden="1" customWidth="1"/>
    <col min="6678" max="6678" width="3.7109375" style="525" customWidth="1"/>
    <col min="6679" max="6679" width="11.140625" style="525" bestFit="1" customWidth="1"/>
    <col min="6680" max="6681" width="10.5703125" style="525"/>
    <col min="6682" max="6682" width="11.140625" style="525" customWidth="1"/>
    <col min="6683" max="6912" width="10.5703125" style="525"/>
    <col min="6913" max="6920" width="0" style="525" hidden="1" customWidth="1"/>
    <col min="6921" max="6921" width="3.7109375" style="525" customWidth="1"/>
    <col min="6922" max="6922" width="3.85546875" style="525" customWidth="1"/>
    <col min="6923" max="6923" width="3.7109375" style="525" customWidth="1"/>
    <col min="6924" max="6924" width="12.7109375" style="525" customWidth="1"/>
    <col min="6925" max="6925" width="52.7109375" style="525" customWidth="1"/>
    <col min="6926" max="6929" width="0" style="525" hidden="1" customWidth="1"/>
    <col min="6930" max="6930" width="12.28515625" style="525" customWidth="1"/>
    <col min="6931" max="6931" width="6.42578125" style="525" customWidth="1"/>
    <col min="6932" max="6932" width="12.28515625" style="525" customWidth="1"/>
    <col min="6933" max="6933" width="0" style="525" hidden="1" customWidth="1"/>
    <col min="6934" max="6934" width="3.7109375" style="525" customWidth="1"/>
    <col min="6935" max="6935" width="11.140625" style="525" bestFit="1" customWidth="1"/>
    <col min="6936" max="6937" width="10.5703125" style="525"/>
    <col min="6938" max="6938" width="11.140625" style="525" customWidth="1"/>
    <col min="6939" max="7168" width="10.5703125" style="525"/>
    <col min="7169" max="7176" width="0" style="525" hidden="1" customWidth="1"/>
    <col min="7177" max="7177" width="3.7109375" style="525" customWidth="1"/>
    <col min="7178" max="7178" width="3.85546875" style="525" customWidth="1"/>
    <col min="7179" max="7179" width="3.7109375" style="525" customWidth="1"/>
    <col min="7180" max="7180" width="12.7109375" style="525" customWidth="1"/>
    <col min="7181" max="7181" width="52.7109375" style="525" customWidth="1"/>
    <col min="7182" max="7185" width="0" style="525" hidden="1" customWidth="1"/>
    <col min="7186" max="7186" width="12.28515625" style="525" customWidth="1"/>
    <col min="7187" max="7187" width="6.42578125" style="525" customWidth="1"/>
    <col min="7188" max="7188" width="12.28515625" style="525" customWidth="1"/>
    <col min="7189" max="7189" width="0" style="525" hidden="1" customWidth="1"/>
    <col min="7190" max="7190" width="3.7109375" style="525" customWidth="1"/>
    <col min="7191" max="7191" width="11.140625" style="525" bestFit="1" customWidth="1"/>
    <col min="7192" max="7193" width="10.5703125" style="525"/>
    <col min="7194" max="7194" width="11.140625" style="525" customWidth="1"/>
    <col min="7195" max="7424" width="10.5703125" style="525"/>
    <col min="7425" max="7432" width="0" style="525" hidden="1" customWidth="1"/>
    <col min="7433" max="7433" width="3.7109375" style="525" customWidth="1"/>
    <col min="7434" max="7434" width="3.85546875" style="525" customWidth="1"/>
    <col min="7435" max="7435" width="3.7109375" style="525" customWidth="1"/>
    <col min="7436" max="7436" width="12.7109375" style="525" customWidth="1"/>
    <col min="7437" max="7437" width="52.7109375" style="525" customWidth="1"/>
    <col min="7438" max="7441" width="0" style="525" hidden="1" customWidth="1"/>
    <col min="7442" max="7442" width="12.28515625" style="525" customWidth="1"/>
    <col min="7443" max="7443" width="6.42578125" style="525" customWidth="1"/>
    <col min="7444" max="7444" width="12.28515625" style="525" customWidth="1"/>
    <col min="7445" max="7445" width="0" style="525" hidden="1" customWidth="1"/>
    <col min="7446" max="7446" width="3.7109375" style="525" customWidth="1"/>
    <col min="7447" max="7447" width="11.140625" style="525" bestFit="1" customWidth="1"/>
    <col min="7448" max="7449" width="10.5703125" style="525"/>
    <col min="7450" max="7450" width="11.140625" style="525" customWidth="1"/>
    <col min="7451" max="7680" width="10.5703125" style="525"/>
    <col min="7681" max="7688" width="0" style="525" hidden="1" customWidth="1"/>
    <col min="7689" max="7689" width="3.7109375" style="525" customWidth="1"/>
    <col min="7690" max="7690" width="3.85546875" style="525" customWidth="1"/>
    <col min="7691" max="7691" width="3.7109375" style="525" customWidth="1"/>
    <col min="7692" max="7692" width="12.7109375" style="525" customWidth="1"/>
    <col min="7693" max="7693" width="52.7109375" style="525" customWidth="1"/>
    <col min="7694" max="7697" width="0" style="525" hidden="1" customWidth="1"/>
    <col min="7698" max="7698" width="12.28515625" style="525" customWidth="1"/>
    <col min="7699" max="7699" width="6.42578125" style="525" customWidth="1"/>
    <col min="7700" max="7700" width="12.28515625" style="525" customWidth="1"/>
    <col min="7701" max="7701" width="0" style="525" hidden="1" customWidth="1"/>
    <col min="7702" max="7702" width="3.7109375" style="525" customWidth="1"/>
    <col min="7703" max="7703" width="11.140625" style="525" bestFit="1" customWidth="1"/>
    <col min="7704" max="7705" width="10.5703125" style="525"/>
    <col min="7706" max="7706" width="11.140625" style="525" customWidth="1"/>
    <col min="7707" max="7936" width="10.5703125" style="525"/>
    <col min="7937" max="7944" width="0" style="525" hidden="1" customWidth="1"/>
    <col min="7945" max="7945" width="3.7109375" style="525" customWidth="1"/>
    <col min="7946" max="7946" width="3.85546875" style="525" customWidth="1"/>
    <col min="7947" max="7947" width="3.7109375" style="525" customWidth="1"/>
    <col min="7948" max="7948" width="12.7109375" style="525" customWidth="1"/>
    <col min="7949" max="7949" width="52.7109375" style="525" customWidth="1"/>
    <col min="7950" max="7953" width="0" style="525" hidden="1" customWidth="1"/>
    <col min="7954" max="7954" width="12.28515625" style="525" customWidth="1"/>
    <col min="7955" max="7955" width="6.42578125" style="525" customWidth="1"/>
    <col min="7956" max="7956" width="12.28515625" style="525" customWidth="1"/>
    <col min="7957" max="7957" width="0" style="525" hidden="1" customWidth="1"/>
    <col min="7958" max="7958" width="3.7109375" style="525" customWidth="1"/>
    <col min="7959" max="7959" width="11.140625" style="525" bestFit="1" customWidth="1"/>
    <col min="7960" max="7961" width="10.5703125" style="525"/>
    <col min="7962" max="7962" width="11.140625" style="525" customWidth="1"/>
    <col min="7963" max="8192" width="10.5703125" style="525"/>
    <col min="8193" max="8200" width="0" style="525" hidden="1" customWidth="1"/>
    <col min="8201" max="8201" width="3.7109375" style="525" customWidth="1"/>
    <col min="8202" max="8202" width="3.85546875" style="525" customWidth="1"/>
    <col min="8203" max="8203" width="3.7109375" style="525" customWidth="1"/>
    <col min="8204" max="8204" width="12.7109375" style="525" customWidth="1"/>
    <col min="8205" max="8205" width="52.7109375" style="525" customWidth="1"/>
    <col min="8206" max="8209" width="0" style="525" hidden="1" customWidth="1"/>
    <col min="8210" max="8210" width="12.28515625" style="525" customWidth="1"/>
    <col min="8211" max="8211" width="6.42578125" style="525" customWidth="1"/>
    <col min="8212" max="8212" width="12.28515625" style="525" customWidth="1"/>
    <col min="8213" max="8213" width="0" style="525" hidden="1" customWidth="1"/>
    <col min="8214" max="8214" width="3.7109375" style="525" customWidth="1"/>
    <col min="8215" max="8215" width="11.140625" style="525" bestFit="1" customWidth="1"/>
    <col min="8216" max="8217" width="10.5703125" style="525"/>
    <col min="8218" max="8218" width="11.140625" style="525" customWidth="1"/>
    <col min="8219" max="8448" width="10.5703125" style="525"/>
    <col min="8449" max="8456" width="0" style="525" hidden="1" customWidth="1"/>
    <col min="8457" max="8457" width="3.7109375" style="525" customWidth="1"/>
    <col min="8458" max="8458" width="3.85546875" style="525" customWidth="1"/>
    <col min="8459" max="8459" width="3.7109375" style="525" customWidth="1"/>
    <col min="8460" max="8460" width="12.7109375" style="525" customWidth="1"/>
    <col min="8461" max="8461" width="52.7109375" style="525" customWidth="1"/>
    <col min="8462" max="8465" width="0" style="525" hidden="1" customWidth="1"/>
    <col min="8466" max="8466" width="12.28515625" style="525" customWidth="1"/>
    <col min="8467" max="8467" width="6.42578125" style="525" customWidth="1"/>
    <col min="8468" max="8468" width="12.28515625" style="525" customWidth="1"/>
    <col min="8469" max="8469" width="0" style="525" hidden="1" customWidth="1"/>
    <col min="8470" max="8470" width="3.7109375" style="525" customWidth="1"/>
    <col min="8471" max="8471" width="11.140625" style="525" bestFit="1" customWidth="1"/>
    <col min="8472" max="8473" width="10.5703125" style="525"/>
    <col min="8474" max="8474" width="11.140625" style="525" customWidth="1"/>
    <col min="8475" max="8704" width="10.5703125" style="525"/>
    <col min="8705" max="8712" width="0" style="525" hidden="1" customWidth="1"/>
    <col min="8713" max="8713" width="3.7109375" style="525" customWidth="1"/>
    <col min="8714" max="8714" width="3.85546875" style="525" customWidth="1"/>
    <col min="8715" max="8715" width="3.7109375" style="525" customWidth="1"/>
    <col min="8716" max="8716" width="12.7109375" style="525" customWidth="1"/>
    <col min="8717" max="8717" width="52.7109375" style="525" customWidth="1"/>
    <col min="8718" max="8721" width="0" style="525" hidden="1" customWidth="1"/>
    <col min="8722" max="8722" width="12.28515625" style="525" customWidth="1"/>
    <col min="8723" max="8723" width="6.42578125" style="525" customWidth="1"/>
    <col min="8724" max="8724" width="12.28515625" style="525" customWidth="1"/>
    <col min="8725" max="8725" width="0" style="525" hidden="1" customWidth="1"/>
    <col min="8726" max="8726" width="3.7109375" style="525" customWidth="1"/>
    <col min="8727" max="8727" width="11.140625" style="525" bestFit="1" customWidth="1"/>
    <col min="8728" max="8729" width="10.5703125" style="525"/>
    <col min="8730" max="8730" width="11.140625" style="525" customWidth="1"/>
    <col min="8731" max="8960" width="10.5703125" style="525"/>
    <col min="8961" max="8968" width="0" style="525" hidden="1" customWidth="1"/>
    <col min="8969" max="8969" width="3.7109375" style="525" customWidth="1"/>
    <col min="8970" max="8970" width="3.85546875" style="525" customWidth="1"/>
    <col min="8971" max="8971" width="3.7109375" style="525" customWidth="1"/>
    <col min="8972" max="8972" width="12.7109375" style="525" customWidth="1"/>
    <col min="8973" max="8973" width="52.7109375" style="525" customWidth="1"/>
    <col min="8974" max="8977" width="0" style="525" hidden="1" customWidth="1"/>
    <col min="8978" max="8978" width="12.28515625" style="525" customWidth="1"/>
    <col min="8979" max="8979" width="6.42578125" style="525" customWidth="1"/>
    <col min="8980" max="8980" width="12.28515625" style="525" customWidth="1"/>
    <col min="8981" max="8981" width="0" style="525" hidden="1" customWidth="1"/>
    <col min="8982" max="8982" width="3.7109375" style="525" customWidth="1"/>
    <col min="8983" max="8983" width="11.140625" style="525" bestFit="1" customWidth="1"/>
    <col min="8984" max="8985" width="10.5703125" style="525"/>
    <col min="8986" max="8986" width="11.140625" style="525" customWidth="1"/>
    <col min="8987" max="9216" width="10.5703125" style="525"/>
    <col min="9217" max="9224" width="0" style="525" hidden="1" customWidth="1"/>
    <col min="9225" max="9225" width="3.7109375" style="525" customWidth="1"/>
    <col min="9226" max="9226" width="3.85546875" style="525" customWidth="1"/>
    <col min="9227" max="9227" width="3.7109375" style="525" customWidth="1"/>
    <col min="9228" max="9228" width="12.7109375" style="525" customWidth="1"/>
    <col min="9229" max="9229" width="52.7109375" style="525" customWidth="1"/>
    <col min="9230" max="9233" width="0" style="525" hidden="1" customWidth="1"/>
    <col min="9234" max="9234" width="12.28515625" style="525" customWidth="1"/>
    <col min="9235" max="9235" width="6.42578125" style="525" customWidth="1"/>
    <col min="9236" max="9236" width="12.28515625" style="525" customWidth="1"/>
    <col min="9237" max="9237" width="0" style="525" hidden="1" customWidth="1"/>
    <col min="9238" max="9238" width="3.7109375" style="525" customWidth="1"/>
    <col min="9239" max="9239" width="11.140625" style="525" bestFit="1" customWidth="1"/>
    <col min="9240" max="9241" width="10.5703125" style="525"/>
    <col min="9242" max="9242" width="11.140625" style="525" customWidth="1"/>
    <col min="9243" max="9472" width="10.5703125" style="525"/>
    <col min="9473" max="9480" width="0" style="525" hidden="1" customWidth="1"/>
    <col min="9481" max="9481" width="3.7109375" style="525" customWidth="1"/>
    <col min="9482" max="9482" width="3.85546875" style="525" customWidth="1"/>
    <col min="9483" max="9483" width="3.7109375" style="525" customWidth="1"/>
    <col min="9484" max="9484" width="12.7109375" style="525" customWidth="1"/>
    <col min="9485" max="9485" width="52.7109375" style="525" customWidth="1"/>
    <col min="9486" max="9489" width="0" style="525" hidden="1" customWidth="1"/>
    <col min="9490" max="9490" width="12.28515625" style="525" customWidth="1"/>
    <col min="9491" max="9491" width="6.42578125" style="525" customWidth="1"/>
    <col min="9492" max="9492" width="12.28515625" style="525" customWidth="1"/>
    <col min="9493" max="9493" width="0" style="525" hidden="1" customWidth="1"/>
    <col min="9494" max="9494" width="3.7109375" style="525" customWidth="1"/>
    <col min="9495" max="9495" width="11.140625" style="525" bestFit="1" customWidth="1"/>
    <col min="9496" max="9497" width="10.5703125" style="525"/>
    <col min="9498" max="9498" width="11.140625" style="525" customWidth="1"/>
    <col min="9499" max="9728" width="10.5703125" style="525"/>
    <col min="9729" max="9736" width="0" style="525" hidden="1" customWidth="1"/>
    <col min="9737" max="9737" width="3.7109375" style="525" customWidth="1"/>
    <col min="9738" max="9738" width="3.85546875" style="525" customWidth="1"/>
    <col min="9739" max="9739" width="3.7109375" style="525" customWidth="1"/>
    <col min="9740" max="9740" width="12.7109375" style="525" customWidth="1"/>
    <col min="9741" max="9741" width="52.7109375" style="525" customWidth="1"/>
    <col min="9742" max="9745" width="0" style="525" hidden="1" customWidth="1"/>
    <col min="9746" max="9746" width="12.28515625" style="525" customWidth="1"/>
    <col min="9747" max="9747" width="6.42578125" style="525" customWidth="1"/>
    <col min="9748" max="9748" width="12.28515625" style="525" customWidth="1"/>
    <col min="9749" max="9749" width="0" style="525" hidden="1" customWidth="1"/>
    <col min="9750" max="9750" width="3.7109375" style="525" customWidth="1"/>
    <col min="9751" max="9751" width="11.140625" style="525" bestFit="1" customWidth="1"/>
    <col min="9752" max="9753" width="10.5703125" style="525"/>
    <col min="9754" max="9754" width="11.140625" style="525" customWidth="1"/>
    <col min="9755" max="9984" width="10.5703125" style="525"/>
    <col min="9985" max="9992" width="0" style="525" hidden="1" customWidth="1"/>
    <col min="9993" max="9993" width="3.7109375" style="525" customWidth="1"/>
    <col min="9994" max="9994" width="3.85546875" style="525" customWidth="1"/>
    <col min="9995" max="9995" width="3.7109375" style="525" customWidth="1"/>
    <col min="9996" max="9996" width="12.7109375" style="525" customWidth="1"/>
    <col min="9997" max="9997" width="52.7109375" style="525" customWidth="1"/>
    <col min="9998" max="10001" width="0" style="525" hidden="1" customWidth="1"/>
    <col min="10002" max="10002" width="12.28515625" style="525" customWidth="1"/>
    <col min="10003" max="10003" width="6.42578125" style="525" customWidth="1"/>
    <col min="10004" max="10004" width="12.28515625" style="525" customWidth="1"/>
    <col min="10005" max="10005" width="0" style="525" hidden="1" customWidth="1"/>
    <col min="10006" max="10006" width="3.7109375" style="525" customWidth="1"/>
    <col min="10007" max="10007" width="11.140625" style="525" bestFit="1" customWidth="1"/>
    <col min="10008" max="10009" width="10.5703125" style="525"/>
    <col min="10010" max="10010" width="11.140625" style="525" customWidth="1"/>
    <col min="10011" max="10240" width="10.5703125" style="525"/>
    <col min="10241" max="10248" width="0" style="525" hidden="1" customWidth="1"/>
    <col min="10249" max="10249" width="3.7109375" style="525" customWidth="1"/>
    <col min="10250" max="10250" width="3.85546875" style="525" customWidth="1"/>
    <col min="10251" max="10251" width="3.7109375" style="525" customWidth="1"/>
    <col min="10252" max="10252" width="12.7109375" style="525" customWidth="1"/>
    <col min="10253" max="10253" width="52.7109375" style="525" customWidth="1"/>
    <col min="10254" max="10257" width="0" style="525" hidden="1" customWidth="1"/>
    <col min="10258" max="10258" width="12.28515625" style="525" customWidth="1"/>
    <col min="10259" max="10259" width="6.42578125" style="525" customWidth="1"/>
    <col min="10260" max="10260" width="12.28515625" style="525" customWidth="1"/>
    <col min="10261" max="10261" width="0" style="525" hidden="1" customWidth="1"/>
    <col min="10262" max="10262" width="3.7109375" style="525" customWidth="1"/>
    <col min="10263" max="10263" width="11.140625" style="525" bestFit="1" customWidth="1"/>
    <col min="10264" max="10265" width="10.5703125" style="525"/>
    <col min="10266" max="10266" width="11.140625" style="525" customWidth="1"/>
    <col min="10267" max="10496" width="10.5703125" style="525"/>
    <col min="10497" max="10504" width="0" style="525" hidden="1" customWidth="1"/>
    <col min="10505" max="10505" width="3.7109375" style="525" customWidth="1"/>
    <col min="10506" max="10506" width="3.85546875" style="525" customWidth="1"/>
    <col min="10507" max="10507" width="3.7109375" style="525" customWidth="1"/>
    <col min="10508" max="10508" width="12.7109375" style="525" customWidth="1"/>
    <col min="10509" max="10509" width="52.7109375" style="525" customWidth="1"/>
    <col min="10510" max="10513" width="0" style="525" hidden="1" customWidth="1"/>
    <col min="10514" max="10514" width="12.28515625" style="525" customWidth="1"/>
    <col min="10515" max="10515" width="6.42578125" style="525" customWidth="1"/>
    <col min="10516" max="10516" width="12.28515625" style="525" customWidth="1"/>
    <col min="10517" max="10517" width="0" style="525" hidden="1" customWidth="1"/>
    <col min="10518" max="10518" width="3.7109375" style="525" customWidth="1"/>
    <col min="10519" max="10519" width="11.140625" style="525" bestFit="1" customWidth="1"/>
    <col min="10520" max="10521" width="10.5703125" style="525"/>
    <col min="10522" max="10522" width="11.140625" style="525" customWidth="1"/>
    <col min="10523" max="10752" width="10.5703125" style="525"/>
    <col min="10753" max="10760" width="0" style="525" hidden="1" customWidth="1"/>
    <col min="10761" max="10761" width="3.7109375" style="525" customWidth="1"/>
    <col min="10762" max="10762" width="3.85546875" style="525" customWidth="1"/>
    <col min="10763" max="10763" width="3.7109375" style="525" customWidth="1"/>
    <col min="10764" max="10764" width="12.7109375" style="525" customWidth="1"/>
    <col min="10765" max="10765" width="52.7109375" style="525" customWidth="1"/>
    <col min="10766" max="10769" width="0" style="525" hidden="1" customWidth="1"/>
    <col min="10770" max="10770" width="12.28515625" style="525" customWidth="1"/>
    <col min="10771" max="10771" width="6.42578125" style="525" customWidth="1"/>
    <col min="10772" max="10772" width="12.28515625" style="525" customWidth="1"/>
    <col min="10773" max="10773" width="0" style="525" hidden="1" customWidth="1"/>
    <col min="10774" max="10774" width="3.7109375" style="525" customWidth="1"/>
    <col min="10775" max="10775" width="11.140625" style="525" bestFit="1" customWidth="1"/>
    <col min="10776" max="10777" width="10.5703125" style="525"/>
    <col min="10778" max="10778" width="11.140625" style="525" customWidth="1"/>
    <col min="10779" max="11008" width="10.5703125" style="525"/>
    <col min="11009" max="11016" width="0" style="525" hidden="1" customWidth="1"/>
    <col min="11017" max="11017" width="3.7109375" style="525" customWidth="1"/>
    <col min="11018" max="11018" width="3.85546875" style="525" customWidth="1"/>
    <col min="11019" max="11019" width="3.7109375" style="525" customWidth="1"/>
    <col min="11020" max="11020" width="12.7109375" style="525" customWidth="1"/>
    <col min="11021" max="11021" width="52.7109375" style="525" customWidth="1"/>
    <col min="11022" max="11025" width="0" style="525" hidden="1" customWidth="1"/>
    <col min="11026" max="11026" width="12.28515625" style="525" customWidth="1"/>
    <col min="11027" max="11027" width="6.42578125" style="525" customWidth="1"/>
    <col min="11028" max="11028" width="12.28515625" style="525" customWidth="1"/>
    <col min="11029" max="11029" width="0" style="525" hidden="1" customWidth="1"/>
    <col min="11030" max="11030" width="3.7109375" style="525" customWidth="1"/>
    <col min="11031" max="11031" width="11.140625" style="525" bestFit="1" customWidth="1"/>
    <col min="11032" max="11033" width="10.5703125" style="525"/>
    <col min="11034" max="11034" width="11.140625" style="525" customWidth="1"/>
    <col min="11035" max="11264" width="10.5703125" style="525"/>
    <col min="11265" max="11272" width="0" style="525" hidden="1" customWidth="1"/>
    <col min="11273" max="11273" width="3.7109375" style="525" customWidth="1"/>
    <col min="11274" max="11274" width="3.85546875" style="525" customWidth="1"/>
    <col min="11275" max="11275" width="3.7109375" style="525" customWidth="1"/>
    <col min="11276" max="11276" width="12.7109375" style="525" customWidth="1"/>
    <col min="11277" max="11277" width="52.7109375" style="525" customWidth="1"/>
    <col min="11278" max="11281" width="0" style="525" hidden="1" customWidth="1"/>
    <col min="11282" max="11282" width="12.28515625" style="525" customWidth="1"/>
    <col min="11283" max="11283" width="6.42578125" style="525" customWidth="1"/>
    <col min="11284" max="11284" width="12.28515625" style="525" customWidth="1"/>
    <col min="11285" max="11285" width="0" style="525" hidden="1" customWidth="1"/>
    <col min="11286" max="11286" width="3.7109375" style="525" customWidth="1"/>
    <col min="11287" max="11287" width="11.140625" style="525" bestFit="1" customWidth="1"/>
    <col min="11288" max="11289" width="10.5703125" style="525"/>
    <col min="11290" max="11290" width="11.140625" style="525" customWidth="1"/>
    <col min="11291" max="11520" width="10.5703125" style="525"/>
    <col min="11521" max="11528" width="0" style="525" hidden="1" customWidth="1"/>
    <col min="11529" max="11529" width="3.7109375" style="525" customWidth="1"/>
    <col min="11530" max="11530" width="3.85546875" style="525" customWidth="1"/>
    <col min="11531" max="11531" width="3.7109375" style="525" customWidth="1"/>
    <col min="11532" max="11532" width="12.7109375" style="525" customWidth="1"/>
    <col min="11533" max="11533" width="52.7109375" style="525" customWidth="1"/>
    <col min="11534" max="11537" width="0" style="525" hidden="1" customWidth="1"/>
    <col min="11538" max="11538" width="12.28515625" style="525" customWidth="1"/>
    <col min="11539" max="11539" width="6.42578125" style="525" customWidth="1"/>
    <col min="11540" max="11540" width="12.28515625" style="525" customWidth="1"/>
    <col min="11541" max="11541" width="0" style="525" hidden="1" customWidth="1"/>
    <col min="11542" max="11542" width="3.7109375" style="525" customWidth="1"/>
    <col min="11543" max="11543" width="11.140625" style="525" bestFit="1" customWidth="1"/>
    <col min="11544" max="11545" width="10.5703125" style="525"/>
    <col min="11546" max="11546" width="11.140625" style="525" customWidth="1"/>
    <col min="11547" max="11776" width="10.5703125" style="525"/>
    <col min="11777" max="11784" width="0" style="525" hidden="1" customWidth="1"/>
    <col min="11785" max="11785" width="3.7109375" style="525" customWidth="1"/>
    <col min="11786" max="11786" width="3.85546875" style="525" customWidth="1"/>
    <col min="11787" max="11787" width="3.7109375" style="525" customWidth="1"/>
    <col min="11788" max="11788" width="12.7109375" style="525" customWidth="1"/>
    <col min="11789" max="11789" width="52.7109375" style="525" customWidth="1"/>
    <col min="11790" max="11793" width="0" style="525" hidden="1" customWidth="1"/>
    <col min="11794" max="11794" width="12.28515625" style="525" customWidth="1"/>
    <col min="11795" max="11795" width="6.42578125" style="525" customWidth="1"/>
    <col min="11796" max="11796" width="12.28515625" style="525" customWidth="1"/>
    <col min="11797" max="11797" width="0" style="525" hidden="1" customWidth="1"/>
    <col min="11798" max="11798" width="3.7109375" style="525" customWidth="1"/>
    <col min="11799" max="11799" width="11.140625" style="525" bestFit="1" customWidth="1"/>
    <col min="11800" max="11801" width="10.5703125" style="525"/>
    <col min="11802" max="11802" width="11.140625" style="525" customWidth="1"/>
    <col min="11803" max="12032" width="10.5703125" style="525"/>
    <col min="12033" max="12040" width="0" style="525" hidden="1" customWidth="1"/>
    <col min="12041" max="12041" width="3.7109375" style="525" customWidth="1"/>
    <col min="12042" max="12042" width="3.85546875" style="525" customWidth="1"/>
    <col min="12043" max="12043" width="3.7109375" style="525" customWidth="1"/>
    <col min="12044" max="12044" width="12.7109375" style="525" customWidth="1"/>
    <col min="12045" max="12045" width="52.7109375" style="525" customWidth="1"/>
    <col min="12046" max="12049" width="0" style="525" hidden="1" customWidth="1"/>
    <col min="12050" max="12050" width="12.28515625" style="525" customWidth="1"/>
    <col min="12051" max="12051" width="6.42578125" style="525" customWidth="1"/>
    <col min="12052" max="12052" width="12.28515625" style="525" customWidth="1"/>
    <col min="12053" max="12053" width="0" style="525" hidden="1" customWidth="1"/>
    <col min="12054" max="12054" width="3.7109375" style="525" customWidth="1"/>
    <col min="12055" max="12055" width="11.140625" style="525" bestFit="1" customWidth="1"/>
    <col min="12056" max="12057" width="10.5703125" style="525"/>
    <col min="12058" max="12058" width="11.140625" style="525" customWidth="1"/>
    <col min="12059" max="12288" width="10.5703125" style="525"/>
    <col min="12289" max="12296" width="0" style="525" hidden="1" customWidth="1"/>
    <col min="12297" max="12297" width="3.7109375" style="525" customWidth="1"/>
    <col min="12298" max="12298" width="3.85546875" style="525" customWidth="1"/>
    <col min="12299" max="12299" width="3.7109375" style="525" customWidth="1"/>
    <col min="12300" max="12300" width="12.7109375" style="525" customWidth="1"/>
    <col min="12301" max="12301" width="52.7109375" style="525" customWidth="1"/>
    <col min="12302" max="12305" width="0" style="525" hidden="1" customWidth="1"/>
    <col min="12306" max="12306" width="12.28515625" style="525" customWidth="1"/>
    <col min="12307" max="12307" width="6.42578125" style="525" customWidth="1"/>
    <col min="12308" max="12308" width="12.28515625" style="525" customWidth="1"/>
    <col min="12309" max="12309" width="0" style="525" hidden="1" customWidth="1"/>
    <col min="12310" max="12310" width="3.7109375" style="525" customWidth="1"/>
    <col min="12311" max="12311" width="11.140625" style="525" bestFit="1" customWidth="1"/>
    <col min="12312" max="12313" width="10.5703125" style="525"/>
    <col min="12314" max="12314" width="11.140625" style="525" customWidth="1"/>
    <col min="12315" max="12544" width="10.5703125" style="525"/>
    <col min="12545" max="12552" width="0" style="525" hidden="1" customWidth="1"/>
    <col min="12553" max="12553" width="3.7109375" style="525" customWidth="1"/>
    <col min="12554" max="12554" width="3.85546875" style="525" customWidth="1"/>
    <col min="12555" max="12555" width="3.7109375" style="525" customWidth="1"/>
    <col min="12556" max="12556" width="12.7109375" style="525" customWidth="1"/>
    <col min="12557" max="12557" width="52.7109375" style="525" customWidth="1"/>
    <col min="12558" max="12561" width="0" style="525" hidden="1" customWidth="1"/>
    <col min="12562" max="12562" width="12.28515625" style="525" customWidth="1"/>
    <col min="12563" max="12563" width="6.42578125" style="525" customWidth="1"/>
    <col min="12564" max="12564" width="12.28515625" style="525" customWidth="1"/>
    <col min="12565" max="12565" width="0" style="525" hidden="1" customWidth="1"/>
    <col min="12566" max="12566" width="3.7109375" style="525" customWidth="1"/>
    <col min="12567" max="12567" width="11.140625" style="525" bestFit="1" customWidth="1"/>
    <col min="12568" max="12569" width="10.5703125" style="525"/>
    <col min="12570" max="12570" width="11.140625" style="525" customWidth="1"/>
    <col min="12571" max="12800" width="10.5703125" style="525"/>
    <col min="12801" max="12808" width="0" style="525" hidden="1" customWidth="1"/>
    <col min="12809" max="12809" width="3.7109375" style="525" customWidth="1"/>
    <col min="12810" max="12810" width="3.85546875" style="525" customWidth="1"/>
    <col min="12811" max="12811" width="3.7109375" style="525" customWidth="1"/>
    <col min="12812" max="12812" width="12.7109375" style="525" customWidth="1"/>
    <col min="12813" max="12813" width="52.7109375" style="525" customWidth="1"/>
    <col min="12814" max="12817" width="0" style="525" hidden="1" customWidth="1"/>
    <col min="12818" max="12818" width="12.28515625" style="525" customWidth="1"/>
    <col min="12819" max="12819" width="6.42578125" style="525" customWidth="1"/>
    <col min="12820" max="12820" width="12.28515625" style="525" customWidth="1"/>
    <col min="12821" max="12821" width="0" style="525" hidden="1" customWidth="1"/>
    <col min="12822" max="12822" width="3.7109375" style="525" customWidth="1"/>
    <col min="12823" max="12823" width="11.140625" style="525" bestFit="1" customWidth="1"/>
    <col min="12824" max="12825" width="10.5703125" style="525"/>
    <col min="12826" max="12826" width="11.140625" style="525" customWidth="1"/>
    <col min="12827" max="13056" width="10.5703125" style="525"/>
    <col min="13057" max="13064" width="0" style="525" hidden="1" customWidth="1"/>
    <col min="13065" max="13065" width="3.7109375" style="525" customWidth="1"/>
    <col min="13066" max="13066" width="3.85546875" style="525" customWidth="1"/>
    <col min="13067" max="13067" width="3.7109375" style="525" customWidth="1"/>
    <col min="13068" max="13068" width="12.7109375" style="525" customWidth="1"/>
    <col min="13069" max="13069" width="52.7109375" style="525" customWidth="1"/>
    <col min="13070" max="13073" width="0" style="525" hidden="1" customWidth="1"/>
    <col min="13074" max="13074" width="12.28515625" style="525" customWidth="1"/>
    <col min="13075" max="13075" width="6.42578125" style="525" customWidth="1"/>
    <col min="13076" max="13076" width="12.28515625" style="525" customWidth="1"/>
    <col min="13077" max="13077" width="0" style="525" hidden="1" customWidth="1"/>
    <col min="13078" max="13078" width="3.7109375" style="525" customWidth="1"/>
    <col min="13079" max="13079" width="11.140625" style="525" bestFit="1" customWidth="1"/>
    <col min="13080" max="13081" width="10.5703125" style="525"/>
    <col min="13082" max="13082" width="11.140625" style="525" customWidth="1"/>
    <col min="13083" max="13312" width="10.5703125" style="525"/>
    <col min="13313" max="13320" width="0" style="525" hidden="1" customWidth="1"/>
    <col min="13321" max="13321" width="3.7109375" style="525" customWidth="1"/>
    <col min="13322" max="13322" width="3.85546875" style="525" customWidth="1"/>
    <col min="13323" max="13323" width="3.7109375" style="525" customWidth="1"/>
    <col min="13324" max="13324" width="12.7109375" style="525" customWidth="1"/>
    <col min="13325" max="13325" width="52.7109375" style="525" customWidth="1"/>
    <col min="13326" max="13329" width="0" style="525" hidden="1" customWidth="1"/>
    <col min="13330" max="13330" width="12.28515625" style="525" customWidth="1"/>
    <col min="13331" max="13331" width="6.42578125" style="525" customWidth="1"/>
    <col min="13332" max="13332" width="12.28515625" style="525" customWidth="1"/>
    <col min="13333" max="13333" width="0" style="525" hidden="1" customWidth="1"/>
    <col min="13334" max="13334" width="3.7109375" style="525" customWidth="1"/>
    <col min="13335" max="13335" width="11.140625" style="525" bestFit="1" customWidth="1"/>
    <col min="13336" max="13337" width="10.5703125" style="525"/>
    <col min="13338" max="13338" width="11.140625" style="525" customWidth="1"/>
    <col min="13339" max="13568" width="10.5703125" style="525"/>
    <col min="13569" max="13576" width="0" style="525" hidden="1" customWidth="1"/>
    <col min="13577" max="13577" width="3.7109375" style="525" customWidth="1"/>
    <col min="13578" max="13578" width="3.85546875" style="525" customWidth="1"/>
    <col min="13579" max="13579" width="3.7109375" style="525" customWidth="1"/>
    <col min="13580" max="13580" width="12.7109375" style="525" customWidth="1"/>
    <col min="13581" max="13581" width="52.7109375" style="525" customWidth="1"/>
    <col min="13582" max="13585" width="0" style="525" hidden="1" customWidth="1"/>
    <col min="13586" max="13586" width="12.28515625" style="525" customWidth="1"/>
    <col min="13587" max="13587" width="6.42578125" style="525" customWidth="1"/>
    <col min="13588" max="13588" width="12.28515625" style="525" customWidth="1"/>
    <col min="13589" max="13589" width="0" style="525" hidden="1" customWidth="1"/>
    <col min="13590" max="13590" width="3.7109375" style="525" customWidth="1"/>
    <col min="13591" max="13591" width="11.140625" style="525" bestFit="1" customWidth="1"/>
    <col min="13592" max="13593" width="10.5703125" style="525"/>
    <col min="13594" max="13594" width="11.140625" style="525" customWidth="1"/>
    <col min="13595" max="13824" width="10.5703125" style="525"/>
    <col min="13825" max="13832" width="0" style="525" hidden="1" customWidth="1"/>
    <col min="13833" max="13833" width="3.7109375" style="525" customWidth="1"/>
    <col min="13834" max="13834" width="3.85546875" style="525" customWidth="1"/>
    <col min="13835" max="13835" width="3.7109375" style="525" customWidth="1"/>
    <col min="13836" max="13836" width="12.7109375" style="525" customWidth="1"/>
    <col min="13837" max="13837" width="52.7109375" style="525" customWidth="1"/>
    <col min="13838" max="13841" width="0" style="525" hidden="1" customWidth="1"/>
    <col min="13842" max="13842" width="12.28515625" style="525" customWidth="1"/>
    <col min="13843" max="13843" width="6.42578125" style="525" customWidth="1"/>
    <col min="13844" max="13844" width="12.28515625" style="525" customWidth="1"/>
    <col min="13845" max="13845" width="0" style="525" hidden="1" customWidth="1"/>
    <col min="13846" max="13846" width="3.7109375" style="525" customWidth="1"/>
    <col min="13847" max="13847" width="11.140625" style="525" bestFit="1" customWidth="1"/>
    <col min="13848" max="13849" width="10.5703125" style="525"/>
    <col min="13850" max="13850" width="11.140625" style="525" customWidth="1"/>
    <col min="13851" max="14080" width="10.5703125" style="525"/>
    <col min="14081" max="14088" width="0" style="525" hidden="1" customWidth="1"/>
    <col min="14089" max="14089" width="3.7109375" style="525" customWidth="1"/>
    <col min="14090" max="14090" width="3.85546875" style="525" customWidth="1"/>
    <col min="14091" max="14091" width="3.7109375" style="525" customWidth="1"/>
    <col min="14092" max="14092" width="12.7109375" style="525" customWidth="1"/>
    <col min="14093" max="14093" width="52.7109375" style="525" customWidth="1"/>
    <col min="14094" max="14097" width="0" style="525" hidden="1" customWidth="1"/>
    <col min="14098" max="14098" width="12.28515625" style="525" customWidth="1"/>
    <col min="14099" max="14099" width="6.42578125" style="525" customWidth="1"/>
    <col min="14100" max="14100" width="12.28515625" style="525" customWidth="1"/>
    <col min="14101" max="14101" width="0" style="525" hidden="1" customWidth="1"/>
    <col min="14102" max="14102" width="3.7109375" style="525" customWidth="1"/>
    <col min="14103" max="14103" width="11.140625" style="525" bestFit="1" customWidth="1"/>
    <col min="14104" max="14105" width="10.5703125" style="525"/>
    <col min="14106" max="14106" width="11.140625" style="525" customWidth="1"/>
    <col min="14107" max="14336" width="10.5703125" style="525"/>
    <col min="14337" max="14344" width="0" style="525" hidden="1" customWidth="1"/>
    <col min="14345" max="14345" width="3.7109375" style="525" customWidth="1"/>
    <col min="14346" max="14346" width="3.85546875" style="525" customWidth="1"/>
    <col min="14347" max="14347" width="3.7109375" style="525" customWidth="1"/>
    <col min="14348" max="14348" width="12.7109375" style="525" customWidth="1"/>
    <col min="14349" max="14349" width="52.7109375" style="525" customWidth="1"/>
    <col min="14350" max="14353" width="0" style="525" hidden="1" customWidth="1"/>
    <col min="14354" max="14354" width="12.28515625" style="525" customWidth="1"/>
    <col min="14355" max="14355" width="6.42578125" style="525" customWidth="1"/>
    <col min="14356" max="14356" width="12.28515625" style="525" customWidth="1"/>
    <col min="14357" max="14357" width="0" style="525" hidden="1" customWidth="1"/>
    <col min="14358" max="14358" width="3.7109375" style="525" customWidth="1"/>
    <col min="14359" max="14359" width="11.140625" style="525" bestFit="1" customWidth="1"/>
    <col min="14360" max="14361" width="10.5703125" style="525"/>
    <col min="14362" max="14362" width="11.140625" style="525" customWidth="1"/>
    <col min="14363" max="14592" width="10.5703125" style="525"/>
    <col min="14593" max="14600" width="0" style="525" hidden="1" customWidth="1"/>
    <col min="14601" max="14601" width="3.7109375" style="525" customWidth="1"/>
    <col min="14602" max="14602" width="3.85546875" style="525" customWidth="1"/>
    <col min="14603" max="14603" width="3.7109375" style="525" customWidth="1"/>
    <col min="14604" max="14604" width="12.7109375" style="525" customWidth="1"/>
    <col min="14605" max="14605" width="52.7109375" style="525" customWidth="1"/>
    <col min="14606" max="14609" width="0" style="525" hidden="1" customWidth="1"/>
    <col min="14610" max="14610" width="12.28515625" style="525" customWidth="1"/>
    <col min="14611" max="14611" width="6.42578125" style="525" customWidth="1"/>
    <col min="14612" max="14612" width="12.28515625" style="525" customWidth="1"/>
    <col min="14613" max="14613" width="0" style="525" hidden="1" customWidth="1"/>
    <col min="14614" max="14614" width="3.7109375" style="525" customWidth="1"/>
    <col min="14615" max="14615" width="11.140625" style="525" bestFit="1" customWidth="1"/>
    <col min="14616" max="14617" width="10.5703125" style="525"/>
    <col min="14618" max="14618" width="11.140625" style="525" customWidth="1"/>
    <col min="14619" max="14848" width="10.5703125" style="525"/>
    <col min="14849" max="14856" width="0" style="525" hidden="1" customWidth="1"/>
    <col min="14857" max="14857" width="3.7109375" style="525" customWidth="1"/>
    <col min="14858" max="14858" width="3.85546875" style="525" customWidth="1"/>
    <col min="14859" max="14859" width="3.7109375" style="525" customWidth="1"/>
    <col min="14860" max="14860" width="12.7109375" style="525" customWidth="1"/>
    <col min="14861" max="14861" width="52.7109375" style="525" customWidth="1"/>
    <col min="14862" max="14865" width="0" style="525" hidden="1" customWidth="1"/>
    <col min="14866" max="14866" width="12.28515625" style="525" customWidth="1"/>
    <col min="14867" max="14867" width="6.42578125" style="525" customWidth="1"/>
    <col min="14868" max="14868" width="12.28515625" style="525" customWidth="1"/>
    <col min="14869" max="14869" width="0" style="525" hidden="1" customWidth="1"/>
    <col min="14870" max="14870" width="3.7109375" style="525" customWidth="1"/>
    <col min="14871" max="14871" width="11.140625" style="525" bestFit="1" customWidth="1"/>
    <col min="14872" max="14873" width="10.5703125" style="525"/>
    <col min="14874" max="14874" width="11.140625" style="525" customWidth="1"/>
    <col min="14875" max="15104" width="10.5703125" style="525"/>
    <col min="15105" max="15112" width="0" style="525" hidden="1" customWidth="1"/>
    <col min="15113" max="15113" width="3.7109375" style="525" customWidth="1"/>
    <col min="15114" max="15114" width="3.85546875" style="525" customWidth="1"/>
    <col min="15115" max="15115" width="3.7109375" style="525" customWidth="1"/>
    <col min="15116" max="15116" width="12.7109375" style="525" customWidth="1"/>
    <col min="15117" max="15117" width="52.7109375" style="525" customWidth="1"/>
    <col min="15118" max="15121" width="0" style="525" hidden="1" customWidth="1"/>
    <col min="15122" max="15122" width="12.28515625" style="525" customWidth="1"/>
    <col min="15123" max="15123" width="6.42578125" style="525" customWidth="1"/>
    <col min="15124" max="15124" width="12.28515625" style="525" customWidth="1"/>
    <col min="15125" max="15125" width="0" style="525" hidden="1" customWidth="1"/>
    <col min="15126" max="15126" width="3.7109375" style="525" customWidth="1"/>
    <col min="15127" max="15127" width="11.140625" style="525" bestFit="1" customWidth="1"/>
    <col min="15128" max="15129" width="10.5703125" style="525"/>
    <col min="15130" max="15130" width="11.140625" style="525" customWidth="1"/>
    <col min="15131" max="15360" width="10.5703125" style="525"/>
    <col min="15361" max="15368" width="0" style="525" hidden="1" customWidth="1"/>
    <col min="15369" max="15369" width="3.7109375" style="525" customWidth="1"/>
    <col min="15370" max="15370" width="3.85546875" style="525" customWidth="1"/>
    <col min="15371" max="15371" width="3.7109375" style="525" customWidth="1"/>
    <col min="15372" max="15372" width="12.7109375" style="525" customWidth="1"/>
    <col min="15373" max="15373" width="52.7109375" style="525" customWidth="1"/>
    <col min="15374" max="15377" width="0" style="525" hidden="1" customWidth="1"/>
    <col min="15378" max="15378" width="12.28515625" style="525" customWidth="1"/>
    <col min="15379" max="15379" width="6.42578125" style="525" customWidth="1"/>
    <col min="15380" max="15380" width="12.28515625" style="525" customWidth="1"/>
    <col min="15381" max="15381" width="0" style="525" hidden="1" customWidth="1"/>
    <col min="15382" max="15382" width="3.7109375" style="525" customWidth="1"/>
    <col min="15383" max="15383" width="11.140625" style="525" bestFit="1" customWidth="1"/>
    <col min="15384" max="15385" width="10.5703125" style="525"/>
    <col min="15386" max="15386" width="11.140625" style="525" customWidth="1"/>
    <col min="15387" max="15616" width="10.5703125" style="525"/>
    <col min="15617" max="15624" width="0" style="525" hidden="1" customWidth="1"/>
    <col min="15625" max="15625" width="3.7109375" style="525" customWidth="1"/>
    <col min="15626" max="15626" width="3.85546875" style="525" customWidth="1"/>
    <col min="15627" max="15627" width="3.7109375" style="525" customWidth="1"/>
    <col min="15628" max="15628" width="12.7109375" style="525" customWidth="1"/>
    <col min="15629" max="15629" width="52.7109375" style="525" customWidth="1"/>
    <col min="15630" max="15633" width="0" style="525" hidden="1" customWidth="1"/>
    <col min="15634" max="15634" width="12.28515625" style="525" customWidth="1"/>
    <col min="15635" max="15635" width="6.42578125" style="525" customWidth="1"/>
    <col min="15636" max="15636" width="12.28515625" style="525" customWidth="1"/>
    <col min="15637" max="15637" width="0" style="525" hidden="1" customWidth="1"/>
    <col min="15638" max="15638" width="3.7109375" style="525" customWidth="1"/>
    <col min="15639" max="15639" width="11.140625" style="525" bestFit="1" customWidth="1"/>
    <col min="15640" max="15641" width="10.5703125" style="525"/>
    <col min="15642" max="15642" width="11.140625" style="525" customWidth="1"/>
    <col min="15643" max="15872" width="10.5703125" style="525"/>
    <col min="15873" max="15880" width="0" style="525" hidden="1" customWidth="1"/>
    <col min="15881" max="15881" width="3.7109375" style="525" customWidth="1"/>
    <col min="15882" max="15882" width="3.85546875" style="525" customWidth="1"/>
    <col min="15883" max="15883" width="3.7109375" style="525" customWidth="1"/>
    <col min="15884" max="15884" width="12.7109375" style="525" customWidth="1"/>
    <col min="15885" max="15885" width="52.7109375" style="525" customWidth="1"/>
    <col min="15886" max="15889" width="0" style="525" hidden="1" customWidth="1"/>
    <col min="15890" max="15890" width="12.28515625" style="525" customWidth="1"/>
    <col min="15891" max="15891" width="6.42578125" style="525" customWidth="1"/>
    <col min="15892" max="15892" width="12.28515625" style="525" customWidth="1"/>
    <col min="15893" max="15893" width="0" style="525" hidden="1" customWidth="1"/>
    <col min="15894" max="15894" width="3.7109375" style="525" customWidth="1"/>
    <col min="15895" max="15895" width="11.140625" style="525" bestFit="1" customWidth="1"/>
    <col min="15896" max="15897" width="10.5703125" style="525"/>
    <col min="15898" max="15898" width="11.140625" style="525" customWidth="1"/>
    <col min="15899" max="16128" width="10.5703125" style="525"/>
    <col min="16129" max="16136" width="0" style="525" hidden="1" customWidth="1"/>
    <col min="16137" max="16137" width="3.7109375" style="525" customWidth="1"/>
    <col min="16138" max="16138" width="3.85546875" style="525" customWidth="1"/>
    <col min="16139" max="16139" width="3.7109375" style="525" customWidth="1"/>
    <col min="16140" max="16140" width="12.7109375" style="525" customWidth="1"/>
    <col min="16141" max="16141" width="52.7109375" style="525" customWidth="1"/>
    <col min="16142" max="16145" width="0" style="525" hidden="1" customWidth="1"/>
    <col min="16146" max="16146" width="12.28515625" style="525" customWidth="1"/>
    <col min="16147" max="16147" width="6.42578125" style="525" customWidth="1"/>
    <col min="16148" max="16148" width="12.28515625" style="525" customWidth="1"/>
    <col min="16149" max="16149" width="0" style="525" hidden="1" customWidth="1"/>
    <col min="16150" max="16150" width="3.7109375" style="525" customWidth="1"/>
    <col min="16151" max="16151" width="11.140625" style="525" bestFit="1" customWidth="1"/>
    <col min="16152" max="16153" width="10.5703125" style="525"/>
    <col min="16154" max="16154" width="11.140625" style="525" customWidth="1"/>
    <col min="16155" max="16384" width="10.5703125" style="525"/>
  </cols>
  <sheetData>
    <row r="1" spans="1:34" hidden="1">
      <c r="Q1" s="585"/>
      <c r="R1" s="585"/>
    </row>
    <row r="2" spans="1:34" hidden="1">
      <c r="U2" s="585"/>
    </row>
    <row r="3" spans="1:34" hidden="1"/>
    <row r="4" spans="1:34" ht="3" customHeight="1">
      <c r="J4" s="531"/>
      <c r="K4" s="531"/>
      <c r="L4" s="526"/>
      <c r="M4" s="526"/>
      <c r="N4" s="526"/>
      <c r="O4" s="534"/>
      <c r="P4" s="534"/>
      <c r="Q4" s="534"/>
      <c r="R4" s="534"/>
      <c r="S4" s="534"/>
      <c r="T4" s="534"/>
      <c r="U4" s="534"/>
    </row>
    <row r="5" spans="1:34" ht="22.5" customHeight="1">
      <c r="J5" s="531"/>
      <c r="K5" s="531"/>
      <c r="L5" s="1287" t="s">
        <v>633</v>
      </c>
      <c r="M5" s="1287"/>
      <c r="N5" s="1287"/>
      <c r="O5" s="1287"/>
      <c r="P5" s="1287"/>
      <c r="Q5" s="1287"/>
      <c r="R5" s="1287"/>
      <c r="S5" s="1287"/>
      <c r="T5" s="1287"/>
      <c r="U5" s="666"/>
    </row>
    <row r="6" spans="1:34" ht="3" customHeight="1">
      <c r="J6" s="531"/>
      <c r="K6" s="531"/>
      <c r="L6" s="526"/>
      <c r="M6" s="526"/>
      <c r="N6" s="526"/>
      <c r="O6" s="530"/>
      <c r="P6" s="530"/>
      <c r="Q6" s="530"/>
      <c r="R6" s="530"/>
      <c r="S6" s="530"/>
      <c r="T6" s="530"/>
      <c r="U6" s="530"/>
      <c r="V6" s="534"/>
    </row>
    <row r="7" spans="1:34" s="801" customFormat="1" ht="22.5">
      <c r="A7" s="810"/>
      <c r="B7" s="810"/>
      <c r="C7" s="810"/>
      <c r="D7" s="810"/>
      <c r="E7" s="810"/>
      <c r="F7" s="810"/>
      <c r="G7" s="809"/>
      <c r="H7" s="809"/>
      <c r="I7" s="689"/>
      <c r="J7" s="688"/>
      <c r="K7" s="688"/>
      <c r="L7" s="756"/>
      <c r="M7" s="619" t="s">
        <v>746</v>
      </c>
      <c r="N7" s="756"/>
      <c r="O7" s="1297" t="s">
        <v>85</v>
      </c>
      <c r="P7" s="1297"/>
      <c r="Q7" s="757"/>
      <c r="R7" s="757"/>
      <c r="S7" s="757"/>
      <c r="T7" s="757"/>
      <c r="U7" s="769"/>
      <c r="V7" s="806"/>
      <c r="X7" s="810"/>
      <c r="Y7" s="810"/>
      <c r="Z7" s="810"/>
      <c r="AA7" s="810"/>
      <c r="AB7" s="810"/>
      <c r="AC7" s="810"/>
      <c r="AD7" s="810"/>
      <c r="AE7" s="810"/>
      <c r="AF7" s="810"/>
      <c r="AG7" s="810"/>
      <c r="AH7" s="810"/>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592"/>
      <c r="B9" s="592"/>
      <c r="C9" s="592"/>
      <c r="D9" s="592"/>
      <c r="E9" s="592"/>
      <c r="F9" s="592"/>
      <c r="G9" s="592"/>
      <c r="H9" s="592"/>
      <c r="L9" s="501"/>
      <c r="M9" s="619" t="s">
        <v>503</v>
      </c>
      <c r="N9" s="668"/>
      <c r="O9" s="1264" t="str">
        <f>IF(NameOrPr_ch="",IF(NameOrPr="","",NameOrPr),NameOrPr_ch)</f>
        <v>Региональная служба по тарифам Нижегородской области</v>
      </c>
      <c r="P9" s="1264"/>
      <c r="Q9" s="1264"/>
      <c r="R9" s="1264"/>
      <c r="S9" s="1264"/>
      <c r="T9" s="1264"/>
      <c r="U9" s="584"/>
      <c r="V9" s="584"/>
      <c r="W9" s="521"/>
      <c r="X9" s="592"/>
      <c r="Y9" s="592"/>
      <c r="Z9" s="592"/>
      <c r="AA9" s="592"/>
      <c r="AB9" s="592"/>
      <c r="AC9" s="592"/>
      <c r="AD9" s="592"/>
      <c r="AE9" s="592"/>
      <c r="AF9" s="592"/>
      <c r="AG9" s="592"/>
      <c r="AH9" s="592"/>
    </row>
    <row r="10" spans="1:34" s="572" customFormat="1" ht="18.75">
      <c r="A10" s="592"/>
      <c r="B10" s="592"/>
      <c r="C10" s="592"/>
      <c r="D10" s="592"/>
      <c r="E10" s="592"/>
      <c r="F10" s="592"/>
      <c r="G10" s="592"/>
      <c r="H10" s="592"/>
      <c r="L10" s="501"/>
      <c r="M10" s="619" t="s">
        <v>598</v>
      </c>
      <c r="N10" s="668"/>
      <c r="O10" s="1264" t="str">
        <f>IF(datePr_ch="",IF(datePr="","",datePr),datePr_ch)</f>
        <v>21.11.2018</v>
      </c>
      <c r="P10" s="1264"/>
      <c r="Q10" s="1264"/>
      <c r="R10" s="1264"/>
      <c r="S10" s="1264"/>
      <c r="T10" s="1264"/>
      <c r="U10" s="584"/>
      <c r="V10" s="584"/>
      <c r="W10" s="521"/>
      <c r="X10" s="592"/>
      <c r="Y10" s="592"/>
      <c r="Z10" s="592"/>
      <c r="AA10" s="592"/>
      <c r="AB10" s="592"/>
      <c r="AC10" s="592"/>
      <c r="AD10" s="592"/>
      <c r="AE10" s="592"/>
      <c r="AF10" s="592"/>
      <c r="AG10" s="592"/>
      <c r="AH10" s="592"/>
    </row>
    <row r="11" spans="1:34" s="572" customFormat="1" ht="18.75">
      <c r="A11" s="592"/>
      <c r="B11" s="592"/>
      <c r="C11" s="592"/>
      <c r="D11" s="592"/>
      <c r="E11" s="592"/>
      <c r="F11" s="592"/>
      <c r="G11" s="592"/>
      <c r="H11" s="592"/>
      <c r="L11" s="554"/>
      <c r="M11" s="619" t="s">
        <v>597</v>
      </c>
      <c r="N11" s="668"/>
      <c r="O11" s="1264" t="str">
        <f>IF(numberPr_ch="",IF(numberPr="","",numberPr),numberPr_ch)</f>
        <v>47/17</v>
      </c>
      <c r="P11" s="1264"/>
      <c r="Q11" s="1264"/>
      <c r="R11" s="1264"/>
      <c r="S11" s="1264"/>
      <c r="T11" s="1264"/>
      <c r="U11" s="584"/>
      <c r="V11" s="584"/>
      <c r="W11" s="521"/>
      <c r="X11" s="592"/>
      <c r="Y11" s="592"/>
      <c r="Z11" s="592"/>
      <c r="AA11" s="592"/>
      <c r="AB11" s="592"/>
      <c r="AC11" s="592"/>
      <c r="AD11" s="592"/>
      <c r="AE11" s="592"/>
      <c r="AF11" s="592"/>
      <c r="AG11" s="592"/>
      <c r="AH11" s="592"/>
    </row>
    <row r="12" spans="1:34" s="572" customFormat="1" ht="18.75">
      <c r="A12" s="592"/>
      <c r="B12" s="592"/>
      <c r="C12" s="592"/>
      <c r="D12" s="592"/>
      <c r="E12" s="592"/>
      <c r="F12" s="592"/>
      <c r="G12" s="592"/>
      <c r="H12" s="592"/>
      <c r="L12" s="554"/>
      <c r="M12" s="619" t="s">
        <v>502</v>
      </c>
      <c r="N12" s="668"/>
      <c r="O12" s="1264" t="str">
        <f>IF(IstPub_ch="",IF(IstPub="","",IstPub),IstPub_ch)</f>
        <v>официальный сайт РСТ НО</v>
      </c>
      <c r="P12" s="1264"/>
      <c r="Q12" s="1264"/>
      <c r="R12" s="1264"/>
      <c r="S12" s="1264"/>
      <c r="T12" s="1264"/>
      <c r="U12" s="584"/>
      <c r="V12" s="584"/>
      <c r="W12" s="521"/>
      <c r="X12" s="592"/>
      <c r="Y12" s="592"/>
      <c r="Z12" s="592"/>
      <c r="AA12" s="592"/>
      <c r="AB12" s="592"/>
      <c r="AC12" s="592"/>
      <c r="AD12" s="592"/>
      <c r="AE12" s="592"/>
      <c r="AF12" s="592"/>
      <c r="AG12" s="592"/>
      <c r="AH12" s="592"/>
    </row>
    <row r="13" spans="1:34" s="572" customFormat="1" ht="11.25" hidden="1">
      <c r="A13" s="592"/>
      <c r="B13" s="592"/>
      <c r="C13" s="592"/>
      <c r="D13" s="592"/>
      <c r="E13" s="592"/>
      <c r="F13" s="592"/>
      <c r="G13" s="592"/>
      <c r="H13" s="592"/>
      <c r="L13" s="1288"/>
      <c r="M13" s="1288"/>
      <c r="N13" s="568"/>
      <c r="O13" s="584"/>
      <c r="P13" s="584"/>
      <c r="Q13" s="584"/>
      <c r="R13" s="584"/>
      <c r="S13" s="584"/>
      <c r="T13" s="584"/>
      <c r="U13" s="590" t="s">
        <v>373</v>
      </c>
      <c r="X13" s="592"/>
      <c r="Y13" s="592"/>
      <c r="Z13" s="592"/>
      <c r="AA13" s="592"/>
      <c r="AB13" s="592"/>
      <c r="AC13" s="592"/>
      <c r="AD13" s="592"/>
      <c r="AE13" s="592"/>
      <c r="AF13" s="592"/>
      <c r="AG13" s="592"/>
      <c r="AH13" s="592"/>
    </row>
    <row r="14" spans="1:34">
      <c r="J14" s="531"/>
      <c r="K14" s="531"/>
      <c r="L14" s="526"/>
      <c r="M14" s="526"/>
      <c r="N14" s="504"/>
      <c r="O14" s="1265"/>
      <c r="P14" s="1265"/>
      <c r="Q14" s="1265"/>
      <c r="R14" s="1265"/>
      <c r="S14" s="1265"/>
      <c r="T14" s="1265"/>
      <c r="U14" s="1265"/>
    </row>
    <row r="15" spans="1:34">
      <c r="J15" s="531"/>
      <c r="K15" s="531"/>
      <c r="L15" s="1209" t="s">
        <v>454</v>
      </c>
      <c r="M15" s="1209"/>
      <c r="N15" s="1209"/>
      <c r="O15" s="1209"/>
      <c r="P15" s="1209"/>
      <c r="Q15" s="1209"/>
      <c r="R15" s="1209"/>
      <c r="S15" s="1209"/>
      <c r="T15" s="1209"/>
      <c r="U15" s="1209"/>
      <c r="V15" s="1209"/>
      <c r="W15" s="1209" t="s">
        <v>455</v>
      </c>
    </row>
    <row r="16" spans="1:34" ht="14.25" customHeight="1">
      <c r="J16" s="531"/>
      <c r="K16" s="531"/>
      <c r="L16" s="1271" t="s">
        <v>92</v>
      </c>
      <c r="M16" s="1271" t="s">
        <v>641</v>
      </c>
      <c r="N16" s="663"/>
      <c r="O16" s="1272" t="s">
        <v>643</v>
      </c>
      <c r="P16" s="1273"/>
      <c r="Q16" s="1273"/>
      <c r="R16" s="1273"/>
      <c r="S16" s="1273"/>
      <c r="T16" s="1274"/>
      <c r="U16" s="1282" t="s">
        <v>341</v>
      </c>
      <c r="V16" s="1268" t="s">
        <v>275</v>
      </c>
      <c r="W16" s="1209"/>
    </row>
    <row r="17" spans="1:36" ht="14.25" customHeight="1">
      <c r="J17" s="531"/>
      <c r="K17" s="531"/>
      <c r="L17" s="1271"/>
      <c r="M17" s="1271"/>
      <c r="N17" s="664"/>
      <c r="O17" s="1277" t="s">
        <v>607</v>
      </c>
      <c r="P17" s="1275" t="s">
        <v>271</v>
      </c>
      <c r="Q17" s="1276"/>
      <c r="R17" s="1279" t="s">
        <v>656</v>
      </c>
      <c r="S17" s="1280"/>
      <c r="T17" s="1281"/>
      <c r="U17" s="1283"/>
      <c r="V17" s="1269"/>
      <c r="W17" s="1209"/>
    </row>
    <row r="18" spans="1:36" ht="33.75" customHeight="1">
      <c r="J18" s="531"/>
      <c r="K18" s="531"/>
      <c r="L18" s="1271"/>
      <c r="M18" s="1271"/>
      <c r="N18" s="665"/>
      <c r="O18" s="1278"/>
      <c r="P18" s="537" t="s">
        <v>608</v>
      </c>
      <c r="Q18" s="537" t="s">
        <v>6</v>
      </c>
      <c r="R18" s="538" t="s">
        <v>274</v>
      </c>
      <c r="S18" s="1266" t="s">
        <v>273</v>
      </c>
      <c r="T18" s="1267"/>
      <c r="U18" s="1284"/>
      <c r="V18" s="1270"/>
      <c r="W18" s="1209"/>
    </row>
    <row r="19" spans="1:36">
      <c r="J19" s="531"/>
      <c r="K19" s="571">
        <v>1</v>
      </c>
      <c r="L19" s="649" t="s">
        <v>93</v>
      </c>
      <c r="M19" s="649" t="s">
        <v>49</v>
      </c>
      <c r="N19" s="651" t="str">
        <f ca="1">OFFSET(N19,0,-1)</f>
        <v>2</v>
      </c>
      <c r="O19" s="650">
        <f ca="1">OFFSET(O19,0,-1)+1</f>
        <v>3</v>
      </c>
      <c r="P19" s="650">
        <f ca="1">OFFSET(P19,0,-1)+1</f>
        <v>4</v>
      </c>
      <c r="Q19" s="650">
        <f ca="1">OFFSET(Q19,0,-1)+1</f>
        <v>5</v>
      </c>
      <c r="R19" s="650">
        <f ca="1">OFFSET(R19,0,-1)+1</f>
        <v>6</v>
      </c>
      <c r="S19" s="1289">
        <f ca="1">OFFSET(S19,0,-1)+1</f>
        <v>7</v>
      </c>
      <c r="T19" s="1289"/>
      <c r="U19" s="650">
        <f ca="1">OFFSET(U19,0,-2)+1</f>
        <v>8</v>
      </c>
      <c r="V19" s="651">
        <f ca="1">OFFSET(V19,0,-1)</f>
        <v>8</v>
      </c>
      <c r="W19" s="650">
        <f ca="1">OFFSET(W19,0,-1)+1</f>
        <v>9</v>
      </c>
    </row>
    <row r="20" spans="1:36" ht="22.5">
      <c r="A20" s="1290">
        <v>1</v>
      </c>
      <c r="B20" s="885"/>
      <c r="C20" s="885"/>
      <c r="D20" s="885"/>
      <c r="E20" s="886"/>
      <c r="F20" s="887"/>
      <c r="G20" s="887"/>
      <c r="H20" s="887"/>
      <c r="I20" s="888"/>
      <c r="J20" s="883"/>
      <c r="K20" s="890"/>
      <c r="L20" s="595">
        <f>mergeValue(A20)</f>
        <v>1</v>
      </c>
      <c r="M20" s="643" t="s">
        <v>20</v>
      </c>
      <c r="N20" s="648"/>
      <c r="O20" s="1291"/>
      <c r="P20" s="1291"/>
      <c r="Q20" s="1291"/>
      <c r="R20" s="1291"/>
      <c r="S20" s="1291"/>
      <c r="T20" s="1291"/>
      <c r="U20" s="1291"/>
      <c r="V20" s="1291"/>
      <c r="W20" s="632" t="s">
        <v>477</v>
      </c>
      <c r="Y20" s="591"/>
      <c r="Z20" s="591" t="str">
        <f t="shared" ref="Z20:Z33" si="0">IF(M20="","",M20 )</f>
        <v>Наименование тарифа</v>
      </c>
      <c r="AA20" s="591"/>
      <c r="AB20" s="591"/>
      <c r="AC20" s="591"/>
      <c r="AI20" s="587"/>
      <c r="AJ20" s="587"/>
    </row>
    <row r="21" spans="1:36" ht="22.5">
      <c r="A21" s="1290"/>
      <c r="B21" s="1290">
        <v>1</v>
      </c>
      <c r="C21" s="885"/>
      <c r="D21" s="885"/>
      <c r="E21" s="887"/>
      <c r="F21" s="887"/>
      <c r="G21" s="887"/>
      <c r="H21" s="887"/>
      <c r="I21" s="882"/>
      <c r="J21" s="881"/>
      <c r="K21" s="884"/>
      <c r="L21" s="595" t="str">
        <f>mergeValue(A21) &amp;"."&amp; mergeValue(B21)</f>
        <v>1.1</v>
      </c>
      <c r="M21" s="548" t="s">
        <v>16</v>
      </c>
      <c r="N21" s="648"/>
      <c r="O21" s="1291"/>
      <c r="P21" s="1291"/>
      <c r="Q21" s="1291"/>
      <c r="R21" s="1291"/>
      <c r="S21" s="1291"/>
      <c r="T21" s="1291"/>
      <c r="U21" s="1291"/>
      <c r="V21" s="1291"/>
      <c r="W21" s="632" t="s">
        <v>478</v>
      </c>
      <c r="Y21" s="591"/>
      <c r="Z21" s="591" t="str">
        <f t="shared" si="0"/>
        <v>Территория действия тарифа</v>
      </c>
      <c r="AA21" s="591"/>
      <c r="AB21" s="591"/>
      <c r="AC21" s="591"/>
      <c r="AI21" s="587"/>
      <c r="AJ21" s="587"/>
    </row>
    <row r="22" spans="1:36" ht="22.5">
      <c r="A22" s="1290"/>
      <c r="B22" s="1290"/>
      <c r="C22" s="1290">
        <v>1</v>
      </c>
      <c r="D22" s="885"/>
      <c r="E22" s="887"/>
      <c r="F22" s="887"/>
      <c r="G22" s="887"/>
      <c r="H22" s="887"/>
      <c r="I22" s="889"/>
      <c r="J22" s="881"/>
      <c r="K22" s="884"/>
      <c r="L22" s="595" t="str">
        <f>mergeValue(A22) &amp;"."&amp; mergeValue(B22)&amp;"."&amp; mergeValue(C22)</f>
        <v>1.1.1</v>
      </c>
      <c r="M22" s="549" t="s">
        <v>7</v>
      </c>
      <c r="N22" s="648"/>
      <c r="O22" s="1291"/>
      <c r="P22" s="1291"/>
      <c r="Q22" s="1291"/>
      <c r="R22" s="1291"/>
      <c r="S22" s="1291"/>
      <c r="T22" s="1291"/>
      <c r="U22" s="1291"/>
      <c r="V22" s="1291"/>
      <c r="W22" s="632" t="s">
        <v>635</v>
      </c>
      <c r="Y22" s="591"/>
      <c r="Z22" s="591" t="str">
        <f t="shared" si="0"/>
        <v xml:space="preserve">Наименование системы теплоснабжения </v>
      </c>
      <c r="AA22" s="591"/>
      <c r="AB22" s="591"/>
      <c r="AC22" s="591"/>
      <c r="AI22" s="587"/>
      <c r="AJ22" s="587"/>
    </row>
    <row r="23" spans="1:36" ht="22.5">
      <c r="A23" s="1290"/>
      <c r="B23" s="1290"/>
      <c r="C23" s="1290"/>
      <c r="D23" s="1290">
        <v>1</v>
      </c>
      <c r="E23" s="887"/>
      <c r="F23" s="887"/>
      <c r="G23" s="887"/>
      <c r="H23" s="887"/>
      <c r="I23" s="889"/>
      <c r="J23" s="881"/>
      <c r="K23" s="884"/>
      <c r="L23" s="595" t="str">
        <f>mergeValue(A23) &amp;"."&amp; mergeValue(B23)&amp;"."&amp; mergeValue(C23)&amp;"."&amp; mergeValue(D23)</f>
        <v>1.1.1.1</v>
      </c>
      <c r="M23" s="550" t="s">
        <v>22</v>
      </c>
      <c r="N23" s="648"/>
      <c r="O23" s="1291"/>
      <c r="P23" s="1291"/>
      <c r="Q23" s="1291"/>
      <c r="R23" s="1291"/>
      <c r="S23" s="1291"/>
      <c r="T23" s="1291"/>
      <c r="U23" s="1291"/>
      <c r="V23" s="1291"/>
      <c r="W23" s="632" t="s">
        <v>636</v>
      </c>
      <c r="Y23" s="591"/>
      <c r="Z23" s="591" t="str">
        <f t="shared" si="0"/>
        <v xml:space="preserve">Источник тепловой энергии  </v>
      </c>
      <c r="AA23" s="591"/>
      <c r="AB23" s="591"/>
      <c r="AC23" s="591"/>
      <c r="AI23" s="587"/>
      <c r="AJ23" s="587"/>
    </row>
    <row r="24" spans="1:36" ht="101.25">
      <c r="A24" s="1290"/>
      <c r="B24" s="1290"/>
      <c r="C24" s="1290"/>
      <c r="D24" s="1290"/>
      <c r="E24" s="1290">
        <v>1</v>
      </c>
      <c r="F24" s="887"/>
      <c r="G24" s="887"/>
      <c r="H24" s="885">
        <v>1</v>
      </c>
      <c r="I24" s="1290">
        <v>1</v>
      </c>
      <c r="J24" s="887"/>
      <c r="K24" s="892"/>
      <c r="L24" s="595" t="str">
        <f>mergeValue(A24) &amp;"."&amp; mergeValue(B24)&amp;"."&amp; mergeValue(C24)&amp;"."&amp; mergeValue(D24)&amp;"."&amp; mergeValue(E24)</f>
        <v>1.1.1.1.1</v>
      </c>
      <c r="M24" s="556" t="s">
        <v>9</v>
      </c>
      <c r="N24" s="648"/>
      <c r="O24" s="1292"/>
      <c r="P24" s="1292"/>
      <c r="Q24" s="1292"/>
      <c r="R24" s="1292"/>
      <c r="S24" s="1292"/>
      <c r="T24" s="1292"/>
      <c r="U24" s="1292"/>
      <c r="V24" s="1292"/>
      <c r="W24" s="632" t="s">
        <v>640</v>
      </c>
      <c r="Y24" s="591"/>
      <c r="Z24" s="591" t="str">
        <f t="shared" si="0"/>
        <v>Схема подключения теплопотребляющей установки к коллектору источника тепловой энергии</v>
      </c>
      <c r="AA24" s="591"/>
      <c r="AB24" s="591"/>
      <c r="AC24" s="591"/>
      <c r="AI24" s="587"/>
      <c r="AJ24" s="587"/>
    </row>
    <row r="25" spans="1:36" ht="90">
      <c r="A25" s="1290"/>
      <c r="B25" s="1290"/>
      <c r="C25" s="1290"/>
      <c r="D25" s="1290"/>
      <c r="E25" s="1290"/>
      <c r="F25" s="1290">
        <v>1</v>
      </c>
      <c r="G25" s="885"/>
      <c r="H25" s="885"/>
      <c r="I25" s="1290"/>
      <c r="J25" s="1290">
        <v>1</v>
      </c>
      <c r="K25" s="893"/>
      <c r="L25" s="595" t="str">
        <f>mergeValue(A25) &amp;"."&amp; mergeValue(B25)&amp;"."&amp; mergeValue(C25)&amp;"."&amp; mergeValue(D25)&amp;"."&amp; mergeValue(E25)&amp;"."&amp; mergeValue(F25)</f>
        <v>1.1.1.1.1.1</v>
      </c>
      <c r="M25" s="557" t="s">
        <v>10</v>
      </c>
      <c r="N25" s="648"/>
      <c r="O25" s="1293"/>
      <c r="P25" s="1294"/>
      <c r="Q25" s="1294"/>
      <c r="R25" s="1294"/>
      <c r="S25" s="1294"/>
      <c r="T25" s="1294"/>
      <c r="U25" s="1294"/>
      <c r="V25" s="1295"/>
      <c r="W25" s="632" t="s">
        <v>638</v>
      </c>
      <c r="Y25" s="591"/>
      <c r="Z25" s="591" t="str">
        <f t="shared" si="0"/>
        <v>Группа потребителей</v>
      </c>
      <c r="AA25" s="591"/>
      <c r="AB25" s="591"/>
      <c r="AC25" s="591"/>
      <c r="AI25" s="587"/>
      <c r="AJ25" s="587"/>
    </row>
    <row r="26" spans="1:36" ht="189" customHeight="1">
      <c r="A26" s="1290"/>
      <c r="B26" s="1290"/>
      <c r="C26" s="1290"/>
      <c r="D26" s="1290"/>
      <c r="E26" s="1290"/>
      <c r="F26" s="1290"/>
      <c r="G26" s="885">
        <v>1</v>
      </c>
      <c r="H26" s="885"/>
      <c r="I26" s="1290"/>
      <c r="J26" s="1290"/>
      <c r="K26" s="893">
        <v>1</v>
      </c>
      <c r="L26" s="595" t="str">
        <f>mergeValue(A26) &amp;"."&amp; mergeValue(B26)&amp;"."&amp; mergeValue(C26)&amp;"."&amp; mergeValue(D26)&amp;"."&amp; mergeValue(E26)&amp;"."&amp; mergeValue(F26)&amp;"."&amp; mergeValue(G26)</f>
        <v>1.1.1.1.1.1.1</v>
      </c>
      <c r="M26" s="1071"/>
      <c r="N26" s="648"/>
      <c r="O26" s="564"/>
      <c r="P26" s="564"/>
      <c r="Q26" s="1096"/>
      <c r="R26" s="1285"/>
      <c r="S26" s="1286" t="s">
        <v>84</v>
      </c>
      <c r="T26" s="1285"/>
      <c r="U26" s="1286" t="s">
        <v>85</v>
      </c>
      <c r="V26" s="564"/>
      <c r="W26" s="1261" t="s">
        <v>657</v>
      </c>
      <c r="X26" s="587" t="str">
        <f>strCheckDate(O27:V27)</f>
        <v/>
      </c>
      <c r="Y26" s="591"/>
      <c r="Z26" s="591" t="str">
        <f t="shared" si="0"/>
        <v/>
      </c>
      <c r="AA26" s="591"/>
      <c r="AB26" s="591"/>
      <c r="AC26" s="591"/>
      <c r="AI26" s="587"/>
      <c r="AJ26" s="587"/>
    </row>
    <row r="27" spans="1:36" ht="11.25" hidden="1">
      <c r="A27" s="1290"/>
      <c r="B27" s="1290"/>
      <c r="C27" s="1290"/>
      <c r="D27" s="1290"/>
      <c r="E27" s="1290"/>
      <c r="F27" s="1290"/>
      <c r="G27" s="885"/>
      <c r="H27" s="885"/>
      <c r="I27" s="1290"/>
      <c r="J27" s="1290"/>
      <c r="K27" s="893"/>
      <c r="L27" s="602"/>
      <c r="M27" s="648"/>
      <c r="N27" s="648"/>
      <c r="O27" s="564"/>
      <c r="P27" s="564"/>
      <c r="Q27" s="586" t="str">
        <f>R26 &amp; "-" &amp; T26</f>
        <v>-</v>
      </c>
      <c r="R27" s="1285"/>
      <c r="S27" s="1286"/>
      <c r="T27" s="1285"/>
      <c r="U27" s="1286"/>
      <c r="V27" s="564"/>
      <c r="W27" s="1262"/>
      <c r="Y27" s="591"/>
      <c r="Z27" s="591" t="str">
        <f t="shared" si="0"/>
        <v/>
      </c>
      <c r="AA27" s="591"/>
      <c r="AB27" s="591"/>
      <c r="AC27" s="591"/>
      <c r="AI27" s="587"/>
      <c r="AJ27" s="587"/>
    </row>
    <row r="28" spans="1:36" ht="15" customHeight="1">
      <c r="A28" s="1290"/>
      <c r="B28" s="1290"/>
      <c r="C28" s="1290"/>
      <c r="D28" s="1290"/>
      <c r="E28" s="1290"/>
      <c r="F28" s="1290"/>
      <c r="G28" s="887"/>
      <c r="H28" s="885"/>
      <c r="I28" s="1290"/>
      <c r="J28" s="1290"/>
      <c r="K28" s="892"/>
      <c r="L28" s="540"/>
      <c r="M28" s="559" t="s">
        <v>25</v>
      </c>
      <c r="N28" s="566"/>
      <c r="O28" s="566"/>
      <c r="P28" s="566"/>
      <c r="Q28" s="566"/>
      <c r="R28" s="566"/>
      <c r="S28" s="566"/>
      <c r="T28" s="566"/>
      <c r="U28" s="566"/>
      <c r="V28" s="562"/>
      <c r="W28" s="1263"/>
      <c r="Y28" s="591"/>
      <c r="Z28" s="591" t="str">
        <f t="shared" si="0"/>
        <v>Добавить вид теплоносителя (параметры теплоносителя)</v>
      </c>
      <c r="AA28" s="591"/>
      <c r="AB28" s="591"/>
      <c r="AC28" s="591"/>
      <c r="AI28" s="587"/>
      <c r="AJ28" s="587"/>
    </row>
    <row r="29" spans="1:36" ht="15" customHeight="1">
      <c r="A29" s="1290"/>
      <c r="B29" s="1290"/>
      <c r="C29" s="1290"/>
      <c r="D29" s="1290"/>
      <c r="E29" s="1290"/>
      <c r="F29" s="887"/>
      <c r="G29" s="887"/>
      <c r="H29" s="885"/>
      <c r="I29" s="1290"/>
      <c r="J29" s="887"/>
      <c r="K29" s="892"/>
      <c r="L29" s="540"/>
      <c r="M29" s="558" t="s">
        <v>11</v>
      </c>
      <c r="N29" s="566"/>
      <c r="O29" s="566"/>
      <c r="P29" s="566"/>
      <c r="Q29" s="566"/>
      <c r="R29" s="566"/>
      <c r="S29" s="566"/>
      <c r="T29" s="566"/>
      <c r="U29" s="565"/>
      <c r="V29" s="566"/>
      <c r="W29" s="667"/>
      <c r="Y29" s="591"/>
      <c r="Z29" s="591" t="str">
        <f t="shared" si="0"/>
        <v>Добавить группу потребителей</v>
      </c>
      <c r="AA29" s="591"/>
      <c r="AB29" s="591"/>
      <c r="AC29" s="591"/>
      <c r="AI29" s="587"/>
      <c r="AJ29" s="587"/>
    </row>
    <row r="30" spans="1:36" ht="15" customHeight="1">
      <c r="A30" s="1290"/>
      <c r="B30" s="1290"/>
      <c r="C30" s="1290"/>
      <c r="D30" s="1290"/>
      <c r="E30" s="891"/>
      <c r="F30" s="887"/>
      <c r="G30" s="887"/>
      <c r="H30" s="887"/>
      <c r="I30" s="883"/>
      <c r="J30" s="880"/>
      <c r="K30" s="890"/>
      <c r="L30" s="540"/>
      <c r="M30" s="553" t="s">
        <v>12</v>
      </c>
      <c r="N30" s="566"/>
      <c r="O30" s="566"/>
      <c r="P30" s="566"/>
      <c r="Q30" s="566"/>
      <c r="R30" s="566"/>
      <c r="S30" s="566"/>
      <c r="T30" s="566"/>
      <c r="U30" s="565"/>
      <c r="V30" s="566"/>
      <c r="W30" s="667"/>
      <c r="Y30" s="591"/>
      <c r="Z30" s="591" t="str">
        <f t="shared" si="0"/>
        <v>Добавить схему подключения</v>
      </c>
      <c r="AA30" s="591"/>
      <c r="AB30" s="591"/>
      <c r="AC30" s="591"/>
      <c r="AI30" s="587"/>
      <c r="AJ30" s="587"/>
    </row>
    <row r="31" spans="1:36" ht="15" customHeight="1">
      <c r="A31" s="1290"/>
      <c r="B31" s="1290"/>
      <c r="C31" s="1290"/>
      <c r="D31" s="891"/>
      <c r="E31" s="891"/>
      <c r="F31" s="887"/>
      <c r="G31" s="887"/>
      <c r="H31" s="887"/>
      <c r="I31" s="883"/>
      <c r="J31" s="880"/>
      <c r="K31" s="890"/>
      <c r="L31" s="540"/>
      <c r="M31" s="552" t="s">
        <v>17</v>
      </c>
      <c r="N31" s="566"/>
      <c r="O31" s="566"/>
      <c r="P31" s="566"/>
      <c r="Q31" s="566"/>
      <c r="R31" s="566"/>
      <c r="S31" s="566"/>
      <c r="T31" s="566"/>
      <c r="U31" s="565"/>
      <c r="V31" s="566"/>
      <c r="W31" s="667"/>
      <c r="Y31" s="591"/>
      <c r="Z31" s="591" t="str">
        <f t="shared" si="0"/>
        <v>Добавить источник тепловой энергии</v>
      </c>
      <c r="AA31" s="591"/>
      <c r="AB31" s="591"/>
      <c r="AC31" s="591"/>
      <c r="AI31" s="587"/>
      <c r="AJ31" s="587"/>
    </row>
    <row r="32" spans="1:36" ht="15" customHeight="1">
      <c r="A32" s="1290"/>
      <c r="B32" s="1290"/>
      <c r="C32" s="891"/>
      <c r="D32" s="891"/>
      <c r="E32" s="891"/>
      <c r="F32" s="891"/>
      <c r="G32" s="896"/>
      <c r="H32" s="883"/>
      <c r="I32" s="894"/>
      <c r="J32" s="880"/>
      <c r="K32" s="895"/>
      <c r="L32" s="540"/>
      <c r="M32" s="551" t="s">
        <v>18</v>
      </c>
      <c r="N32" s="566"/>
      <c r="O32" s="566"/>
      <c r="P32" s="566"/>
      <c r="Q32" s="566"/>
      <c r="R32" s="566"/>
      <c r="S32" s="566"/>
      <c r="T32" s="566"/>
      <c r="U32" s="565"/>
      <c r="V32" s="566"/>
      <c r="W32" s="667"/>
      <c r="Y32" s="591"/>
      <c r="Z32" s="591" t="str">
        <f t="shared" si="0"/>
        <v>Добавить наименование системы теплоснабжения</v>
      </c>
      <c r="AA32" s="591"/>
      <c r="AB32" s="591"/>
      <c r="AC32" s="591"/>
      <c r="AI32" s="587"/>
      <c r="AJ32" s="587"/>
    </row>
    <row r="33" spans="1:36" ht="15" customHeight="1">
      <c r="A33" s="1290"/>
      <c r="B33" s="891"/>
      <c r="C33" s="891"/>
      <c r="D33" s="891"/>
      <c r="E33" s="891"/>
      <c r="F33" s="891"/>
      <c r="G33" s="896"/>
      <c r="H33" s="883"/>
      <c r="I33" s="883"/>
      <c r="J33" s="880"/>
      <c r="K33" s="890"/>
      <c r="L33" s="540"/>
      <c r="M33" s="560" t="s">
        <v>19</v>
      </c>
      <c r="N33" s="566"/>
      <c r="O33" s="566"/>
      <c r="P33" s="566"/>
      <c r="Q33" s="566"/>
      <c r="R33" s="566"/>
      <c r="S33" s="566"/>
      <c r="T33" s="566"/>
      <c r="U33" s="565"/>
      <c r="V33" s="566"/>
      <c r="W33" s="667"/>
      <c r="Y33" s="591"/>
      <c r="Z33" s="591" t="str">
        <f t="shared" si="0"/>
        <v>Добавить территорию действия тарифа</v>
      </c>
      <c r="AA33" s="591"/>
      <c r="AB33" s="591"/>
      <c r="AC33" s="591"/>
      <c r="AI33" s="587"/>
      <c r="AJ33" s="587"/>
    </row>
    <row r="34" spans="1:36" s="524" customFormat="1" ht="15" customHeight="1">
      <c r="A34" s="879"/>
      <c r="B34" s="879"/>
      <c r="C34" s="879"/>
      <c r="D34" s="879"/>
      <c r="E34" s="879"/>
      <c r="F34" s="879"/>
      <c r="G34" s="879"/>
      <c r="H34" s="879"/>
      <c r="I34" s="879"/>
      <c r="J34" s="879"/>
      <c r="K34" s="879"/>
      <c r="L34" s="494"/>
      <c r="M34" s="567" t="s">
        <v>309</v>
      </c>
      <c r="N34" s="566"/>
      <c r="O34" s="566"/>
      <c r="P34" s="566"/>
      <c r="Q34" s="566"/>
      <c r="R34" s="566"/>
      <c r="S34" s="566"/>
      <c r="T34" s="566"/>
      <c r="U34" s="565"/>
      <c r="V34" s="566"/>
      <c r="W34" s="667"/>
      <c r="X34" s="589"/>
      <c r="Y34" s="589"/>
      <c r="Z34" s="589"/>
      <c r="AA34" s="589"/>
      <c r="AB34" s="589"/>
      <c r="AC34" s="589"/>
      <c r="AD34" s="589"/>
      <c r="AE34" s="589"/>
      <c r="AF34" s="589"/>
      <c r="AG34" s="589"/>
      <c r="AH34" s="589"/>
    </row>
    <row r="35" spans="1:36" ht="11.25">
      <c r="A35" s="525"/>
      <c r="B35" s="525"/>
      <c r="C35" s="525"/>
      <c r="D35" s="525"/>
      <c r="E35" s="525"/>
      <c r="F35" s="525"/>
      <c r="G35" s="525"/>
      <c r="H35" s="525"/>
      <c r="I35" s="525"/>
      <c r="J35" s="525"/>
      <c r="K35" s="525"/>
      <c r="X35" s="525"/>
      <c r="Y35" s="525"/>
      <c r="Z35" s="525"/>
      <c r="AA35" s="525"/>
      <c r="AB35" s="525"/>
      <c r="AC35" s="525"/>
      <c r="AD35" s="525"/>
      <c r="AE35" s="525"/>
      <c r="AF35" s="525"/>
      <c r="AG35" s="525"/>
      <c r="AH35" s="525"/>
    </row>
    <row r="36" spans="1:36" ht="105.75" customHeight="1">
      <c r="L36" s="1">
        <v>1</v>
      </c>
      <c r="M36" s="1254" t="s">
        <v>634</v>
      </c>
      <c r="N36" s="1254"/>
      <c r="O36" s="1254"/>
      <c r="P36" s="1254"/>
      <c r="Q36" s="1254"/>
      <c r="R36" s="1254"/>
      <c r="S36" s="1254"/>
      <c r="T36" s="1254"/>
      <c r="U36" s="1254"/>
      <c r="V36" s="1254"/>
      <c r="W36" s="1254"/>
    </row>
  </sheetData>
  <sheetProtection password="FA9C" sheet="1" objects="1" scenarios="1" formatColumns="0" formatRows="0"/>
  <dataConsolidate link="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D00-000000000000}">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D00-000001000000}">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D00-000002000000}">
      <formula1>900</formula1>
    </dataValidation>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xr:uid="{00000000-0002-0000-0D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xr:uid="{00000000-0002-0000-0D00-000004000000}"/>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S26" xr:uid="{00000000-0002-0000-0D00-000005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D00-00000600000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D00-000007000000}"/>
    <dataValidation type="list" allowBlank="1" showInputMessage="1" showErrorMessage="1" errorTitle="Ошибка" error="Выберите значение из списка" prompt="Выберите значение из списка" sqref="O25" xr:uid="{00000000-0002-0000-0D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05_3_i">
    <tabColor indexed="22"/>
  </sheetPr>
  <dimension ref="A1:T19"/>
  <sheetViews>
    <sheetView showGridLines="0" topLeftCell="E1" zoomScaleNormal="100" workbookViewId="0"/>
  </sheetViews>
  <sheetFormatPr defaultColWidth="10.5703125" defaultRowHeight="14.25"/>
  <cols>
    <col min="1" max="1" width="3.7109375" style="809" hidden="1" customWidth="1"/>
    <col min="2" max="4" width="3.7109375" style="810" hidden="1" customWidth="1"/>
    <col min="5" max="5" width="3.7109375" style="811" customWidth="1"/>
    <col min="6" max="6" width="9.7109375" style="801" customWidth="1"/>
    <col min="7" max="7" width="37.7109375" style="801" customWidth="1"/>
    <col min="8" max="8" width="66.85546875" style="801" customWidth="1"/>
    <col min="9" max="9" width="115.7109375" style="801" customWidth="1"/>
    <col min="10" max="11" width="10.5703125" style="810"/>
    <col min="12" max="12" width="11.140625" style="810" customWidth="1"/>
    <col min="13" max="20" width="10.5703125" style="810"/>
    <col min="21" max="16384" width="10.5703125" style="801"/>
  </cols>
  <sheetData>
    <row r="1" spans="1:20" ht="3" customHeight="1">
      <c r="A1" s="809" t="s">
        <v>50</v>
      </c>
    </row>
    <row r="2" spans="1:20" ht="22.5">
      <c r="F2" s="1255" t="s">
        <v>492</v>
      </c>
      <c r="G2" s="1256"/>
      <c r="H2" s="1257"/>
      <c r="I2" s="808"/>
    </row>
    <row r="3" spans="1:20" ht="3" customHeight="1"/>
    <row r="4" spans="1:20" s="572" customFormat="1" ht="11.25">
      <c r="A4" s="773"/>
      <c r="B4" s="773"/>
      <c r="C4" s="773"/>
      <c r="D4" s="773"/>
      <c r="F4" s="1209" t="s">
        <v>454</v>
      </c>
      <c r="G4" s="1209"/>
      <c r="H4" s="1209"/>
      <c r="I4" s="1258" t="s">
        <v>455</v>
      </c>
      <c r="J4" s="773"/>
      <c r="K4" s="773"/>
      <c r="L4" s="773"/>
      <c r="M4" s="773"/>
      <c r="N4" s="773"/>
      <c r="O4" s="773"/>
      <c r="P4" s="773"/>
      <c r="Q4" s="773"/>
      <c r="R4" s="773"/>
      <c r="S4" s="773"/>
      <c r="T4" s="773"/>
    </row>
    <row r="5" spans="1:20" s="572" customFormat="1" ht="11.25" customHeight="1">
      <c r="A5" s="773"/>
      <c r="B5" s="773"/>
      <c r="C5" s="773"/>
      <c r="D5" s="773"/>
      <c r="F5" s="778" t="s">
        <v>92</v>
      </c>
      <c r="G5" s="812" t="s">
        <v>457</v>
      </c>
      <c r="H5" s="803" t="s">
        <v>442</v>
      </c>
      <c r="I5" s="1258"/>
      <c r="J5" s="773"/>
      <c r="K5" s="773"/>
      <c r="L5" s="773"/>
      <c r="M5" s="773"/>
      <c r="N5" s="773"/>
      <c r="O5" s="773"/>
      <c r="P5" s="773"/>
      <c r="Q5" s="773"/>
      <c r="R5" s="773"/>
      <c r="S5" s="773"/>
      <c r="T5" s="773"/>
    </row>
    <row r="6" spans="1:20" s="572" customFormat="1" ht="12" customHeight="1">
      <c r="A6" s="773"/>
      <c r="B6" s="773"/>
      <c r="C6" s="773"/>
      <c r="D6" s="773"/>
      <c r="F6" s="813" t="s">
        <v>93</v>
      </c>
      <c r="G6" s="814">
        <v>2</v>
      </c>
      <c r="H6" s="815">
        <v>3</v>
      </c>
      <c r="I6" s="610">
        <v>4</v>
      </c>
      <c r="J6" s="773">
        <v>4</v>
      </c>
      <c r="K6" s="773"/>
      <c r="L6" s="773"/>
      <c r="M6" s="773"/>
      <c r="N6" s="773"/>
      <c r="O6" s="773"/>
      <c r="P6" s="773"/>
      <c r="Q6" s="773"/>
      <c r="R6" s="773"/>
      <c r="S6" s="773"/>
      <c r="T6" s="773"/>
    </row>
    <row r="7" spans="1:20" s="572" customFormat="1" ht="18.75">
      <c r="A7" s="773"/>
      <c r="B7" s="773"/>
      <c r="C7" s="773"/>
      <c r="D7" s="773"/>
      <c r="F7" s="816">
        <v>1</v>
      </c>
      <c r="G7" s="817" t="s">
        <v>493</v>
      </c>
      <c r="H7" s="807" t="str">
        <f>IF(dateCh="","",dateCh)</f>
        <v>19.12.2018</v>
      </c>
      <c r="I7" s="818" t="s">
        <v>494</v>
      </c>
      <c r="J7" s="617"/>
      <c r="K7" s="773"/>
      <c r="L7" s="773"/>
      <c r="M7" s="773"/>
      <c r="N7" s="773"/>
      <c r="O7" s="773"/>
      <c r="P7" s="773"/>
      <c r="Q7" s="773"/>
      <c r="R7" s="773"/>
      <c r="S7" s="773"/>
      <c r="T7" s="773"/>
    </row>
    <row r="8" spans="1:20" s="572" customFormat="1" ht="45">
      <c r="A8" s="1259">
        <v>1</v>
      </c>
      <c r="B8" s="773"/>
      <c r="C8" s="773"/>
      <c r="D8" s="773"/>
      <c r="F8" s="816" t="str">
        <f>"2." &amp;mergeValue(A8)</f>
        <v>2.1</v>
      </c>
      <c r="G8" s="817" t="s">
        <v>495</v>
      </c>
      <c r="H8" s="807"/>
      <c r="I8" s="818" t="s">
        <v>592</v>
      </c>
      <c r="J8" s="617"/>
      <c r="K8" s="773"/>
      <c r="L8" s="773"/>
      <c r="M8" s="773"/>
      <c r="N8" s="773"/>
      <c r="O8" s="773"/>
      <c r="P8" s="773"/>
      <c r="Q8" s="773"/>
      <c r="R8" s="773"/>
      <c r="S8" s="773"/>
      <c r="T8" s="773"/>
    </row>
    <row r="9" spans="1:20" s="572" customFormat="1" ht="22.5">
      <c r="A9" s="1259"/>
      <c r="B9" s="773"/>
      <c r="C9" s="773"/>
      <c r="D9" s="773"/>
      <c r="F9" s="816" t="str">
        <f>"3." &amp;mergeValue(A9)</f>
        <v>3.1</v>
      </c>
      <c r="G9" s="817" t="s">
        <v>496</v>
      </c>
      <c r="H9" s="807"/>
      <c r="I9" s="818" t="s">
        <v>590</v>
      </c>
      <c r="J9" s="617"/>
      <c r="K9" s="773"/>
      <c r="L9" s="773"/>
      <c r="M9" s="773"/>
      <c r="N9" s="773"/>
      <c r="O9" s="773"/>
      <c r="P9" s="773"/>
      <c r="Q9" s="773"/>
      <c r="R9" s="773"/>
      <c r="S9" s="773"/>
      <c r="T9" s="773"/>
    </row>
    <row r="10" spans="1:20" s="572" customFormat="1" ht="22.5">
      <c r="A10" s="1259"/>
      <c r="B10" s="773"/>
      <c r="C10" s="773"/>
      <c r="D10" s="773"/>
      <c r="F10" s="816" t="str">
        <f>"4."&amp;mergeValue(A10)</f>
        <v>4.1</v>
      </c>
      <c r="G10" s="817" t="s">
        <v>497</v>
      </c>
      <c r="H10" s="803" t="s">
        <v>458</v>
      </c>
      <c r="I10" s="818"/>
      <c r="J10" s="617"/>
      <c r="K10" s="773"/>
      <c r="L10" s="773"/>
      <c r="M10" s="773"/>
      <c r="N10" s="773"/>
      <c r="O10" s="773"/>
      <c r="P10" s="773"/>
      <c r="Q10" s="773"/>
      <c r="R10" s="773"/>
      <c r="S10" s="773"/>
      <c r="T10" s="773"/>
    </row>
    <row r="11" spans="1:20" s="572" customFormat="1" ht="18.75">
      <c r="A11" s="1259"/>
      <c r="B11" s="1259">
        <v>1</v>
      </c>
      <c r="C11" s="779"/>
      <c r="D11" s="779"/>
      <c r="F11" s="816" t="str">
        <f>"4."&amp;mergeValue(A11) &amp;"."&amp;mergeValue(B11)</f>
        <v>4.1.1</v>
      </c>
      <c r="G11" s="832" t="s">
        <v>594</v>
      </c>
      <c r="H11" s="807" t="str">
        <f>IF(region_name="","",region_name)</f>
        <v>Нижегородская область</v>
      </c>
      <c r="I11" s="818" t="s">
        <v>500</v>
      </c>
      <c r="J11" s="617"/>
      <c r="K11" s="773"/>
      <c r="L11" s="773"/>
      <c r="M11" s="773"/>
      <c r="N11" s="773"/>
      <c r="O11" s="773"/>
      <c r="P11" s="773"/>
      <c r="Q11" s="773"/>
      <c r="R11" s="773"/>
      <c r="S11" s="773"/>
      <c r="T11" s="773"/>
    </row>
    <row r="12" spans="1:20" s="572" customFormat="1" ht="22.5">
      <c r="A12" s="1259"/>
      <c r="B12" s="1259"/>
      <c r="C12" s="1259">
        <v>1</v>
      </c>
      <c r="D12" s="779"/>
      <c r="F12" s="816" t="str">
        <f>"4."&amp;mergeValue(A12) &amp;"."&amp;mergeValue(B12)&amp;"."&amp;mergeValue(C12)</f>
        <v>4.1.1.1</v>
      </c>
      <c r="G12" s="819" t="s">
        <v>498</v>
      </c>
      <c r="H12" s="807"/>
      <c r="I12" s="818" t="s">
        <v>501</v>
      </c>
      <c r="J12" s="617"/>
      <c r="K12" s="773"/>
      <c r="L12" s="773"/>
      <c r="M12" s="773"/>
      <c r="N12" s="773"/>
      <c r="O12" s="773"/>
      <c r="P12" s="773"/>
      <c r="Q12" s="773"/>
      <c r="R12" s="773"/>
      <c r="S12" s="773"/>
      <c r="T12" s="773"/>
    </row>
    <row r="13" spans="1:20" s="572" customFormat="1" ht="39" customHeight="1">
      <c r="A13" s="1259"/>
      <c r="B13" s="1259"/>
      <c r="C13" s="1259"/>
      <c r="D13" s="779">
        <v>1</v>
      </c>
      <c r="F13" s="816" t="str">
        <f>"4."&amp;mergeValue(A13) &amp;"."&amp;mergeValue(B13)&amp;"."&amp;mergeValue(C13)&amp;"."&amp;mergeValue(D13)</f>
        <v>4.1.1.1.1</v>
      </c>
      <c r="G13" s="820" t="s">
        <v>499</v>
      </c>
      <c r="H13" s="807"/>
      <c r="I13" s="1260" t="s">
        <v>593</v>
      </c>
      <c r="J13" s="617"/>
      <c r="K13" s="773"/>
      <c r="L13" s="773"/>
      <c r="M13" s="773"/>
      <c r="N13" s="773"/>
      <c r="O13" s="773"/>
      <c r="P13" s="773"/>
      <c r="Q13" s="773"/>
      <c r="R13" s="773"/>
      <c r="S13" s="773"/>
      <c r="T13" s="773"/>
    </row>
    <row r="14" spans="1:20" s="572" customFormat="1" ht="18.75">
      <c r="A14" s="1259"/>
      <c r="B14" s="1259"/>
      <c r="C14" s="1259"/>
      <c r="D14" s="779"/>
      <c r="F14" s="821"/>
      <c r="G14" s="761" t="s">
        <v>4</v>
      </c>
      <c r="H14" s="626"/>
      <c r="I14" s="1260"/>
      <c r="J14" s="617"/>
      <c r="K14" s="773"/>
      <c r="L14" s="773"/>
      <c r="M14" s="773"/>
      <c r="N14" s="773"/>
      <c r="O14" s="773"/>
      <c r="P14" s="773"/>
      <c r="Q14" s="773"/>
      <c r="R14" s="773"/>
      <c r="S14" s="773"/>
      <c r="T14" s="773"/>
    </row>
    <row r="15" spans="1:20" s="572" customFormat="1" ht="18.75">
      <c r="A15" s="1259"/>
      <c r="B15" s="1259"/>
      <c r="C15" s="779"/>
      <c r="D15" s="779"/>
      <c r="F15" s="636"/>
      <c r="G15" s="579" t="s">
        <v>403</v>
      </c>
      <c r="H15" s="637"/>
      <c r="I15" s="638"/>
      <c r="J15" s="617"/>
      <c r="K15" s="773"/>
      <c r="L15" s="773"/>
      <c r="M15" s="773"/>
      <c r="N15" s="773"/>
      <c r="O15" s="773"/>
      <c r="P15" s="773"/>
      <c r="Q15" s="773"/>
      <c r="R15" s="773"/>
      <c r="S15" s="773"/>
      <c r="T15" s="773"/>
    </row>
    <row r="16" spans="1:20" s="572" customFormat="1" ht="18.75">
      <c r="A16" s="1259"/>
      <c r="B16" s="773"/>
      <c r="C16" s="773"/>
      <c r="D16" s="773"/>
      <c r="F16" s="821"/>
      <c r="G16" s="735" t="s">
        <v>507</v>
      </c>
      <c r="H16" s="822"/>
      <c r="I16" s="823"/>
      <c r="J16" s="617"/>
      <c r="K16" s="773"/>
      <c r="L16" s="773"/>
      <c r="M16" s="773"/>
      <c r="N16" s="773"/>
      <c r="O16" s="773"/>
      <c r="P16" s="773"/>
      <c r="Q16" s="773"/>
      <c r="R16" s="773"/>
      <c r="S16" s="773"/>
      <c r="T16" s="773"/>
    </row>
    <row r="17" spans="1:20" s="572" customFormat="1" ht="18.75">
      <c r="A17" s="773"/>
      <c r="B17" s="773"/>
      <c r="C17" s="773"/>
      <c r="D17" s="773"/>
      <c r="F17" s="821"/>
      <c r="G17" s="738" t="s">
        <v>506</v>
      </c>
      <c r="H17" s="822"/>
      <c r="I17" s="823"/>
      <c r="J17" s="617"/>
      <c r="K17" s="773"/>
      <c r="L17" s="773"/>
      <c r="M17" s="773"/>
      <c r="N17" s="773"/>
      <c r="O17" s="773"/>
      <c r="P17" s="773"/>
      <c r="Q17" s="773"/>
      <c r="R17" s="773"/>
      <c r="S17" s="773"/>
      <c r="T17" s="773"/>
    </row>
    <row r="18" spans="1:20" s="774" customFormat="1" ht="3" customHeight="1">
      <c r="A18" s="775"/>
      <c r="B18" s="775"/>
      <c r="C18" s="775"/>
      <c r="D18" s="775"/>
      <c r="F18" s="627"/>
      <c r="G18" s="628"/>
      <c r="H18" s="629"/>
      <c r="I18" s="630"/>
      <c r="J18" s="775"/>
      <c r="K18" s="775"/>
      <c r="L18" s="775"/>
      <c r="M18" s="775"/>
      <c r="N18" s="775"/>
      <c r="O18" s="775"/>
      <c r="P18" s="775"/>
      <c r="Q18" s="775"/>
      <c r="R18" s="775"/>
      <c r="S18" s="775"/>
      <c r="T18" s="775"/>
    </row>
    <row r="19" spans="1:20" s="774" customFormat="1" ht="15" customHeight="1">
      <c r="A19" s="775"/>
      <c r="B19" s="775"/>
      <c r="C19" s="775"/>
      <c r="D19" s="775"/>
      <c r="F19" s="824"/>
      <c r="G19" s="1254" t="s">
        <v>595</v>
      </c>
      <c r="H19" s="1254"/>
      <c r="I19" s="825"/>
      <c r="J19" s="775"/>
      <c r="K19" s="775"/>
      <c r="L19" s="775"/>
      <c r="M19" s="775"/>
      <c r="N19" s="775"/>
      <c r="O19" s="775"/>
      <c r="P19" s="775"/>
      <c r="Q19" s="775"/>
      <c r="R19" s="775"/>
      <c r="S19" s="775"/>
      <c r="T19" s="775"/>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E00-000000000000}">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06_3_i">
    <tabColor rgb="FFEAEBEE"/>
  </sheetPr>
  <dimension ref="A1:AJ36"/>
  <sheetViews>
    <sheetView showGridLines="0" topLeftCell="I4" zoomScaleNormal="100" workbookViewId="0"/>
  </sheetViews>
  <sheetFormatPr defaultColWidth="10.5703125" defaultRowHeight="14.25"/>
  <cols>
    <col min="1" max="6" width="10.5703125" style="810" hidden="1" customWidth="1"/>
    <col min="7" max="8" width="9.140625" style="809" hidden="1" customWidth="1"/>
    <col min="9" max="9" width="3.7109375" style="689" customWidth="1"/>
    <col min="10" max="11" width="3.7109375" style="811" customWidth="1"/>
    <col min="12" max="12" width="12.7109375" style="801" customWidth="1"/>
    <col min="13" max="13" width="44.7109375" style="801" customWidth="1"/>
    <col min="14" max="14" width="1.7109375" style="801" hidden="1" customWidth="1"/>
    <col min="15" max="17" width="23.7109375" style="801" hidden="1" customWidth="1"/>
    <col min="18" max="18" width="11.7109375" style="801" customWidth="1"/>
    <col min="19" max="19" width="3.7109375" style="801" customWidth="1"/>
    <col min="20" max="20" width="11.7109375" style="801" customWidth="1"/>
    <col min="21" max="21" width="8.5703125" style="801" hidden="1" customWidth="1"/>
    <col min="22" max="22" width="4.7109375" style="801" customWidth="1"/>
    <col min="23" max="23" width="115.7109375" style="801" customWidth="1"/>
    <col min="24" max="25" width="10.5703125" style="810"/>
    <col min="26" max="26" width="11.140625" style="810" customWidth="1"/>
    <col min="27" max="34" width="10.5703125" style="810"/>
    <col min="35" max="256" width="10.5703125" style="801"/>
    <col min="257" max="264" width="0" style="801" hidden="1" customWidth="1"/>
    <col min="265" max="265" width="3.7109375" style="801" customWidth="1"/>
    <col min="266" max="266" width="3.85546875" style="801" customWidth="1"/>
    <col min="267" max="267" width="3.7109375" style="801" customWidth="1"/>
    <col min="268" max="268" width="12.7109375" style="801" customWidth="1"/>
    <col min="269" max="269" width="52.7109375" style="801" customWidth="1"/>
    <col min="270" max="273" width="0" style="801" hidden="1" customWidth="1"/>
    <col min="274" max="274" width="12.28515625" style="801" customWidth="1"/>
    <col min="275" max="275" width="6.42578125" style="801" customWidth="1"/>
    <col min="276" max="276" width="12.28515625" style="801" customWidth="1"/>
    <col min="277" max="277" width="0" style="801" hidden="1" customWidth="1"/>
    <col min="278" max="278" width="3.7109375" style="801" customWidth="1"/>
    <col min="279" max="279" width="11.140625" style="801" bestFit="1" customWidth="1"/>
    <col min="280" max="281" width="10.5703125" style="801"/>
    <col min="282" max="282" width="11.140625" style="801" customWidth="1"/>
    <col min="283" max="512" width="10.5703125" style="801"/>
    <col min="513" max="520" width="0" style="801" hidden="1" customWidth="1"/>
    <col min="521" max="521" width="3.7109375" style="801" customWidth="1"/>
    <col min="522" max="522" width="3.85546875" style="801" customWidth="1"/>
    <col min="523" max="523" width="3.7109375" style="801" customWidth="1"/>
    <col min="524" max="524" width="12.7109375" style="801" customWidth="1"/>
    <col min="525" max="525" width="52.7109375" style="801" customWidth="1"/>
    <col min="526" max="529" width="0" style="801" hidden="1" customWidth="1"/>
    <col min="530" max="530" width="12.28515625" style="801" customWidth="1"/>
    <col min="531" max="531" width="6.42578125" style="801" customWidth="1"/>
    <col min="532" max="532" width="12.28515625" style="801" customWidth="1"/>
    <col min="533" max="533" width="0" style="801" hidden="1" customWidth="1"/>
    <col min="534" max="534" width="3.7109375" style="801" customWidth="1"/>
    <col min="535" max="535" width="11.140625" style="801" bestFit="1" customWidth="1"/>
    <col min="536" max="537" width="10.5703125" style="801"/>
    <col min="538" max="538" width="11.140625" style="801" customWidth="1"/>
    <col min="539" max="768" width="10.5703125" style="801"/>
    <col min="769" max="776" width="0" style="801" hidden="1" customWidth="1"/>
    <col min="777" max="777" width="3.7109375" style="801" customWidth="1"/>
    <col min="778" max="778" width="3.85546875" style="801" customWidth="1"/>
    <col min="779" max="779" width="3.7109375" style="801" customWidth="1"/>
    <col min="780" max="780" width="12.7109375" style="801" customWidth="1"/>
    <col min="781" max="781" width="52.7109375" style="801" customWidth="1"/>
    <col min="782" max="785" width="0" style="801" hidden="1" customWidth="1"/>
    <col min="786" max="786" width="12.28515625" style="801" customWidth="1"/>
    <col min="787" max="787" width="6.42578125" style="801" customWidth="1"/>
    <col min="788" max="788" width="12.28515625" style="801" customWidth="1"/>
    <col min="789" max="789" width="0" style="801" hidden="1" customWidth="1"/>
    <col min="790" max="790" width="3.7109375" style="801" customWidth="1"/>
    <col min="791" max="791" width="11.140625" style="801" bestFit="1" customWidth="1"/>
    <col min="792" max="793" width="10.5703125" style="801"/>
    <col min="794" max="794" width="11.140625" style="801" customWidth="1"/>
    <col min="795" max="1024" width="10.5703125" style="801"/>
    <col min="1025" max="1032" width="0" style="801" hidden="1" customWidth="1"/>
    <col min="1033" max="1033" width="3.7109375" style="801" customWidth="1"/>
    <col min="1034" max="1034" width="3.85546875" style="801" customWidth="1"/>
    <col min="1035" max="1035" width="3.7109375" style="801" customWidth="1"/>
    <col min="1036" max="1036" width="12.7109375" style="801" customWidth="1"/>
    <col min="1037" max="1037" width="52.7109375" style="801" customWidth="1"/>
    <col min="1038" max="1041" width="0" style="801" hidden="1" customWidth="1"/>
    <col min="1042" max="1042" width="12.28515625" style="801" customWidth="1"/>
    <col min="1043" max="1043" width="6.42578125" style="801" customWidth="1"/>
    <col min="1044" max="1044" width="12.28515625" style="801" customWidth="1"/>
    <col min="1045" max="1045" width="0" style="801" hidden="1" customWidth="1"/>
    <col min="1046" max="1046" width="3.7109375" style="801" customWidth="1"/>
    <col min="1047" max="1047" width="11.140625" style="801" bestFit="1" customWidth="1"/>
    <col min="1048" max="1049" width="10.5703125" style="801"/>
    <col min="1050" max="1050" width="11.140625" style="801" customWidth="1"/>
    <col min="1051" max="1280" width="10.5703125" style="801"/>
    <col min="1281" max="1288" width="0" style="801" hidden="1" customWidth="1"/>
    <col min="1289" max="1289" width="3.7109375" style="801" customWidth="1"/>
    <col min="1290" max="1290" width="3.85546875" style="801" customWidth="1"/>
    <col min="1291" max="1291" width="3.7109375" style="801" customWidth="1"/>
    <col min="1292" max="1292" width="12.7109375" style="801" customWidth="1"/>
    <col min="1293" max="1293" width="52.7109375" style="801" customWidth="1"/>
    <col min="1294" max="1297" width="0" style="801" hidden="1" customWidth="1"/>
    <col min="1298" max="1298" width="12.28515625" style="801" customWidth="1"/>
    <col min="1299" max="1299" width="6.42578125" style="801" customWidth="1"/>
    <col min="1300" max="1300" width="12.28515625" style="801" customWidth="1"/>
    <col min="1301" max="1301" width="0" style="801" hidden="1" customWidth="1"/>
    <col min="1302" max="1302" width="3.7109375" style="801" customWidth="1"/>
    <col min="1303" max="1303" width="11.140625" style="801" bestFit="1" customWidth="1"/>
    <col min="1304" max="1305" width="10.5703125" style="801"/>
    <col min="1306" max="1306" width="11.140625" style="801" customWidth="1"/>
    <col min="1307" max="1536" width="10.5703125" style="801"/>
    <col min="1537" max="1544" width="0" style="801" hidden="1" customWidth="1"/>
    <col min="1545" max="1545" width="3.7109375" style="801" customWidth="1"/>
    <col min="1546" max="1546" width="3.85546875" style="801" customWidth="1"/>
    <col min="1547" max="1547" width="3.7109375" style="801" customWidth="1"/>
    <col min="1548" max="1548" width="12.7109375" style="801" customWidth="1"/>
    <col min="1549" max="1549" width="52.7109375" style="801" customWidth="1"/>
    <col min="1550" max="1553" width="0" style="801" hidden="1" customWidth="1"/>
    <col min="1554" max="1554" width="12.28515625" style="801" customWidth="1"/>
    <col min="1555" max="1555" width="6.42578125" style="801" customWidth="1"/>
    <col min="1556" max="1556" width="12.28515625" style="801" customWidth="1"/>
    <col min="1557" max="1557" width="0" style="801" hidden="1" customWidth="1"/>
    <col min="1558" max="1558" width="3.7109375" style="801" customWidth="1"/>
    <col min="1559" max="1559" width="11.140625" style="801" bestFit="1" customWidth="1"/>
    <col min="1560" max="1561" width="10.5703125" style="801"/>
    <col min="1562" max="1562" width="11.140625" style="801" customWidth="1"/>
    <col min="1563" max="1792" width="10.5703125" style="801"/>
    <col min="1793" max="1800" width="0" style="801" hidden="1" customWidth="1"/>
    <col min="1801" max="1801" width="3.7109375" style="801" customWidth="1"/>
    <col min="1802" max="1802" width="3.85546875" style="801" customWidth="1"/>
    <col min="1803" max="1803" width="3.7109375" style="801" customWidth="1"/>
    <col min="1804" max="1804" width="12.7109375" style="801" customWidth="1"/>
    <col min="1805" max="1805" width="52.7109375" style="801" customWidth="1"/>
    <col min="1806" max="1809" width="0" style="801" hidden="1" customWidth="1"/>
    <col min="1810" max="1810" width="12.28515625" style="801" customWidth="1"/>
    <col min="1811" max="1811" width="6.42578125" style="801" customWidth="1"/>
    <col min="1812" max="1812" width="12.28515625" style="801" customWidth="1"/>
    <col min="1813" max="1813" width="0" style="801" hidden="1" customWidth="1"/>
    <col min="1814" max="1814" width="3.7109375" style="801" customWidth="1"/>
    <col min="1815" max="1815" width="11.140625" style="801" bestFit="1" customWidth="1"/>
    <col min="1816" max="1817" width="10.5703125" style="801"/>
    <col min="1818" max="1818" width="11.140625" style="801" customWidth="1"/>
    <col min="1819" max="2048" width="10.5703125" style="801"/>
    <col min="2049" max="2056" width="0" style="801" hidden="1" customWidth="1"/>
    <col min="2057" max="2057" width="3.7109375" style="801" customWidth="1"/>
    <col min="2058" max="2058" width="3.85546875" style="801" customWidth="1"/>
    <col min="2059" max="2059" width="3.7109375" style="801" customWidth="1"/>
    <col min="2060" max="2060" width="12.7109375" style="801" customWidth="1"/>
    <col min="2061" max="2061" width="52.7109375" style="801" customWidth="1"/>
    <col min="2062" max="2065" width="0" style="801" hidden="1" customWidth="1"/>
    <col min="2066" max="2066" width="12.28515625" style="801" customWidth="1"/>
    <col min="2067" max="2067" width="6.42578125" style="801" customWidth="1"/>
    <col min="2068" max="2068" width="12.28515625" style="801" customWidth="1"/>
    <col min="2069" max="2069" width="0" style="801" hidden="1" customWidth="1"/>
    <col min="2070" max="2070" width="3.7109375" style="801" customWidth="1"/>
    <col min="2071" max="2071" width="11.140625" style="801" bestFit="1" customWidth="1"/>
    <col min="2072" max="2073" width="10.5703125" style="801"/>
    <col min="2074" max="2074" width="11.140625" style="801" customWidth="1"/>
    <col min="2075" max="2304" width="10.5703125" style="801"/>
    <col min="2305" max="2312" width="0" style="801" hidden="1" customWidth="1"/>
    <col min="2313" max="2313" width="3.7109375" style="801" customWidth="1"/>
    <col min="2314" max="2314" width="3.85546875" style="801" customWidth="1"/>
    <col min="2315" max="2315" width="3.7109375" style="801" customWidth="1"/>
    <col min="2316" max="2316" width="12.7109375" style="801" customWidth="1"/>
    <col min="2317" max="2317" width="52.7109375" style="801" customWidth="1"/>
    <col min="2318" max="2321" width="0" style="801" hidden="1" customWidth="1"/>
    <col min="2322" max="2322" width="12.28515625" style="801" customWidth="1"/>
    <col min="2323" max="2323" width="6.42578125" style="801" customWidth="1"/>
    <col min="2324" max="2324" width="12.28515625" style="801" customWidth="1"/>
    <col min="2325" max="2325" width="0" style="801" hidden="1" customWidth="1"/>
    <col min="2326" max="2326" width="3.7109375" style="801" customWidth="1"/>
    <col min="2327" max="2327" width="11.140625" style="801" bestFit="1" customWidth="1"/>
    <col min="2328" max="2329" width="10.5703125" style="801"/>
    <col min="2330" max="2330" width="11.140625" style="801" customWidth="1"/>
    <col min="2331" max="2560" width="10.5703125" style="801"/>
    <col min="2561" max="2568" width="0" style="801" hidden="1" customWidth="1"/>
    <col min="2569" max="2569" width="3.7109375" style="801" customWidth="1"/>
    <col min="2570" max="2570" width="3.85546875" style="801" customWidth="1"/>
    <col min="2571" max="2571" width="3.7109375" style="801" customWidth="1"/>
    <col min="2572" max="2572" width="12.7109375" style="801" customWidth="1"/>
    <col min="2573" max="2573" width="52.7109375" style="801" customWidth="1"/>
    <col min="2574" max="2577" width="0" style="801" hidden="1" customWidth="1"/>
    <col min="2578" max="2578" width="12.28515625" style="801" customWidth="1"/>
    <col min="2579" max="2579" width="6.42578125" style="801" customWidth="1"/>
    <col min="2580" max="2580" width="12.28515625" style="801" customWidth="1"/>
    <col min="2581" max="2581" width="0" style="801" hidden="1" customWidth="1"/>
    <col min="2582" max="2582" width="3.7109375" style="801" customWidth="1"/>
    <col min="2583" max="2583" width="11.140625" style="801" bestFit="1" customWidth="1"/>
    <col min="2584" max="2585" width="10.5703125" style="801"/>
    <col min="2586" max="2586" width="11.140625" style="801" customWidth="1"/>
    <col min="2587" max="2816" width="10.5703125" style="801"/>
    <col min="2817" max="2824" width="0" style="801" hidden="1" customWidth="1"/>
    <col min="2825" max="2825" width="3.7109375" style="801" customWidth="1"/>
    <col min="2826" max="2826" width="3.85546875" style="801" customWidth="1"/>
    <col min="2827" max="2827" width="3.7109375" style="801" customWidth="1"/>
    <col min="2828" max="2828" width="12.7109375" style="801" customWidth="1"/>
    <col min="2829" max="2829" width="52.7109375" style="801" customWidth="1"/>
    <col min="2830" max="2833" width="0" style="801" hidden="1" customWidth="1"/>
    <col min="2834" max="2834" width="12.28515625" style="801" customWidth="1"/>
    <col min="2835" max="2835" width="6.42578125" style="801" customWidth="1"/>
    <col min="2836" max="2836" width="12.28515625" style="801" customWidth="1"/>
    <col min="2837" max="2837" width="0" style="801" hidden="1" customWidth="1"/>
    <col min="2838" max="2838" width="3.7109375" style="801" customWidth="1"/>
    <col min="2839" max="2839" width="11.140625" style="801" bestFit="1" customWidth="1"/>
    <col min="2840" max="2841" width="10.5703125" style="801"/>
    <col min="2842" max="2842" width="11.140625" style="801" customWidth="1"/>
    <col min="2843" max="3072" width="10.5703125" style="801"/>
    <col min="3073" max="3080" width="0" style="801" hidden="1" customWidth="1"/>
    <col min="3081" max="3081" width="3.7109375" style="801" customWidth="1"/>
    <col min="3082" max="3082" width="3.85546875" style="801" customWidth="1"/>
    <col min="3083" max="3083" width="3.7109375" style="801" customWidth="1"/>
    <col min="3084" max="3084" width="12.7109375" style="801" customWidth="1"/>
    <col min="3085" max="3085" width="52.7109375" style="801" customWidth="1"/>
    <col min="3086" max="3089" width="0" style="801" hidden="1" customWidth="1"/>
    <col min="3090" max="3090" width="12.28515625" style="801" customWidth="1"/>
    <col min="3091" max="3091" width="6.42578125" style="801" customWidth="1"/>
    <col min="3092" max="3092" width="12.28515625" style="801" customWidth="1"/>
    <col min="3093" max="3093" width="0" style="801" hidden="1" customWidth="1"/>
    <col min="3094" max="3094" width="3.7109375" style="801" customWidth="1"/>
    <col min="3095" max="3095" width="11.140625" style="801" bestFit="1" customWidth="1"/>
    <col min="3096" max="3097" width="10.5703125" style="801"/>
    <col min="3098" max="3098" width="11.140625" style="801" customWidth="1"/>
    <col min="3099" max="3328" width="10.5703125" style="801"/>
    <col min="3329" max="3336" width="0" style="801" hidden="1" customWidth="1"/>
    <col min="3337" max="3337" width="3.7109375" style="801" customWidth="1"/>
    <col min="3338" max="3338" width="3.85546875" style="801" customWidth="1"/>
    <col min="3339" max="3339" width="3.7109375" style="801" customWidth="1"/>
    <col min="3340" max="3340" width="12.7109375" style="801" customWidth="1"/>
    <col min="3341" max="3341" width="52.7109375" style="801" customWidth="1"/>
    <col min="3342" max="3345" width="0" style="801" hidden="1" customWidth="1"/>
    <col min="3346" max="3346" width="12.28515625" style="801" customWidth="1"/>
    <col min="3347" max="3347" width="6.42578125" style="801" customWidth="1"/>
    <col min="3348" max="3348" width="12.28515625" style="801" customWidth="1"/>
    <col min="3349" max="3349" width="0" style="801" hidden="1" customWidth="1"/>
    <col min="3350" max="3350" width="3.7109375" style="801" customWidth="1"/>
    <col min="3351" max="3351" width="11.140625" style="801" bestFit="1" customWidth="1"/>
    <col min="3352" max="3353" width="10.5703125" style="801"/>
    <col min="3354" max="3354" width="11.140625" style="801" customWidth="1"/>
    <col min="3355" max="3584" width="10.5703125" style="801"/>
    <col min="3585" max="3592" width="0" style="801" hidden="1" customWidth="1"/>
    <col min="3593" max="3593" width="3.7109375" style="801" customWidth="1"/>
    <col min="3594" max="3594" width="3.85546875" style="801" customWidth="1"/>
    <col min="3595" max="3595" width="3.7109375" style="801" customWidth="1"/>
    <col min="3596" max="3596" width="12.7109375" style="801" customWidth="1"/>
    <col min="3597" max="3597" width="52.7109375" style="801" customWidth="1"/>
    <col min="3598" max="3601" width="0" style="801" hidden="1" customWidth="1"/>
    <col min="3602" max="3602" width="12.28515625" style="801" customWidth="1"/>
    <col min="3603" max="3603" width="6.42578125" style="801" customWidth="1"/>
    <col min="3604" max="3604" width="12.28515625" style="801" customWidth="1"/>
    <col min="3605" max="3605" width="0" style="801" hidden="1" customWidth="1"/>
    <col min="3606" max="3606" width="3.7109375" style="801" customWidth="1"/>
    <col min="3607" max="3607" width="11.140625" style="801" bestFit="1" customWidth="1"/>
    <col min="3608" max="3609" width="10.5703125" style="801"/>
    <col min="3610" max="3610" width="11.140625" style="801" customWidth="1"/>
    <col min="3611" max="3840" width="10.5703125" style="801"/>
    <col min="3841" max="3848" width="0" style="801" hidden="1" customWidth="1"/>
    <col min="3849" max="3849" width="3.7109375" style="801" customWidth="1"/>
    <col min="3850" max="3850" width="3.85546875" style="801" customWidth="1"/>
    <col min="3851" max="3851" width="3.7109375" style="801" customWidth="1"/>
    <col min="3852" max="3852" width="12.7109375" style="801" customWidth="1"/>
    <col min="3853" max="3853" width="52.7109375" style="801" customWidth="1"/>
    <col min="3854" max="3857" width="0" style="801" hidden="1" customWidth="1"/>
    <col min="3858" max="3858" width="12.28515625" style="801" customWidth="1"/>
    <col min="3859" max="3859" width="6.42578125" style="801" customWidth="1"/>
    <col min="3860" max="3860" width="12.28515625" style="801" customWidth="1"/>
    <col min="3861" max="3861" width="0" style="801" hidden="1" customWidth="1"/>
    <col min="3862" max="3862" width="3.7109375" style="801" customWidth="1"/>
    <col min="3863" max="3863" width="11.140625" style="801" bestFit="1" customWidth="1"/>
    <col min="3864" max="3865" width="10.5703125" style="801"/>
    <col min="3866" max="3866" width="11.140625" style="801" customWidth="1"/>
    <col min="3867" max="4096" width="10.5703125" style="801"/>
    <col min="4097" max="4104" width="0" style="801" hidden="1" customWidth="1"/>
    <col min="4105" max="4105" width="3.7109375" style="801" customWidth="1"/>
    <col min="4106" max="4106" width="3.85546875" style="801" customWidth="1"/>
    <col min="4107" max="4107" width="3.7109375" style="801" customWidth="1"/>
    <col min="4108" max="4108" width="12.7109375" style="801" customWidth="1"/>
    <col min="4109" max="4109" width="52.7109375" style="801" customWidth="1"/>
    <col min="4110" max="4113" width="0" style="801" hidden="1" customWidth="1"/>
    <col min="4114" max="4114" width="12.28515625" style="801" customWidth="1"/>
    <col min="4115" max="4115" width="6.42578125" style="801" customWidth="1"/>
    <col min="4116" max="4116" width="12.28515625" style="801" customWidth="1"/>
    <col min="4117" max="4117" width="0" style="801" hidden="1" customWidth="1"/>
    <col min="4118" max="4118" width="3.7109375" style="801" customWidth="1"/>
    <col min="4119" max="4119" width="11.140625" style="801" bestFit="1" customWidth="1"/>
    <col min="4120" max="4121" width="10.5703125" style="801"/>
    <col min="4122" max="4122" width="11.140625" style="801" customWidth="1"/>
    <col min="4123" max="4352" width="10.5703125" style="801"/>
    <col min="4353" max="4360" width="0" style="801" hidden="1" customWidth="1"/>
    <col min="4361" max="4361" width="3.7109375" style="801" customWidth="1"/>
    <col min="4362" max="4362" width="3.85546875" style="801" customWidth="1"/>
    <col min="4363" max="4363" width="3.7109375" style="801" customWidth="1"/>
    <col min="4364" max="4364" width="12.7109375" style="801" customWidth="1"/>
    <col min="4365" max="4365" width="52.7109375" style="801" customWidth="1"/>
    <col min="4366" max="4369" width="0" style="801" hidden="1" customWidth="1"/>
    <col min="4370" max="4370" width="12.28515625" style="801" customWidth="1"/>
    <col min="4371" max="4371" width="6.42578125" style="801" customWidth="1"/>
    <col min="4372" max="4372" width="12.28515625" style="801" customWidth="1"/>
    <col min="4373" max="4373" width="0" style="801" hidden="1" customWidth="1"/>
    <col min="4374" max="4374" width="3.7109375" style="801" customWidth="1"/>
    <col min="4375" max="4375" width="11.140625" style="801" bestFit="1" customWidth="1"/>
    <col min="4376" max="4377" width="10.5703125" style="801"/>
    <col min="4378" max="4378" width="11.140625" style="801" customWidth="1"/>
    <col min="4379" max="4608" width="10.5703125" style="801"/>
    <col min="4609" max="4616" width="0" style="801" hidden="1" customWidth="1"/>
    <col min="4617" max="4617" width="3.7109375" style="801" customWidth="1"/>
    <col min="4618" max="4618" width="3.85546875" style="801" customWidth="1"/>
    <col min="4619" max="4619" width="3.7109375" style="801" customWidth="1"/>
    <col min="4620" max="4620" width="12.7109375" style="801" customWidth="1"/>
    <col min="4621" max="4621" width="52.7109375" style="801" customWidth="1"/>
    <col min="4622" max="4625" width="0" style="801" hidden="1" customWidth="1"/>
    <col min="4626" max="4626" width="12.28515625" style="801" customWidth="1"/>
    <col min="4627" max="4627" width="6.42578125" style="801" customWidth="1"/>
    <col min="4628" max="4628" width="12.28515625" style="801" customWidth="1"/>
    <col min="4629" max="4629" width="0" style="801" hidden="1" customWidth="1"/>
    <col min="4630" max="4630" width="3.7109375" style="801" customWidth="1"/>
    <col min="4631" max="4631" width="11.140625" style="801" bestFit="1" customWidth="1"/>
    <col min="4632" max="4633" width="10.5703125" style="801"/>
    <col min="4634" max="4634" width="11.140625" style="801" customWidth="1"/>
    <col min="4635" max="4864" width="10.5703125" style="801"/>
    <col min="4865" max="4872" width="0" style="801" hidden="1" customWidth="1"/>
    <col min="4873" max="4873" width="3.7109375" style="801" customWidth="1"/>
    <col min="4874" max="4874" width="3.85546875" style="801" customWidth="1"/>
    <col min="4875" max="4875" width="3.7109375" style="801" customWidth="1"/>
    <col min="4876" max="4876" width="12.7109375" style="801" customWidth="1"/>
    <col min="4877" max="4877" width="52.7109375" style="801" customWidth="1"/>
    <col min="4878" max="4881" width="0" style="801" hidden="1" customWidth="1"/>
    <col min="4882" max="4882" width="12.28515625" style="801" customWidth="1"/>
    <col min="4883" max="4883" width="6.42578125" style="801" customWidth="1"/>
    <col min="4884" max="4884" width="12.28515625" style="801" customWidth="1"/>
    <col min="4885" max="4885" width="0" style="801" hidden="1" customWidth="1"/>
    <col min="4886" max="4886" width="3.7109375" style="801" customWidth="1"/>
    <col min="4887" max="4887" width="11.140625" style="801" bestFit="1" customWidth="1"/>
    <col min="4888" max="4889" width="10.5703125" style="801"/>
    <col min="4890" max="4890" width="11.140625" style="801" customWidth="1"/>
    <col min="4891" max="5120" width="10.5703125" style="801"/>
    <col min="5121" max="5128" width="0" style="801" hidden="1" customWidth="1"/>
    <col min="5129" max="5129" width="3.7109375" style="801" customWidth="1"/>
    <col min="5130" max="5130" width="3.85546875" style="801" customWidth="1"/>
    <col min="5131" max="5131" width="3.7109375" style="801" customWidth="1"/>
    <col min="5132" max="5132" width="12.7109375" style="801" customWidth="1"/>
    <col min="5133" max="5133" width="52.7109375" style="801" customWidth="1"/>
    <col min="5134" max="5137" width="0" style="801" hidden="1" customWidth="1"/>
    <col min="5138" max="5138" width="12.28515625" style="801" customWidth="1"/>
    <col min="5139" max="5139" width="6.42578125" style="801" customWidth="1"/>
    <col min="5140" max="5140" width="12.28515625" style="801" customWidth="1"/>
    <col min="5141" max="5141" width="0" style="801" hidden="1" customWidth="1"/>
    <col min="5142" max="5142" width="3.7109375" style="801" customWidth="1"/>
    <col min="5143" max="5143" width="11.140625" style="801" bestFit="1" customWidth="1"/>
    <col min="5144" max="5145" width="10.5703125" style="801"/>
    <col min="5146" max="5146" width="11.140625" style="801" customWidth="1"/>
    <col min="5147" max="5376" width="10.5703125" style="801"/>
    <col min="5377" max="5384" width="0" style="801" hidden="1" customWidth="1"/>
    <col min="5385" max="5385" width="3.7109375" style="801" customWidth="1"/>
    <col min="5386" max="5386" width="3.85546875" style="801" customWidth="1"/>
    <col min="5387" max="5387" width="3.7109375" style="801" customWidth="1"/>
    <col min="5388" max="5388" width="12.7109375" style="801" customWidth="1"/>
    <col min="5389" max="5389" width="52.7109375" style="801" customWidth="1"/>
    <col min="5390" max="5393" width="0" style="801" hidden="1" customWidth="1"/>
    <col min="5394" max="5394" width="12.28515625" style="801" customWidth="1"/>
    <col min="5395" max="5395" width="6.42578125" style="801" customWidth="1"/>
    <col min="5396" max="5396" width="12.28515625" style="801" customWidth="1"/>
    <col min="5397" max="5397" width="0" style="801" hidden="1" customWidth="1"/>
    <col min="5398" max="5398" width="3.7109375" style="801" customWidth="1"/>
    <col min="5399" max="5399" width="11.140625" style="801" bestFit="1" customWidth="1"/>
    <col min="5400" max="5401" width="10.5703125" style="801"/>
    <col min="5402" max="5402" width="11.140625" style="801" customWidth="1"/>
    <col min="5403" max="5632" width="10.5703125" style="801"/>
    <col min="5633" max="5640" width="0" style="801" hidden="1" customWidth="1"/>
    <col min="5641" max="5641" width="3.7109375" style="801" customWidth="1"/>
    <col min="5642" max="5642" width="3.85546875" style="801" customWidth="1"/>
    <col min="5643" max="5643" width="3.7109375" style="801" customWidth="1"/>
    <col min="5644" max="5644" width="12.7109375" style="801" customWidth="1"/>
    <col min="5645" max="5645" width="52.7109375" style="801" customWidth="1"/>
    <col min="5646" max="5649" width="0" style="801" hidden="1" customWidth="1"/>
    <col min="5650" max="5650" width="12.28515625" style="801" customWidth="1"/>
    <col min="5651" max="5651" width="6.42578125" style="801" customWidth="1"/>
    <col min="5652" max="5652" width="12.28515625" style="801" customWidth="1"/>
    <col min="5653" max="5653" width="0" style="801" hidden="1" customWidth="1"/>
    <col min="5654" max="5654" width="3.7109375" style="801" customWidth="1"/>
    <col min="5655" max="5655" width="11.140625" style="801" bestFit="1" customWidth="1"/>
    <col min="5656" max="5657" width="10.5703125" style="801"/>
    <col min="5658" max="5658" width="11.140625" style="801" customWidth="1"/>
    <col min="5659" max="5888" width="10.5703125" style="801"/>
    <col min="5889" max="5896" width="0" style="801" hidden="1" customWidth="1"/>
    <col min="5897" max="5897" width="3.7109375" style="801" customWidth="1"/>
    <col min="5898" max="5898" width="3.85546875" style="801" customWidth="1"/>
    <col min="5899" max="5899" width="3.7109375" style="801" customWidth="1"/>
    <col min="5900" max="5900" width="12.7109375" style="801" customWidth="1"/>
    <col min="5901" max="5901" width="52.7109375" style="801" customWidth="1"/>
    <col min="5902" max="5905" width="0" style="801" hidden="1" customWidth="1"/>
    <col min="5906" max="5906" width="12.28515625" style="801" customWidth="1"/>
    <col min="5907" max="5907" width="6.42578125" style="801" customWidth="1"/>
    <col min="5908" max="5908" width="12.28515625" style="801" customWidth="1"/>
    <col min="5909" max="5909" width="0" style="801" hidden="1" customWidth="1"/>
    <col min="5910" max="5910" width="3.7109375" style="801" customWidth="1"/>
    <col min="5911" max="5911" width="11.140625" style="801" bestFit="1" customWidth="1"/>
    <col min="5912" max="5913" width="10.5703125" style="801"/>
    <col min="5914" max="5914" width="11.140625" style="801" customWidth="1"/>
    <col min="5915" max="6144" width="10.5703125" style="801"/>
    <col min="6145" max="6152" width="0" style="801" hidden="1" customWidth="1"/>
    <col min="6153" max="6153" width="3.7109375" style="801" customWidth="1"/>
    <col min="6154" max="6154" width="3.85546875" style="801" customWidth="1"/>
    <col min="6155" max="6155" width="3.7109375" style="801" customWidth="1"/>
    <col min="6156" max="6156" width="12.7109375" style="801" customWidth="1"/>
    <col min="6157" max="6157" width="52.7109375" style="801" customWidth="1"/>
    <col min="6158" max="6161" width="0" style="801" hidden="1" customWidth="1"/>
    <col min="6162" max="6162" width="12.28515625" style="801" customWidth="1"/>
    <col min="6163" max="6163" width="6.42578125" style="801" customWidth="1"/>
    <col min="6164" max="6164" width="12.28515625" style="801" customWidth="1"/>
    <col min="6165" max="6165" width="0" style="801" hidden="1" customWidth="1"/>
    <col min="6166" max="6166" width="3.7109375" style="801" customWidth="1"/>
    <col min="6167" max="6167" width="11.140625" style="801" bestFit="1" customWidth="1"/>
    <col min="6168" max="6169" width="10.5703125" style="801"/>
    <col min="6170" max="6170" width="11.140625" style="801" customWidth="1"/>
    <col min="6171" max="6400" width="10.5703125" style="801"/>
    <col min="6401" max="6408" width="0" style="801" hidden="1" customWidth="1"/>
    <col min="6409" max="6409" width="3.7109375" style="801" customWidth="1"/>
    <col min="6410" max="6410" width="3.85546875" style="801" customWidth="1"/>
    <col min="6411" max="6411" width="3.7109375" style="801" customWidth="1"/>
    <col min="6412" max="6412" width="12.7109375" style="801" customWidth="1"/>
    <col min="6413" max="6413" width="52.7109375" style="801" customWidth="1"/>
    <col min="6414" max="6417" width="0" style="801" hidden="1" customWidth="1"/>
    <col min="6418" max="6418" width="12.28515625" style="801" customWidth="1"/>
    <col min="6419" max="6419" width="6.42578125" style="801" customWidth="1"/>
    <col min="6420" max="6420" width="12.28515625" style="801" customWidth="1"/>
    <col min="6421" max="6421" width="0" style="801" hidden="1" customWidth="1"/>
    <col min="6422" max="6422" width="3.7109375" style="801" customWidth="1"/>
    <col min="6423" max="6423" width="11.140625" style="801" bestFit="1" customWidth="1"/>
    <col min="6424" max="6425" width="10.5703125" style="801"/>
    <col min="6426" max="6426" width="11.140625" style="801" customWidth="1"/>
    <col min="6427" max="6656" width="10.5703125" style="801"/>
    <col min="6657" max="6664" width="0" style="801" hidden="1" customWidth="1"/>
    <col min="6665" max="6665" width="3.7109375" style="801" customWidth="1"/>
    <col min="6666" max="6666" width="3.85546875" style="801" customWidth="1"/>
    <col min="6667" max="6667" width="3.7109375" style="801" customWidth="1"/>
    <col min="6668" max="6668" width="12.7109375" style="801" customWidth="1"/>
    <col min="6669" max="6669" width="52.7109375" style="801" customWidth="1"/>
    <col min="6670" max="6673" width="0" style="801" hidden="1" customWidth="1"/>
    <col min="6674" max="6674" width="12.28515625" style="801" customWidth="1"/>
    <col min="6675" max="6675" width="6.42578125" style="801" customWidth="1"/>
    <col min="6676" max="6676" width="12.28515625" style="801" customWidth="1"/>
    <col min="6677" max="6677" width="0" style="801" hidden="1" customWidth="1"/>
    <col min="6678" max="6678" width="3.7109375" style="801" customWidth="1"/>
    <col min="6679" max="6679" width="11.140625" style="801" bestFit="1" customWidth="1"/>
    <col min="6680" max="6681" width="10.5703125" style="801"/>
    <col min="6682" max="6682" width="11.140625" style="801" customWidth="1"/>
    <col min="6683" max="6912" width="10.5703125" style="801"/>
    <col min="6913" max="6920" width="0" style="801" hidden="1" customWidth="1"/>
    <col min="6921" max="6921" width="3.7109375" style="801" customWidth="1"/>
    <col min="6922" max="6922" width="3.85546875" style="801" customWidth="1"/>
    <col min="6923" max="6923" width="3.7109375" style="801" customWidth="1"/>
    <col min="6924" max="6924" width="12.7109375" style="801" customWidth="1"/>
    <col min="6925" max="6925" width="52.7109375" style="801" customWidth="1"/>
    <col min="6926" max="6929" width="0" style="801" hidden="1" customWidth="1"/>
    <col min="6930" max="6930" width="12.28515625" style="801" customWidth="1"/>
    <col min="6931" max="6931" width="6.42578125" style="801" customWidth="1"/>
    <col min="6932" max="6932" width="12.28515625" style="801" customWidth="1"/>
    <col min="6933" max="6933" width="0" style="801" hidden="1" customWidth="1"/>
    <col min="6934" max="6934" width="3.7109375" style="801" customWidth="1"/>
    <col min="6935" max="6935" width="11.140625" style="801" bestFit="1" customWidth="1"/>
    <col min="6936" max="6937" width="10.5703125" style="801"/>
    <col min="6938" max="6938" width="11.140625" style="801" customWidth="1"/>
    <col min="6939" max="7168" width="10.5703125" style="801"/>
    <col min="7169" max="7176" width="0" style="801" hidden="1" customWidth="1"/>
    <col min="7177" max="7177" width="3.7109375" style="801" customWidth="1"/>
    <col min="7178" max="7178" width="3.85546875" style="801" customWidth="1"/>
    <col min="7179" max="7179" width="3.7109375" style="801" customWidth="1"/>
    <col min="7180" max="7180" width="12.7109375" style="801" customWidth="1"/>
    <col min="7181" max="7181" width="52.7109375" style="801" customWidth="1"/>
    <col min="7182" max="7185" width="0" style="801" hidden="1" customWidth="1"/>
    <col min="7186" max="7186" width="12.28515625" style="801" customWidth="1"/>
    <col min="7187" max="7187" width="6.42578125" style="801" customWidth="1"/>
    <col min="7188" max="7188" width="12.28515625" style="801" customWidth="1"/>
    <col min="7189" max="7189" width="0" style="801" hidden="1" customWidth="1"/>
    <col min="7190" max="7190" width="3.7109375" style="801" customWidth="1"/>
    <col min="7191" max="7191" width="11.140625" style="801" bestFit="1" customWidth="1"/>
    <col min="7192" max="7193" width="10.5703125" style="801"/>
    <col min="7194" max="7194" width="11.140625" style="801" customWidth="1"/>
    <col min="7195" max="7424" width="10.5703125" style="801"/>
    <col min="7425" max="7432" width="0" style="801" hidden="1" customWidth="1"/>
    <col min="7433" max="7433" width="3.7109375" style="801" customWidth="1"/>
    <col min="7434" max="7434" width="3.85546875" style="801" customWidth="1"/>
    <col min="7435" max="7435" width="3.7109375" style="801" customWidth="1"/>
    <col min="7436" max="7436" width="12.7109375" style="801" customWidth="1"/>
    <col min="7437" max="7437" width="52.7109375" style="801" customWidth="1"/>
    <col min="7438" max="7441" width="0" style="801" hidden="1" customWidth="1"/>
    <col min="7442" max="7442" width="12.28515625" style="801" customWidth="1"/>
    <col min="7443" max="7443" width="6.42578125" style="801" customWidth="1"/>
    <col min="7444" max="7444" width="12.28515625" style="801" customWidth="1"/>
    <col min="7445" max="7445" width="0" style="801" hidden="1" customWidth="1"/>
    <col min="7446" max="7446" width="3.7109375" style="801" customWidth="1"/>
    <col min="7447" max="7447" width="11.140625" style="801" bestFit="1" customWidth="1"/>
    <col min="7448" max="7449" width="10.5703125" style="801"/>
    <col min="7450" max="7450" width="11.140625" style="801" customWidth="1"/>
    <col min="7451" max="7680" width="10.5703125" style="801"/>
    <col min="7681" max="7688" width="0" style="801" hidden="1" customWidth="1"/>
    <col min="7689" max="7689" width="3.7109375" style="801" customWidth="1"/>
    <col min="7690" max="7690" width="3.85546875" style="801" customWidth="1"/>
    <col min="7691" max="7691" width="3.7109375" style="801" customWidth="1"/>
    <col min="7692" max="7692" width="12.7109375" style="801" customWidth="1"/>
    <col min="7693" max="7693" width="52.7109375" style="801" customWidth="1"/>
    <col min="7694" max="7697" width="0" style="801" hidden="1" customWidth="1"/>
    <col min="7698" max="7698" width="12.28515625" style="801" customWidth="1"/>
    <col min="7699" max="7699" width="6.42578125" style="801" customWidth="1"/>
    <col min="7700" max="7700" width="12.28515625" style="801" customWidth="1"/>
    <col min="7701" max="7701" width="0" style="801" hidden="1" customWidth="1"/>
    <col min="7702" max="7702" width="3.7109375" style="801" customWidth="1"/>
    <col min="7703" max="7703" width="11.140625" style="801" bestFit="1" customWidth="1"/>
    <col min="7704" max="7705" width="10.5703125" style="801"/>
    <col min="7706" max="7706" width="11.140625" style="801" customWidth="1"/>
    <col min="7707" max="7936" width="10.5703125" style="801"/>
    <col min="7937" max="7944" width="0" style="801" hidden="1" customWidth="1"/>
    <col min="7945" max="7945" width="3.7109375" style="801" customWidth="1"/>
    <col min="7946" max="7946" width="3.85546875" style="801" customWidth="1"/>
    <col min="7947" max="7947" width="3.7109375" style="801" customWidth="1"/>
    <col min="7948" max="7948" width="12.7109375" style="801" customWidth="1"/>
    <col min="7949" max="7949" width="52.7109375" style="801" customWidth="1"/>
    <col min="7950" max="7953" width="0" style="801" hidden="1" customWidth="1"/>
    <col min="7954" max="7954" width="12.28515625" style="801" customWidth="1"/>
    <col min="7955" max="7955" width="6.42578125" style="801" customWidth="1"/>
    <col min="7956" max="7956" width="12.28515625" style="801" customWidth="1"/>
    <col min="7957" max="7957" width="0" style="801" hidden="1" customWidth="1"/>
    <col min="7958" max="7958" width="3.7109375" style="801" customWidth="1"/>
    <col min="7959" max="7959" width="11.140625" style="801" bestFit="1" customWidth="1"/>
    <col min="7960" max="7961" width="10.5703125" style="801"/>
    <col min="7962" max="7962" width="11.140625" style="801" customWidth="1"/>
    <col min="7963" max="8192" width="10.5703125" style="801"/>
    <col min="8193" max="8200" width="0" style="801" hidden="1" customWidth="1"/>
    <col min="8201" max="8201" width="3.7109375" style="801" customWidth="1"/>
    <col min="8202" max="8202" width="3.85546875" style="801" customWidth="1"/>
    <col min="8203" max="8203" width="3.7109375" style="801" customWidth="1"/>
    <col min="8204" max="8204" width="12.7109375" style="801" customWidth="1"/>
    <col min="8205" max="8205" width="52.7109375" style="801" customWidth="1"/>
    <col min="8206" max="8209" width="0" style="801" hidden="1" customWidth="1"/>
    <col min="8210" max="8210" width="12.28515625" style="801" customWidth="1"/>
    <col min="8211" max="8211" width="6.42578125" style="801" customWidth="1"/>
    <col min="8212" max="8212" width="12.28515625" style="801" customWidth="1"/>
    <col min="8213" max="8213" width="0" style="801" hidden="1" customWidth="1"/>
    <col min="8214" max="8214" width="3.7109375" style="801" customWidth="1"/>
    <col min="8215" max="8215" width="11.140625" style="801" bestFit="1" customWidth="1"/>
    <col min="8216" max="8217" width="10.5703125" style="801"/>
    <col min="8218" max="8218" width="11.140625" style="801" customWidth="1"/>
    <col min="8219" max="8448" width="10.5703125" style="801"/>
    <col min="8449" max="8456" width="0" style="801" hidden="1" customWidth="1"/>
    <col min="8457" max="8457" width="3.7109375" style="801" customWidth="1"/>
    <col min="8458" max="8458" width="3.85546875" style="801" customWidth="1"/>
    <col min="8459" max="8459" width="3.7109375" style="801" customWidth="1"/>
    <col min="8460" max="8460" width="12.7109375" style="801" customWidth="1"/>
    <col min="8461" max="8461" width="52.7109375" style="801" customWidth="1"/>
    <col min="8462" max="8465" width="0" style="801" hidden="1" customWidth="1"/>
    <col min="8466" max="8466" width="12.28515625" style="801" customWidth="1"/>
    <col min="8467" max="8467" width="6.42578125" style="801" customWidth="1"/>
    <col min="8468" max="8468" width="12.28515625" style="801" customWidth="1"/>
    <col min="8469" max="8469" width="0" style="801" hidden="1" customWidth="1"/>
    <col min="8470" max="8470" width="3.7109375" style="801" customWidth="1"/>
    <col min="8471" max="8471" width="11.140625" style="801" bestFit="1" customWidth="1"/>
    <col min="8472" max="8473" width="10.5703125" style="801"/>
    <col min="8474" max="8474" width="11.140625" style="801" customWidth="1"/>
    <col min="8475" max="8704" width="10.5703125" style="801"/>
    <col min="8705" max="8712" width="0" style="801" hidden="1" customWidth="1"/>
    <col min="8713" max="8713" width="3.7109375" style="801" customWidth="1"/>
    <col min="8714" max="8714" width="3.85546875" style="801" customWidth="1"/>
    <col min="8715" max="8715" width="3.7109375" style="801" customWidth="1"/>
    <col min="8716" max="8716" width="12.7109375" style="801" customWidth="1"/>
    <col min="8717" max="8717" width="52.7109375" style="801" customWidth="1"/>
    <col min="8718" max="8721" width="0" style="801" hidden="1" customWidth="1"/>
    <col min="8722" max="8722" width="12.28515625" style="801" customWidth="1"/>
    <col min="8723" max="8723" width="6.42578125" style="801" customWidth="1"/>
    <col min="8724" max="8724" width="12.28515625" style="801" customWidth="1"/>
    <col min="8725" max="8725" width="0" style="801" hidden="1" customWidth="1"/>
    <col min="8726" max="8726" width="3.7109375" style="801" customWidth="1"/>
    <col min="8727" max="8727" width="11.140625" style="801" bestFit="1" customWidth="1"/>
    <col min="8728" max="8729" width="10.5703125" style="801"/>
    <col min="8730" max="8730" width="11.140625" style="801" customWidth="1"/>
    <col min="8731" max="8960" width="10.5703125" style="801"/>
    <col min="8961" max="8968" width="0" style="801" hidden="1" customWidth="1"/>
    <col min="8969" max="8969" width="3.7109375" style="801" customWidth="1"/>
    <col min="8970" max="8970" width="3.85546875" style="801" customWidth="1"/>
    <col min="8971" max="8971" width="3.7109375" style="801" customWidth="1"/>
    <col min="8972" max="8972" width="12.7109375" style="801" customWidth="1"/>
    <col min="8973" max="8973" width="52.7109375" style="801" customWidth="1"/>
    <col min="8974" max="8977" width="0" style="801" hidden="1" customWidth="1"/>
    <col min="8978" max="8978" width="12.28515625" style="801" customWidth="1"/>
    <col min="8979" max="8979" width="6.42578125" style="801" customWidth="1"/>
    <col min="8980" max="8980" width="12.28515625" style="801" customWidth="1"/>
    <col min="8981" max="8981" width="0" style="801" hidden="1" customWidth="1"/>
    <col min="8982" max="8982" width="3.7109375" style="801" customWidth="1"/>
    <col min="8983" max="8983" width="11.140625" style="801" bestFit="1" customWidth="1"/>
    <col min="8984" max="8985" width="10.5703125" style="801"/>
    <col min="8986" max="8986" width="11.140625" style="801" customWidth="1"/>
    <col min="8987" max="9216" width="10.5703125" style="801"/>
    <col min="9217" max="9224" width="0" style="801" hidden="1" customWidth="1"/>
    <col min="9225" max="9225" width="3.7109375" style="801" customWidth="1"/>
    <col min="9226" max="9226" width="3.85546875" style="801" customWidth="1"/>
    <col min="9227" max="9227" width="3.7109375" style="801" customWidth="1"/>
    <col min="9228" max="9228" width="12.7109375" style="801" customWidth="1"/>
    <col min="9229" max="9229" width="52.7109375" style="801" customWidth="1"/>
    <col min="9230" max="9233" width="0" style="801" hidden="1" customWidth="1"/>
    <col min="9234" max="9234" width="12.28515625" style="801" customWidth="1"/>
    <col min="9235" max="9235" width="6.42578125" style="801" customWidth="1"/>
    <col min="9236" max="9236" width="12.28515625" style="801" customWidth="1"/>
    <col min="9237" max="9237" width="0" style="801" hidden="1" customWidth="1"/>
    <col min="9238" max="9238" width="3.7109375" style="801" customWidth="1"/>
    <col min="9239" max="9239" width="11.140625" style="801" bestFit="1" customWidth="1"/>
    <col min="9240" max="9241" width="10.5703125" style="801"/>
    <col min="9242" max="9242" width="11.140625" style="801" customWidth="1"/>
    <col min="9243" max="9472" width="10.5703125" style="801"/>
    <col min="9473" max="9480" width="0" style="801" hidden="1" customWidth="1"/>
    <col min="9481" max="9481" width="3.7109375" style="801" customWidth="1"/>
    <col min="9482" max="9482" width="3.85546875" style="801" customWidth="1"/>
    <col min="9483" max="9483" width="3.7109375" style="801" customWidth="1"/>
    <col min="9484" max="9484" width="12.7109375" style="801" customWidth="1"/>
    <col min="9485" max="9485" width="52.7109375" style="801" customWidth="1"/>
    <col min="9486" max="9489" width="0" style="801" hidden="1" customWidth="1"/>
    <col min="9490" max="9490" width="12.28515625" style="801" customWidth="1"/>
    <col min="9491" max="9491" width="6.42578125" style="801" customWidth="1"/>
    <col min="9492" max="9492" width="12.28515625" style="801" customWidth="1"/>
    <col min="9493" max="9493" width="0" style="801" hidden="1" customWidth="1"/>
    <col min="9494" max="9494" width="3.7109375" style="801" customWidth="1"/>
    <col min="9495" max="9495" width="11.140625" style="801" bestFit="1" customWidth="1"/>
    <col min="9496" max="9497" width="10.5703125" style="801"/>
    <col min="9498" max="9498" width="11.140625" style="801" customWidth="1"/>
    <col min="9499" max="9728" width="10.5703125" style="801"/>
    <col min="9729" max="9736" width="0" style="801" hidden="1" customWidth="1"/>
    <col min="9737" max="9737" width="3.7109375" style="801" customWidth="1"/>
    <col min="9738" max="9738" width="3.85546875" style="801" customWidth="1"/>
    <col min="9739" max="9739" width="3.7109375" style="801" customWidth="1"/>
    <col min="9740" max="9740" width="12.7109375" style="801" customWidth="1"/>
    <col min="9741" max="9741" width="52.7109375" style="801" customWidth="1"/>
    <col min="9742" max="9745" width="0" style="801" hidden="1" customWidth="1"/>
    <col min="9746" max="9746" width="12.28515625" style="801" customWidth="1"/>
    <col min="9747" max="9747" width="6.42578125" style="801" customWidth="1"/>
    <col min="9748" max="9748" width="12.28515625" style="801" customWidth="1"/>
    <col min="9749" max="9749" width="0" style="801" hidden="1" customWidth="1"/>
    <col min="9750" max="9750" width="3.7109375" style="801" customWidth="1"/>
    <col min="9751" max="9751" width="11.140625" style="801" bestFit="1" customWidth="1"/>
    <col min="9752" max="9753" width="10.5703125" style="801"/>
    <col min="9754" max="9754" width="11.140625" style="801" customWidth="1"/>
    <col min="9755" max="9984" width="10.5703125" style="801"/>
    <col min="9985" max="9992" width="0" style="801" hidden="1" customWidth="1"/>
    <col min="9993" max="9993" width="3.7109375" style="801" customWidth="1"/>
    <col min="9994" max="9994" width="3.85546875" style="801" customWidth="1"/>
    <col min="9995" max="9995" width="3.7109375" style="801" customWidth="1"/>
    <col min="9996" max="9996" width="12.7109375" style="801" customWidth="1"/>
    <col min="9997" max="9997" width="52.7109375" style="801" customWidth="1"/>
    <col min="9998" max="10001" width="0" style="801" hidden="1" customWidth="1"/>
    <col min="10002" max="10002" width="12.28515625" style="801" customWidth="1"/>
    <col min="10003" max="10003" width="6.42578125" style="801" customWidth="1"/>
    <col min="10004" max="10004" width="12.28515625" style="801" customWidth="1"/>
    <col min="10005" max="10005" width="0" style="801" hidden="1" customWidth="1"/>
    <col min="10006" max="10006" width="3.7109375" style="801" customWidth="1"/>
    <col min="10007" max="10007" width="11.140625" style="801" bestFit="1" customWidth="1"/>
    <col min="10008" max="10009" width="10.5703125" style="801"/>
    <col min="10010" max="10010" width="11.140625" style="801" customWidth="1"/>
    <col min="10011" max="10240" width="10.5703125" style="801"/>
    <col min="10241" max="10248" width="0" style="801" hidden="1" customWidth="1"/>
    <col min="10249" max="10249" width="3.7109375" style="801" customWidth="1"/>
    <col min="10250" max="10250" width="3.85546875" style="801" customWidth="1"/>
    <col min="10251" max="10251" width="3.7109375" style="801" customWidth="1"/>
    <col min="10252" max="10252" width="12.7109375" style="801" customWidth="1"/>
    <col min="10253" max="10253" width="52.7109375" style="801" customWidth="1"/>
    <col min="10254" max="10257" width="0" style="801" hidden="1" customWidth="1"/>
    <col min="10258" max="10258" width="12.28515625" style="801" customWidth="1"/>
    <col min="10259" max="10259" width="6.42578125" style="801" customWidth="1"/>
    <col min="10260" max="10260" width="12.28515625" style="801" customWidth="1"/>
    <col min="10261" max="10261" width="0" style="801" hidden="1" customWidth="1"/>
    <col min="10262" max="10262" width="3.7109375" style="801" customWidth="1"/>
    <col min="10263" max="10263" width="11.140625" style="801" bestFit="1" customWidth="1"/>
    <col min="10264" max="10265" width="10.5703125" style="801"/>
    <col min="10266" max="10266" width="11.140625" style="801" customWidth="1"/>
    <col min="10267" max="10496" width="10.5703125" style="801"/>
    <col min="10497" max="10504" width="0" style="801" hidden="1" customWidth="1"/>
    <col min="10505" max="10505" width="3.7109375" style="801" customWidth="1"/>
    <col min="10506" max="10506" width="3.85546875" style="801" customWidth="1"/>
    <col min="10507" max="10507" width="3.7109375" style="801" customWidth="1"/>
    <col min="10508" max="10508" width="12.7109375" style="801" customWidth="1"/>
    <col min="10509" max="10509" width="52.7109375" style="801" customWidth="1"/>
    <col min="10510" max="10513" width="0" style="801" hidden="1" customWidth="1"/>
    <col min="10514" max="10514" width="12.28515625" style="801" customWidth="1"/>
    <col min="10515" max="10515" width="6.42578125" style="801" customWidth="1"/>
    <col min="10516" max="10516" width="12.28515625" style="801" customWidth="1"/>
    <col min="10517" max="10517" width="0" style="801" hidden="1" customWidth="1"/>
    <col min="10518" max="10518" width="3.7109375" style="801" customWidth="1"/>
    <col min="10519" max="10519" width="11.140625" style="801" bestFit="1" customWidth="1"/>
    <col min="10520" max="10521" width="10.5703125" style="801"/>
    <col min="10522" max="10522" width="11.140625" style="801" customWidth="1"/>
    <col min="10523" max="10752" width="10.5703125" style="801"/>
    <col min="10753" max="10760" width="0" style="801" hidden="1" customWidth="1"/>
    <col min="10761" max="10761" width="3.7109375" style="801" customWidth="1"/>
    <col min="10762" max="10762" width="3.85546875" style="801" customWidth="1"/>
    <col min="10763" max="10763" width="3.7109375" style="801" customWidth="1"/>
    <col min="10764" max="10764" width="12.7109375" style="801" customWidth="1"/>
    <col min="10765" max="10765" width="52.7109375" style="801" customWidth="1"/>
    <col min="10766" max="10769" width="0" style="801" hidden="1" customWidth="1"/>
    <col min="10770" max="10770" width="12.28515625" style="801" customWidth="1"/>
    <col min="10771" max="10771" width="6.42578125" style="801" customWidth="1"/>
    <col min="10772" max="10772" width="12.28515625" style="801" customWidth="1"/>
    <col min="10773" max="10773" width="0" style="801" hidden="1" customWidth="1"/>
    <col min="10774" max="10774" width="3.7109375" style="801" customWidth="1"/>
    <col min="10775" max="10775" width="11.140625" style="801" bestFit="1" customWidth="1"/>
    <col min="10776" max="10777" width="10.5703125" style="801"/>
    <col min="10778" max="10778" width="11.140625" style="801" customWidth="1"/>
    <col min="10779" max="11008" width="10.5703125" style="801"/>
    <col min="11009" max="11016" width="0" style="801" hidden="1" customWidth="1"/>
    <col min="11017" max="11017" width="3.7109375" style="801" customWidth="1"/>
    <col min="11018" max="11018" width="3.85546875" style="801" customWidth="1"/>
    <col min="11019" max="11019" width="3.7109375" style="801" customWidth="1"/>
    <col min="11020" max="11020" width="12.7109375" style="801" customWidth="1"/>
    <col min="11021" max="11021" width="52.7109375" style="801" customWidth="1"/>
    <col min="11022" max="11025" width="0" style="801" hidden="1" customWidth="1"/>
    <col min="11026" max="11026" width="12.28515625" style="801" customWidth="1"/>
    <col min="11027" max="11027" width="6.42578125" style="801" customWidth="1"/>
    <col min="11028" max="11028" width="12.28515625" style="801" customWidth="1"/>
    <col min="11029" max="11029" width="0" style="801" hidden="1" customWidth="1"/>
    <col min="11030" max="11030" width="3.7109375" style="801" customWidth="1"/>
    <col min="11031" max="11031" width="11.140625" style="801" bestFit="1" customWidth="1"/>
    <col min="11032" max="11033" width="10.5703125" style="801"/>
    <col min="11034" max="11034" width="11.140625" style="801" customWidth="1"/>
    <col min="11035" max="11264" width="10.5703125" style="801"/>
    <col min="11265" max="11272" width="0" style="801" hidden="1" customWidth="1"/>
    <col min="11273" max="11273" width="3.7109375" style="801" customWidth="1"/>
    <col min="11274" max="11274" width="3.85546875" style="801" customWidth="1"/>
    <col min="11275" max="11275" width="3.7109375" style="801" customWidth="1"/>
    <col min="11276" max="11276" width="12.7109375" style="801" customWidth="1"/>
    <col min="11277" max="11277" width="52.7109375" style="801" customWidth="1"/>
    <col min="11278" max="11281" width="0" style="801" hidden="1" customWidth="1"/>
    <col min="11282" max="11282" width="12.28515625" style="801" customWidth="1"/>
    <col min="11283" max="11283" width="6.42578125" style="801" customWidth="1"/>
    <col min="11284" max="11284" width="12.28515625" style="801" customWidth="1"/>
    <col min="11285" max="11285" width="0" style="801" hidden="1" customWidth="1"/>
    <col min="11286" max="11286" width="3.7109375" style="801" customWidth="1"/>
    <col min="11287" max="11287" width="11.140625" style="801" bestFit="1" customWidth="1"/>
    <col min="11288" max="11289" width="10.5703125" style="801"/>
    <col min="11290" max="11290" width="11.140625" style="801" customWidth="1"/>
    <col min="11291" max="11520" width="10.5703125" style="801"/>
    <col min="11521" max="11528" width="0" style="801" hidden="1" customWidth="1"/>
    <col min="11529" max="11529" width="3.7109375" style="801" customWidth="1"/>
    <col min="11530" max="11530" width="3.85546875" style="801" customWidth="1"/>
    <col min="11531" max="11531" width="3.7109375" style="801" customWidth="1"/>
    <col min="11532" max="11532" width="12.7109375" style="801" customWidth="1"/>
    <col min="11533" max="11533" width="52.7109375" style="801" customWidth="1"/>
    <col min="11534" max="11537" width="0" style="801" hidden="1" customWidth="1"/>
    <col min="11538" max="11538" width="12.28515625" style="801" customWidth="1"/>
    <col min="11539" max="11539" width="6.42578125" style="801" customWidth="1"/>
    <col min="11540" max="11540" width="12.28515625" style="801" customWidth="1"/>
    <col min="11541" max="11541" width="0" style="801" hidden="1" customWidth="1"/>
    <col min="11542" max="11542" width="3.7109375" style="801" customWidth="1"/>
    <col min="11543" max="11543" width="11.140625" style="801" bestFit="1" customWidth="1"/>
    <col min="11544" max="11545" width="10.5703125" style="801"/>
    <col min="11546" max="11546" width="11.140625" style="801" customWidth="1"/>
    <col min="11547" max="11776" width="10.5703125" style="801"/>
    <col min="11777" max="11784" width="0" style="801" hidden="1" customWidth="1"/>
    <col min="11785" max="11785" width="3.7109375" style="801" customWidth="1"/>
    <col min="11786" max="11786" width="3.85546875" style="801" customWidth="1"/>
    <col min="11787" max="11787" width="3.7109375" style="801" customWidth="1"/>
    <col min="11788" max="11788" width="12.7109375" style="801" customWidth="1"/>
    <col min="11789" max="11789" width="52.7109375" style="801" customWidth="1"/>
    <col min="11790" max="11793" width="0" style="801" hidden="1" customWidth="1"/>
    <col min="11794" max="11794" width="12.28515625" style="801" customWidth="1"/>
    <col min="11795" max="11795" width="6.42578125" style="801" customWidth="1"/>
    <col min="11796" max="11796" width="12.28515625" style="801" customWidth="1"/>
    <col min="11797" max="11797" width="0" style="801" hidden="1" customWidth="1"/>
    <col min="11798" max="11798" width="3.7109375" style="801" customWidth="1"/>
    <col min="11799" max="11799" width="11.140625" style="801" bestFit="1" customWidth="1"/>
    <col min="11800" max="11801" width="10.5703125" style="801"/>
    <col min="11802" max="11802" width="11.140625" style="801" customWidth="1"/>
    <col min="11803" max="12032" width="10.5703125" style="801"/>
    <col min="12033" max="12040" width="0" style="801" hidden="1" customWidth="1"/>
    <col min="12041" max="12041" width="3.7109375" style="801" customWidth="1"/>
    <col min="12042" max="12042" width="3.85546875" style="801" customWidth="1"/>
    <col min="12043" max="12043" width="3.7109375" style="801" customWidth="1"/>
    <col min="12044" max="12044" width="12.7109375" style="801" customWidth="1"/>
    <col min="12045" max="12045" width="52.7109375" style="801" customWidth="1"/>
    <col min="12046" max="12049" width="0" style="801" hidden="1" customWidth="1"/>
    <col min="12050" max="12050" width="12.28515625" style="801" customWidth="1"/>
    <col min="12051" max="12051" width="6.42578125" style="801" customWidth="1"/>
    <col min="12052" max="12052" width="12.28515625" style="801" customWidth="1"/>
    <col min="12053" max="12053" width="0" style="801" hidden="1" customWidth="1"/>
    <col min="12054" max="12054" width="3.7109375" style="801" customWidth="1"/>
    <col min="12055" max="12055" width="11.140625" style="801" bestFit="1" customWidth="1"/>
    <col min="12056" max="12057" width="10.5703125" style="801"/>
    <col min="12058" max="12058" width="11.140625" style="801" customWidth="1"/>
    <col min="12059" max="12288" width="10.5703125" style="801"/>
    <col min="12289" max="12296" width="0" style="801" hidden="1" customWidth="1"/>
    <col min="12297" max="12297" width="3.7109375" style="801" customWidth="1"/>
    <col min="12298" max="12298" width="3.85546875" style="801" customWidth="1"/>
    <col min="12299" max="12299" width="3.7109375" style="801" customWidth="1"/>
    <col min="12300" max="12300" width="12.7109375" style="801" customWidth="1"/>
    <col min="12301" max="12301" width="52.7109375" style="801" customWidth="1"/>
    <col min="12302" max="12305" width="0" style="801" hidden="1" customWidth="1"/>
    <col min="12306" max="12306" width="12.28515625" style="801" customWidth="1"/>
    <col min="12307" max="12307" width="6.42578125" style="801" customWidth="1"/>
    <col min="12308" max="12308" width="12.28515625" style="801" customWidth="1"/>
    <col min="12309" max="12309" width="0" style="801" hidden="1" customWidth="1"/>
    <col min="12310" max="12310" width="3.7109375" style="801" customWidth="1"/>
    <col min="12311" max="12311" width="11.140625" style="801" bestFit="1" customWidth="1"/>
    <col min="12312" max="12313" width="10.5703125" style="801"/>
    <col min="12314" max="12314" width="11.140625" style="801" customWidth="1"/>
    <col min="12315" max="12544" width="10.5703125" style="801"/>
    <col min="12545" max="12552" width="0" style="801" hidden="1" customWidth="1"/>
    <col min="12553" max="12553" width="3.7109375" style="801" customWidth="1"/>
    <col min="12554" max="12554" width="3.85546875" style="801" customWidth="1"/>
    <col min="12555" max="12555" width="3.7109375" style="801" customWidth="1"/>
    <col min="12556" max="12556" width="12.7109375" style="801" customWidth="1"/>
    <col min="12557" max="12557" width="52.7109375" style="801" customWidth="1"/>
    <col min="12558" max="12561" width="0" style="801" hidden="1" customWidth="1"/>
    <col min="12562" max="12562" width="12.28515625" style="801" customWidth="1"/>
    <col min="12563" max="12563" width="6.42578125" style="801" customWidth="1"/>
    <col min="12564" max="12564" width="12.28515625" style="801" customWidth="1"/>
    <col min="12565" max="12565" width="0" style="801" hidden="1" customWidth="1"/>
    <col min="12566" max="12566" width="3.7109375" style="801" customWidth="1"/>
    <col min="12567" max="12567" width="11.140625" style="801" bestFit="1" customWidth="1"/>
    <col min="12568" max="12569" width="10.5703125" style="801"/>
    <col min="12570" max="12570" width="11.140625" style="801" customWidth="1"/>
    <col min="12571" max="12800" width="10.5703125" style="801"/>
    <col min="12801" max="12808" width="0" style="801" hidden="1" customWidth="1"/>
    <col min="12809" max="12809" width="3.7109375" style="801" customWidth="1"/>
    <col min="12810" max="12810" width="3.85546875" style="801" customWidth="1"/>
    <col min="12811" max="12811" width="3.7109375" style="801" customWidth="1"/>
    <col min="12812" max="12812" width="12.7109375" style="801" customWidth="1"/>
    <col min="12813" max="12813" width="52.7109375" style="801" customWidth="1"/>
    <col min="12814" max="12817" width="0" style="801" hidden="1" customWidth="1"/>
    <col min="12818" max="12818" width="12.28515625" style="801" customWidth="1"/>
    <col min="12819" max="12819" width="6.42578125" style="801" customWidth="1"/>
    <col min="12820" max="12820" width="12.28515625" style="801" customWidth="1"/>
    <col min="12821" max="12821" width="0" style="801" hidden="1" customWidth="1"/>
    <col min="12822" max="12822" width="3.7109375" style="801" customWidth="1"/>
    <col min="12823" max="12823" width="11.140625" style="801" bestFit="1" customWidth="1"/>
    <col min="12824" max="12825" width="10.5703125" style="801"/>
    <col min="12826" max="12826" width="11.140625" style="801" customWidth="1"/>
    <col min="12827" max="13056" width="10.5703125" style="801"/>
    <col min="13057" max="13064" width="0" style="801" hidden="1" customWidth="1"/>
    <col min="13065" max="13065" width="3.7109375" style="801" customWidth="1"/>
    <col min="13066" max="13066" width="3.85546875" style="801" customWidth="1"/>
    <col min="13067" max="13067" width="3.7109375" style="801" customWidth="1"/>
    <col min="13068" max="13068" width="12.7109375" style="801" customWidth="1"/>
    <col min="13069" max="13069" width="52.7109375" style="801" customWidth="1"/>
    <col min="13070" max="13073" width="0" style="801" hidden="1" customWidth="1"/>
    <col min="13074" max="13074" width="12.28515625" style="801" customWidth="1"/>
    <col min="13075" max="13075" width="6.42578125" style="801" customWidth="1"/>
    <col min="13076" max="13076" width="12.28515625" style="801" customWidth="1"/>
    <col min="13077" max="13077" width="0" style="801" hidden="1" customWidth="1"/>
    <col min="13078" max="13078" width="3.7109375" style="801" customWidth="1"/>
    <col min="13079" max="13079" width="11.140625" style="801" bestFit="1" customWidth="1"/>
    <col min="13080" max="13081" width="10.5703125" style="801"/>
    <col min="13082" max="13082" width="11.140625" style="801" customWidth="1"/>
    <col min="13083" max="13312" width="10.5703125" style="801"/>
    <col min="13313" max="13320" width="0" style="801" hidden="1" customWidth="1"/>
    <col min="13321" max="13321" width="3.7109375" style="801" customWidth="1"/>
    <col min="13322" max="13322" width="3.85546875" style="801" customWidth="1"/>
    <col min="13323" max="13323" width="3.7109375" style="801" customWidth="1"/>
    <col min="13324" max="13324" width="12.7109375" style="801" customWidth="1"/>
    <col min="13325" max="13325" width="52.7109375" style="801" customWidth="1"/>
    <col min="13326" max="13329" width="0" style="801" hidden="1" customWidth="1"/>
    <col min="13330" max="13330" width="12.28515625" style="801" customWidth="1"/>
    <col min="13331" max="13331" width="6.42578125" style="801" customWidth="1"/>
    <col min="13332" max="13332" width="12.28515625" style="801" customWidth="1"/>
    <col min="13333" max="13333" width="0" style="801" hidden="1" customWidth="1"/>
    <col min="13334" max="13334" width="3.7109375" style="801" customWidth="1"/>
    <col min="13335" max="13335" width="11.140625" style="801" bestFit="1" customWidth="1"/>
    <col min="13336" max="13337" width="10.5703125" style="801"/>
    <col min="13338" max="13338" width="11.140625" style="801" customWidth="1"/>
    <col min="13339" max="13568" width="10.5703125" style="801"/>
    <col min="13569" max="13576" width="0" style="801" hidden="1" customWidth="1"/>
    <col min="13577" max="13577" width="3.7109375" style="801" customWidth="1"/>
    <col min="13578" max="13578" width="3.85546875" style="801" customWidth="1"/>
    <col min="13579" max="13579" width="3.7109375" style="801" customWidth="1"/>
    <col min="13580" max="13580" width="12.7109375" style="801" customWidth="1"/>
    <col min="13581" max="13581" width="52.7109375" style="801" customWidth="1"/>
    <col min="13582" max="13585" width="0" style="801" hidden="1" customWidth="1"/>
    <col min="13586" max="13586" width="12.28515625" style="801" customWidth="1"/>
    <col min="13587" max="13587" width="6.42578125" style="801" customWidth="1"/>
    <col min="13588" max="13588" width="12.28515625" style="801" customWidth="1"/>
    <col min="13589" max="13589" width="0" style="801" hidden="1" customWidth="1"/>
    <col min="13590" max="13590" width="3.7109375" style="801" customWidth="1"/>
    <col min="13591" max="13591" width="11.140625" style="801" bestFit="1" customWidth="1"/>
    <col min="13592" max="13593" width="10.5703125" style="801"/>
    <col min="13594" max="13594" width="11.140625" style="801" customWidth="1"/>
    <col min="13595" max="13824" width="10.5703125" style="801"/>
    <col min="13825" max="13832" width="0" style="801" hidden="1" customWidth="1"/>
    <col min="13833" max="13833" width="3.7109375" style="801" customWidth="1"/>
    <col min="13834" max="13834" width="3.85546875" style="801" customWidth="1"/>
    <col min="13835" max="13835" width="3.7109375" style="801" customWidth="1"/>
    <col min="13836" max="13836" width="12.7109375" style="801" customWidth="1"/>
    <col min="13837" max="13837" width="52.7109375" style="801" customWidth="1"/>
    <col min="13838" max="13841" width="0" style="801" hidden="1" customWidth="1"/>
    <col min="13842" max="13842" width="12.28515625" style="801" customWidth="1"/>
    <col min="13843" max="13843" width="6.42578125" style="801" customWidth="1"/>
    <col min="13844" max="13844" width="12.28515625" style="801" customWidth="1"/>
    <col min="13845" max="13845" width="0" style="801" hidden="1" customWidth="1"/>
    <col min="13846" max="13846" width="3.7109375" style="801" customWidth="1"/>
    <col min="13847" max="13847" width="11.140625" style="801" bestFit="1" customWidth="1"/>
    <col min="13848" max="13849" width="10.5703125" style="801"/>
    <col min="13850" max="13850" width="11.140625" style="801" customWidth="1"/>
    <col min="13851" max="14080" width="10.5703125" style="801"/>
    <col min="14081" max="14088" width="0" style="801" hidden="1" customWidth="1"/>
    <col min="14089" max="14089" width="3.7109375" style="801" customWidth="1"/>
    <col min="14090" max="14090" width="3.85546875" style="801" customWidth="1"/>
    <col min="14091" max="14091" width="3.7109375" style="801" customWidth="1"/>
    <col min="14092" max="14092" width="12.7109375" style="801" customWidth="1"/>
    <col min="14093" max="14093" width="52.7109375" style="801" customWidth="1"/>
    <col min="14094" max="14097" width="0" style="801" hidden="1" customWidth="1"/>
    <col min="14098" max="14098" width="12.28515625" style="801" customWidth="1"/>
    <col min="14099" max="14099" width="6.42578125" style="801" customWidth="1"/>
    <col min="14100" max="14100" width="12.28515625" style="801" customWidth="1"/>
    <col min="14101" max="14101" width="0" style="801" hidden="1" customWidth="1"/>
    <col min="14102" max="14102" width="3.7109375" style="801" customWidth="1"/>
    <col min="14103" max="14103" width="11.140625" style="801" bestFit="1" customWidth="1"/>
    <col min="14104" max="14105" width="10.5703125" style="801"/>
    <col min="14106" max="14106" width="11.140625" style="801" customWidth="1"/>
    <col min="14107" max="14336" width="10.5703125" style="801"/>
    <col min="14337" max="14344" width="0" style="801" hidden="1" customWidth="1"/>
    <col min="14345" max="14345" width="3.7109375" style="801" customWidth="1"/>
    <col min="14346" max="14346" width="3.85546875" style="801" customWidth="1"/>
    <col min="14347" max="14347" width="3.7109375" style="801" customWidth="1"/>
    <col min="14348" max="14348" width="12.7109375" style="801" customWidth="1"/>
    <col min="14349" max="14349" width="52.7109375" style="801" customWidth="1"/>
    <col min="14350" max="14353" width="0" style="801" hidden="1" customWidth="1"/>
    <col min="14354" max="14354" width="12.28515625" style="801" customWidth="1"/>
    <col min="14355" max="14355" width="6.42578125" style="801" customWidth="1"/>
    <col min="14356" max="14356" width="12.28515625" style="801" customWidth="1"/>
    <col min="14357" max="14357" width="0" style="801" hidden="1" customWidth="1"/>
    <col min="14358" max="14358" width="3.7109375" style="801" customWidth="1"/>
    <col min="14359" max="14359" width="11.140625" style="801" bestFit="1" customWidth="1"/>
    <col min="14360" max="14361" width="10.5703125" style="801"/>
    <col min="14362" max="14362" width="11.140625" style="801" customWidth="1"/>
    <col min="14363" max="14592" width="10.5703125" style="801"/>
    <col min="14593" max="14600" width="0" style="801" hidden="1" customWidth="1"/>
    <col min="14601" max="14601" width="3.7109375" style="801" customWidth="1"/>
    <col min="14602" max="14602" width="3.85546875" style="801" customWidth="1"/>
    <col min="14603" max="14603" width="3.7109375" style="801" customWidth="1"/>
    <col min="14604" max="14604" width="12.7109375" style="801" customWidth="1"/>
    <col min="14605" max="14605" width="52.7109375" style="801" customWidth="1"/>
    <col min="14606" max="14609" width="0" style="801" hidden="1" customWidth="1"/>
    <col min="14610" max="14610" width="12.28515625" style="801" customWidth="1"/>
    <col min="14611" max="14611" width="6.42578125" style="801" customWidth="1"/>
    <col min="14612" max="14612" width="12.28515625" style="801" customWidth="1"/>
    <col min="14613" max="14613" width="0" style="801" hidden="1" customWidth="1"/>
    <col min="14614" max="14614" width="3.7109375" style="801" customWidth="1"/>
    <col min="14615" max="14615" width="11.140625" style="801" bestFit="1" customWidth="1"/>
    <col min="14616" max="14617" width="10.5703125" style="801"/>
    <col min="14618" max="14618" width="11.140625" style="801" customWidth="1"/>
    <col min="14619" max="14848" width="10.5703125" style="801"/>
    <col min="14849" max="14856" width="0" style="801" hidden="1" customWidth="1"/>
    <col min="14857" max="14857" width="3.7109375" style="801" customWidth="1"/>
    <col min="14858" max="14858" width="3.85546875" style="801" customWidth="1"/>
    <col min="14859" max="14859" width="3.7109375" style="801" customWidth="1"/>
    <col min="14860" max="14860" width="12.7109375" style="801" customWidth="1"/>
    <col min="14861" max="14861" width="52.7109375" style="801" customWidth="1"/>
    <col min="14862" max="14865" width="0" style="801" hidden="1" customWidth="1"/>
    <col min="14866" max="14866" width="12.28515625" style="801" customWidth="1"/>
    <col min="14867" max="14867" width="6.42578125" style="801" customWidth="1"/>
    <col min="14868" max="14868" width="12.28515625" style="801" customWidth="1"/>
    <col min="14869" max="14869" width="0" style="801" hidden="1" customWidth="1"/>
    <col min="14870" max="14870" width="3.7109375" style="801" customWidth="1"/>
    <col min="14871" max="14871" width="11.140625" style="801" bestFit="1" customWidth="1"/>
    <col min="14872" max="14873" width="10.5703125" style="801"/>
    <col min="14874" max="14874" width="11.140625" style="801" customWidth="1"/>
    <col min="14875" max="15104" width="10.5703125" style="801"/>
    <col min="15105" max="15112" width="0" style="801" hidden="1" customWidth="1"/>
    <col min="15113" max="15113" width="3.7109375" style="801" customWidth="1"/>
    <col min="15114" max="15114" width="3.85546875" style="801" customWidth="1"/>
    <col min="15115" max="15115" width="3.7109375" style="801" customWidth="1"/>
    <col min="15116" max="15116" width="12.7109375" style="801" customWidth="1"/>
    <col min="15117" max="15117" width="52.7109375" style="801" customWidth="1"/>
    <col min="15118" max="15121" width="0" style="801" hidden="1" customWidth="1"/>
    <col min="15122" max="15122" width="12.28515625" style="801" customWidth="1"/>
    <col min="15123" max="15123" width="6.42578125" style="801" customWidth="1"/>
    <col min="15124" max="15124" width="12.28515625" style="801" customWidth="1"/>
    <col min="15125" max="15125" width="0" style="801" hidden="1" customWidth="1"/>
    <col min="15126" max="15126" width="3.7109375" style="801" customWidth="1"/>
    <col min="15127" max="15127" width="11.140625" style="801" bestFit="1" customWidth="1"/>
    <col min="15128" max="15129" width="10.5703125" style="801"/>
    <col min="15130" max="15130" width="11.140625" style="801" customWidth="1"/>
    <col min="15131" max="15360" width="10.5703125" style="801"/>
    <col min="15361" max="15368" width="0" style="801" hidden="1" customWidth="1"/>
    <col min="15369" max="15369" width="3.7109375" style="801" customWidth="1"/>
    <col min="15370" max="15370" width="3.85546875" style="801" customWidth="1"/>
    <col min="15371" max="15371" width="3.7109375" style="801" customWidth="1"/>
    <col min="15372" max="15372" width="12.7109375" style="801" customWidth="1"/>
    <col min="15373" max="15373" width="52.7109375" style="801" customWidth="1"/>
    <col min="15374" max="15377" width="0" style="801" hidden="1" customWidth="1"/>
    <col min="15378" max="15378" width="12.28515625" style="801" customWidth="1"/>
    <col min="15379" max="15379" width="6.42578125" style="801" customWidth="1"/>
    <col min="15380" max="15380" width="12.28515625" style="801" customWidth="1"/>
    <col min="15381" max="15381" width="0" style="801" hidden="1" customWidth="1"/>
    <col min="15382" max="15382" width="3.7109375" style="801" customWidth="1"/>
    <col min="15383" max="15383" width="11.140625" style="801" bestFit="1" customWidth="1"/>
    <col min="15384" max="15385" width="10.5703125" style="801"/>
    <col min="15386" max="15386" width="11.140625" style="801" customWidth="1"/>
    <col min="15387" max="15616" width="10.5703125" style="801"/>
    <col min="15617" max="15624" width="0" style="801" hidden="1" customWidth="1"/>
    <col min="15625" max="15625" width="3.7109375" style="801" customWidth="1"/>
    <col min="15626" max="15626" width="3.85546875" style="801" customWidth="1"/>
    <col min="15627" max="15627" width="3.7109375" style="801" customWidth="1"/>
    <col min="15628" max="15628" width="12.7109375" style="801" customWidth="1"/>
    <col min="15629" max="15629" width="52.7109375" style="801" customWidth="1"/>
    <col min="15630" max="15633" width="0" style="801" hidden="1" customWidth="1"/>
    <col min="15634" max="15634" width="12.28515625" style="801" customWidth="1"/>
    <col min="15635" max="15635" width="6.42578125" style="801" customWidth="1"/>
    <col min="15636" max="15636" width="12.28515625" style="801" customWidth="1"/>
    <col min="15637" max="15637" width="0" style="801" hidden="1" customWidth="1"/>
    <col min="15638" max="15638" width="3.7109375" style="801" customWidth="1"/>
    <col min="15639" max="15639" width="11.140625" style="801" bestFit="1" customWidth="1"/>
    <col min="15640" max="15641" width="10.5703125" style="801"/>
    <col min="15642" max="15642" width="11.140625" style="801" customWidth="1"/>
    <col min="15643" max="15872" width="10.5703125" style="801"/>
    <col min="15873" max="15880" width="0" style="801" hidden="1" customWidth="1"/>
    <col min="15881" max="15881" width="3.7109375" style="801" customWidth="1"/>
    <col min="15882" max="15882" width="3.85546875" style="801" customWidth="1"/>
    <col min="15883" max="15883" width="3.7109375" style="801" customWidth="1"/>
    <col min="15884" max="15884" width="12.7109375" style="801" customWidth="1"/>
    <col min="15885" max="15885" width="52.7109375" style="801" customWidth="1"/>
    <col min="15886" max="15889" width="0" style="801" hidden="1" customWidth="1"/>
    <col min="15890" max="15890" width="12.28515625" style="801" customWidth="1"/>
    <col min="15891" max="15891" width="6.42578125" style="801" customWidth="1"/>
    <col min="15892" max="15892" width="12.28515625" style="801" customWidth="1"/>
    <col min="15893" max="15893" width="0" style="801" hidden="1" customWidth="1"/>
    <col min="15894" max="15894" width="3.7109375" style="801" customWidth="1"/>
    <col min="15895" max="15895" width="11.140625" style="801" bestFit="1" customWidth="1"/>
    <col min="15896" max="15897" width="10.5703125" style="801"/>
    <col min="15898" max="15898" width="11.140625" style="801" customWidth="1"/>
    <col min="15899" max="16128" width="10.5703125" style="801"/>
    <col min="16129" max="16136" width="0" style="801" hidden="1" customWidth="1"/>
    <col min="16137" max="16137" width="3.7109375" style="801" customWidth="1"/>
    <col min="16138" max="16138" width="3.85546875" style="801" customWidth="1"/>
    <col min="16139" max="16139" width="3.7109375" style="801" customWidth="1"/>
    <col min="16140" max="16140" width="12.7109375" style="801" customWidth="1"/>
    <col min="16141" max="16141" width="52.7109375" style="801" customWidth="1"/>
    <col min="16142" max="16145" width="0" style="801" hidden="1" customWidth="1"/>
    <col min="16146" max="16146" width="12.28515625" style="801" customWidth="1"/>
    <col min="16147" max="16147" width="6.42578125" style="801" customWidth="1"/>
    <col min="16148" max="16148" width="12.28515625" style="801" customWidth="1"/>
    <col min="16149" max="16149" width="0" style="801" hidden="1" customWidth="1"/>
    <col min="16150" max="16150" width="3.7109375" style="801" customWidth="1"/>
    <col min="16151" max="16151" width="11.140625" style="801" bestFit="1" customWidth="1"/>
    <col min="16152" max="16153" width="10.5703125" style="801"/>
    <col min="16154" max="16154" width="11.140625" style="801" customWidth="1"/>
    <col min="16155" max="16384" width="10.5703125" style="801"/>
  </cols>
  <sheetData>
    <row r="1" spans="1:34" hidden="1">
      <c r="Q1" s="770"/>
      <c r="R1" s="770"/>
    </row>
    <row r="2" spans="1:34" hidden="1">
      <c r="U2" s="770"/>
    </row>
    <row r="3" spans="1:34" hidden="1"/>
    <row r="4" spans="1:34" ht="3" customHeight="1">
      <c r="J4" s="688"/>
      <c r="K4" s="688"/>
      <c r="L4" s="756"/>
      <c r="M4" s="756"/>
      <c r="N4" s="756"/>
      <c r="O4" s="806"/>
      <c r="P4" s="806"/>
      <c r="Q4" s="806"/>
      <c r="R4" s="806"/>
      <c r="S4" s="806"/>
      <c r="T4" s="806"/>
      <c r="U4" s="806"/>
    </row>
    <row r="5" spans="1:34" ht="22.5" customHeight="1">
      <c r="J5" s="688"/>
      <c r="K5" s="688"/>
      <c r="L5" s="1287" t="s">
        <v>633</v>
      </c>
      <c r="M5" s="1287"/>
      <c r="N5" s="1287"/>
      <c r="O5" s="1287"/>
      <c r="P5" s="1287"/>
      <c r="Q5" s="1287"/>
      <c r="R5" s="1287"/>
      <c r="S5" s="1287"/>
      <c r="T5" s="1287"/>
      <c r="U5" s="666"/>
    </row>
    <row r="6" spans="1:34" ht="3" customHeight="1">
      <c r="J6" s="688"/>
      <c r="K6" s="688"/>
      <c r="L6" s="756"/>
      <c r="M6" s="756"/>
      <c r="N6" s="756"/>
      <c r="O6" s="757"/>
      <c r="P6" s="757"/>
      <c r="Q6" s="757"/>
      <c r="R6" s="757"/>
      <c r="S6" s="757"/>
      <c r="T6" s="757"/>
      <c r="U6" s="757"/>
      <c r="V6" s="806"/>
    </row>
    <row r="7" spans="1:34" ht="33.75">
      <c r="J7" s="688"/>
      <c r="K7" s="688"/>
      <c r="L7" s="756"/>
      <c r="M7" s="619" t="s">
        <v>747</v>
      </c>
      <c r="N7" s="756"/>
      <c r="O7" s="1298"/>
      <c r="P7" s="1299"/>
      <c r="Q7" s="1299"/>
      <c r="R7" s="1299"/>
      <c r="S7" s="1299"/>
      <c r="T7" s="1300"/>
      <c r="U7" s="769"/>
      <c r="V7" s="806"/>
    </row>
    <row r="8" spans="1:34" s="830" customFormat="1" ht="5.25">
      <c r="A8" s="810"/>
      <c r="B8" s="810"/>
      <c r="C8" s="810"/>
      <c r="D8" s="810"/>
      <c r="E8" s="810"/>
      <c r="F8" s="810"/>
      <c r="G8" s="809"/>
      <c r="H8" s="809"/>
      <c r="I8" s="796"/>
      <c r="J8" s="797"/>
      <c r="K8" s="797"/>
      <c r="L8" s="798"/>
      <c r="M8" s="798"/>
      <c r="N8" s="798"/>
      <c r="O8" s="833"/>
      <c r="P8" s="833"/>
      <c r="Q8" s="833"/>
      <c r="R8" s="833"/>
      <c r="S8" s="833"/>
      <c r="T8" s="833"/>
      <c r="U8" s="834"/>
      <c r="V8" s="835"/>
      <c r="X8" s="810"/>
      <c r="Y8" s="810"/>
      <c r="Z8" s="810"/>
      <c r="AA8" s="810"/>
      <c r="AB8" s="810"/>
      <c r="AC8" s="810"/>
      <c r="AD8" s="810"/>
      <c r="AE8" s="810"/>
      <c r="AF8" s="810"/>
      <c r="AG8" s="810"/>
      <c r="AH8" s="810"/>
    </row>
    <row r="9" spans="1:34" s="572" customFormat="1" ht="22.5">
      <c r="A9" s="773"/>
      <c r="B9" s="773"/>
      <c r="C9" s="773"/>
      <c r="D9" s="773"/>
      <c r="E9" s="773"/>
      <c r="F9" s="773"/>
      <c r="G9" s="773"/>
      <c r="H9" s="773"/>
      <c r="L9" s="501"/>
      <c r="M9" s="619" t="s">
        <v>503</v>
      </c>
      <c r="N9" s="668"/>
      <c r="O9" s="1264" t="str">
        <f>IF(NameOrPr_ch="",IF(NameOrPr="","",NameOrPr),NameOrPr_ch)</f>
        <v>Региональная служба по тарифам Нижегородской области</v>
      </c>
      <c r="P9" s="1264"/>
      <c r="Q9" s="1264"/>
      <c r="R9" s="1264"/>
      <c r="S9" s="1264"/>
      <c r="T9" s="1264"/>
      <c r="U9" s="769"/>
      <c r="V9" s="769"/>
      <c r="W9" s="521"/>
      <c r="X9" s="773"/>
      <c r="Y9" s="773"/>
      <c r="Z9" s="773"/>
      <c r="AA9" s="773"/>
      <c r="AB9" s="773"/>
      <c r="AC9" s="773"/>
      <c r="AD9" s="773"/>
      <c r="AE9" s="773"/>
      <c r="AF9" s="773"/>
      <c r="AG9" s="773"/>
      <c r="AH9" s="773"/>
    </row>
    <row r="10" spans="1:34" s="572" customFormat="1" ht="18.75">
      <c r="A10" s="773"/>
      <c r="B10" s="773"/>
      <c r="C10" s="773"/>
      <c r="D10" s="773"/>
      <c r="E10" s="773"/>
      <c r="F10" s="773"/>
      <c r="G10" s="773"/>
      <c r="H10" s="773"/>
      <c r="L10" s="501"/>
      <c r="M10" s="619" t="s">
        <v>598</v>
      </c>
      <c r="N10" s="668"/>
      <c r="O10" s="1264" t="str">
        <f>IF(datePr_ch="",IF(datePr="","",datePr),datePr_ch)</f>
        <v>21.11.2018</v>
      </c>
      <c r="P10" s="1264"/>
      <c r="Q10" s="1264"/>
      <c r="R10" s="1264"/>
      <c r="S10" s="1264"/>
      <c r="T10" s="1264"/>
      <c r="U10" s="769"/>
      <c r="V10" s="769"/>
      <c r="W10" s="521"/>
      <c r="X10" s="773"/>
      <c r="Y10" s="773"/>
      <c r="Z10" s="773"/>
      <c r="AA10" s="773"/>
      <c r="AB10" s="773"/>
      <c r="AC10" s="773"/>
      <c r="AD10" s="773"/>
      <c r="AE10" s="773"/>
      <c r="AF10" s="773"/>
      <c r="AG10" s="773"/>
      <c r="AH10" s="773"/>
    </row>
    <row r="11" spans="1:34" s="572" customFormat="1" ht="18.75">
      <c r="A11" s="773"/>
      <c r="B11" s="773"/>
      <c r="C11" s="773"/>
      <c r="D11" s="773"/>
      <c r="E11" s="773"/>
      <c r="F11" s="773"/>
      <c r="G11" s="773"/>
      <c r="H11" s="773"/>
      <c r="L11" s="763"/>
      <c r="M11" s="619" t="s">
        <v>597</v>
      </c>
      <c r="N11" s="668"/>
      <c r="O11" s="1264" t="str">
        <f>IF(numberPr_ch="",IF(numberPr="","",numberPr),numberPr_ch)</f>
        <v>47/17</v>
      </c>
      <c r="P11" s="1264"/>
      <c r="Q11" s="1264"/>
      <c r="R11" s="1264"/>
      <c r="S11" s="1264"/>
      <c r="T11" s="1264"/>
      <c r="U11" s="769"/>
      <c r="V11" s="769"/>
      <c r="W11" s="521"/>
      <c r="X11" s="773"/>
      <c r="Y11" s="773"/>
      <c r="Z11" s="773"/>
      <c r="AA11" s="773"/>
      <c r="AB11" s="773"/>
      <c r="AC11" s="773"/>
      <c r="AD11" s="773"/>
      <c r="AE11" s="773"/>
      <c r="AF11" s="773"/>
      <c r="AG11" s="773"/>
      <c r="AH11" s="773"/>
    </row>
    <row r="12" spans="1:34" s="572" customFormat="1" ht="18.75">
      <c r="A12" s="773"/>
      <c r="B12" s="773"/>
      <c r="C12" s="773"/>
      <c r="D12" s="773"/>
      <c r="E12" s="773"/>
      <c r="F12" s="773"/>
      <c r="G12" s="773"/>
      <c r="H12" s="773"/>
      <c r="L12" s="763"/>
      <c r="M12" s="619" t="s">
        <v>502</v>
      </c>
      <c r="N12" s="668"/>
      <c r="O12" s="1264" t="str">
        <f>IF(IstPub_ch="",IF(IstPub="","",IstPub),IstPub_ch)</f>
        <v>официальный сайт РСТ НО</v>
      </c>
      <c r="P12" s="1264"/>
      <c r="Q12" s="1264"/>
      <c r="R12" s="1264"/>
      <c r="S12" s="1264"/>
      <c r="T12" s="1264"/>
      <c r="U12" s="769"/>
      <c r="V12" s="769"/>
      <c r="W12" s="521"/>
      <c r="X12" s="773"/>
      <c r="Y12" s="773"/>
      <c r="Z12" s="773"/>
      <c r="AA12" s="773"/>
      <c r="AB12" s="773"/>
      <c r="AC12" s="773"/>
      <c r="AD12" s="773"/>
      <c r="AE12" s="773"/>
      <c r="AF12" s="773"/>
      <c r="AG12" s="773"/>
      <c r="AH12" s="773"/>
    </row>
    <row r="13" spans="1:34" s="572" customFormat="1" ht="11.25">
      <c r="A13" s="773"/>
      <c r="B13" s="773"/>
      <c r="C13" s="773"/>
      <c r="D13" s="773"/>
      <c r="E13" s="773"/>
      <c r="F13" s="773"/>
      <c r="G13" s="773"/>
      <c r="H13" s="773"/>
      <c r="L13" s="1288"/>
      <c r="M13" s="1288"/>
      <c r="N13" s="781"/>
      <c r="O13" s="769"/>
      <c r="P13" s="769"/>
      <c r="Q13" s="769"/>
      <c r="R13" s="769"/>
      <c r="S13" s="769"/>
      <c r="T13" s="769"/>
      <c r="U13" s="772" t="s">
        <v>373</v>
      </c>
      <c r="X13" s="773"/>
      <c r="Y13" s="773"/>
      <c r="Z13" s="773"/>
      <c r="AA13" s="773"/>
      <c r="AB13" s="773"/>
      <c r="AC13" s="773"/>
      <c r="AD13" s="773"/>
      <c r="AE13" s="773"/>
      <c r="AF13" s="773"/>
      <c r="AG13" s="773"/>
      <c r="AH13" s="773"/>
    </row>
    <row r="14" spans="1:34">
      <c r="J14" s="688"/>
      <c r="K14" s="688"/>
      <c r="L14" s="756"/>
      <c r="M14" s="756"/>
      <c r="N14" s="504"/>
      <c r="O14" s="1265"/>
      <c r="P14" s="1265"/>
      <c r="Q14" s="1265"/>
      <c r="R14" s="1265"/>
      <c r="S14" s="1265"/>
      <c r="T14" s="1265"/>
      <c r="U14" s="1265"/>
    </row>
    <row r="15" spans="1:34">
      <c r="J15" s="688"/>
      <c r="K15" s="688"/>
      <c r="L15" s="1209" t="s">
        <v>454</v>
      </c>
      <c r="M15" s="1209"/>
      <c r="N15" s="1209"/>
      <c r="O15" s="1209"/>
      <c r="P15" s="1209"/>
      <c r="Q15" s="1209"/>
      <c r="R15" s="1209"/>
      <c r="S15" s="1209"/>
      <c r="T15" s="1209"/>
      <c r="U15" s="1209"/>
      <c r="V15" s="1209"/>
      <c r="W15" s="1209" t="s">
        <v>455</v>
      </c>
    </row>
    <row r="16" spans="1:34" ht="14.25" customHeight="1">
      <c r="J16" s="688"/>
      <c r="K16" s="688"/>
      <c r="L16" s="1271" t="s">
        <v>92</v>
      </c>
      <c r="M16" s="1271" t="s">
        <v>641</v>
      </c>
      <c r="N16" s="663"/>
      <c r="O16" s="1272" t="s">
        <v>643</v>
      </c>
      <c r="P16" s="1273"/>
      <c r="Q16" s="1273"/>
      <c r="R16" s="1273"/>
      <c r="S16" s="1273"/>
      <c r="T16" s="1274"/>
      <c r="U16" s="1282" t="s">
        <v>341</v>
      </c>
      <c r="V16" s="1268" t="s">
        <v>275</v>
      </c>
      <c r="W16" s="1209"/>
    </row>
    <row r="17" spans="1:36" ht="14.25" customHeight="1">
      <c r="J17" s="688"/>
      <c r="K17" s="688"/>
      <c r="L17" s="1271"/>
      <c r="M17" s="1271"/>
      <c r="N17" s="664"/>
      <c r="O17" s="1277" t="s">
        <v>607</v>
      </c>
      <c r="P17" s="1275" t="s">
        <v>271</v>
      </c>
      <c r="Q17" s="1276"/>
      <c r="R17" s="1279" t="s">
        <v>656</v>
      </c>
      <c r="S17" s="1280"/>
      <c r="T17" s="1281"/>
      <c r="U17" s="1283"/>
      <c r="V17" s="1269"/>
      <c r="W17" s="1209"/>
    </row>
    <row r="18" spans="1:36" ht="33.75" customHeight="1">
      <c r="J18" s="688"/>
      <c r="K18" s="688"/>
      <c r="L18" s="1271"/>
      <c r="M18" s="1271"/>
      <c r="N18" s="665"/>
      <c r="O18" s="1278"/>
      <c r="P18" s="758" t="s">
        <v>608</v>
      </c>
      <c r="Q18" s="758" t="s">
        <v>6</v>
      </c>
      <c r="R18" s="782" t="s">
        <v>274</v>
      </c>
      <c r="S18" s="1266" t="s">
        <v>273</v>
      </c>
      <c r="T18" s="1267"/>
      <c r="U18" s="1284"/>
      <c r="V18" s="1270"/>
      <c r="W18" s="1209"/>
    </row>
    <row r="19" spans="1:36">
      <c r="J19" s="688"/>
      <c r="K19" s="571">
        <v>1</v>
      </c>
      <c r="L19" s="649" t="s">
        <v>93</v>
      </c>
      <c r="M19" s="649" t="s">
        <v>49</v>
      </c>
      <c r="N19" s="651" t="str">
        <f ca="1">OFFSET(N19,0,-1)</f>
        <v>2</v>
      </c>
      <c r="O19" s="780">
        <f ca="1">OFFSET(O19,0,-1)+1</f>
        <v>3</v>
      </c>
      <c r="P19" s="780">
        <f ca="1">OFFSET(P19,0,-1)+1</f>
        <v>4</v>
      </c>
      <c r="Q19" s="780">
        <f ca="1">OFFSET(Q19,0,-1)+1</f>
        <v>5</v>
      </c>
      <c r="R19" s="780">
        <f ca="1">OFFSET(R19,0,-1)+1</f>
        <v>6</v>
      </c>
      <c r="S19" s="1289">
        <f ca="1">OFFSET(S19,0,-1)+1</f>
        <v>7</v>
      </c>
      <c r="T19" s="1289"/>
      <c r="U19" s="780">
        <f ca="1">OFFSET(U19,0,-2)+1</f>
        <v>8</v>
      </c>
      <c r="V19" s="651">
        <f ca="1">OFFSET(V19,0,-1)</f>
        <v>8</v>
      </c>
      <c r="W19" s="780">
        <f ca="1">OFFSET(W19,0,-1)+1</f>
        <v>9</v>
      </c>
    </row>
    <row r="20" spans="1:36" ht="22.5">
      <c r="A20" s="1290">
        <v>1</v>
      </c>
      <c r="B20" s="885"/>
      <c r="C20" s="885"/>
      <c r="D20" s="885"/>
      <c r="E20" s="886"/>
      <c r="F20" s="887"/>
      <c r="G20" s="887"/>
      <c r="H20" s="887"/>
      <c r="I20" s="888"/>
      <c r="J20" s="883"/>
      <c r="K20" s="890"/>
      <c r="L20" s="783">
        <f>mergeValue(A20)</f>
        <v>1</v>
      </c>
      <c r="M20" s="643" t="s">
        <v>20</v>
      </c>
      <c r="N20" s="648"/>
      <c r="O20" s="1291"/>
      <c r="P20" s="1291"/>
      <c r="Q20" s="1291"/>
      <c r="R20" s="1291"/>
      <c r="S20" s="1291"/>
      <c r="T20" s="1291"/>
      <c r="U20" s="1291"/>
      <c r="V20" s="1291"/>
      <c r="W20" s="632" t="s">
        <v>477</v>
      </c>
      <c r="Y20" s="831"/>
      <c r="Z20" s="831" t="str">
        <f t="shared" ref="Z20:Z33" si="0">IF(M20="","",M20 )</f>
        <v>Наименование тарифа</v>
      </c>
      <c r="AA20" s="831"/>
      <c r="AB20" s="831"/>
      <c r="AC20" s="831"/>
      <c r="AI20" s="810"/>
      <c r="AJ20" s="810"/>
    </row>
    <row r="21" spans="1:36" ht="22.5">
      <c r="A21" s="1290"/>
      <c r="B21" s="1290">
        <v>1</v>
      </c>
      <c r="C21" s="885"/>
      <c r="D21" s="885"/>
      <c r="E21" s="887"/>
      <c r="F21" s="887"/>
      <c r="G21" s="887"/>
      <c r="H21" s="887"/>
      <c r="I21" s="882"/>
      <c r="J21" s="881"/>
      <c r="K21" s="884"/>
      <c r="L21" s="783" t="str">
        <f>mergeValue(A21) &amp;"."&amp; mergeValue(B21)</f>
        <v>1.1</v>
      </c>
      <c r="M21" s="694" t="s">
        <v>16</v>
      </c>
      <c r="N21" s="648"/>
      <c r="O21" s="1291"/>
      <c r="P21" s="1291"/>
      <c r="Q21" s="1291"/>
      <c r="R21" s="1291"/>
      <c r="S21" s="1291"/>
      <c r="T21" s="1291"/>
      <c r="U21" s="1291"/>
      <c r="V21" s="1291"/>
      <c r="W21" s="632" t="s">
        <v>478</v>
      </c>
      <c r="Y21" s="831"/>
      <c r="Z21" s="831" t="str">
        <f t="shared" si="0"/>
        <v>Территория действия тарифа</v>
      </c>
      <c r="AA21" s="831"/>
      <c r="AB21" s="831"/>
      <c r="AC21" s="831"/>
      <c r="AI21" s="810"/>
      <c r="AJ21" s="810"/>
    </row>
    <row r="22" spans="1:36" ht="22.5">
      <c r="A22" s="1290"/>
      <c r="B22" s="1290"/>
      <c r="C22" s="1290">
        <v>1</v>
      </c>
      <c r="D22" s="885"/>
      <c r="E22" s="887"/>
      <c r="F22" s="887"/>
      <c r="G22" s="887"/>
      <c r="H22" s="887"/>
      <c r="I22" s="889"/>
      <c r="J22" s="881"/>
      <c r="K22" s="884"/>
      <c r="L22" s="783" t="str">
        <f>mergeValue(A22) &amp;"."&amp; mergeValue(B22)&amp;"."&amp; mergeValue(C22)</f>
        <v>1.1.1</v>
      </c>
      <c r="M22" s="695" t="s">
        <v>7</v>
      </c>
      <c r="N22" s="648"/>
      <c r="O22" s="1291"/>
      <c r="P22" s="1291"/>
      <c r="Q22" s="1291"/>
      <c r="R22" s="1291"/>
      <c r="S22" s="1291"/>
      <c r="T22" s="1291"/>
      <c r="U22" s="1291"/>
      <c r="V22" s="1291"/>
      <c r="W22" s="632" t="s">
        <v>635</v>
      </c>
      <c r="Y22" s="831"/>
      <c r="Z22" s="831" t="str">
        <f t="shared" si="0"/>
        <v xml:space="preserve">Наименование системы теплоснабжения </v>
      </c>
      <c r="AA22" s="831"/>
      <c r="AB22" s="831"/>
      <c r="AC22" s="831"/>
      <c r="AI22" s="810"/>
      <c r="AJ22" s="810"/>
    </row>
    <row r="23" spans="1:36" ht="22.5">
      <c r="A23" s="1290"/>
      <c r="B23" s="1290"/>
      <c r="C23" s="1290"/>
      <c r="D23" s="1290">
        <v>1</v>
      </c>
      <c r="E23" s="887"/>
      <c r="F23" s="887"/>
      <c r="G23" s="887"/>
      <c r="H23" s="887"/>
      <c r="I23" s="889"/>
      <c r="J23" s="881"/>
      <c r="K23" s="884"/>
      <c r="L23" s="783" t="str">
        <f>mergeValue(A23) &amp;"."&amp; mergeValue(B23)&amp;"."&amp; mergeValue(C23)&amp;"."&amp; mergeValue(D23)</f>
        <v>1.1.1.1</v>
      </c>
      <c r="M23" s="696" t="s">
        <v>22</v>
      </c>
      <c r="N23" s="648"/>
      <c r="O23" s="1291"/>
      <c r="P23" s="1291"/>
      <c r="Q23" s="1291"/>
      <c r="R23" s="1291"/>
      <c r="S23" s="1291"/>
      <c r="T23" s="1291"/>
      <c r="U23" s="1291"/>
      <c r="V23" s="1291"/>
      <c r="W23" s="632" t="s">
        <v>636</v>
      </c>
      <c r="Y23" s="831"/>
      <c r="Z23" s="831" t="str">
        <f t="shared" si="0"/>
        <v xml:space="preserve">Источник тепловой энергии  </v>
      </c>
      <c r="AA23" s="831"/>
      <c r="AB23" s="831"/>
      <c r="AC23" s="831"/>
      <c r="AI23" s="810"/>
      <c r="AJ23" s="810"/>
    </row>
    <row r="24" spans="1:36" ht="101.25">
      <c r="A24" s="1290"/>
      <c r="B24" s="1290"/>
      <c r="C24" s="1290"/>
      <c r="D24" s="1290"/>
      <c r="E24" s="1290">
        <v>1</v>
      </c>
      <c r="F24" s="887"/>
      <c r="G24" s="887"/>
      <c r="H24" s="885">
        <v>1</v>
      </c>
      <c r="I24" s="1290">
        <v>1</v>
      </c>
      <c r="J24" s="887"/>
      <c r="K24" s="892"/>
      <c r="L24" s="783" t="str">
        <f>mergeValue(A24) &amp;"."&amp; mergeValue(B24)&amp;"."&amp; mergeValue(C24)&amp;"."&amp; mergeValue(D24)&amp;"."&amp; mergeValue(E24)</f>
        <v>1.1.1.1.1</v>
      </c>
      <c r="M24" s="556" t="s">
        <v>9</v>
      </c>
      <c r="N24" s="648"/>
      <c r="O24" s="1292"/>
      <c r="P24" s="1292"/>
      <c r="Q24" s="1292"/>
      <c r="R24" s="1292"/>
      <c r="S24" s="1292"/>
      <c r="T24" s="1292"/>
      <c r="U24" s="1292"/>
      <c r="V24" s="1292"/>
      <c r="W24" s="632" t="s">
        <v>640</v>
      </c>
      <c r="Y24" s="831"/>
      <c r="Z24" s="831" t="str">
        <f t="shared" si="0"/>
        <v>Схема подключения теплопотребляющей установки к коллектору источника тепловой энергии</v>
      </c>
      <c r="AA24" s="831"/>
      <c r="AB24" s="831"/>
      <c r="AC24" s="831"/>
      <c r="AI24" s="810"/>
      <c r="AJ24" s="810"/>
    </row>
    <row r="25" spans="1:36" ht="90">
      <c r="A25" s="1290"/>
      <c r="B25" s="1290"/>
      <c r="C25" s="1290"/>
      <c r="D25" s="1290"/>
      <c r="E25" s="1290"/>
      <c r="F25" s="1290">
        <v>1</v>
      </c>
      <c r="G25" s="885"/>
      <c r="H25" s="885"/>
      <c r="I25" s="1290"/>
      <c r="J25" s="1290">
        <v>1</v>
      </c>
      <c r="K25" s="893"/>
      <c r="L25" s="783" t="str">
        <f>mergeValue(A25) &amp;"."&amp; mergeValue(B25)&amp;"."&amp; mergeValue(C25)&amp;"."&amp; mergeValue(D25)&amp;"."&amp; mergeValue(E25)&amp;"."&amp; mergeValue(F25)</f>
        <v>1.1.1.1.1.1</v>
      </c>
      <c r="M25" s="557" t="s">
        <v>10</v>
      </c>
      <c r="N25" s="648"/>
      <c r="O25" s="1292"/>
      <c r="P25" s="1292"/>
      <c r="Q25" s="1292"/>
      <c r="R25" s="1292"/>
      <c r="S25" s="1292"/>
      <c r="T25" s="1292"/>
      <c r="U25" s="1292"/>
      <c r="V25" s="1292"/>
      <c r="W25" s="632" t="s">
        <v>638</v>
      </c>
      <c r="Y25" s="831"/>
      <c r="Z25" s="831" t="str">
        <f t="shared" si="0"/>
        <v>Группа потребителей</v>
      </c>
      <c r="AA25" s="831"/>
      <c r="AB25" s="831"/>
      <c r="AC25" s="831"/>
      <c r="AI25" s="810"/>
      <c r="AJ25" s="810"/>
    </row>
    <row r="26" spans="1:36" ht="189" customHeight="1">
      <c r="A26" s="1290"/>
      <c r="B26" s="1290"/>
      <c r="C26" s="1290"/>
      <c r="D26" s="1290"/>
      <c r="E26" s="1290"/>
      <c r="F26" s="1290"/>
      <c r="G26" s="885">
        <v>1</v>
      </c>
      <c r="H26" s="885"/>
      <c r="I26" s="1290"/>
      <c r="J26" s="1290"/>
      <c r="K26" s="893">
        <v>1</v>
      </c>
      <c r="L26" s="783" t="str">
        <f>mergeValue(A26) &amp;"."&amp; mergeValue(B26)&amp;"."&amp; mergeValue(C26)&amp;"."&amp; mergeValue(D26)&amp;"."&amp; mergeValue(E26)&amp;"."&amp; mergeValue(F26)&amp;"."&amp; mergeValue(G26)</f>
        <v>1.1.1.1.1.1.1</v>
      </c>
      <c r="M26" s="1071"/>
      <c r="N26" s="648"/>
      <c r="O26" s="765"/>
      <c r="P26" s="765"/>
      <c r="Q26" s="1096"/>
      <c r="R26" s="1285"/>
      <c r="S26" s="1286" t="s">
        <v>84</v>
      </c>
      <c r="T26" s="1285"/>
      <c r="U26" s="1286" t="s">
        <v>85</v>
      </c>
      <c r="V26" s="765"/>
      <c r="W26" s="1261" t="s">
        <v>657</v>
      </c>
      <c r="X26" s="810" t="str">
        <f>strCheckDate(O27:V27)</f>
        <v/>
      </c>
      <c r="Y26" s="831"/>
      <c r="Z26" s="831" t="str">
        <f t="shared" si="0"/>
        <v/>
      </c>
      <c r="AA26" s="831"/>
      <c r="AB26" s="831"/>
      <c r="AC26" s="831"/>
      <c r="AI26" s="810"/>
      <c r="AJ26" s="810"/>
    </row>
    <row r="27" spans="1:36" ht="11.25" hidden="1">
      <c r="A27" s="1290"/>
      <c r="B27" s="1290"/>
      <c r="C27" s="1290"/>
      <c r="D27" s="1290"/>
      <c r="E27" s="1290"/>
      <c r="F27" s="1290"/>
      <c r="G27" s="885"/>
      <c r="H27" s="885"/>
      <c r="I27" s="1290"/>
      <c r="J27" s="1290"/>
      <c r="K27" s="893"/>
      <c r="L27" s="802"/>
      <c r="M27" s="648"/>
      <c r="N27" s="648"/>
      <c r="O27" s="765"/>
      <c r="P27" s="765"/>
      <c r="Q27" s="771" t="str">
        <f>R26 &amp; "-" &amp; T26</f>
        <v>-</v>
      </c>
      <c r="R27" s="1285"/>
      <c r="S27" s="1286"/>
      <c r="T27" s="1285"/>
      <c r="U27" s="1286"/>
      <c r="V27" s="765"/>
      <c r="W27" s="1262"/>
      <c r="Y27" s="831"/>
      <c r="Z27" s="831" t="str">
        <f t="shared" si="0"/>
        <v/>
      </c>
      <c r="AA27" s="831"/>
      <c r="AB27" s="831"/>
      <c r="AC27" s="831"/>
      <c r="AI27" s="810"/>
      <c r="AJ27" s="810"/>
    </row>
    <row r="28" spans="1:36" ht="15" customHeight="1">
      <c r="A28" s="1290"/>
      <c r="B28" s="1290"/>
      <c r="C28" s="1290"/>
      <c r="D28" s="1290"/>
      <c r="E28" s="1290"/>
      <c r="F28" s="1290"/>
      <c r="G28" s="887"/>
      <c r="H28" s="885"/>
      <c r="I28" s="1290"/>
      <c r="J28" s="1290"/>
      <c r="K28" s="892"/>
      <c r="L28" s="690"/>
      <c r="M28" s="559" t="s">
        <v>25</v>
      </c>
      <c r="N28" s="767"/>
      <c r="O28" s="767"/>
      <c r="P28" s="767"/>
      <c r="Q28" s="767"/>
      <c r="R28" s="767"/>
      <c r="S28" s="767"/>
      <c r="T28" s="767"/>
      <c r="U28" s="767"/>
      <c r="V28" s="764"/>
      <c r="W28" s="1263"/>
      <c r="Y28" s="831"/>
      <c r="Z28" s="831" t="str">
        <f t="shared" si="0"/>
        <v>Добавить вид теплоносителя (параметры теплоносителя)</v>
      </c>
      <c r="AA28" s="831"/>
      <c r="AB28" s="831"/>
      <c r="AC28" s="831"/>
      <c r="AI28" s="810"/>
      <c r="AJ28" s="810"/>
    </row>
    <row r="29" spans="1:36" ht="15" customHeight="1">
      <c r="A29" s="1290"/>
      <c r="B29" s="1290"/>
      <c r="C29" s="1290"/>
      <c r="D29" s="1290"/>
      <c r="E29" s="1290"/>
      <c r="F29" s="887"/>
      <c r="G29" s="887"/>
      <c r="H29" s="885"/>
      <c r="I29" s="1290"/>
      <c r="J29" s="887"/>
      <c r="K29" s="892"/>
      <c r="L29" s="690"/>
      <c r="M29" s="558" t="s">
        <v>11</v>
      </c>
      <c r="N29" s="767"/>
      <c r="O29" s="767"/>
      <c r="P29" s="767"/>
      <c r="Q29" s="767"/>
      <c r="R29" s="767"/>
      <c r="S29" s="767"/>
      <c r="T29" s="767"/>
      <c r="U29" s="766"/>
      <c r="V29" s="767"/>
      <c r="W29" s="667"/>
      <c r="Y29" s="831"/>
      <c r="Z29" s="831" t="str">
        <f t="shared" si="0"/>
        <v>Добавить группу потребителей</v>
      </c>
      <c r="AA29" s="831"/>
      <c r="AB29" s="831"/>
      <c r="AC29" s="831"/>
      <c r="AI29" s="810"/>
      <c r="AJ29" s="810"/>
    </row>
    <row r="30" spans="1:36" ht="15" customHeight="1">
      <c r="A30" s="1290"/>
      <c r="B30" s="1290"/>
      <c r="C30" s="1290"/>
      <c r="D30" s="1290"/>
      <c r="E30" s="891"/>
      <c r="F30" s="887"/>
      <c r="G30" s="887"/>
      <c r="H30" s="887"/>
      <c r="I30" s="883"/>
      <c r="J30" s="880"/>
      <c r="K30" s="890"/>
      <c r="L30" s="690"/>
      <c r="M30" s="762" t="s">
        <v>12</v>
      </c>
      <c r="N30" s="767"/>
      <c r="O30" s="767"/>
      <c r="P30" s="767"/>
      <c r="Q30" s="767"/>
      <c r="R30" s="767"/>
      <c r="S30" s="767"/>
      <c r="T30" s="767"/>
      <c r="U30" s="766"/>
      <c r="V30" s="767"/>
      <c r="W30" s="667"/>
      <c r="Y30" s="831"/>
      <c r="Z30" s="831" t="str">
        <f t="shared" si="0"/>
        <v>Добавить схему подключения</v>
      </c>
      <c r="AA30" s="831"/>
      <c r="AB30" s="831"/>
      <c r="AC30" s="831"/>
      <c r="AI30" s="810"/>
      <c r="AJ30" s="810"/>
    </row>
    <row r="31" spans="1:36" ht="15" customHeight="1">
      <c r="A31" s="1290"/>
      <c r="B31" s="1290"/>
      <c r="C31" s="1290"/>
      <c r="D31" s="891"/>
      <c r="E31" s="891"/>
      <c r="F31" s="887"/>
      <c r="G31" s="887"/>
      <c r="H31" s="887"/>
      <c r="I31" s="883"/>
      <c r="J31" s="880"/>
      <c r="K31" s="890"/>
      <c r="L31" s="690"/>
      <c r="M31" s="761" t="s">
        <v>17</v>
      </c>
      <c r="N31" s="767"/>
      <c r="O31" s="767"/>
      <c r="P31" s="767"/>
      <c r="Q31" s="767"/>
      <c r="R31" s="767"/>
      <c r="S31" s="767"/>
      <c r="T31" s="767"/>
      <c r="U31" s="766"/>
      <c r="V31" s="767"/>
      <c r="W31" s="667"/>
      <c r="Y31" s="831"/>
      <c r="Z31" s="831" t="str">
        <f t="shared" si="0"/>
        <v>Добавить источник тепловой энергии</v>
      </c>
      <c r="AA31" s="831"/>
      <c r="AB31" s="831"/>
      <c r="AC31" s="831"/>
      <c r="AI31" s="810"/>
      <c r="AJ31" s="810"/>
    </row>
    <row r="32" spans="1:36" ht="15" customHeight="1">
      <c r="A32" s="1290"/>
      <c r="B32" s="1290"/>
      <c r="C32" s="891"/>
      <c r="D32" s="891"/>
      <c r="E32" s="891"/>
      <c r="F32" s="891"/>
      <c r="G32" s="896"/>
      <c r="H32" s="883"/>
      <c r="I32" s="894"/>
      <c r="J32" s="880"/>
      <c r="K32" s="895"/>
      <c r="L32" s="690"/>
      <c r="M32" s="760" t="s">
        <v>18</v>
      </c>
      <c r="N32" s="767"/>
      <c r="O32" s="767"/>
      <c r="P32" s="767"/>
      <c r="Q32" s="767"/>
      <c r="R32" s="767"/>
      <c r="S32" s="767"/>
      <c r="T32" s="767"/>
      <c r="U32" s="766"/>
      <c r="V32" s="767"/>
      <c r="W32" s="667"/>
      <c r="Y32" s="831"/>
      <c r="Z32" s="831" t="str">
        <f t="shared" si="0"/>
        <v>Добавить наименование системы теплоснабжения</v>
      </c>
      <c r="AA32" s="831"/>
      <c r="AB32" s="831"/>
      <c r="AC32" s="831"/>
      <c r="AI32" s="810"/>
      <c r="AJ32" s="810"/>
    </row>
    <row r="33" spans="1:36" ht="15" customHeight="1">
      <c r="A33" s="1290"/>
      <c r="B33" s="891"/>
      <c r="C33" s="891"/>
      <c r="D33" s="891"/>
      <c r="E33" s="891"/>
      <c r="F33" s="891"/>
      <c r="G33" s="896"/>
      <c r="H33" s="883"/>
      <c r="I33" s="883"/>
      <c r="J33" s="880"/>
      <c r="K33" s="890"/>
      <c r="L33" s="690"/>
      <c r="M33" s="735" t="s">
        <v>19</v>
      </c>
      <c r="N33" s="767"/>
      <c r="O33" s="767"/>
      <c r="P33" s="767"/>
      <c r="Q33" s="767"/>
      <c r="R33" s="767"/>
      <c r="S33" s="767"/>
      <c r="T33" s="767"/>
      <c r="U33" s="766"/>
      <c r="V33" s="767"/>
      <c r="W33" s="667"/>
      <c r="Y33" s="831"/>
      <c r="Z33" s="831" t="str">
        <f t="shared" si="0"/>
        <v>Добавить территорию действия тарифа</v>
      </c>
      <c r="AA33" s="831"/>
      <c r="AB33" s="831"/>
      <c r="AC33" s="831"/>
      <c r="AI33" s="810"/>
      <c r="AJ33" s="810"/>
    </row>
    <row r="34" spans="1:36" s="744" customFormat="1" ht="15" customHeight="1">
      <c r="A34" s="879"/>
      <c r="B34" s="879"/>
      <c r="C34" s="879"/>
      <c r="D34" s="879"/>
      <c r="E34" s="879"/>
      <c r="F34" s="879"/>
      <c r="G34" s="879"/>
      <c r="H34" s="879"/>
      <c r="I34" s="879"/>
      <c r="J34" s="879"/>
      <c r="K34" s="879"/>
      <c r="L34" s="494"/>
      <c r="M34" s="738" t="s">
        <v>309</v>
      </c>
      <c r="N34" s="767"/>
      <c r="O34" s="767"/>
      <c r="P34" s="767"/>
      <c r="Q34" s="767"/>
      <c r="R34" s="767"/>
      <c r="S34" s="767"/>
      <c r="T34" s="767"/>
      <c r="U34" s="766"/>
      <c r="V34" s="767"/>
      <c r="W34" s="667"/>
      <c r="X34" s="723"/>
      <c r="Y34" s="723"/>
      <c r="Z34" s="723"/>
      <c r="AA34" s="723"/>
      <c r="AB34" s="723"/>
      <c r="AC34" s="723"/>
      <c r="AD34" s="723"/>
      <c r="AE34" s="723"/>
      <c r="AF34" s="723"/>
      <c r="AG34" s="723"/>
      <c r="AH34" s="723"/>
    </row>
    <row r="35" spans="1:36" ht="11.25">
      <c r="A35" s="801"/>
      <c r="B35" s="801"/>
      <c r="C35" s="801"/>
      <c r="D35" s="801"/>
      <c r="E35" s="801"/>
      <c r="F35" s="801"/>
      <c r="G35" s="801"/>
      <c r="H35" s="801"/>
      <c r="I35" s="801"/>
      <c r="J35" s="801"/>
      <c r="K35" s="801"/>
      <c r="X35" s="801"/>
      <c r="Y35" s="801"/>
      <c r="Z35" s="801"/>
      <c r="AA35" s="801"/>
      <c r="AB35" s="801"/>
      <c r="AC35" s="801"/>
      <c r="AD35" s="801"/>
      <c r="AE35" s="801"/>
      <c r="AF35" s="801"/>
      <c r="AG35" s="801"/>
      <c r="AH35" s="801"/>
    </row>
    <row r="36" spans="1:36" ht="105.75" customHeight="1">
      <c r="L36" s="1">
        <v>1</v>
      </c>
      <c r="M36" s="1254" t="s">
        <v>634</v>
      </c>
      <c r="N36" s="1254"/>
      <c r="O36" s="1254"/>
      <c r="P36" s="1254"/>
      <c r="Q36" s="1254"/>
      <c r="R36" s="1254"/>
      <c r="S36" s="1254"/>
      <c r="T36" s="1254"/>
      <c r="U36" s="1254"/>
      <c r="V36" s="1254"/>
      <c r="W36" s="1254"/>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xr:uid="{00000000-0002-0000-0F00-000000000000}"/>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xr:uid="{00000000-0002-0000-0F00-000001000000}"/>
    <dataValidation allowBlank="1" showInputMessage="1" showErrorMessage="1" prompt="Для выбора выполните двойной щелчок левой клавиши мыши по соответствующей ячейке." sqref="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S26" xr:uid="{00000000-0002-0000-0F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R26" xr:uid="{00000000-0002-0000-0F00-000003000000}"/>
    <dataValidation type="list" allowBlank="1" showInputMessage="1" showErrorMessage="1" errorTitle="Ошибка" error="Выберите значение из списка" sqref="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M26" xr:uid="{00000000-0002-0000-0F00-000004000000}">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xr:uid="{00000000-0002-0000-0F00-000005000000}">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xr:uid="{00000000-0002-0000-0F00-000006000000}">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xr:uid="{00000000-0002-0000-0F00-000007000000}">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xr:uid="{00000000-0002-0000-0F00-000008000000}">
      <formula1>900</formula1>
    </dataValidation>
    <dataValidation type="list" allowBlank="1" showInputMessage="1" showErrorMessage="1" errorTitle="Ошибка" error="Выберите значение из списка" prompt="Выберите значение из списка" sqref="O25:V25" xr:uid="{00000000-0002-0000-0F00-000009000000}">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05_8">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184</v>
      </c>
    </row>
    <row r="2" spans="1:20" ht="22.5">
      <c r="F2" s="1255" t="s">
        <v>492</v>
      </c>
      <c r="G2" s="1256"/>
      <c r="H2" s="1257"/>
      <c r="I2" s="642"/>
    </row>
    <row r="3" spans="1:20" ht="3" customHeight="1"/>
    <row r="4" spans="1:20" s="572" customFormat="1" ht="11.25">
      <c r="A4" s="592"/>
      <c r="B4" s="592"/>
      <c r="C4" s="592"/>
      <c r="D4" s="592"/>
      <c r="F4" s="1209" t="s">
        <v>454</v>
      </c>
      <c r="G4" s="1209"/>
      <c r="H4" s="1209"/>
      <c r="I4" s="1258"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58"/>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19.12.2018</v>
      </c>
      <c r="I7" s="583" t="s">
        <v>494</v>
      </c>
      <c r="J7" s="617"/>
      <c r="K7" s="592"/>
      <c r="L7" s="592"/>
      <c r="M7" s="592"/>
      <c r="N7" s="592"/>
      <c r="O7" s="592"/>
      <c r="P7" s="592"/>
      <c r="Q7" s="592"/>
      <c r="R7" s="592"/>
      <c r="S7" s="592"/>
      <c r="T7" s="592"/>
    </row>
    <row r="8" spans="1:20" s="572" customFormat="1" ht="45">
      <c r="A8" s="1259">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59"/>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59"/>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59"/>
      <c r="B11" s="1259">
        <v>1</v>
      </c>
      <c r="C11" s="625"/>
      <c r="D11" s="625"/>
      <c r="F11" s="618" t="str">
        <f>"4."&amp;mergeValue(A11) &amp;"."&amp;mergeValue(B11)</f>
        <v>4.1.1</v>
      </c>
      <c r="G11" s="613" t="s">
        <v>594</v>
      </c>
      <c r="H11" s="606" t="str">
        <f>IF(region_name="","",region_name)</f>
        <v>Нижегородская область</v>
      </c>
      <c r="I11" s="583" t="s">
        <v>500</v>
      </c>
      <c r="J11" s="617"/>
      <c r="K11" s="592"/>
      <c r="L11" s="592"/>
      <c r="M11" s="592"/>
      <c r="N11" s="592"/>
      <c r="O11" s="592"/>
      <c r="P11" s="592"/>
      <c r="Q11" s="592"/>
      <c r="R11" s="592"/>
      <c r="S11" s="592"/>
      <c r="T11" s="592"/>
    </row>
    <row r="12" spans="1:20" s="572" customFormat="1" ht="22.5">
      <c r="A12" s="1259"/>
      <c r="B12" s="1259"/>
      <c r="C12" s="1259">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59"/>
      <c r="B13" s="1259"/>
      <c r="C13" s="1259"/>
      <c r="D13" s="625">
        <v>1</v>
      </c>
      <c r="F13" s="618" t="str">
        <f>"4."&amp;mergeValue(A13) &amp;"."&amp;mergeValue(B13)&amp;"."&amp;mergeValue(C13)&amp;"."&amp;mergeValue(D13)</f>
        <v>4.1.1.1.1</v>
      </c>
      <c r="G13" s="635" t="s">
        <v>499</v>
      </c>
      <c r="H13" s="606"/>
      <c r="I13" s="1260" t="s">
        <v>593</v>
      </c>
      <c r="J13" s="617"/>
      <c r="K13" s="592"/>
      <c r="L13" s="592"/>
      <c r="M13" s="592"/>
      <c r="N13" s="592"/>
      <c r="O13" s="592"/>
      <c r="P13" s="592"/>
      <c r="Q13" s="592"/>
      <c r="R13" s="592"/>
      <c r="S13" s="592"/>
      <c r="T13" s="592"/>
    </row>
    <row r="14" spans="1:20" s="572" customFormat="1" ht="18.75">
      <c r="A14" s="1259"/>
      <c r="B14" s="1259"/>
      <c r="C14" s="1259"/>
      <c r="D14" s="625"/>
      <c r="F14" s="621"/>
      <c r="G14" s="552" t="s">
        <v>4</v>
      </c>
      <c r="H14" s="626"/>
      <c r="I14" s="1260"/>
      <c r="J14" s="617"/>
      <c r="K14" s="592"/>
      <c r="L14" s="592"/>
      <c r="M14" s="592"/>
      <c r="N14" s="592"/>
      <c r="O14" s="592"/>
      <c r="P14" s="592"/>
      <c r="Q14" s="592"/>
      <c r="R14" s="592"/>
      <c r="S14" s="592"/>
      <c r="T14" s="592"/>
    </row>
    <row r="15" spans="1:20" s="572" customFormat="1" ht="18.75">
      <c r="A15" s="1259"/>
      <c r="B15" s="1259"/>
      <c r="C15" s="625"/>
      <c r="D15" s="625"/>
      <c r="F15" s="636"/>
      <c r="G15" s="579" t="s">
        <v>403</v>
      </c>
      <c r="H15" s="637"/>
      <c r="I15" s="638"/>
      <c r="J15" s="617"/>
      <c r="K15" s="592"/>
      <c r="L15" s="592"/>
      <c r="M15" s="592"/>
      <c r="N15" s="592"/>
      <c r="O15" s="592"/>
      <c r="P15" s="592"/>
      <c r="Q15" s="592"/>
      <c r="R15" s="592"/>
      <c r="S15" s="592"/>
      <c r="T15" s="592"/>
    </row>
    <row r="16" spans="1:20" s="572" customFormat="1" ht="18.75">
      <c r="A16" s="1259"/>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54" t="s">
        <v>595</v>
      </c>
      <c r="H19" s="1254"/>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000-000000000000}">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06_8">
    <tabColor rgb="FFEAEBEE"/>
    <pageSetUpPr fitToPage="1"/>
  </sheetPr>
  <dimension ref="A1:AG34"/>
  <sheetViews>
    <sheetView showGridLines="0" topLeftCell="I4" zoomScaleNormal="100" workbookViewId="0"/>
  </sheetViews>
  <sheetFormatPr defaultColWidth="10.5703125" defaultRowHeight="14.25"/>
  <cols>
    <col min="1" max="6" width="10.5703125" style="186" hidden="1" customWidth="1"/>
    <col min="7" max="8" width="9.140625" style="512"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15" width="23.7109375" style="478" customWidth="1"/>
    <col min="16" max="17" width="1.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3" width="10.5703125" style="502"/>
    <col min="34" max="256" width="10.5703125" style="478"/>
    <col min="257" max="264" width="0" style="478" hidden="1" customWidth="1"/>
    <col min="265" max="267" width="3.7109375" style="478" customWidth="1"/>
    <col min="268" max="268" width="12.7109375" style="478" customWidth="1"/>
    <col min="269" max="269" width="51.140625" style="478" customWidth="1"/>
    <col min="270" max="270" width="0" style="478" hidden="1" customWidth="1"/>
    <col min="271" max="271" width="18.7109375" style="478" customWidth="1"/>
    <col min="272"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51.140625" style="478" customWidth="1"/>
    <col min="526" max="526" width="0" style="478" hidden="1" customWidth="1"/>
    <col min="527" max="527" width="18.7109375" style="478" customWidth="1"/>
    <col min="528"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51.140625" style="478" customWidth="1"/>
    <col min="782" max="782" width="0" style="478" hidden="1" customWidth="1"/>
    <col min="783" max="783" width="18.7109375" style="478" customWidth="1"/>
    <col min="784"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51.140625" style="478" customWidth="1"/>
    <col min="1038" max="1038" width="0" style="478" hidden="1" customWidth="1"/>
    <col min="1039" max="1039" width="18.7109375" style="478" customWidth="1"/>
    <col min="1040"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51.140625" style="478" customWidth="1"/>
    <col min="1294" max="1294" width="0" style="478" hidden="1" customWidth="1"/>
    <col min="1295" max="1295" width="18.7109375" style="478" customWidth="1"/>
    <col min="1296"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51.140625" style="478" customWidth="1"/>
    <col min="1550" max="1550" width="0" style="478" hidden="1" customWidth="1"/>
    <col min="1551" max="1551" width="18.7109375" style="478" customWidth="1"/>
    <col min="1552"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51.140625" style="478" customWidth="1"/>
    <col min="1806" max="1806" width="0" style="478" hidden="1" customWidth="1"/>
    <col min="1807" max="1807" width="18.7109375" style="478" customWidth="1"/>
    <col min="1808"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51.140625" style="478" customWidth="1"/>
    <col min="2062" max="2062" width="0" style="478" hidden="1" customWidth="1"/>
    <col min="2063" max="2063" width="18.7109375" style="478" customWidth="1"/>
    <col min="2064"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51.140625" style="478" customWidth="1"/>
    <col min="2318" max="2318" width="0" style="478" hidden="1" customWidth="1"/>
    <col min="2319" max="2319" width="18.7109375" style="478" customWidth="1"/>
    <col min="2320"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51.140625" style="478" customWidth="1"/>
    <col min="2574" max="2574" width="0" style="478" hidden="1" customWidth="1"/>
    <col min="2575" max="2575" width="18.7109375" style="478" customWidth="1"/>
    <col min="2576"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51.140625" style="478" customWidth="1"/>
    <col min="2830" max="2830" width="0" style="478" hidden="1" customWidth="1"/>
    <col min="2831" max="2831" width="18.7109375" style="478" customWidth="1"/>
    <col min="2832"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51.140625" style="478" customWidth="1"/>
    <col min="3086" max="3086" width="0" style="478" hidden="1" customWidth="1"/>
    <col min="3087" max="3087" width="18.7109375" style="478" customWidth="1"/>
    <col min="3088"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51.140625" style="478" customWidth="1"/>
    <col min="3342" max="3342" width="0" style="478" hidden="1" customWidth="1"/>
    <col min="3343" max="3343" width="18.7109375" style="478" customWidth="1"/>
    <col min="3344"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51.140625" style="478" customWidth="1"/>
    <col min="3598" max="3598" width="0" style="478" hidden="1" customWidth="1"/>
    <col min="3599" max="3599" width="18.7109375" style="478" customWidth="1"/>
    <col min="3600"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51.140625" style="478" customWidth="1"/>
    <col min="3854" max="3854" width="0" style="478" hidden="1" customWidth="1"/>
    <col min="3855" max="3855" width="18.7109375" style="478" customWidth="1"/>
    <col min="3856"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51.140625" style="478" customWidth="1"/>
    <col min="4110" max="4110" width="0" style="478" hidden="1" customWidth="1"/>
    <col min="4111" max="4111" width="18.7109375" style="478" customWidth="1"/>
    <col min="4112"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51.140625" style="478" customWidth="1"/>
    <col min="4366" max="4366" width="0" style="478" hidden="1" customWidth="1"/>
    <col min="4367" max="4367" width="18.7109375" style="478" customWidth="1"/>
    <col min="4368"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51.140625" style="478" customWidth="1"/>
    <col min="4622" max="4622" width="0" style="478" hidden="1" customWidth="1"/>
    <col min="4623" max="4623" width="18.7109375" style="478" customWidth="1"/>
    <col min="4624"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51.140625" style="478" customWidth="1"/>
    <col min="4878" max="4878" width="0" style="478" hidden="1" customWidth="1"/>
    <col min="4879" max="4879" width="18.7109375" style="478" customWidth="1"/>
    <col min="4880"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51.140625" style="478" customWidth="1"/>
    <col min="5134" max="5134" width="0" style="478" hidden="1" customWidth="1"/>
    <col min="5135" max="5135" width="18.7109375" style="478" customWidth="1"/>
    <col min="5136"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51.140625" style="478" customWidth="1"/>
    <col min="5390" max="5390" width="0" style="478" hidden="1" customWidth="1"/>
    <col min="5391" max="5391" width="18.7109375" style="478" customWidth="1"/>
    <col min="5392"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51.140625" style="478" customWidth="1"/>
    <col min="5646" max="5646" width="0" style="478" hidden="1" customWidth="1"/>
    <col min="5647" max="5647" width="18.7109375" style="478" customWidth="1"/>
    <col min="5648"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51.140625" style="478" customWidth="1"/>
    <col min="5902" max="5902" width="0" style="478" hidden="1" customWidth="1"/>
    <col min="5903" max="5903" width="18.7109375" style="478" customWidth="1"/>
    <col min="5904"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51.140625" style="478" customWidth="1"/>
    <col min="6158" max="6158" width="0" style="478" hidden="1" customWidth="1"/>
    <col min="6159" max="6159" width="18.7109375" style="478" customWidth="1"/>
    <col min="6160"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51.140625" style="478" customWidth="1"/>
    <col min="6414" max="6414" width="0" style="478" hidden="1" customWidth="1"/>
    <col min="6415" max="6415" width="18.7109375" style="478" customWidth="1"/>
    <col min="6416"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51.140625" style="478" customWidth="1"/>
    <col min="6670" max="6670" width="0" style="478" hidden="1" customWidth="1"/>
    <col min="6671" max="6671" width="18.7109375" style="478" customWidth="1"/>
    <col min="6672"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51.140625" style="478" customWidth="1"/>
    <col min="6926" max="6926" width="0" style="478" hidden="1" customWidth="1"/>
    <col min="6927" max="6927" width="18.7109375" style="478" customWidth="1"/>
    <col min="6928"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51.140625" style="478" customWidth="1"/>
    <col min="7182" max="7182" width="0" style="478" hidden="1" customWidth="1"/>
    <col min="7183" max="7183" width="18.7109375" style="478" customWidth="1"/>
    <col min="7184"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51.140625" style="478" customWidth="1"/>
    <col min="7438" max="7438" width="0" style="478" hidden="1" customWidth="1"/>
    <col min="7439" max="7439" width="18.7109375" style="478" customWidth="1"/>
    <col min="7440"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51.140625" style="478" customWidth="1"/>
    <col min="7694" max="7694" width="0" style="478" hidden="1" customWidth="1"/>
    <col min="7695" max="7695" width="18.7109375" style="478" customWidth="1"/>
    <col min="7696"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51.140625" style="478" customWidth="1"/>
    <col min="7950" max="7950" width="0" style="478" hidden="1" customWidth="1"/>
    <col min="7951" max="7951" width="18.7109375" style="478" customWidth="1"/>
    <col min="7952"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51.140625" style="478" customWidth="1"/>
    <col min="8206" max="8206" width="0" style="478" hidden="1" customWidth="1"/>
    <col min="8207" max="8207" width="18.7109375" style="478" customWidth="1"/>
    <col min="8208"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51.140625" style="478" customWidth="1"/>
    <col min="8462" max="8462" width="0" style="478" hidden="1" customWidth="1"/>
    <col min="8463" max="8463" width="18.7109375" style="478" customWidth="1"/>
    <col min="8464"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51.140625" style="478" customWidth="1"/>
    <col min="8718" max="8718" width="0" style="478" hidden="1" customWidth="1"/>
    <col min="8719" max="8719" width="18.7109375" style="478" customWidth="1"/>
    <col min="8720"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51.140625" style="478" customWidth="1"/>
    <col min="8974" max="8974" width="0" style="478" hidden="1" customWidth="1"/>
    <col min="8975" max="8975" width="18.7109375" style="478" customWidth="1"/>
    <col min="8976"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51.140625" style="478" customWidth="1"/>
    <col min="9230" max="9230" width="0" style="478" hidden="1" customWidth="1"/>
    <col min="9231" max="9231" width="18.7109375" style="478" customWidth="1"/>
    <col min="9232"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51.140625" style="478" customWidth="1"/>
    <col min="9486" max="9486" width="0" style="478" hidden="1" customWidth="1"/>
    <col min="9487" max="9487" width="18.7109375" style="478" customWidth="1"/>
    <col min="9488"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51.140625" style="478" customWidth="1"/>
    <col min="9742" max="9742" width="0" style="478" hidden="1" customWidth="1"/>
    <col min="9743" max="9743" width="18.7109375" style="478" customWidth="1"/>
    <col min="9744"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51.140625" style="478" customWidth="1"/>
    <col min="9998" max="9998" width="0" style="478" hidden="1" customWidth="1"/>
    <col min="9999" max="9999" width="18.7109375" style="478" customWidth="1"/>
    <col min="10000"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51.140625" style="478" customWidth="1"/>
    <col min="10254" max="10254" width="0" style="478" hidden="1" customWidth="1"/>
    <col min="10255" max="10255" width="18.7109375" style="478" customWidth="1"/>
    <col min="10256"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51.140625" style="478" customWidth="1"/>
    <col min="10510" max="10510" width="0" style="478" hidden="1" customWidth="1"/>
    <col min="10511" max="10511" width="18.7109375" style="478" customWidth="1"/>
    <col min="10512"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51.140625" style="478" customWidth="1"/>
    <col min="10766" max="10766" width="0" style="478" hidden="1" customWidth="1"/>
    <col min="10767" max="10767" width="18.7109375" style="478" customWidth="1"/>
    <col min="10768"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51.140625" style="478" customWidth="1"/>
    <col min="11022" max="11022" width="0" style="478" hidden="1" customWidth="1"/>
    <col min="11023" max="11023" width="18.7109375" style="478" customWidth="1"/>
    <col min="11024"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51.140625" style="478" customWidth="1"/>
    <col min="11278" max="11278" width="0" style="478" hidden="1" customWidth="1"/>
    <col min="11279" max="11279" width="18.7109375" style="478" customWidth="1"/>
    <col min="11280"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51.140625" style="478" customWidth="1"/>
    <col min="11534" max="11534" width="0" style="478" hidden="1" customWidth="1"/>
    <col min="11535" max="11535" width="18.7109375" style="478" customWidth="1"/>
    <col min="11536"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51.140625" style="478" customWidth="1"/>
    <col min="11790" max="11790" width="0" style="478" hidden="1" customWidth="1"/>
    <col min="11791" max="11791" width="18.7109375" style="478" customWidth="1"/>
    <col min="11792"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51.140625" style="478" customWidth="1"/>
    <col min="12046" max="12046" width="0" style="478" hidden="1" customWidth="1"/>
    <col min="12047" max="12047" width="18.7109375" style="478" customWidth="1"/>
    <col min="12048"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51.140625" style="478" customWidth="1"/>
    <col min="12302" max="12302" width="0" style="478" hidden="1" customWidth="1"/>
    <col min="12303" max="12303" width="18.7109375" style="478" customWidth="1"/>
    <col min="12304"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51.140625" style="478" customWidth="1"/>
    <col min="12558" max="12558" width="0" style="478" hidden="1" customWidth="1"/>
    <col min="12559" max="12559" width="18.7109375" style="478" customWidth="1"/>
    <col min="12560"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51.140625" style="478" customWidth="1"/>
    <col min="12814" max="12814" width="0" style="478" hidden="1" customWidth="1"/>
    <col min="12815" max="12815" width="18.7109375" style="478" customWidth="1"/>
    <col min="12816"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51.140625" style="478" customWidth="1"/>
    <col min="13070" max="13070" width="0" style="478" hidden="1" customWidth="1"/>
    <col min="13071" max="13071" width="18.7109375" style="478" customWidth="1"/>
    <col min="13072"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51.140625" style="478" customWidth="1"/>
    <col min="13326" max="13326" width="0" style="478" hidden="1" customWidth="1"/>
    <col min="13327" max="13327" width="18.7109375" style="478" customWidth="1"/>
    <col min="13328"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51.140625" style="478" customWidth="1"/>
    <col min="13582" max="13582" width="0" style="478" hidden="1" customWidth="1"/>
    <col min="13583" max="13583" width="18.7109375" style="478" customWidth="1"/>
    <col min="13584"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51.140625" style="478" customWidth="1"/>
    <col min="13838" max="13838" width="0" style="478" hidden="1" customWidth="1"/>
    <col min="13839" max="13839" width="18.7109375" style="478" customWidth="1"/>
    <col min="13840"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51.140625" style="478" customWidth="1"/>
    <col min="14094" max="14094" width="0" style="478" hidden="1" customWidth="1"/>
    <col min="14095" max="14095" width="18.7109375" style="478" customWidth="1"/>
    <col min="14096"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51.140625" style="478" customWidth="1"/>
    <col min="14350" max="14350" width="0" style="478" hidden="1" customWidth="1"/>
    <col min="14351" max="14351" width="18.7109375" style="478" customWidth="1"/>
    <col min="14352"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51.140625" style="478" customWidth="1"/>
    <col min="14606" max="14606" width="0" style="478" hidden="1" customWidth="1"/>
    <col min="14607" max="14607" width="18.7109375" style="478" customWidth="1"/>
    <col min="14608"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51.140625" style="478" customWidth="1"/>
    <col min="14862" max="14862" width="0" style="478" hidden="1" customWidth="1"/>
    <col min="14863" max="14863" width="18.7109375" style="478" customWidth="1"/>
    <col min="14864"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51.140625" style="478" customWidth="1"/>
    <col min="15118" max="15118" width="0" style="478" hidden="1" customWidth="1"/>
    <col min="15119" max="15119" width="18.7109375" style="478" customWidth="1"/>
    <col min="15120"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51.140625" style="478" customWidth="1"/>
    <col min="15374" max="15374" width="0" style="478" hidden="1" customWidth="1"/>
    <col min="15375" max="15375" width="18.7109375" style="478" customWidth="1"/>
    <col min="15376"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51.140625" style="478" customWidth="1"/>
    <col min="15630" max="15630" width="0" style="478" hidden="1" customWidth="1"/>
    <col min="15631" max="15631" width="18.7109375" style="478" customWidth="1"/>
    <col min="15632"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51.140625" style="478" customWidth="1"/>
    <col min="15886" max="15886" width="0" style="478" hidden="1" customWidth="1"/>
    <col min="15887" max="15887" width="18.7109375" style="478" customWidth="1"/>
    <col min="15888"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51.140625" style="478" customWidth="1"/>
    <col min="16142" max="16142" width="0" style="478" hidden="1" customWidth="1"/>
    <col min="16143" max="16143" width="18.7109375" style="478" customWidth="1"/>
    <col min="16144"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79"/>
    </row>
    <row r="5" spans="1:33" ht="22.5" customHeight="1">
      <c r="J5" s="483"/>
      <c r="K5" s="483"/>
      <c r="L5" s="1287" t="s">
        <v>633</v>
      </c>
      <c r="M5" s="1287"/>
      <c r="N5" s="1287"/>
      <c r="O5" s="1287"/>
      <c r="P5" s="1287"/>
      <c r="Q5" s="1287"/>
      <c r="R5" s="1287"/>
      <c r="S5" s="1287"/>
      <c r="T5" s="1287"/>
      <c r="U5" s="499"/>
    </row>
    <row r="6" spans="1:33" ht="3" customHeight="1">
      <c r="J6" s="483"/>
      <c r="K6" s="483"/>
      <c r="L6" s="479"/>
      <c r="M6" s="479"/>
      <c r="N6" s="479"/>
      <c r="O6" s="482"/>
      <c r="P6" s="482"/>
      <c r="Q6" s="482"/>
      <c r="R6" s="482"/>
      <c r="S6" s="482"/>
      <c r="T6" s="482"/>
      <c r="U6" s="479"/>
    </row>
    <row r="7" spans="1:33" s="493" customFormat="1" ht="22.5">
      <c r="A7" s="513"/>
      <c r="B7" s="513"/>
      <c r="C7" s="513"/>
      <c r="D7" s="513"/>
      <c r="E7" s="513"/>
      <c r="F7" s="513"/>
      <c r="G7" s="513"/>
      <c r="H7" s="513"/>
      <c r="L7" s="501"/>
      <c r="M7" s="619" t="s">
        <v>503</v>
      </c>
      <c r="N7" s="668"/>
      <c r="O7" s="1264" t="str">
        <f>IF(NameOrPr_ch="",IF(NameOrPr="","",NameOrPr),NameOrPr_ch)</f>
        <v>Региональная служба по тарифам Нижегородской области</v>
      </c>
      <c r="P7" s="1264"/>
      <c r="Q7" s="1264"/>
      <c r="R7" s="1264"/>
      <c r="S7" s="1264"/>
      <c r="T7" s="1264"/>
      <c r="U7" s="584"/>
      <c r="V7" s="584"/>
      <c r="W7" s="521"/>
      <c r="X7" s="507"/>
      <c r="Y7" s="507"/>
      <c r="Z7" s="507"/>
      <c r="AA7" s="507"/>
      <c r="AB7" s="507"/>
      <c r="AC7" s="507"/>
      <c r="AD7" s="507"/>
      <c r="AE7" s="507"/>
      <c r="AF7" s="507"/>
      <c r="AG7" s="507"/>
    </row>
    <row r="8" spans="1:33" s="493" customFormat="1" ht="18.75">
      <c r="A8" s="513"/>
      <c r="B8" s="513"/>
      <c r="C8" s="513"/>
      <c r="D8" s="513"/>
      <c r="E8" s="513"/>
      <c r="F8" s="513"/>
      <c r="G8" s="513"/>
      <c r="H8" s="513"/>
      <c r="L8" s="501"/>
      <c r="M8" s="619" t="s">
        <v>598</v>
      </c>
      <c r="N8" s="668"/>
      <c r="O8" s="1264" t="str">
        <f>IF(datePr_ch="",IF(datePr="","",datePr),datePr_ch)</f>
        <v>21.11.2018</v>
      </c>
      <c r="P8" s="1264"/>
      <c r="Q8" s="1264"/>
      <c r="R8" s="1264"/>
      <c r="S8" s="1264"/>
      <c r="T8" s="1264"/>
      <c r="U8" s="584"/>
      <c r="V8" s="584"/>
      <c r="W8" s="521"/>
      <c r="X8" s="507"/>
      <c r="Y8" s="507"/>
      <c r="Z8" s="507"/>
      <c r="AA8" s="507"/>
      <c r="AB8" s="507"/>
      <c r="AC8" s="507"/>
      <c r="AD8" s="507"/>
      <c r="AE8" s="507"/>
      <c r="AF8" s="507"/>
      <c r="AG8" s="507"/>
    </row>
    <row r="9" spans="1:33" s="493" customFormat="1" ht="18.75">
      <c r="A9" s="513"/>
      <c r="B9" s="513"/>
      <c r="C9" s="513"/>
      <c r="D9" s="513"/>
      <c r="E9" s="513"/>
      <c r="F9" s="513"/>
      <c r="G9" s="513"/>
      <c r="H9" s="513"/>
      <c r="L9" s="152"/>
      <c r="M9" s="619" t="s">
        <v>597</v>
      </c>
      <c r="N9" s="668"/>
      <c r="O9" s="1264" t="str">
        <f>IF(numberPr_ch="",IF(numberPr="","",numberPr),numberPr_ch)</f>
        <v>47/17</v>
      </c>
      <c r="P9" s="1264"/>
      <c r="Q9" s="1264"/>
      <c r="R9" s="1264"/>
      <c r="S9" s="1264"/>
      <c r="T9" s="1264"/>
      <c r="U9" s="584"/>
      <c r="V9" s="584"/>
      <c r="W9" s="521"/>
      <c r="X9" s="507"/>
      <c r="Y9" s="507"/>
      <c r="Z9" s="507"/>
      <c r="AA9" s="507"/>
      <c r="AB9" s="507"/>
      <c r="AC9" s="507"/>
      <c r="AD9" s="507"/>
      <c r="AE9" s="507"/>
      <c r="AF9" s="507"/>
      <c r="AG9" s="507"/>
    </row>
    <row r="10" spans="1:33" s="493" customFormat="1" ht="18.75">
      <c r="A10" s="513"/>
      <c r="B10" s="513"/>
      <c r="C10" s="513"/>
      <c r="D10" s="513"/>
      <c r="E10" s="513"/>
      <c r="F10" s="513"/>
      <c r="G10" s="513"/>
      <c r="H10" s="513"/>
      <c r="L10" s="152"/>
      <c r="M10" s="619" t="s">
        <v>502</v>
      </c>
      <c r="N10" s="668"/>
      <c r="O10" s="1264" t="str">
        <f>IF(IstPub_ch="",IF(IstPub="","",IstPub),IstPub_ch)</f>
        <v>официальный сайт РСТ НО</v>
      </c>
      <c r="P10" s="1264"/>
      <c r="Q10" s="1264"/>
      <c r="R10" s="1264"/>
      <c r="S10" s="1264"/>
      <c r="T10" s="1264"/>
      <c r="U10" s="584"/>
      <c r="V10" s="584"/>
      <c r="W10" s="521"/>
      <c r="X10" s="507"/>
      <c r="Y10" s="507"/>
      <c r="Z10" s="507"/>
      <c r="AA10" s="507"/>
      <c r="AB10" s="507"/>
      <c r="AC10" s="507"/>
      <c r="AD10" s="507"/>
      <c r="AE10" s="507"/>
      <c r="AF10" s="507"/>
      <c r="AG10" s="507"/>
    </row>
    <row r="11" spans="1:33" s="493" customFormat="1" ht="11.25" hidden="1">
      <c r="A11" s="513"/>
      <c r="B11" s="513"/>
      <c r="C11" s="513"/>
      <c r="D11" s="513"/>
      <c r="E11" s="513"/>
      <c r="F11" s="513"/>
      <c r="G11" s="513"/>
      <c r="H11" s="513"/>
      <c r="L11" s="152"/>
      <c r="M11" s="152"/>
      <c r="N11" s="490"/>
      <c r="O11" s="500"/>
      <c r="P11" s="500"/>
      <c r="Q11" s="500"/>
      <c r="R11" s="500"/>
      <c r="S11" s="500"/>
      <c r="T11" s="500"/>
      <c r="U11" s="505" t="s">
        <v>373</v>
      </c>
      <c r="X11" s="507"/>
      <c r="Y11" s="507"/>
      <c r="Z11" s="507"/>
      <c r="AA11" s="507"/>
      <c r="AB11" s="507"/>
      <c r="AC11" s="507"/>
      <c r="AD11" s="507"/>
      <c r="AE11" s="507"/>
      <c r="AF11" s="507"/>
      <c r="AG11" s="507"/>
    </row>
    <row r="12" spans="1:33" ht="15" customHeight="1">
      <c r="H12" s="512" t="s">
        <v>93</v>
      </c>
      <c r="J12" s="483"/>
      <c r="K12" s="483"/>
      <c r="L12" s="479"/>
      <c r="M12" s="479"/>
      <c r="N12" s="479"/>
      <c r="O12" s="1305"/>
      <c r="P12" s="1305"/>
      <c r="Q12" s="1305"/>
      <c r="R12" s="1305"/>
      <c r="S12" s="1305"/>
      <c r="T12" s="1305"/>
      <c r="U12" s="1305"/>
    </row>
    <row r="13" spans="1:33">
      <c r="J13" s="483"/>
      <c r="K13" s="483"/>
      <c r="L13" s="1209" t="s">
        <v>454</v>
      </c>
      <c r="M13" s="1209"/>
      <c r="N13" s="1209"/>
      <c r="O13" s="1209"/>
      <c r="P13" s="1209"/>
      <c r="Q13" s="1209"/>
      <c r="R13" s="1209"/>
      <c r="S13" s="1209"/>
      <c r="T13" s="1209"/>
      <c r="U13" s="1209"/>
      <c r="V13" s="1209"/>
      <c r="W13" s="1209" t="s">
        <v>455</v>
      </c>
    </row>
    <row r="14" spans="1:33" ht="14.25" customHeight="1">
      <c r="J14" s="483"/>
      <c r="K14" s="483"/>
      <c r="L14" s="1271" t="s">
        <v>92</v>
      </c>
      <c r="M14" s="1271" t="s">
        <v>641</v>
      </c>
      <c r="N14" s="476"/>
      <c r="O14" s="1272" t="s">
        <v>643</v>
      </c>
      <c r="P14" s="1273"/>
      <c r="Q14" s="1273"/>
      <c r="R14" s="1273"/>
      <c r="S14" s="1273"/>
      <c r="T14" s="1274"/>
      <c r="U14" s="1282" t="s">
        <v>341</v>
      </c>
      <c r="V14" s="1304" t="s">
        <v>275</v>
      </c>
      <c r="W14" s="1209"/>
    </row>
    <row r="15" spans="1:33" ht="14.25" customHeight="1">
      <c r="J15" s="483"/>
      <c r="K15" s="483"/>
      <c r="L15" s="1271"/>
      <c r="M15" s="1271"/>
      <c r="N15" s="475"/>
      <c r="O15" s="1277" t="s">
        <v>642</v>
      </c>
      <c r="P15" s="657"/>
      <c r="Q15" s="657"/>
      <c r="R15" s="1280" t="s">
        <v>656</v>
      </c>
      <c r="S15" s="1280"/>
      <c r="T15" s="1281"/>
      <c r="U15" s="1283"/>
      <c r="V15" s="1304"/>
      <c r="W15" s="1209"/>
    </row>
    <row r="16" spans="1:33" ht="30.75" customHeight="1">
      <c r="J16" s="483"/>
      <c r="K16" s="483"/>
      <c r="L16" s="1271"/>
      <c r="M16" s="1271"/>
      <c r="N16" s="474"/>
      <c r="O16" s="1278"/>
      <c r="P16" s="655"/>
      <c r="Q16" s="656"/>
      <c r="R16" s="538" t="s">
        <v>274</v>
      </c>
      <c r="S16" s="1266" t="s">
        <v>273</v>
      </c>
      <c r="T16" s="1267"/>
      <c r="U16" s="1284"/>
      <c r="V16" s="1304"/>
      <c r="W16" s="1209"/>
    </row>
    <row r="17" spans="1:33">
      <c r="J17" s="483"/>
      <c r="K17" s="491">
        <v>1</v>
      </c>
      <c r="L17" s="639" t="s">
        <v>93</v>
      </c>
      <c r="M17" s="639" t="s">
        <v>49</v>
      </c>
      <c r="N17" s="511" t="s">
        <v>49</v>
      </c>
      <c r="O17" s="640">
        <f ca="1">OFFSET(O17,0,-1)+1</f>
        <v>3</v>
      </c>
      <c r="P17" s="641">
        <f ca="1">OFFSET(P17,0,-1)</f>
        <v>3</v>
      </c>
      <c r="Q17" s="641">
        <f ca="1">OFFSET(Q17,0,-1)</f>
        <v>3</v>
      </c>
      <c r="R17" s="640">
        <f ca="1">OFFSET(R17,0,-1)+1</f>
        <v>4</v>
      </c>
      <c r="S17" s="1302">
        <f ca="1">OFFSET(S17,0,-1)+1</f>
        <v>5</v>
      </c>
      <c r="T17" s="1302"/>
      <c r="U17" s="640">
        <f ca="1">OFFSET(U17,0,-2)+1</f>
        <v>6</v>
      </c>
      <c r="V17" s="641">
        <f ca="1">OFFSET(V17,0,-1)</f>
        <v>6</v>
      </c>
      <c r="W17" s="640">
        <f ca="1">OFFSET(W17,0,-1)+1</f>
        <v>7</v>
      </c>
    </row>
    <row r="18" spans="1:33" ht="22.5">
      <c r="A18" s="1290">
        <v>1</v>
      </c>
      <c r="B18" s="903"/>
      <c r="C18" s="903"/>
      <c r="D18" s="903"/>
      <c r="E18" s="904"/>
      <c r="F18" s="905"/>
      <c r="G18" s="905"/>
      <c r="H18" s="905"/>
      <c r="I18" s="906"/>
      <c r="J18" s="901"/>
      <c r="K18" s="908"/>
      <c r="L18" s="595">
        <f>mergeValue(A18)</f>
        <v>1</v>
      </c>
      <c r="M18" s="643" t="s">
        <v>20</v>
      </c>
      <c r="N18" s="582"/>
      <c r="O18" s="1303"/>
      <c r="P18" s="1303"/>
      <c r="Q18" s="1303"/>
      <c r="R18" s="1303"/>
      <c r="S18" s="1303"/>
      <c r="T18" s="1303"/>
      <c r="U18" s="1303"/>
      <c r="V18" s="1303"/>
      <c r="W18" s="632" t="s">
        <v>477</v>
      </c>
    </row>
    <row r="19" spans="1:33" ht="22.5">
      <c r="A19" s="1290"/>
      <c r="B19" s="1290">
        <v>1</v>
      </c>
      <c r="C19" s="903"/>
      <c r="D19" s="903"/>
      <c r="E19" s="905"/>
      <c r="F19" s="905"/>
      <c r="G19" s="905"/>
      <c r="H19" s="905"/>
      <c r="I19" s="900"/>
      <c r="J19" s="899"/>
      <c r="K19" s="902"/>
      <c r="L19" s="595" t="str">
        <f>mergeValue(A19) &amp;"."&amp; mergeValue(B19)</f>
        <v>1.1</v>
      </c>
      <c r="M19" s="548" t="s">
        <v>16</v>
      </c>
      <c r="N19" s="582"/>
      <c r="O19" s="1303"/>
      <c r="P19" s="1303"/>
      <c r="Q19" s="1303"/>
      <c r="R19" s="1303"/>
      <c r="S19" s="1303"/>
      <c r="T19" s="1303"/>
      <c r="U19" s="1303"/>
      <c r="V19" s="1303"/>
      <c r="W19" s="632" t="s">
        <v>478</v>
      </c>
    </row>
    <row r="20" spans="1:33" ht="22.5">
      <c r="A20" s="1290"/>
      <c r="B20" s="1290"/>
      <c r="C20" s="1290">
        <v>1</v>
      </c>
      <c r="D20" s="903"/>
      <c r="E20" s="905"/>
      <c r="F20" s="905"/>
      <c r="G20" s="905"/>
      <c r="H20" s="905"/>
      <c r="I20" s="907"/>
      <c r="J20" s="899"/>
      <c r="K20" s="902"/>
      <c r="L20" s="595" t="str">
        <f>mergeValue(A20) &amp;"."&amp; mergeValue(B20)&amp;"."&amp; mergeValue(C20)</f>
        <v>1.1.1</v>
      </c>
      <c r="M20" s="549" t="s">
        <v>7</v>
      </c>
      <c r="N20" s="582"/>
      <c r="O20" s="1303"/>
      <c r="P20" s="1303"/>
      <c r="Q20" s="1303"/>
      <c r="R20" s="1303"/>
      <c r="S20" s="1303"/>
      <c r="T20" s="1303"/>
      <c r="U20" s="1303"/>
      <c r="V20" s="1303"/>
      <c r="W20" s="632" t="s">
        <v>635</v>
      </c>
    </row>
    <row r="21" spans="1:33" ht="22.5">
      <c r="A21" s="1290"/>
      <c r="B21" s="1290"/>
      <c r="C21" s="1290"/>
      <c r="D21" s="1290">
        <v>1</v>
      </c>
      <c r="E21" s="905"/>
      <c r="F21" s="905"/>
      <c r="G21" s="905"/>
      <c r="H21" s="905"/>
      <c r="I21" s="907"/>
      <c r="J21" s="899"/>
      <c r="K21" s="902"/>
      <c r="L21" s="595" t="str">
        <f>mergeValue(A21) &amp;"."&amp; mergeValue(B21)&amp;"."&amp; mergeValue(C21)&amp;"."&amp; mergeValue(D21)</f>
        <v>1.1.1.1</v>
      </c>
      <c r="M21" s="550" t="s">
        <v>22</v>
      </c>
      <c r="N21" s="582"/>
      <c r="O21" s="1303"/>
      <c r="P21" s="1303"/>
      <c r="Q21" s="1303"/>
      <c r="R21" s="1303"/>
      <c r="S21" s="1303"/>
      <c r="T21" s="1303"/>
      <c r="U21" s="1303"/>
      <c r="V21" s="1303"/>
      <c r="W21" s="632" t="s">
        <v>636</v>
      </c>
    </row>
    <row r="22" spans="1:33" ht="101.25">
      <c r="A22" s="1290"/>
      <c r="B22" s="1290"/>
      <c r="C22" s="1290"/>
      <c r="D22" s="1290"/>
      <c r="E22" s="1290">
        <v>1</v>
      </c>
      <c r="F22" s="905"/>
      <c r="G22" s="905"/>
      <c r="H22" s="903">
        <v>1</v>
      </c>
      <c r="I22" s="1290">
        <v>1</v>
      </c>
      <c r="J22" s="905"/>
      <c r="K22" s="910"/>
      <c r="L22" s="595" t="str">
        <f>mergeValue(A22) &amp;"."&amp; mergeValue(B22)&amp;"."&amp; mergeValue(C22)&amp;"."&amp; mergeValue(D22)&amp;"."&amp; mergeValue(E22)</f>
        <v>1.1.1.1.1</v>
      </c>
      <c r="M22" s="556" t="s">
        <v>9</v>
      </c>
      <c r="N22" s="583"/>
      <c r="O22" s="1292"/>
      <c r="P22" s="1292"/>
      <c r="Q22" s="1292"/>
      <c r="R22" s="1292"/>
      <c r="S22" s="1292"/>
      <c r="T22" s="1292"/>
      <c r="U22" s="1292"/>
      <c r="V22" s="1292"/>
      <c r="W22" s="632" t="s">
        <v>640</v>
      </c>
    </row>
    <row r="23" spans="1:33" ht="90">
      <c r="A23" s="1290"/>
      <c r="B23" s="1290"/>
      <c r="C23" s="1290"/>
      <c r="D23" s="1290"/>
      <c r="E23" s="1290"/>
      <c r="F23" s="1290">
        <v>1</v>
      </c>
      <c r="G23" s="903"/>
      <c r="H23" s="903"/>
      <c r="I23" s="1290"/>
      <c r="J23" s="1290">
        <v>1</v>
      </c>
      <c r="K23" s="911"/>
      <c r="L23" s="595" t="str">
        <f>mergeValue(A23) &amp;"."&amp; mergeValue(B23)&amp;"."&amp; mergeValue(C23)&amp;"."&amp; mergeValue(D23)&amp;"."&amp; mergeValue(E23)&amp;"."&amp; mergeValue(F23)</f>
        <v>1.1.1.1.1.1</v>
      </c>
      <c r="M23" s="557" t="s">
        <v>10</v>
      </c>
      <c r="N23" s="583"/>
      <c r="O23" s="1293"/>
      <c r="P23" s="1294"/>
      <c r="Q23" s="1294"/>
      <c r="R23" s="1294"/>
      <c r="S23" s="1294"/>
      <c r="T23" s="1294"/>
      <c r="U23" s="1294"/>
      <c r="V23" s="1295"/>
      <c r="W23" s="632" t="s">
        <v>638</v>
      </c>
      <c r="Y23" s="506" t="str">
        <f>strCheckUnique(Z23:Z26)</f>
        <v/>
      </c>
      <c r="AA23" s="506" t="str">
        <f>IF(O23="","",O23 &amp; ":_")</f>
        <v/>
      </c>
    </row>
    <row r="24" spans="1:33" ht="189" customHeight="1">
      <c r="A24" s="1290"/>
      <c r="B24" s="1290"/>
      <c r="C24" s="1290"/>
      <c r="D24" s="1290"/>
      <c r="E24" s="1290"/>
      <c r="F24" s="1290"/>
      <c r="G24" s="903">
        <v>1</v>
      </c>
      <c r="H24" s="903"/>
      <c r="I24" s="1290"/>
      <c r="J24" s="1290"/>
      <c r="K24" s="911">
        <v>1</v>
      </c>
      <c r="L24" s="595" t="str">
        <f>mergeValue(A24) &amp;"."&amp; mergeValue(B24)&amp;"."&amp; mergeValue(C24)&amp;"."&amp; mergeValue(D24)&amp;"."&amp; mergeValue(E24)&amp;"."&amp; mergeValue(F24)&amp;"."&amp; mergeValue(G24)</f>
        <v>1.1.1.1.1.1.1</v>
      </c>
      <c r="M24" s="1071"/>
      <c r="N24" s="588"/>
      <c r="O24" s="1080"/>
      <c r="P24" s="564"/>
      <c r="Q24" s="564"/>
      <c r="R24" s="1301"/>
      <c r="S24" s="1286" t="s">
        <v>84</v>
      </c>
      <c r="T24" s="1301"/>
      <c r="U24" s="1286" t="s">
        <v>85</v>
      </c>
      <c r="V24" s="580"/>
      <c r="W24" s="1261" t="s">
        <v>658</v>
      </c>
      <c r="X24" s="502" t="str">
        <f>strCheckDate(O25:V25)</f>
        <v/>
      </c>
      <c r="Y24" s="506"/>
      <c r="Z24" s="506" t="str">
        <f>IF(M24="","",M24 )</f>
        <v/>
      </c>
      <c r="AA24" s="506"/>
      <c r="AB24" s="506"/>
      <c r="AC24" s="506"/>
    </row>
    <row r="25" spans="1:33" ht="11.25" hidden="1">
      <c r="A25" s="1290"/>
      <c r="B25" s="1290"/>
      <c r="C25" s="1290"/>
      <c r="D25" s="1290"/>
      <c r="E25" s="1290"/>
      <c r="F25" s="1290"/>
      <c r="G25" s="903"/>
      <c r="H25" s="903"/>
      <c r="I25" s="1290"/>
      <c r="J25" s="1290"/>
      <c r="K25" s="911"/>
      <c r="L25" s="602"/>
      <c r="M25" s="648"/>
      <c r="N25" s="588"/>
      <c r="O25" s="586"/>
      <c r="P25" s="564"/>
      <c r="Q25" s="586" t="str">
        <f>R24 &amp; "-" &amp; T24</f>
        <v>-</v>
      </c>
      <c r="R25" s="1285"/>
      <c r="S25" s="1286"/>
      <c r="T25" s="1285"/>
      <c r="U25" s="1286"/>
      <c r="V25" s="580"/>
      <c r="W25" s="1262"/>
    </row>
    <row r="26" spans="1:33" s="477" customFormat="1" ht="15" customHeight="1">
      <c r="A26" s="1290"/>
      <c r="B26" s="1290"/>
      <c r="C26" s="1290"/>
      <c r="D26" s="1290"/>
      <c r="E26" s="1290"/>
      <c r="F26" s="1290"/>
      <c r="G26" s="905"/>
      <c r="H26" s="903"/>
      <c r="I26" s="1290"/>
      <c r="J26" s="1290"/>
      <c r="K26" s="910"/>
      <c r="L26" s="540"/>
      <c r="M26" s="559" t="s">
        <v>25</v>
      </c>
      <c r="N26" s="553"/>
      <c r="O26" s="547"/>
      <c r="P26" s="547"/>
      <c r="Q26" s="547"/>
      <c r="R26" s="575"/>
      <c r="S26" s="566"/>
      <c r="T26" s="565"/>
      <c r="U26" s="553"/>
      <c r="V26" s="562"/>
      <c r="W26" s="1263"/>
      <c r="X26" s="503"/>
      <c r="Y26" s="503"/>
      <c r="Z26" s="503"/>
      <c r="AA26" s="503"/>
      <c r="AB26" s="503"/>
      <c r="AC26" s="503"/>
      <c r="AD26" s="503"/>
      <c r="AE26" s="503"/>
      <c r="AF26" s="503"/>
      <c r="AG26" s="503"/>
    </row>
    <row r="27" spans="1:33" s="477" customFormat="1" ht="15" customHeight="1">
      <c r="A27" s="1290"/>
      <c r="B27" s="1290"/>
      <c r="C27" s="1290"/>
      <c r="D27" s="1290"/>
      <c r="E27" s="1290"/>
      <c r="F27" s="905"/>
      <c r="G27" s="905"/>
      <c r="H27" s="903"/>
      <c r="I27" s="1290"/>
      <c r="J27" s="905"/>
      <c r="K27" s="910"/>
      <c r="L27" s="540"/>
      <c r="M27" s="558" t="s">
        <v>11</v>
      </c>
      <c r="N27" s="552"/>
      <c r="O27" s="547"/>
      <c r="P27" s="547"/>
      <c r="Q27" s="547"/>
      <c r="R27" s="575"/>
      <c r="S27" s="566"/>
      <c r="T27" s="565"/>
      <c r="U27" s="552"/>
      <c r="V27" s="566"/>
      <c r="W27" s="562"/>
      <c r="X27" s="503"/>
      <c r="Y27" s="503"/>
      <c r="Z27" s="503"/>
      <c r="AA27" s="503"/>
      <c r="AB27" s="503"/>
      <c r="AC27" s="503"/>
      <c r="AD27" s="503"/>
      <c r="AE27" s="503"/>
      <c r="AF27" s="503"/>
      <c r="AG27" s="503"/>
    </row>
    <row r="28" spans="1:33" s="477" customFormat="1" ht="15" customHeight="1">
      <c r="A28" s="1290"/>
      <c r="B28" s="1290"/>
      <c r="C28" s="1290"/>
      <c r="D28" s="1290"/>
      <c r="E28" s="909"/>
      <c r="F28" s="905"/>
      <c r="G28" s="905"/>
      <c r="H28" s="905"/>
      <c r="I28" s="901"/>
      <c r="J28" s="898"/>
      <c r="K28" s="908"/>
      <c r="L28" s="540"/>
      <c r="M28" s="553" t="s">
        <v>12</v>
      </c>
      <c r="N28" s="551"/>
      <c r="O28" s="547"/>
      <c r="P28" s="547"/>
      <c r="Q28" s="547"/>
      <c r="R28" s="575"/>
      <c r="S28" s="566"/>
      <c r="T28" s="565"/>
      <c r="U28" s="551"/>
      <c r="V28" s="566"/>
      <c r="W28" s="562"/>
      <c r="X28" s="503"/>
      <c r="Y28" s="503"/>
      <c r="Z28" s="503"/>
      <c r="AA28" s="503"/>
      <c r="AB28" s="503"/>
      <c r="AC28" s="503"/>
      <c r="AD28" s="503"/>
      <c r="AE28" s="503"/>
      <c r="AF28" s="503"/>
      <c r="AG28" s="503"/>
    </row>
    <row r="29" spans="1:33" s="477" customFormat="1" ht="15" customHeight="1">
      <c r="A29" s="1290"/>
      <c r="B29" s="1290"/>
      <c r="C29" s="1290"/>
      <c r="D29" s="909"/>
      <c r="E29" s="909"/>
      <c r="F29" s="905"/>
      <c r="G29" s="905"/>
      <c r="H29" s="905"/>
      <c r="I29" s="901"/>
      <c r="J29" s="898"/>
      <c r="K29" s="908"/>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row>
    <row r="30" spans="1:33" s="477" customFormat="1" ht="15" customHeight="1">
      <c r="A30" s="1290"/>
      <c r="B30" s="1290"/>
      <c r="C30" s="909"/>
      <c r="D30" s="909"/>
      <c r="E30" s="909"/>
      <c r="F30" s="909"/>
      <c r="G30" s="914"/>
      <c r="H30" s="901"/>
      <c r="I30" s="912"/>
      <c r="J30" s="898"/>
      <c r="K30" s="913"/>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row>
    <row r="31" spans="1:33" s="477" customFormat="1" ht="15" customHeight="1">
      <c r="A31" s="1290"/>
      <c r="B31" s="909"/>
      <c r="C31" s="909"/>
      <c r="D31" s="909"/>
      <c r="E31" s="909"/>
      <c r="F31" s="909"/>
      <c r="G31" s="914"/>
      <c r="H31" s="901"/>
      <c r="I31" s="901"/>
      <c r="J31" s="898"/>
      <c r="K31" s="908"/>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row>
    <row r="32" spans="1:33" s="477" customFormat="1" ht="15" customHeight="1">
      <c r="A32" s="897"/>
      <c r="B32" s="897"/>
      <c r="C32" s="897"/>
      <c r="D32" s="897"/>
      <c r="E32" s="897"/>
      <c r="F32" s="897"/>
      <c r="G32" s="897"/>
      <c r="H32" s="897"/>
      <c r="I32" s="897"/>
      <c r="J32" s="897"/>
      <c r="K32" s="897"/>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row>
    <row r="33" spans="12:23" ht="3" customHeight="1">
      <c r="L33" s="487"/>
      <c r="M33" s="487"/>
      <c r="N33" s="487"/>
      <c r="O33" s="487"/>
      <c r="P33" s="487"/>
      <c r="Q33" s="487"/>
      <c r="R33" s="487"/>
      <c r="S33" s="487"/>
      <c r="T33" s="487"/>
      <c r="U33" s="487"/>
    </row>
    <row r="34" spans="12:23" ht="133.5" customHeight="1">
      <c r="L34" s="1">
        <v>1</v>
      </c>
      <c r="M34" s="1254" t="s">
        <v>634</v>
      </c>
      <c r="N34" s="1254"/>
      <c r="O34" s="1254"/>
      <c r="P34" s="1254"/>
      <c r="Q34" s="1254"/>
      <c r="R34" s="1254"/>
      <c r="S34" s="1254"/>
      <c r="T34" s="1254"/>
      <c r="U34" s="1254"/>
      <c r="V34" s="1254"/>
      <c r="W34" s="1254"/>
    </row>
  </sheetData>
  <sheetProtection password="FA9C" sheet="1" objects="1" scenarios="1" formatColumns="0" formatRows="0"/>
  <dataConsolidate link="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31"/>
    <mergeCell ref="O18:V18"/>
    <mergeCell ref="B19:B30"/>
    <mergeCell ref="O19:V19"/>
    <mergeCell ref="C20:C29"/>
    <mergeCell ref="O20:V20"/>
    <mergeCell ref="D21:D28"/>
    <mergeCell ref="O21:V21"/>
    <mergeCell ref="E22:E27"/>
    <mergeCell ref="I22:I27"/>
    <mergeCell ref="O22:V22"/>
    <mergeCell ref="F23:F26"/>
    <mergeCell ref="J23:J26"/>
    <mergeCell ref="O23:V23"/>
    <mergeCell ref="R24:R25"/>
    <mergeCell ref="S24:S25"/>
    <mergeCell ref="T24:T25"/>
    <mergeCell ref="U24:U25"/>
    <mergeCell ref="M34:W34"/>
    <mergeCell ref="W24:W26"/>
    <mergeCell ref="S17:T17"/>
  </mergeCells>
  <dataValidations count="11">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W27:W32 L65562:W65568 L131098:W131104 L196634:W196640 L262170:W262176 L327706:W327712 L393242:W393248 L458778:W458784 L524314:W524320 L589850:W589856 L655386:W655392 L720922:W720928 L786458:W786464 L851994:W852000 L917530:W917536 L983066:W983072 L26:V32" xr:uid="{00000000-0002-0000-1100-000000000000}"/>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8 JK65558 TG65558 ADC65558 AMY65558 AWU65558 BGQ65558 BQM65558 CAI65558 CKE65558 CUA65558 DDW65558 DNS65558 DXO65558 EHK65558 ERG65558 FBC65558 FKY65558 FUU65558 GEQ65558 GOM65558 GYI65558 HIE65558 HSA65558 IBW65558 ILS65558 IVO65558 JFK65558 JPG65558 JZC65558 KIY65558 KSU65558 LCQ65558 LMM65558 LWI65558 MGE65558 MQA65558 MZW65558 NJS65558 NTO65558 ODK65558 ONG65558 OXC65558 PGY65558 PQU65558 QAQ65558 QKM65558 QUI65558 REE65558 ROA65558 RXW65558 SHS65558 SRO65558 TBK65558 TLG65558 TVC65558 UEY65558 UOU65558 UYQ65558 VIM65558 VSI65558 WCE65558 WMA65558 WVW65558 O131094 JK131094 TG131094 ADC131094 AMY131094 AWU131094 BGQ131094 BQM131094 CAI131094 CKE131094 CUA131094 DDW131094 DNS131094 DXO131094 EHK131094 ERG131094 FBC131094 FKY131094 FUU131094 GEQ131094 GOM131094 GYI131094 HIE131094 HSA131094 IBW131094 ILS131094 IVO131094 JFK131094 JPG131094 JZC131094 KIY131094 KSU131094 LCQ131094 LMM131094 LWI131094 MGE131094 MQA131094 MZW131094 NJS131094 NTO131094 ODK131094 ONG131094 OXC131094 PGY131094 PQU131094 QAQ131094 QKM131094 QUI131094 REE131094 ROA131094 RXW131094 SHS131094 SRO131094 TBK131094 TLG131094 TVC131094 UEY131094 UOU131094 UYQ131094 VIM131094 VSI131094 WCE131094 WMA131094 WVW131094 O196630 JK196630 TG196630 ADC196630 AMY196630 AWU196630 BGQ196630 BQM196630 CAI196630 CKE196630 CUA196630 DDW196630 DNS196630 DXO196630 EHK196630 ERG196630 FBC196630 FKY196630 FUU196630 GEQ196630 GOM196630 GYI196630 HIE196630 HSA196630 IBW196630 ILS196630 IVO196630 JFK196630 JPG196630 JZC196630 KIY196630 KSU196630 LCQ196630 LMM196630 LWI196630 MGE196630 MQA196630 MZW196630 NJS196630 NTO196630 ODK196630 ONG196630 OXC196630 PGY196630 PQU196630 QAQ196630 QKM196630 QUI196630 REE196630 ROA196630 RXW196630 SHS196630 SRO196630 TBK196630 TLG196630 TVC196630 UEY196630 UOU196630 UYQ196630 VIM196630 VSI196630 WCE196630 WMA196630 WVW196630 O262166 JK262166 TG262166 ADC262166 AMY262166 AWU262166 BGQ262166 BQM262166 CAI262166 CKE262166 CUA262166 DDW262166 DNS262166 DXO262166 EHK262166 ERG262166 FBC262166 FKY262166 FUU262166 GEQ262166 GOM262166 GYI262166 HIE262166 HSA262166 IBW262166 ILS262166 IVO262166 JFK262166 JPG262166 JZC262166 KIY262166 KSU262166 LCQ262166 LMM262166 LWI262166 MGE262166 MQA262166 MZW262166 NJS262166 NTO262166 ODK262166 ONG262166 OXC262166 PGY262166 PQU262166 QAQ262166 QKM262166 QUI262166 REE262166 ROA262166 RXW262166 SHS262166 SRO262166 TBK262166 TLG262166 TVC262166 UEY262166 UOU262166 UYQ262166 VIM262166 VSI262166 WCE262166 WMA262166 WVW262166 O327702 JK327702 TG327702 ADC327702 AMY327702 AWU327702 BGQ327702 BQM327702 CAI327702 CKE327702 CUA327702 DDW327702 DNS327702 DXO327702 EHK327702 ERG327702 FBC327702 FKY327702 FUU327702 GEQ327702 GOM327702 GYI327702 HIE327702 HSA327702 IBW327702 ILS327702 IVO327702 JFK327702 JPG327702 JZC327702 KIY327702 KSU327702 LCQ327702 LMM327702 LWI327702 MGE327702 MQA327702 MZW327702 NJS327702 NTO327702 ODK327702 ONG327702 OXC327702 PGY327702 PQU327702 QAQ327702 QKM327702 QUI327702 REE327702 ROA327702 RXW327702 SHS327702 SRO327702 TBK327702 TLG327702 TVC327702 UEY327702 UOU327702 UYQ327702 VIM327702 VSI327702 WCE327702 WMA327702 WVW327702 O393238 JK393238 TG393238 ADC393238 AMY393238 AWU393238 BGQ393238 BQM393238 CAI393238 CKE393238 CUA393238 DDW393238 DNS393238 DXO393238 EHK393238 ERG393238 FBC393238 FKY393238 FUU393238 GEQ393238 GOM393238 GYI393238 HIE393238 HSA393238 IBW393238 ILS393238 IVO393238 JFK393238 JPG393238 JZC393238 KIY393238 KSU393238 LCQ393238 LMM393238 LWI393238 MGE393238 MQA393238 MZW393238 NJS393238 NTO393238 ODK393238 ONG393238 OXC393238 PGY393238 PQU393238 QAQ393238 QKM393238 QUI393238 REE393238 ROA393238 RXW393238 SHS393238 SRO393238 TBK393238 TLG393238 TVC393238 UEY393238 UOU393238 UYQ393238 VIM393238 VSI393238 WCE393238 WMA393238 WVW393238 O458774 JK458774 TG458774 ADC458774 AMY458774 AWU458774 BGQ458774 BQM458774 CAI458774 CKE458774 CUA458774 DDW458774 DNS458774 DXO458774 EHK458774 ERG458774 FBC458774 FKY458774 FUU458774 GEQ458774 GOM458774 GYI458774 HIE458774 HSA458774 IBW458774 ILS458774 IVO458774 JFK458774 JPG458774 JZC458774 KIY458774 KSU458774 LCQ458774 LMM458774 LWI458774 MGE458774 MQA458774 MZW458774 NJS458774 NTO458774 ODK458774 ONG458774 OXC458774 PGY458774 PQU458774 QAQ458774 QKM458774 QUI458774 REE458774 ROA458774 RXW458774 SHS458774 SRO458774 TBK458774 TLG458774 TVC458774 UEY458774 UOU458774 UYQ458774 VIM458774 VSI458774 WCE458774 WMA458774 WVW458774 O524310 JK524310 TG524310 ADC524310 AMY524310 AWU524310 BGQ524310 BQM524310 CAI524310 CKE524310 CUA524310 DDW524310 DNS524310 DXO524310 EHK524310 ERG524310 FBC524310 FKY524310 FUU524310 GEQ524310 GOM524310 GYI524310 HIE524310 HSA524310 IBW524310 ILS524310 IVO524310 JFK524310 JPG524310 JZC524310 KIY524310 KSU524310 LCQ524310 LMM524310 LWI524310 MGE524310 MQA524310 MZW524310 NJS524310 NTO524310 ODK524310 ONG524310 OXC524310 PGY524310 PQU524310 QAQ524310 QKM524310 QUI524310 REE524310 ROA524310 RXW524310 SHS524310 SRO524310 TBK524310 TLG524310 TVC524310 UEY524310 UOU524310 UYQ524310 VIM524310 VSI524310 WCE524310 WMA524310 WVW524310 O589846 JK589846 TG589846 ADC589846 AMY589846 AWU589846 BGQ589846 BQM589846 CAI589846 CKE589846 CUA589846 DDW589846 DNS589846 DXO589846 EHK589846 ERG589846 FBC589846 FKY589846 FUU589846 GEQ589846 GOM589846 GYI589846 HIE589846 HSA589846 IBW589846 ILS589846 IVO589846 JFK589846 JPG589846 JZC589846 KIY589846 KSU589846 LCQ589846 LMM589846 LWI589846 MGE589846 MQA589846 MZW589846 NJS589846 NTO589846 ODK589846 ONG589846 OXC589846 PGY589846 PQU589846 QAQ589846 QKM589846 QUI589846 REE589846 ROA589846 RXW589846 SHS589846 SRO589846 TBK589846 TLG589846 TVC589846 UEY589846 UOU589846 UYQ589846 VIM589846 VSI589846 WCE589846 WMA589846 WVW589846 O655382 JK655382 TG655382 ADC655382 AMY655382 AWU655382 BGQ655382 BQM655382 CAI655382 CKE655382 CUA655382 DDW655382 DNS655382 DXO655382 EHK655382 ERG655382 FBC655382 FKY655382 FUU655382 GEQ655382 GOM655382 GYI655382 HIE655382 HSA655382 IBW655382 ILS655382 IVO655382 JFK655382 JPG655382 JZC655382 KIY655382 KSU655382 LCQ655382 LMM655382 LWI655382 MGE655382 MQA655382 MZW655382 NJS655382 NTO655382 ODK655382 ONG655382 OXC655382 PGY655382 PQU655382 QAQ655382 QKM655382 QUI655382 REE655382 ROA655382 RXW655382 SHS655382 SRO655382 TBK655382 TLG655382 TVC655382 UEY655382 UOU655382 UYQ655382 VIM655382 VSI655382 WCE655382 WMA655382 WVW655382 O720918 JK720918 TG720918 ADC720918 AMY720918 AWU720918 BGQ720918 BQM720918 CAI720918 CKE720918 CUA720918 DDW720918 DNS720918 DXO720918 EHK720918 ERG720918 FBC720918 FKY720918 FUU720918 GEQ720918 GOM720918 GYI720918 HIE720918 HSA720918 IBW720918 ILS720918 IVO720918 JFK720918 JPG720918 JZC720918 KIY720918 KSU720918 LCQ720918 LMM720918 LWI720918 MGE720918 MQA720918 MZW720918 NJS720918 NTO720918 ODK720918 ONG720918 OXC720918 PGY720918 PQU720918 QAQ720918 QKM720918 QUI720918 REE720918 ROA720918 RXW720918 SHS720918 SRO720918 TBK720918 TLG720918 TVC720918 UEY720918 UOU720918 UYQ720918 VIM720918 VSI720918 WCE720918 WMA720918 WVW720918 O786454 JK786454 TG786454 ADC786454 AMY786454 AWU786454 BGQ786454 BQM786454 CAI786454 CKE786454 CUA786454 DDW786454 DNS786454 DXO786454 EHK786454 ERG786454 FBC786454 FKY786454 FUU786454 GEQ786454 GOM786454 GYI786454 HIE786454 HSA786454 IBW786454 ILS786454 IVO786454 JFK786454 JPG786454 JZC786454 KIY786454 KSU786454 LCQ786454 LMM786454 LWI786454 MGE786454 MQA786454 MZW786454 NJS786454 NTO786454 ODK786454 ONG786454 OXC786454 PGY786454 PQU786454 QAQ786454 QKM786454 QUI786454 REE786454 ROA786454 RXW786454 SHS786454 SRO786454 TBK786454 TLG786454 TVC786454 UEY786454 UOU786454 UYQ786454 VIM786454 VSI786454 WCE786454 WMA786454 WVW786454 O851990 JK851990 TG851990 ADC851990 AMY851990 AWU851990 BGQ851990 BQM851990 CAI851990 CKE851990 CUA851990 DDW851990 DNS851990 DXO851990 EHK851990 ERG851990 FBC851990 FKY851990 FUU851990 GEQ851990 GOM851990 GYI851990 HIE851990 HSA851990 IBW851990 ILS851990 IVO851990 JFK851990 JPG851990 JZC851990 KIY851990 KSU851990 LCQ851990 LMM851990 LWI851990 MGE851990 MQA851990 MZW851990 NJS851990 NTO851990 ODK851990 ONG851990 OXC851990 PGY851990 PQU851990 QAQ851990 QKM851990 QUI851990 REE851990 ROA851990 RXW851990 SHS851990 SRO851990 TBK851990 TLG851990 TVC851990 UEY851990 UOU851990 UYQ851990 VIM851990 VSI851990 WCE851990 WMA851990 WVW851990 O917526 JK917526 TG917526 ADC917526 AMY917526 AWU917526 BGQ917526 BQM917526 CAI917526 CKE917526 CUA917526 DDW917526 DNS917526 DXO917526 EHK917526 ERG917526 FBC917526 FKY917526 FUU917526 GEQ917526 GOM917526 GYI917526 HIE917526 HSA917526 IBW917526 ILS917526 IVO917526 JFK917526 JPG917526 JZC917526 KIY917526 KSU917526 LCQ917526 LMM917526 LWI917526 MGE917526 MQA917526 MZW917526 NJS917526 NTO917526 ODK917526 ONG917526 OXC917526 PGY917526 PQU917526 QAQ917526 QKM917526 QUI917526 REE917526 ROA917526 RXW917526 SHS917526 SRO917526 TBK917526 TLG917526 TVC917526 UEY917526 UOU917526 UYQ917526 VIM917526 VSI917526 WCE917526 WMA917526 WVW917526 O983062 JK983062 TG983062 ADC983062 AMY983062 AWU983062 BGQ983062 BQM983062 CAI983062 CKE983062 CUA983062 DDW983062 DNS983062 DXO983062 EHK983062 ERG983062 FBC983062 FKY983062 FUU983062 GEQ983062 GOM983062 GYI983062 HIE983062 HSA983062 IBW983062 ILS983062 IVO983062 JFK983062 JPG983062 JZC983062 KIY983062 KSU983062 LCQ983062 LMM983062 LWI983062 MGE983062 MQA983062 MZW983062 NJS983062 NTO983062 ODK983062 ONG983062 OXC983062 PGY983062 PQU983062 QAQ983062 QKM983062 QUI983062 REE983062 ROA983062 RXW983062 SHS983062 SRO983062 TBK983062 TLG983062 TVC983062 UEY983062 UOU983062 UYQ983062 VIM983062 VSI983062 WCE983062 WMA983062 WVW983062" xr:uid="{00000000-0002-0000-1100-000001000000}">
      <formula1>kind_of_scheme_in</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xr:uid="{00000000-0002-0000-1100-000002000000}">
      <formula1>900</formula1>
    </dataValidation>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100-000003000000}">
      <formula1>kind_of_cons</formula1>
    </dataValidation>
    <dataValidation type="list" allowBlank="1" showInputMessage="1" errorTitle="Ошибка" error="Выберите значение из списка" prompt="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LY98306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JI24" xr:uid="{00000000-0002-0000-1100-000004000000}">
      <formula1>kind_of_heat_transfer</formula1>
    </dataValidation>
    <dataValidation type="decimal" allowBlank="1" showErrorMessage="1" errorTitle="Ошибка" error="Допускается ввод только неотрицательных чисел!" sqref="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WVW98306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JK24" xr:uid="{00000000-0002-0000-1100-000005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100-000006000000}"/>
    <dataValidation allowBlank="1" showInputMessage="1" showErrorMessage="1" prompt="Для выбора выполните двойной щелчок левой клавиши мыши по соответствующей ячейке." sqref="TM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196632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62168 U327704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393240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458776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524312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589848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655384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720920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786456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851992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917528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983064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65560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131096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WWC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JQ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xr:uid="{00000000-0002-0000-1100-000007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100-000008000000}"/>
    <dataValidation type="list" allowBlank="1" showInputMessage="1" showErrorMessage="1" errorTitle="Ошибка" error="Выберите значение из списка" prompt="Выберите значение из списка" sqref="O23:V23" xr:uid="{00000000-0002-0000-1100-000009000000}">
      <formula1>kind_of_cons</formula1>
    </dataValidation>
    <dataValidation type="list" allowBlank="1" showInputMessage="1" showErrorMessage="1" errorTitle="Ошибка" error="Выберите значение из списка" prompt="Выберите значение из списка" sqref="M24" xr:uid="{00000000-0002-0000-11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05_4">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51</v>
      </c>
    </row>
    <row r="2" spans="1:20" ht="22.5">
      <c r="F2" s="1255" t="s">
        <v>492</v>
      </c>
      <c r="G2" s="1256"/>
      <c r="H2" s="1257"/>
      <c r="I2" s="642"/>
    </row>
    <row r="3" spans="1:20" ht="3" customHeight="1"/>
    <row r="4" spans="1:20" s="572" customFormat="1" ht="11.25">
      <c r="A4" s="592"/>
      <c r="B4" s="592"/>
      <c r="C4" s="592"/>
      <c r="D4" s="592"/>
      <c r="F4" s="1209" t="s">
        <v>454</v>
      </c>
      <c r="G4" s="1209"/>
      <c r="H4" s="1209"/>
      <c r="I4" s="1258"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58"/>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19.12.2018</v>
      </c>
      <c r="I7" s="583" t="s">
        <v>494</v>
      </c>
      <c r="J7" s="617"/>
      <c r="K7" s="592"/>
      <c r="L7" s="592"/>
      <c r="M7" s="592"/>
      <c r="N7" s="592"/>
      <c r="O7" s="592"/>
      <c r="P7" s="592"/>
      <c r="Q7" s="592"/>
      <c r="R7" s="592"/>
      <c r="S7" s="592"/>
      <c r="T7" s="592"/>
    </row>
    <row r="8" spans="1:20" s="572" customFormat="1" ht="45">
      <c r="A8" s="1259">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59"/>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59"/>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59"/>
      <c r="B11" s="1259">
        <v>1</v>
      </c>
      <c r="C11" s="625"/>
      <c r="D11" s="625"/>
      <c r="F11" s="618" t="str">
        <f>"4."&amp;mergeValue(A11) &amp;"."&amp;mergeValue(B11)</f>
        <v>4.1.1</v>
      </c>
      <c r="G11" s="613" t="s">
        <v>594</v>
      </c>
      <c r="H11" s="606" t="str">
        <f>IF(region_name="","",region_name)</f>
        <v>Нижегородская область</v>
      </c>
      <c r="I11" s="583" t="s">
        <v>500</v>
      </c>
      <c r="J11" s="617"/>
      <c r="K11" s="592"/>
      <c r="L11" s="592"/>
      <c r="M11" s="592"/>
      <c r="N11" s="592"/>
      <c r="O11" s="592"/>
      <c r="P11" s="592"/>
      <c r="Q11" s="592"/>
      <c r="R11" s="592"/>
      <c r="S11" s="592"/>
      <c r="T11" s="592"/>
    </row>
    <row r="12" spans="1:20" s="572" customFormat="1" ht="22.5">
      <c r="A12" s="1259"/>
      <c r="B12" s="1259"/>
      <c r="C12" s="1259">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59"/>
      <c r="B13" s="1259"/>
      <c r="C13" s="1259"/>
      <c r="D13" s="625">
        <v>1</v>
      </c>
      <c r="F13" s="618" t="str">
        <f>"4."&amp;mergeValue(A13) &amp;"."&amp;mergeValue(B13)&amp;"."&amp;mergeValue(C13)&amp;"."&amp;mergeValue(D13)</f>
        <v>4.1.1.1.1</v>
      </c>
      <c r="G13" s="635" t="s">
        <v>499</v>
      </c>
      <c r="H13" s="606"/>
      <c r="I13" s="1260" t="s">
        <v>593</v>
      </c>
      <c r="J13" s="617"/>
      <c r="K13" s="592"/>
      <c r="L13" s="592"/>
      <c r="M13" s="592"/>
      <c r="N13" s="592"/>
      <c r="O13" s="592"/>
      <c r="P13" s="592"/>
      <c r="Q13" s="592"/>
      <c r="R13" s="592"/>
      <c r="S13" s="592"/>
      <c r="T13" s="592"/>
    </row>
    <row r="14" spans="1:20" s="572" customFormat="1" ht="18.75">
      <c r="A14" s="1259"/>
      <c r="B14" s="1259"/>
      <c r="C14" s="1259"/>
      <c r="D14" s="625"/>
      <c r="F14" s="621"/>
      <c r="G14" s="552" t="s">
        <v>4</v>
      </c>
      <c r="H14" s="626"/>
      <c r="I14" s="1260"/>
      <c r="J14" s="617"/>
      <c r="K14" s="592"/>
      <c r="L14" s="592"/>
      <c r="M14" s="592"/>
      <c r="N14" s="592"/>
      <c r="O14" s="592"/>
      <c r="P14" s="592"/>
      <c r="Q14" s="592"/>
      <c r="R14" s="592"/>
      <c r="S14" s="592"/>
      <c r="T14" s="592"/>
    </row>
    <row r="15" spans="1:20" s="572" customFormat="1" ht="18.75">
      <c r="A15" s="1259"/>
      <c r="B15" s="1259"/>
      <c r="C15" s="625"/>
      <c r="D15" s="625"/>
      <c r="F15" s="636"/>
      <c r="G15" s="579" t="s">
        <v>403</v>
      </c>
      <c r="H15" s="637"/>
      <c r="I15" s="638"/>
      <c r="J15" s="617"/>
      <c r="K15" s="592"/>
      <c r="L15" s="592"/>
      <c r="M15" s="592"/>
      <c r="N15" s="592"/>
      <c r="O15" s="592"/>
      <c r="P15" s="592"/>
      <c r="Q15" s="592"/>
      <c r="R15" s="592"/>
      <c r="S15" s="592"/>
      <c r="T15" s="592"/>
    </row>
    <row r="16" spans="1:20" s="572" customFormat="1" ht="18.75">
      <c r="A16" s="1259"/>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54" t="s">
        <v>595</v>
      </c>
      <c r="H19" s="1254"/>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200-000000000000}">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9" customWidth="1"/>
  </cols>
  <sheetData>
    <row r="1" spans="1:27" ht="3" customHeight="1">
      <c r="AA1" s="79" t="s">
        <v>239</v>
      </c>
    </row>
    <row r="2" spans="1:27" ht="16.5" customHeight="1">
      <c r="B2" s="1184" t="str">
        <f>"Код шаблона: " &amp; GetCode()</f>
        <v>Код шаблона: FAS.JKH.OPEN.INFO.PRICE.WARM</v>
      </c>
      <c r="C2" s="1184"/>
      <c r="D2" s="1184"/>
      <c r="E2" s="1184"/>
      <c r="F2" s="1184"/>
      <c r="G2" s="1184"/>
      <c r="Q2" s="231"/>
      <c r="R2" s="231"/>
      <c r="S2" s="231"/>
      <c r="T2" s="231"/>
      <c r="U2" s="231"/>
      <c r="V2" s="231"/>
      <c r="W2" s="231"/>
    </row>
    <row r="3" spans="1:27" ht="18" customHeight="1">
      <c r="B3" s="1185" t="str">
        <f>"Версия " &amp; GetVersion()</f>
        <v>Версия 1.0</v>
      </c>
      <c r="C3" s="1185"/>
      <c r="H3" s="43"/>
      <c r="I3" s="43"/>
      <c r="J3" s="43"/>
      <c r="K3" s="43"/>
      <c r="L3" s="43"/>
      <c r="M3" s="43"/>
      <c r="N3" s="43"/>
      <c r="O3" s="43"/>
      <c r="P3" s="43"/>
      <c r="Q3" s="231"/>
      <c r="R3" s="231"/>
      <c r="S3" s="231"/>
      <c r="T3" s="231"/>
      <c r="U3" s="231"/>
      <c r="V3" s="231"/>
      <c r="W3" s="261"/>
      <c r="X3" s="43"/>
      <c r="Y3" s="43"/>
    </row>
    <row r="4" spans="1:27" ht="3" customHeight="1">
      <c r="D4" s="43"/>
      <c r="E4" s="43"/>
      <c r="F4" s="43"/>
      <c r="G4" s="43"/>
      <c r="H4" s="43"/>
      <c r="I4" s="43"/>
      <c r="J4" s="43"/>
      <c r="K4" s="43"/>
      <c r="L4" s="43"/>
      <c r="M4" s="43"/>
      <c r="N4" s="43"/>
      <c r="O4" s="43"/>
      <c r="P4" s="43"/>
      <c r="Q4" s="43"/>
      <c r="R4" s="43"/>
      <c r="S4" s="43"/>
      <c r="T4" s="43"/>
      <c r="U4" s="43"/>
      <c r="V4" s="43"/>
      <c r="W4" s="43"/>
      <c r="X4" s="43"/>
      <c r="Y4" s="43"/>
    </row>
    <row r="5" spans="1:27" ht="42.75" customHeight="1">
      <c r="B5" s="1189" t="s">
        <v>771</v>
      </c>
      <c r="C5" s="1190"/>
      <c r="D5" s="1190"/>
      <c r="E5" s="1190"/>
      <c r="F5" s="1190"/>
      <c r="G5" s="1190"/>
      <c r="H5" s="1190"/>
      <c r="I5" s="1190"/>
      <c r="J5" s="1190"/>
      <c r="K5" s="1190"/>
      <c r="L5" s="1190"/>
      <c r="M5" s="1190"/>
      <c r="N5" s="1190"/>
      <c r="O5" s="1190"/>
      <c r="P5" s="1190"/>
      <c r="Q5" s="1190"/>
      <c r="R5" s="1190"/>
      <c r="S5" s="1190"/>
      <c r="T5" s="1190"/>
      <c r="U5" s="1190"/>
      <c r="V5" s="1190"/>
      <c r="W5" s="1190"/>
      <c r="X5" s="1190"/>
      <c r="Y5" s="1190"/>
    </row>
    <row r="6" spans="1:27" ht="9.75" customHeight="1">
      <c r="A6" s="43"/>
      <c r="B6" s="78"/>
      <c r="C6" s="77"/>
      <c r="D6" s="60"/>
      <c r="E6" s="60"/>
      <c r="F6" s="60"/>
      <c r="G6" s="60"/>
      <c r="H6" s="60"/>
      <c r="I6" s="60"/>
      <c r="J6" s="60"/>
      <c r="K6" s="60"/>
      <c r="L6" s="60"/>
      <c r="M6" s="60"/>
      <c r="N6" s="60"/>
      <c r="O6" s="60"/>
      <c r="P6" s="60"/>
      <c r="Q6" s="60"/>
      <c r="R6" s="60"/>
      <c r="S6" s="60"/>
      <c r="T6" s="60"/>
      <c r="U6" s="60"/>
      <c r="V6" s="60"/>
      <c r="W6" s="60"/>
      <c r="X6" s="60"/>
      <c r="Y6" s="59"/>
    </row>
    <row r="7" spans="1:27" ht="15" customHeight="1">
      <c r="A7" s="43"/>
      <c r="B7" s="78"/>
      <c r="C7" s="77"/>
      <c r="D7" s="60"/>
      <c r="E7" s="1186" t="s">
        <v>591</v>
      </c>
      <c r="F7" s="1186"/>
      <c r="G7" s="1186"/>
      <c r="H7" s="1186"/>
      <c r="I7" s="1186"/>
      <c r="J7" s="1186"/>
      <c r="K7" s="1186"/>
      <c r="L7" s="1186"/>
      <c r="M7" s="1186"/>
      <c r="N7" s="1186"/>
      <c r="O7" s="1186"/>
      <c r="P7" s="1186"/>
      <c r="Q7" s="1186"/>
      <c r="R7" s="1186"/>
      <c r="S7" s="1186"/>
      <c r="T7" s="1186"/>
      <c r="U7" s="1186"/>
      <c r="V7" s="1186"/>
      <c r="W7" s="1186"/>
      <c r="X7" s="1186"/>
      <c r="Y7" s="59"/>
    </row>
    <row r="8" spans="1:27" ht="15" customHeight="1">
      <c r="A8" s="43"/>
      <c r="B8" s="78"/>
      <c r="C8" s="77"/>
      <c r="D8" s="60"/>
      <c r="E8" s="1186"/>
      <c r="F8" s="1186"/>
      <c r="G8" s="1186"/>
      <c r="H8" s="1186"/>
      <c r="I8" s="1186"/>
      <c r="J8" s="1186"/>
      <c r="K8" s="1186"/>
      <c r="L8" s="1186"/>
      <c r="M8" s="1186"/>
      <c r="N8" s="1186"/>
      <c r="O8" s="1186"/>
      <c r="P8" s="1186"/>
      <c r="Q8" s="1186"/>
      <c r="R8" s="1186"/>
      <c r="S8" s="1186"/>
      <c r="T8" s="1186"/>
      <c r="U8" s="1186"/>
      <c r="V8" s="1186"/>
      <c r="W8" s="1186"/>
      <c r="X8" s="1186"/>
      <c r="Y8" s="59"/>
    </row>
    <row r="9" spans="1:27" ht="15" customHeight="1">
      <c r="A9" s="43"/>
      <c r="B9" s="78"/>
      <c r="C9" s="77"/>
      <c r="D9" s="60"/>
      <c r="E9" s="1186"/>
      <c r="F9" s="1186"/>
      <c r="G9" s="1186"/>
      <c r="H9" s="1186"/>
      <c r="I9" s="1186"/>
      <c r="J9" s="1186"/>
      <c r="K9" s="1186"/>
      <c r="L9" s="1186"/>
      <c r="M9" s="1186"/>
      <c r="N9" s="1186"/>
      <c r="O9" s="1186"/>
      <c r="P9" s="1186"/>
      <c r="Q9" s="1186"/>
      <c r="R9" s="1186"/>
      <c r="S9" s="1186"/>
      <c r="T9" s="1186"/>
      <c r="U9" s="1186"/>
      <c r="V9" s="1186"/>
      <c r="W9" s="1186"/>
      <c r="X9" s="1186"/>
      <c r="Y9" s="59"/>
    </row>
    <row r="10" spans="1:27" ht="10.5" customHeight="1">
      <c r="A10" s="43"/>
      <c r="B10" s="78"/>
      <c r="C10" s="77"/>
      <c r="D10" s="60"/>
      <c r="E10" s="1186"/>
      <c r="F10" s="1186"/>
      <c r="G10" s="1186"/>
      <c r="H10" s="1186"/>
      <c r="I10" s="1186"/>
      <c r="J10" s="1186"/>
      <c r="K10" s="1186"/>
      <c r="L10" s="1186"/>
      <c r="M10" s="1186"/>
      <c r="N10" s="1186"/>
      <c r="O10" s="1186"/>
      <c r="P10" s="1186"/>
      <c r="Q10" s="1186"/>
      <c r="R10" s="1186"/>
      <c r="S10" s="1186"/>
      <c r="T10" s="1186"/>
      <c r="U10" s="1186"/>
      <c r="V10" s="1186"/>
      <c r="W10" s="1186"/>
      <c r="X10" s="1186"/>
      <c r="Y10" s="59"/>
    </row>
    <row r="11" spans="1:27" ht="27" customHeight="1">
      <c r="A11" s="43"/>
      <c r="B11" s="78"/>
      <c r="C11" s="77"/>
      <c r="D11" s="60"/>
      <c r="E11" s="1186"/>
      <c r="F11" s="1186"/>
      <c r="G11" s="1186"/>
      <c r="H11" s="1186"/>
      <c r="I11" s="1186"/>
      <c r="J11" s="1186"/>
      <c r="K11" s="1186"/>
      <c r="L11" s="1186"/>
      <c r="M11" s="1186"/>
      <c r="N11" s="1186"/>
      <c r="O11" s="1186"/>
      <c r="P11" s="1186"/>
      <c r="Q11" s="1186"/>
      <c r="R11" s="1186"/>
      <c r="S11" s="1186"/>
      <c r="T11" s="1186"/>
      <c r="U11" s="1186"/>
      <c r="V11" s="1186"/>
      <c r="W11" s="1186"/>
      <c r="X11" s="1186"/>
      <c r="Y11" s="59"/>
    </row>
    <row r="12" spans="1:27" ht="12" customHeight="1">
      <c r="A12" s="43"/>
      <c r="B12" s="78"/>
      <c r="C12" s="77"/>
      <c r="D12" s="60"/>
      <c r="E12" s="1186"/>
      <c r="F12" s="1186"/>
      <c r="G12" s="1186"/>
      <c r="H12" s="1186"/>
      <c r="I12" s="1186"/>
      <c r="J12" s="1186"/>
      <c r="K12" s="1186"/>
      <c r="L12" s="1186"/>
      <c r="M12" s="1186"/>
      <c r="N12" s="1186"/>
      <c r="O12" s="1186"/>
      <c r="P12" s="1186"/>
      <c r="Q12" s="1186"/>
      <c r="R12" s="1186"/>
      <c r="S12" s="1186"/>
      <c r="T12" s="1186"/>
      <c r="U12" s="1186"/>
      <c r="V12" s="1186"/>
      <c r="W12" s="1186"/>
      <c r="X12" s="1186"/>
      <c r="Y12" s="59"/>
    </row>
    <row r="13" spans="1:27" ht="38.25" customHeight="1">
      <c r="A13" s="43"/>
      <c r="B13" s="78"/>
      <c r="C13" s="77"/>
      <c r="D13" s="60"/>
      <c r="E13" s="1186"/>
      <c r="F13" s="1186"/>
      <c r="G13" s="1186"/>
      <c r="H13" s="1186"/>
      <c r="I13" s="1186"/>
      <c r="J13" s="1186"/>
      <c r="K13" s="1186"/>
      <c r="L13" s="1186"/>
      <c r="M13" s="1186"/>
      <c r="N13" s="1186"/>
      <c r="O13" s="1186"/>
      <c r="P13" s="1186"/>
      <c r="Q13" s="1186"/>
      <c r="R13" s="1186"/>
      <c r="S13" s="1186"/>
      <c r="T13" s="1186"/>
      <c r="U13" s="1186"/>
      <c r="V13" s="1186"/>
      <c r="W13" s="1186"/>
      <c r="X13" s="1186"/>
      <c r="Y13" s="73"/>
    </row>
    <row r="14" spans="1:27" ht="15" customHeight="1">
      <c r="A14" s="43"/>
      <c r="B14" s="78"/>
      <c r="C14" s="77"/>
      <c r="D14" s="60"/>
      <c r="E14" s="1186"/>
      <c r="F14" s="1186"/>
      <c r="G14" s="1186"/>
      <c r="H14" s="1186"/>
      <c r="I14" s="1186"/>
      <c r="J14" s="1186"/>
      <c r="K14" s="1186"/>
      <c r="L14" s="1186"/>
      <c r="M14" s="1186"/>
      <c r="N14" s="1186"/>
      <c r="O14" s="1186"/>
      <c r="P14" s="1186"/>
      <c r="Q14" s="1186"/>
      <c r="R14" s="1186"/>
      <c r="S14" s="1186"/>
      <c r="T14" s="1186"/>
      <c r="U14" s="1186"/>
      <c r="V14" s="1186"/>
      <c r="W14" s="1186"/>
      <c r="X14" s="1186"/>
      <c r="Y14" s="59"/>
    </row>
    <row r="15" spans="1:27" ht="15">
      <c r="A15" s="43"/>
      <c r="B15" s="78"/>
      <c r="C15" s="77"/>
      <c r="D15" s="60"/>
      <c r="E15" s="1186"/>
      <c r="F15" s="1186"/>
      <c r="G15" s="1186"/>
      <c r="H15" s="1186"/>
      <c r="I15" s="1186"/>
      <c r="J15" s="1186"/>
      <c r="K15" s="1186"/>
      <c r="L15" s="1186"/>
      <c r="M15" s="1186"/>
      <c r="N15" s="1186"/>
      <c r="O15" s="1186"/>
      <c r="P15" s="1186"/>
      <c r="Q15" s="1186"/>
      <c r="R15" s="1186"/>
      <c r="S15" s="1186"/>
      <c r="T15" s="1186"/>
      <c r="U15" s="1186"/>
      <c r="V15" s="1186"/>
      <c r="W15" s="1186"/>
      <c r="X15" s="1186"/>
      <c r="Y15" s="59"/>
    </row>
    <row r="16" spans="1:27" ht="15">
      <c r="A16" s="43"/>
      <c r="B16" s="78"/>
      <c r="C16" s="77"/>
      <c r="D16" s="60"/>
      <c r="E16" s="1186"/>
      <c r="F16" s="1186"/>
      <c r="G16" s="1186"/>
      <c r="H16" s="1186"/>
      <c r="I16" s="1186"/>
      <c r="J16" s="1186"/>
      <c r="K16" s="1186"/>
      <c r="L16" s="1186"/>
      <c r="M16" s="1186"/>
      <c r="N16" s="1186"/>
      <c r="O16" s="1186"/>
      <c r="P16" s="1186"/>
      <c r="Q16" s="1186"/>
      <c r="R16" s="1186"/>
      <c r="S16" s="1186"/>
      <c r="T16" s="1186"/>
      <c r="U16" s="1186"/>
      <c r="V16" s="1186"/>
      <c r="W16" s="1186"/>
      <c r="X16" s="1186"/>
      <c r="Y16" s="59"/>
    </row>
    <row r="17" spans="1:25" ht="15" customHeight="1">
      <c r="A17" s="43"/>
      <c r="B17" s="78"/>
      <c r="C17" s="77"/>
      <c r="D17" s="60"/>
      <c r="E17" s="1186"/>
      <c r="F17" s="1186"/>
      <c r="G17" s="1186"/>
      <c r="H17" s="1186"/>
      <c r="I17" s="1186"/>
      <c r="J17" s="1186"/>
      <c r="K17" s="1186"/>
      <c r="L17" s="1186"/>
      <c r="M17" s="1186"/>
      <c r="N17" s="1186"/>
      <c r="O17" s="1186"/>
      <c r="P17" s="1186"/>
      <c r="Q17" s="1186"/>
      <c r="R17" s="1186"/>
      <c r="S17" s="1186"/>
      <c r="T17" s="1186"/>
      <c r="U17" s="1186"/>
      <c r="V17" s="1186"/>
      <c r="W17" s="1186"/>
      <c r="X17" s="1186"/>
      <c r="Y17" s="59"/>
    </row>
    <row r="18" spans="1:25" ht="15">
      <c r="A18" s="43"/>
      <c r="B18" s="78"/>
      <c r="C18" s="77"/>
      <c r="D18" s="60"/>
      <c r="E18" s="1186"/>
      <c r="F18" s="1186"/>
      <c r="G18" s="1186"/>
      <c r="H18" s="1186"/>
      <c r="I18" s="1186"/>
      <c r="J18" s="1186"/>
      <c r="K18" s="1186"/>
      <c r="L18" s="1186"/>
      <c r="M18" s="1186"/>
      <c r="N18" s="1186"/>
      <c r="O18" s="1186"/>
      <c r="P18" s="1186"/>
      <c r="Q18" s="1186"/>
      <c r="R18" s="1186"/>
      <c r="S18" s="1186"/>
      <c r="T18" s="1186"/>
      <c r="U18" s="1186"/>
      <c r="V18" s="1186"/>
      <c r="W18" s="1186"/>
      <c r="X18" s="1186"/>
      <c r="Y18" s="59"/>
    </row>
    <row r="19" spans="1:25" ht="59.25" customHeight="1">
      <c r="A19" s="43"/>
      <c r="B19" s="78"/>
      <c r="C19" s="77"/>
      <c r="D19" s="66"/>
      <c r="E19" s="1186"/>
      <c r="F19" s="1186"/>
      <c r="G19" s="1186"/>
      <c r="H19" s="1186"/>
      <c r="I19" s="1186"/>
      <c r="J19" s="1186"/>
      <c r="K19" s="1186"/>
      <c r="L19" s="1186"/>
      <c r="M19" s="1186"/>
      <c r="N19" s="1186"/>
      <c r="O19" s="1186"/>
      <c r="P19" s="1186"/>
      <c r="Q19" s="1186"/>
      <c r="R19" s="1186"/>
      <c r="S19" s="1186"/>
      <c r="T19" s="1186"/>
      <c r="U19" s="1186"/>
      <c r="V19" s="1186"/>
      <c r="W19" s="1186"/>
      <c r="X19" s="1186"/>
      <c r="Y19" s="59"/>
    </row>
    <row r="20" spans="1:25" ht="15" hidden="1">
      <c r="A20" s="43"/>
      <c r="B20" s="78"/>
      <c r="C20" s="77"/>
      <c r="D20" s="66"/>
      <c r="E20" s="65"/>
      <c r="F20" s="65"/>
      <c r="G20" s="65"/>
      <c r="H20" s="65"/>
      <c r="I20" s="65"/>
      <c r="J20" s="65"/>
      <c r="K20" s="65"/>
      <c r="L20" s="65"/>
      <c r="M20" s="65"/>
      <c r="N20" s="65"/>
      <c r="O20" s="65"/>
      <c r="P20" s="65"/>
      <c r="Q20" s="65"/>
      <c r="R20" s="65"/>
      <c r="S20" s="65"/>
      <c r="T20" s="65"/>
      <c r="U20" s="65"/>
      <c r="V20" s="65"/>
      <c r="W20" s="65"/>
      <c r="X20" s="65"/>
      <c r="Y20" s="59"/>
    </row>
    <row r="21" spans="1:25" ht="14.25" hidden="1" customHeight="1">
      <c r="A21" s="43"/>
      <c r="B21" s="78"/>
      <c r="C21" s="77"/>
      <c r="D21" s="61"/>
      <c r="E21" s="72" t="s">
        <v>237</v>
      </c>
      <c r="F21" s="1192" t="s">
        <v>254</v>
      </c>
      <c r="G21" s="1193"/>
      <c r="H21" s="1193"/>
      <c r="I21" s="1193"/>
      <c r="J21" s="1193"/>
      <c r="K21" s="1193"/>
      <c r="L21" s="1193"/>
      <c r="M21" s="1193"/>
      <c r="N21" s="60"/>
      <c r="O21" s="71" t="s">
        <v>237</v>
      </c>
      <c r="P21" s="1194" t="s">
        <v>238</v>
      </c>
      <c r="Q21" s="1195"/>
      <c r="R21" s="1195"/>
      <c r="S21" s="1195"/>
      <c r="T21" s="1195"/>
      <c r="U21" s="1195"/>
      <c r="V21" s="1195"/>
      <c r="W21" s="1195"/>
      <c r="X21" s="1195"/>
      <c r="Y21" s="59"/>
    </row>
    <row r="22" spans="1:25" ht="14.25" hidden="1" customHeight="1">
      <c r="A22" s="43"/>
      <c r="B22" s="78"/>
      <c r="C22" s="77"/>
      <c r="D22" s="61"/>
      <c r="E22" s="94" t="s">
        <v>237</v>
      </c>
      <c r="F22" s="1192" t="s">
        <v>240</v>
      </c>
      <c r="G22" s="1193"/>
      <c r="H22" s="1193"/>
      <c r="I22" s="1193"/>
      <c r="J22" s="1193"/>
      <c r="K22" s="1193"/>
      <c r="L22" s="1193"/>
      <c r="M22" s="1193"/>
      <c r="N22" s="60"/>
      <c r="O22" s="74" t="s">
        <v>237</v>
      </c>
      <c r="P22" s="1194" t="s">
        <v>589</v>
      </c>
      <c r="Q22" s="1195"/>
      <c r="R22" s="1195"/>
      <c r="S22" s="1195"/>
      <c r="T22" s="1195"/>
      <c r="U22" s="1195"/>
      <c r="V22" s="1195"/>
      <c r="W22" s="1195"/>
      <c r="X22" s="1195"/>
      <c r="Y22" s="59"/>
    </row>
    <row r="23" spans="1:25" ht="27" hidden="1" customHeight="1">
      <c r="A23" s="43"/>
      <c r="B23" s="78"/>
      <c r="C23" s="77"/>
      <c r="D23" s="61"/>
      <c r="E23" s="60"/>
      <c r="F23" s="60"/>
      <c r="G23" s="60"/>
      <c r="H23" s="60"/>
      <c r="I23" s="60"/>
      <c r="J23" s="60"/>
      <c r="K23" s="60"/>
      <c r="L23" s="60"/>
      <c r="M23" s="60"/>
      <c r="N23" s="60"/>
      <c r="O23" s="60"/>
      <c r="P23" s="1187"/>
      <c r="Q23" s="1187"/>
      <c r="R23" s="1187"/>
      <c r="S23" s="1187"/>
      <c r="T23" s="1187"/>
      <c r="U23" s="1187"/>
      <c r="V23" s="1187"/>
      <c r="W23" s="1187"/>
      <c r="X23" s="60"/>
      <c r="Y23" s="59"/>
    </row>
    <row r="24" spans="1:25" ht="10.5" hidden="1" customHeight="1">
      <c r="A24" s="43"/>
      <c r="B24" s="78"/>
      <c r="C24" s="77"/>
      <c r="D24" s="61"/>
      <c r="E24" s="60"/>
      <c r="F24" s="60"/>
      <c r="G24" s="60"/>
      <c r="H24" s="60"/>
      <c r="I24" s="60"/>
      <c r="J24" s="60"/>
      <c r="K24" s="60"/>
      <c r="L24" s="60"/>
      <c r="M24" s="60"/>
      <c r="N24" s="60"/>
      <c r="O24" s="60"/>
      <c r="P24" s="60"/>
      <c r="Q24" s="60"/>
      <c r="R24" s="60"/>
      <c r="S24" s="60"/>
      <c r="T24" s="60"/>
      <c r="U24" s="60"/>
      <c r="V24" s="60"/>
      <c r="W24" s="60"/>
      <c r="X24" s="60"/>
      <c r="Y24" s="59"/>
    </row>
    <row r="25" spans="1:25" ht="27" hidden="1" customHeight="1">
      <c r="A25" s="43"/>
      <c r="B25" s="78"/>
      <c r="C25" s="77"/>
      <c r="D25" s="61"/>
      <c r="E25" s="60"/>
      <c r="F25" s="60"/>
      <c r="G25" s="60"/>
      <c r="H25" s="60"/>
      <c r="I25" s="60"/>
      <c r="J25" s="60"/>
      <c r="K25" s="60"/>
      <c r="L25" s="60"/>
      <c r="M25" s="60"/>
      <c r="N25" s="60"/>
      <c r="O25" s="60"/>
      <c r="P25" s="60"/>
      <c r="Q25" s="60"/>
      <c r="R25" s="60"/>
      <c r="S25" s="60"/>
      <c r="T25" s="60"/>
      <c r="U25" s="60"/>
      <c r="V25" s="60"/>
      <c r="W25" s="60"/>
      <c r="X25" s="60"/>
      <c r="Y25" s="59"/>
    </row>
    <row r="26" spans="1:25" ht="12" hidden="1" customHeight="1">
      <c r="A26" s="43"/>
      <c r="B26" s="78"/>
      <c r="C26" s="77"/>
      <c r="D26" s="61"/>
      <c r="E26" s="60"/>
      <c r="F26" s="60"/>
      <c r="G26" s="60"/>
      <c r="H26" s="60"/>
      <c r="I26" s="60"/>
      <c r="J26" s="60"/>
      <c r="K26" s="60"/>
      <c r="L26" s="60"/>
      <c r="M26" s="60"/>
      <c r="N26" s="60"/>
      <c r="O26" s="60"/>
      <c r="P26" s="60"/>
      <c r="Q26" s="60"/>
      <c r="R26" s="60"/>
      <c r="S26" s="60"/>
      <c r="T26" s="60"/>
      <c r="U26" s="60"/>
      <c r="V26" s="60"/>
      <c r="W26" s="60"/>
      <c r="X26" s="60"/>
      <c r="Y26" s="59"/>
    </row>
    <row r="27" spans="1:25" ht="38.25" hidden="1" customHeight="1">
      <c r="A27" s="43"/>
      <c r="B27" s="78"/>
      <c r="C27" s="77"/>
      <c r="D27" s="61"/>
      <c r="E27" s="60"/>
      <c r="F27" s="60"/>
      <c r="G27" s="60"/>
      <c r="H27" s="60"/>
      <c r="I27" s="60"/>
      <c r="J27" s="60"/>
      <c r="K27" s="60"/>
      <c r="L27" s="60"/>
      <c r="M27" s="60"/>
      <c r="N27" s="60"/>
      <c r="O27" s="60"/>
      <c r="P27" s="60"/>
      <c r="Q27" s="60"/>
      <c r="R27" s="60"/>
      <c r="S27" s="60"/>
      <c r="T27" s="60"/>
      <c r="U27" s="60"/>
      <c r="V27" s="60"/>
      <c r="W27" s="60"/>
      <c r="X27" s="60"/>
      <c r="Y27" s="59"/>
    </row>
    <row r="28" spans="1:25" ht="15" hidden="1">
      <c r="A28" s="43"/>
      <c r="B28" s="78"/>
      <c r="C28" s="77"/>
      <c r="D28" s="61"/>
      <c r="E28" s="60"/>
      <c r="F28" s="60"/>
      <c r="G28" s="60"/>
      <c r="H28" s="60"/>
      <c r="I28" s="60"/>
      <c r="J28" s="60"/>
      <c r="K28" s="60"/>
      <c r="L28" s="60"/>
      <c r="M28" s="60"/>
      <c r="N28" s="60"/>
      <c r="O28" s="60"/>
      <c r="P28" s="60"/>
      <c r="Q28" s="60"/>
      <c r="R28" s="60"/>
      <c r="S28" s="60"/>
      <c r="T28" s="60"/>
      <c r="U28" s="60"/>
      <c r="V28" s="60"/>
      <c r="W28" s="60"/>
      <c r="X28" s="60"/>
      <c r="Y28" s="59"/>
    </row>
    <row r="29" spans="1:25" ht="15" hidden="1">
      <c r="A29" s="43"/>
      <c r="B29" s="78"/>
      <c r="C29" s="77"/>
      <c r="D29" s="61"/>
      <c r="E29" s="60"/>
      <c r="F29" s="60"/>
      <c r="G29" s="60"/>
      <c r="H29" s="60"/>
      <c r="I29" s="60"/>
      <c r="J29" s="60"/>
      <c r="K29" s="60"/>
      <c r="L29" s="60"/>
      <c r="M29" s="60"/>
      <c r="N29" s="60"/>
      <c r="O29" s="60"/>
      <c r="P29" s="60"/>
      <c r="Q29" s="60"/>
      <c r="R29" s="60"/>
      <c r="S29" s="60"/>
      <c r="T29" s="60"/>
      <c r="U29" s="60"/>
      <c r="V29" s="60"/>
      <c r="W29" s="60"/>
      <c r="X29" s="60"/>
      <c r="Y29" s="59"/>
    </row>
    <row r="30" spans="1:25" ht="15" hidden="1">
      <c r="A30" s="43"/>
      <c r="B30" s="78"/>
      <c r="C30" s="77"/>
      <c r="D30" s="61"/>
      <c r="E30" s="60"/>
      <c r="F30" s="60"/>
      <c r="G30" s="60"/>
      <c r="H30" s="60"/>
      <c r="I30" s="60"/>
      <c r="J30" s="60"/>
      <c r="K30" s="60"/>
      <c r="L30" s="60"/>
      <c r="M30" s="60"/>
      <c r="N30" s="60"/>
      <c r="O30" s="60"/>
      <c r="P30" s="60"/>
      <c r="Q30" s="60"/>
      <c r="R30" s="60"/>
      <c r="S30" s="60"/>
      <c r="T30" s="60"/>
      <c r="U30" s="60"/>
      <c r="V30" s="60"/>
      <c r="W30" s="60"/>
      <c r="X30" s="60"/>
      <c r="Y30" s="59"/>
    </row>
    <row r="31" spans="1:25" ht="15" hidden="1">
      <c r="A31" s="43"/>
      <c r="B31" s="78"/>
      <c r="C31" s="77"/>
      <c r="D31" s="61"/>
      <c r="E31" s="60"/>
      <c r="F31" s="60"/>
      <c r="G31" s="60"/>
      <c r="H31" s="60"/>
      <c r="I31" s="60"/>
      <c r="J31" s="60"/>
      <c r="K31" s="60"/>
      <c r="L31" s="60"/>
      <c r="M31" s="60"/>
      <c r="N31" s="60"/>
      <c r="O31" s="60"/>
      <c r="P31" s="60"/>
      <c r="Q31" s="60"/>
      <c r="R31" s="60"/>
      <c r="S31" s="60"/>
      <c r="T31" s="60"/>
      <c r="U31" s="60"/>
      <c r="V31" s="60"/>
      <c r="W31" s="60"/>
      <c r="X31" s="60"/>
      <c r="Y31" s="59"/>
    </row>
    <row r="32" spans="1:25" ht="15" hidden="1">
      <c r="A32" s="43"/>
      <c r="B32" s="78"/>
      <c r="C32" s="77"/>
      <c r="D32" s="61"/>
      <c r="E32" s="60"/>
      <c r="F32" s="60"/>
      <c r="G32" s="60"/>
      <c r="H32" s="60"/>
      <c r="I32" s="60"/>
      <c r="J32" s="60"/>
      <c r="K32" s="60"/>
      <c r="L32" s="60"/>
      <c r="M32" s="60"/>
      <c r="N32" s="60"/>
      <c r="O32" s="60"/>
      <c r="P32" s="60"/>
      <c r="Q32" s="60"/>
      <c r="R32" s="60"/>
      <c r="S32" s="60"/>
      <c r="T32" s="60"/>
      <c r="U32" s="60"/>
      <c r="V32" s="60"/>
      <c r="W32" s="60"/>
      <c r="X32" s="60"/>
      <c r="Y32" s="59"/>
    </row>
    <row r="33" spans="1:25" ht="18.75" hidden="1" customHeight="1">
      <c r="A33" s="43"/>
      <c r="B33" s="78"/>
      <c r="C33" s="77"/>
      <c r="D33" s="66"/>
      <c r="E33" s="65"/>
      <c r="F33" s="65"/>
      <c r="G33" s="65"/>
      <c r="H33" s="65"/>
      <c r="I33" s="65"/>
      <c r="J33" s="65"/>
      <c r="K33" s="65"/>
      <c r="L33" s="65"/>
      <c r="M33" s="65"/>
      <c r="N33" s="65"/>
      <c r="O33" s="65"/>
      <c r="P33" s="65"/>
      <c r="Q33" s="65"/>
      <c r="R33" s="65"/>
      <c r="S33" s="65"/>
      <c r="T33" s="65"/>
      <c r="U33" s="65"/>
      <c r="V33" s="65"/>
      <c r="W33" s="65"/>
      <c r="X33" s="65"/>
      <c r="Y33" s="59"/>
    </row>
    <row r="34" spans="1:25" ht="15" hidden="1">
      <c r="A34" s="43"/>
      <c r="B34" s="78"/>
      <c r="C34" s="77"/>
      <c r="D34" s="66"/>
      <c r="E34" s="65"/>
      <c r="F34" s="65"/>
      <c r="G34" s="65"/>
      <c r="H34" s="65"/>
      <c r="I34" s="65"/>
      <c r="J34" s="65"/>
      <c r="K34" s="65"/>
      <c r="L34" s="65"/>
      <c r="M34" s="65"/>
      <c r="N34" s="65"/>
      <c r="O34" s="65"/>
      <c r="P34" s="65"/>
      <c r="Q34" s="65"/>
      <c r="R34" s="65"/>
      <c r="S34" s="65"/>
      <c r="T34" s="65"/>
      <c r="U34" s="65"/>
      <c r="V34" s="65"/>
      <c r="W34" s="65"/>
      <c r="X34" s="65"/>
      <c r="Y34" s="59"/>
    </row>
    <row r="35" spans="1:25" ht="24" hidden="1" customHeight="1">
      <c r="A35" s="43"/>
      <c r="B35" s="78"/>
      <c r="C35" s="77"/>
      <c r="D35" s="61"/>
      <c r="E35" s="1191" t="s">
        <v>394</v>
      </c>
      <c r="F35" s="1191"/>
      <c r="G35" s="1191"/>
      <c r="H35" s="1191"/>
      <c r="I35" s="1191"/>
      <c r="J35" s="1191"/>
      <c r="K35" s="1191"/>
      <c r="L35" s="1191"/>
      <c r="M35" s="1191"/>
      <c r="N35" s="1191"/>
      <c r="O35" s="1191"/>
      <c r="P35" s="1191"/>
      <c r="Q35" s="1191"/>
      <c r="R35" s="1191"/>
      <c r="S35" s="1191"/>
      <c r="T35" s="1191"/>
      <c r="U35" s="1191"/>
      <c r="V35" s="1191"/>
      <c r="W35" s="1191"/>
      <c r="X35" s="1191"/>
      <c r="Y35" s="59"/>
    </row>
    <row r="36" spans="1:25" ht="38.25" hidden="1" customHeight="1">
      <c r="A36" s="43"/>
      <c r="B36" s="78"/>
      <c r="C36" s="77"/>
      <c r="D36" s="61"/>
      <c r="E36" s="1191"/>
      <c r="F36" s="1191"/>
      <c r="G36" s="1191"/>
      <c r="H36" s="1191"/>
      <c r="I36" s="1191"/>
      <c r="J36" s="1191"/>
      <c r="K36" s="1191"/>
      <c r="L36" s="1191"/>
      <c r="M36" s="1191"/>
      <c r="N36" s="1191"/>
      <c r="O36" s="1191"/>
      <c r="P36" s="1191"/>
      <c r="Q36" s="1191"/>
      <c r="R36" s="1191"/>
      <c r="S36" s="1191"/>
      <c r="T36" s="1191"/>
      <c r="U36" s="1191"/>
      <c r="V36" s="1191"/>
      <c r="W36" s="1191"/>
      <c r="X36" s="1191"/>
      <c r="Y36" s="59"/>
    </row>
    <row r="37" spans="1:25" ht="9.75" hidden="1" customHeight="1">
      <c r="A37" s="43"/>
      <c r="B37" s="78"/>
      <c r="C37" s="77"/>
      <c r="D37" s="61"/>
      <c r="E37" s="1191"/>
      <c r="F37" s="1191"/>
      <c r="G37" s="1191"/>
      <c r="H37" s="1191"/>
      <c r="I37" s="1191"/>
      <c r="J37" s="1191"/>
      <c r="K37" s="1191"/>
      <c r="L37" s="1191"/>
      <c r="M37" s="1191"/>
      <c r="N37" s="1191"/>
      <c r="O37" s="1191"/>
      <c r="P37" s="1191"/>
      <c r="Q37" s="1191"/>
      <c r="R37" s="1191"/>
      <c r="S37" s="1191"/>
      <c r="T37" s="1191"/>
      <c r="U37" s="1191"/>
      <c r="V37" s="1191"/>
      <c r="W37" s="1191"/>
      <c r="X37" s="1191"/>
      <c r="Y37" s="59"/>
    </row>
    <row r="38" spans="1:25" ht="51" hidden="1" customHeight="1">
      <c r="A38" s="43"/>
      <c r="B38" s="78"/>
      <c r="C38" s="77"/>
      <c r="D38" s="61"/>
      <c r="E38" s="1191"/>
      <c r="F38" s="1191"/>
      <c r="G38" s="1191"/>
      <c r="H38" s="1191"/>
      <c r="I38" s="1191"/>
      <c r="J38" s="1191"/>
      <c r="K38" s="1191"/>
      <c r="L38" s="1191"/>
      <c r="M38" s="1191"/>
      <c r="N38" s="1191"/>
      <c r="O38" s="1191"/>
      <c r="P38" s="1191"/>
      <c r="Q38" s="1191"/>
      <c r="R38" s="1191"/>
      <c r="S38" s="1191"/>
      <c r="T38" s="1191"/>
      <c r="U38" s="1191"/>
      <c r="V38" s="1191"/>
      <c r="W38" s="1191"/>
      <c r="X38" s="1191"/>
      <c r="Y38" s="59"/>
    </row>
    <row r="39" spans="1:25" ht="15" hidden="1" customHeight="1">
      <c r="A39" s="43"/>
      <c r="B39" s="78"/>
      <c r="C39" s="77"/>
      <c r="D39" s="61"/>
      <c r="E39" s="1191"/>
      <c r="F39" s="1191"/>
      <c r="G39" s="1191"/>
      <c r="H39" s="1191"/>
      <c r="I39" s="1191"/>
      <c r="J39" s="1191"/>
      <c r="K39" s="1191"/>
      <c r="L39" s="1191"/>
      <c r="M39" s="1191"/>
      <c r="N39" s="1191"/>
      <c r="O39" s="1191"/>
      <c r="P39" s="1191"/>
      <c r="Q39" s="1191"/>
      <c r="R39" s="1191"/>
      <c r="S39" s="1191"/>
      <c r="T39" s="1191"/>
      <c r="U39" s="1191"/>
      <c r="V39" s="1191"/>
      <c r="W39" s="1191"/>
      <c r="X39" s="1191"/>
      <c r="Y39" s="59"/>
    </row>
    <row r="40" spans="1:25" ht="12" hidden="1" customHeight="1">
      <c r="A40" s="43"/>
      <c r="B40" s="78"/>
      <c r="C40" s="77"/>
      <c r="D40" s="61"/>
      <c r="E40" s="1196"/>
      <c r="F40" s="1197"/>
      <c r="G40" s="1197"/>
      <c r="H40" s="1197"/>
      <c r="I40" s="1197"/>
      <c r="J40" s="1197"/>
      <c r="K40" s="1197"/>
      <c r="L40" s="1197"/>
      <c r="M40" s="1197"/>
      <c r="N40" s="1197"/>
      <c r="O40" s="1197"/>
      <c r="P40" s="1197"/>
      <c r="Q40" s="1197"/>
      <c r="R40" s="1197"/>
      <c r="S40" s="1197"/>
      <c r="T40" s="1197"/>
      <c r="U40" s="1197"/>
      <c r="V40" s="1197"/>
      <c r="W40" s="1197"/>
      <c r="X40" s="1197"/>
      <c r="Y40" s="59"/>
    </row>
    <row r="41" spans="1:25" ht="38.25" hidden="1" customHeight="1">
      <c r="A41" s="43"/>
      <c r="B41" s="78"/>
      <c r="C41" s="77"/>
      <c r="D41" s="61"/>
      <c r="E41" s="1191"/>
      <c r="F41" s="1191"/>
      <c r="G41" s="1191"/>
      <c r="H41" s="1191"/>
      <c r="I41" s="1191"/>
      <c r="J41" s="1191"/>
      <c r="K41" s="1191"/>
      <c r="L41" s="1191"/>
      <c r="M41" s="1191"/>
      <c r="N41" s="1191"/>
      <c r="O41" s="1191"/>
      <c r="P41" s="1191"/>
      <c r="Q41" s="1191"/>
      <c r="R41" s="1191"/>
      <c r="S41" s="1191"/>
      <c r="T41" s="1191"/>
      <c r="U41" s="1191"/>
      <c r="V41" s="1191"/>
      <c r="W41" s="1191"/>
      <c r="X41" s="1191"/>
      <c r="Y41" s="59"/>
    </row>
    <row r="42" spans="1:25" ht="15" hidden="1">
      <c r="A42" s="43"/>
      <c r="B42" s="78"/>
      <c r="C42" s="77"/>
      <c r="D42" s="61"/>
      <c r="E42" s="1191"/>
      <c r="F42" s="1191"/>
      <c r="G42" s="1191"/>
      <c r="H42" s="1191"/>
      <c r="I42" s="1191"/>
      <c r="J42" s="1191"/>
      <c r="K42" s="1191"/>
      <c r="L42" s="1191"/>
      <c r="M42" s="1191"/>
      <c r="N42" s="1191"/>
      <c r="O42" s="1191"/>
      <c r="P42" s="1191"/>
      <c r="Q42" s="1191"/>
      <c r="R42" s="1191"/>
      <c r="S42" s="1191"/>
      <c r="T42" s="1191"/>
      <c r="U42" s="1191"/>
      <c r="V42" s="1191"/>
      <c r="W42" s="1191"/>
      <c r="X42" s="1191"/>
      <c r="Y42" s="59"/>
    </row>
    <row r="43" spans="1:25" ht="15" hidden="1">
      <c r="A43" s="43"/>
      <c r="B43" s="78"/>
      <c r="C43" s="77"/>
      <c r="D43" s="61"/>
      <c r="E43" s="1191"/>
      <c r="F43" s="1191"/>
      <c r="G43" s="1191"/>
      <c r="H43" s="1191"/>
      <c r="I43" s="1191"/>
      <c r="J43" s="1191"/>
      <c r="K43" s="1191"/>
      <c r="L43" s="1191"/>
      <c r="M43" s="1191"/>
      <c r="N43" s="1191"/>
      <c r="O43" s="1191"/>
      <c r="P43" s="1191"/>
      <c r="Q43" s="1191"/>
      <c r="R43" s="1191"/>
      <c r="S43" s="1191"/>
      <c r="T43" s="1191"/>
      <c r="U43" s="1191"/>
      <c r="V43" s="1191"/>
      <c r="W43" s="1191"/>
      <c r="X43" s="1191"/>
      <c r="Y43" s="59"/>
    </row>
    <row r="44" spans="1:25" ht="33.75" hidden="1" customHeight="1">
      <c r="A44" s="43"/>
      <c r="B44" s="78"/>
      <c r="C44" s="77"/>
      <c r="D44" s="66"/>
      <c r="E44" s="1191"/>
      <c r="F44" s="1191"/>
      <c r="G44" s="1191"/>
      <c r="H44" s="1191"/>
      <c r="I44" s="1191"/>
      <c r="J44" s="1191"/>
      <c r="K44" s="1191"/>
      <c r="L44" s="1191"/>
      <c r="M44" s="1191"/>
      <c r="N44" s="1191"/>
      <c r="O44" s="1191"/>
      <c r="P44" s="1191"/>
      <c r="Q44" s="1191"/>
      <c r="R44" s="1191"/>
      <c r="S44" s="1191"/>
      <c r="T44" s="1191"/>
      <c r="U44" s="1191"/>
      <c r="V44" s="1191"/>
      <c r="W44" s="1191"/>
      <c r="X44" s="1191"/>
      <c r="Y44" s="59"/>
    </row>
    <row r="45" spans="1:25" ht="15" hidden="1">
      <c r="A45" s="43"/>
      <c r="B45" s="78"/>
      <c r="C45" s="77"/>
      <c r="D45" s="66"/>
      <c r="E45" s="1191"/>
      <c r="F45" s="1191"/>
      <c r="G45" s="1191"/>
      <c r="H45" s="1191"/>
      <c r="I45" s="1191"/>
      <c r="J45" s="1191"/>
      <c r="K45" s="1191"/>
      <c r="L45" s="1191"/>
      <c r="M45" s="1191"/>
      <c r="N45" s="1191"/>
      <c r="O45" s="1191"/>
      <c r="P45" s="1191"/>
      <c r="Q45" s="1191"/>
      <c r="R45" s="1191"/>
      <c r="S45" s="1191"/>
      <c r="T45" s="1191"/>
      <c r="U45" s="1191"/>
      <c r="V45" s="1191"/>
      <c r="W45" s="1191"/>
      <c r="X45" s="1191"/>
      <c r="Y45" s="59"/>
    </row>
    <row r="46" spans="1:25" ht="24" hidden="1" customHeight="1">
      <c r="A46" s="43"/>
      <c r="B46" s="78"/>
      <c r="C46" s="77"/>
      <c r="D46" s="61"/>
      <c r="E46" s="1202" t="s">
        <v>236</v>
      </c>
      <c r="F46" s="1202"/>
      <c r="G46" s="1202"/>
      <c r="H46" s="1202"/>
      <c r="I46" s="1202"/>
      <c r="J46" s="1202"/>
      <c r="K46" s="1202"/>
      <c r="L46" s="1202"/>
      <c r="M46" s="1202"/>
      <c r="N46" s="1202"/>
      <c r="O46" s="1202"/>
      <c r="P46" s="1202"/>
      <c r="Q46" s="1202"/>
      <c r="R46" s="1202"/>
      <c r="S46" s="1202"/>
      <c r="T46" s="1202"/>
      <c r="U46" s="1202"/>
      <c r="V46" s="1202"/>
      <c r="W46" s="1202"/>
      <c r="X46" s="1202"/>
      <c r="Y46" s="59"/>
    </row>
    <row r="47" spans="1:25" ht="37.5" hidden="1" customHeight="1">
      <c r="A47" s="43"/>
      <c r="B47" s="78"/>
      <c r="C47" s="77"/>
      <c r="D47" s="61"/>
      <c r="E47" s="1202"/>
      <c r="F47" s="1202"/>
      <c r="G47" s="1202"/>
      <c r="H47" s="1202"/>
      <c r="I47" s="1202"/>
      <c r="J47" s="1202"/>
      <c r="K47" s="1202"/>
      <c r="L47" s="1202"/>
      <c r="M47" s="1202"/>
      <c r="N47" s="1202"/>
      <c r="O47" s="1202"/>
      <c r="P47" s="1202"/>
      <c r="Q47" s="1202"/>
      <c r="R47" s="1202"/>
      <c r="S47" s="1202"/>
      <c r="T47" s="1202"/>
      <c r="U47" s="1202"/>
      <c r="V47" s="1202"/>
      <c r="W47" s="1202"/>
      <c r="X47" s="1202"/>
      <c r="Y47" s="59"/>
    </row>
    <row r="48" spans="1:25" ht="24" hidden="1" customHeight="1">
      <c r="A48" s="43"/>
      <c r="B48" s="78"/>
      <c r="C48" s="77"/>
      <c r="D48" s="61"/>
      <c r="E48" s="1202"/>
      <c r="F48" s="1202"/>
      <c r="G48" s="1202"/>
      <c r="H48" s="1202"/>
      <c r="I48" s="1202"/>
      <c r="J48" s="1202"/>
      <c r="K48" s="1202"/>
      <c r="L48" s="1202"/>
      <c r="M48" s="1202"/>
      <c r="N48" s="1202"/>
      <c r="O48" s="1202"/>
      <c r="P48" s="1202"/>
      <c r="Q48" s="1202"/>
      <c r="R48" s="1202"/>
      <c r="S48" s="1202"/>
      <c r="T48" s="1202"/>
      <c r="U48" s="1202"/>
      <c r="V48" s="1202"/>
      <c r="W48" s="1202"/>
      <c r="X48" s="1202"/>
      <c r="Y48" s="59"/>
    </row>
    <row r="49" spans="1:25" ht="51" hidden="1" customHeight="1">
      <c r="A49" s="43"/>
      <c r="B49" s="78"/>
      <c r="C49" s="77"/>
      <c r="D49" s="61"/>
      <c r="E49" s="1202"/>
      <c r="F49" s="1202"/>
      <c r="G49" s="1202"/>
      <c r="H49" s="1202"/>
      <c r="I49" s="1202"/>
      <c r="J49" s="1202"/>
      <c r="K49" s="1202"/>
      <c r="L49" s="1202"/>
      <c r="M49" s="1202"/>
      <c r="N49" s="1202"/>
      <c r="O49" s="1202"/>
      <c r="P49" s="1202"/>
      <c r="Q49" s="1202"/>
      <c r="R49" s="1202"/>
      <c r="S49" s="1202"/>
      <c r="T49" s="1202"/>
      <c r="U49" s="1202"/>
      <c r="V49" s="1202"/>
      <c r="W49" s="1202"/>
      <c r="X49" s="1202"/>
      <c r="Y49" s="59"/>
    </row>
    <row r="50" spans="1:25" ht="15" hidden="1">
      <c r="A50" s="43"/>
      <c r="B50" s="78"/>
      <c r="C50" s="77"/>
      <c r="D50" s="61"/>
      <c r="E50" s="1202"/>
      <c r="F50" s="1202"/>
      <c r="G50" s="1202"/>
      <c r="H50" s="1202"/>
      <c r="I50" s="1202"/>
      <c r="J50" s="1202"/>
      <c r="K50" s="1202"/>
      <c r="L50" s="1202"/>
      <c r="M50" s="1202"/>
      <c r="N50" s="1202"/>
      <c r="O50" s="1202"/>
      <c r="P50" s="1202"/>
      <c r="Q50" s="1202"/>
      <c r="R50" s="1202"/>
      <c r="S50" s="1202"/>
      <c r="T50" s="1202"/>
      <c r="U50" s="1202"/>
      <c r="V50" s="1202"/>
      <c r="W50" s="1202"/>
      <c r="X50" s="1202"/>
      <c r="Y50" s="59"/>
    </row>
    <row r="51" spans="1:25" ht="15" hidden="1">
      <c r="A51" s="43"/>
      <c r="B51" s="78"/>
      <c r="C51" s="77"/>
      <c r="D51" s="61"/>
      <c r="E51" s="1202"/>
      <c r="F51" s="1202"/>
      <c r="G51" s="1202"/>
      <c r="H51" s="1202"/>
      <c r="I51" s="1202"/>
      <c r="J51" s="1202"/>
      <c r="K51" s="1202"/>
      <c r="L51" s="1202"/>
      <c r="M51" s="1202"/>
      <c r="N51" s="1202"/>
      <c r="O51" s="1202"/>
      <c r="P51" s="1202"/>
      <c r="Q51" s="1202"/>
      <c r="R51" s="1202"/>
      <c r="S51" s="1202"/>
      <c r="T51" s="1202"/>
      <c r="U51" s="1202"/>
      <c r="V51" s="1202"/>
      <c r="W51" s="1202"/>
      <c r="X51" s="1202"/>
      <c r="Y51" s="59"/>
    </row>
    <row r="52" spans="1:25" ht="15" hidden="1">
      <c r="A52" s="43"/>
      <c r="B52" s="78"/>
      <c r="C52" s="77"/>
      <c r="D52" s="61"/>
      <c r="E52" s="1202"/>
      <c r="F52" s="1202"/>
      <c r="G52" s="1202"/>
      <c r="H52" s="1202"/>
      <c r="I52" s="1202"/>
      <c r="J52" s="1202"/>
      <c r="K52" s="1202"/>
      <c r="L52" s="1202"/>
      <c r="M52" s="1202"/>
      <c r="N52" s="1202"/>
      <c r="O52" s="1202"/>
      <c r="P52" s="1202"/>
      <c r="Q52" s="1202"/>
      <c r="R52" s="1202"/>
      <c r="S52" s="1202"/>
      <c r="T52" s="1202"/>
      <c r="U52" s="1202"/>
      <c r="V52" s="1202"/>
      <c r="W52" s="1202"/>
      <c r="X52" s="1202"/>
      <c r="Y52" s="59"/>
    </row>
    <row r="53" spans="1:25" ht="15" hidden="1">
      <c r="A53" s="43"/>
      <c r="B53" s="78"/>
      <c r="C53" s="77"/>
      <c r="D53" s="61"/>
      <c r="E53" s="1202"/>
      <c r="F53" s="1202"/>
      <c r="G53" s="1202"/>
      <c r="H53" s="1202"/>
      <c r="I53" s="1202"/>
      <c r="J53" s="1202"/>
      <c r="K53" s="1202"/>
      <c r="L53" s="1202"/>
      <c r="M53" s="1202"/>
      <c r="N53" s="1202"/>
      <c r="O53" s="1202"/>
      <c r="P53" s="1202"/>
      <c r="Q53" s="1202"/>
      <c r="R53" s="1202"/>
      <c r="S53" s="1202"/>
      <c r="T53" s="1202"/>
      <c r="U53" s="1202"/>
      <c r="V53" s="1202"/>
      <c r="W53" s="1202"/>
      <c r="X53" s="1202"/>
      <c r="Y53" s="59"/>
    </row>
    <row r="54" spans="1:25" ht="15" hidden="1">
      <c r="A54" s="43"/>
      <c r="B54" s="78"/>
      <c r="C54" s="77"/>
      <c r="D54" s="61"/>
      <c r="E54" s="1202"/>
      <c r="F54" s="1202"/>
      <c r="G54" s="1202"/>
      <c r="H54" s="1202"/>
      <c r="I54" s="1202"/>
      <c r="J54" s="1202"/>
      <c r="K54" s="1202"/>
      <c r="L54" s="1202"/>
      <c r="M54" s="1202"/>
      <c r="N54" s="1202"/>
      <c r="O54" s="1202"/>
      <c r="P54" s="1202"/>
      <c r="Q54" s="1202"/>
      <c r="R54" s="1202"/>
      <c r="S54" s="1202"/>
      <c r="T54" s="1202"/>
      <c r="U54" s="1202"/>
      <c r="V54" s="1202"/>
      <c r="W54" s="1202"/>
      <c r="X54" s="1202"/>
      <c r="Y54" s="59"/>
    </row>
    <row r="55" spans="1:25" ht="15" hidden="1">
      <c r="A55" s="43"/>
      <c r="B55" s="78"/>
      <c r="C55" s="77"/>
      <c r="D55" s="61"/>
      <c r="E55" s="1202"/>
      <c r="F55" s="1202"/>
      <c r="G55" s="1202"/>
      <c r="H55" s="1202"/>
      <c r="I55" s="1202"/>
      <c r="J55" s="1202"/>
      <c r="K55" s="1202"/>
      <c r="L55" s="1202"/>
      <c r="M55" s="1202"/>
      <c r="N55" s="1202"/>
      <c r="O55" s="1202"/>
      <c r="P55" s="1202"/>
      <c r="Q55" s="1202"/>
      <c r="R55" s="1202"/>
      <c r="S55" s="1202"/>
      <c r="T55" s="1202"/>
      <c r="U55" s="1202"/>
      <c r="V55" s="1202"/>
      <c r="W55" s="1202"/>
      <c r="X55" s="1202"/>
      <c r="Y55" s="59"/>
    </row>
    <row r="56" spans="1:25" ht="25.5" hidden="1" customHeight="1">
      <c r="A56" s="43"/>
      <c r="B56" s="78"/>
      <c r="C56" s="77"/>
      <c r="D56" s="66"/>
      <c r="E56" s="1202"/>
      <c r="F56" s="1202"/>
      <c r="G56" s="1202"/>
      <c r="H56" s="1202"/>
      <c r="I56" s="1202"/>
      <c r="J56" s="1202"/>
      <c r="K56" s="1202"/>
      <c r="L56" s="1202"/>
      <c r="M56" s="1202"/>
      <c r="N56" s="1202"/>
      <c r="O56" s="1202"/>
      <c r="P56" s="1202"/>
      <c r="Q56" s="1202"/>
      <c r="R56" s="1202"/>
      <c r="S56" s="1202"/>
      <c r="T56" s="1202"/>
      <c r="U56" s="1202"/>
      <c r="V56" s="1202"/>
      <c r="W56" s="1202"/>
      <c r="X56" s="1202"/>
      <c r="Y56" s="59"/>
    </row>
    <row r="57" spans="1:25" ht="15" hidden="1">
      <c r="A57" s="43"/>
      <c r="B57" s="78"/>
      <c r="C57" s="77"/>
      <c r="D57" s="66"/>
      <c r="E57" s="1202"/>
      <c r="F57" s="1202"/>
      <c r="G57" s="1202"/>
      <c r="H57" s="1202"/>
      <c r="I57" s="1202"/>
      <c r="J57" s="1202"/>
      <c r="K57" s="1202"/>
      <c r="L57" s="1202"/>
      <c r="M57" s="1202"/>
      <c r="N57" s="1202"/>
      <c r="O57" s="1202"/>
      <c r="P57" s="1202"/>
      <c r="Q57" s="1202"/>
      <c r="R57" s="1202"/>
      <c r="S57" s="1202"/>
      <c r="T57" s="1202"/>
      <c r="U57" s="1202"/>
      <c r="V57" s="1202"/>
      <c r="W57" s="1202"/>
      <c r="X57" s="1202"/>
      <c r="Y57" s="59"/>
    </row>
    <row r="58" spans="1:25" ht="15" hidden="1" customHeight="1">
      <c r="A58" s="43"/>
      <c r="B58" s="78"/>
      <c r="C58" s="77"/>
      <c r="D58" s="61"/>
      <c r="E58" s="1188" t="s">
        <v>395</v>
      </c>
      <c r="F58" s="1188"/>
      <c r="G58" s="1188"/>
      <c r="H58" s="1188"/>
      <c r="I58" s="1188"/>
      <c r="J58" s="1188"/>
      <c r="K58" s="1188"/>
      <c r="L58" s="1188"/>
      <c r="M58" s="1188"/>
      <c r="N58" s="1188"/>
      <c r="O58" s="1188"/>
      <c r="P58" s="1188"/>
      <c r="Q58" s="1188"/>
      <c r="R58" s="1188"/>
      <c r="S58" s="1188"/>
      <c r="T58" s="1188"/>
      <c r="U58" s="1188"/>
      <c r="V58" s="231"/>
      <c r="W58" s="231"/>
      <c r="X58" s="231"/>
      <c r="Y58" s="59"/>
    </row>
    <row r="59" spans="1:25" ht="15" hidden="1" customHeight="1">
      <c r="A59" s="43"/>
      <c r="B59" s="78"/>
      <c r="C59" s="77"/>
      <c r="D59" s="61"/>
      <c r="E59" s="1203"/>
      <c r="F59" s="1203"/>
      <c r="G59" s="1203"/>
      <c r="H59" s="1196"/>
      <c r="I59" s="1197"/>
      <c r="J59" s="1197"/>
      <c r="K59" s="1197"/>
      <c r="L59" s="1197"/>
      <c r="M59" s="1197"/>
      <c r="N59" s="1197"/>
      <c r="O59" s="1197"/>
      <c r="P59" s="1197"/>
      <c r="Q59" s="1197"/>
      <c r="R59" s="1197"/>
      <c r="S59" s="1197"/>
      <c r="T59" s="1197"/>
      <c r="U59" s="1197"/>
      <c r="V59" s="1197"/>
      <c r="W59" s="1197"/>
      <c r="X59" s="1197"/>
      <c r="Y59" s="59"/>
    </row>
    <row r="60" spans="1:25" ht="15" hidden="1" customHeight="1">
      <c r="A60" s="43"/>
      <c r="B60" s="78"/>
      <c r="C60" s="77"/>
      <c r="D60" s="61"/>
      <c r="E60" s="1199"/>
      <c r="F60" s="1199"/>
      <c r="G60" s="1199"/>
      <c r="H60" s="1201"/>
      <c r="I60" s="1201"/>
      <c r="J60" s="1201"/>
      <c r="K60" s="1201"/>
      <c r="L60" s="1201"/>
      <c r="M60" s="1201"/>
      <c r="N60" s="1201"/>
      <c r="O60" s="1201"/>
      <c r="P60" s="1201"/>
      <c r="Q60" s="1201"/>
      <c r="R60" s="1201"/>
      <c r="S60" s="1201"/>
      <c r="T60" s="1201"/>
      <c r="U60" s="1201"/>
      <c r="V60" s="1201"/>
      <c r="W60" s="1201"/>
      <c r="X60" s="1201"/>
      <c r="Y60" s="59"/>
    </row>
    <row r="61" spans="1:25" ht="15" hidden="1">
      <c r="A61" s="43"/>
      <c r="B61" s="78"/>
      <c r="C61" s="77"/>
      <c r="D61" s="61"/>
      <c r="E61" s="70"/>
      <c r="F61" s="68"/>
      <c r="G61" s="69"/>
      <c r="H61" s="1201"/>
      <c r="I61" s="1201"/>
      <c r="J61" s="1201"/>
      <c r="K61" s="1201"/>
      <c r="L61" s="1201"/>
      <c r="M61" s="1201"/>
      <c r="N61" s="1201"/>
      <c r="O61" s="1201"/>
      <c r="P61" s="1201"/>
      <c r="Q61" s="1201"/>
      <c r="R61" s="1201"/>
      <c r="S61" s="1201"/>
      <c r="T61" s="1201"/>
      <c r="U61" s="1201"/>
      <c r="V61" s="1201"/>
      <c r="W61" s="1201"/>
      <c r="X61" s="1201"/>
      <c r="Y61" s="59"/>
    </row>
    <row r="62" spans="1:25" ht="27.75" hidden="1" customHeight="1">
      <c r="A62" s="43"/>
      <c r="B62" s="78"/>
      <c r="C62" s="77"/>
      <c r="D62" s="61"/>
      <c r="E62" s="60"/>
      <c r="F62" s="60"/>
      <c r="G62" s="60"/>
      <c r="H62" s="60"/>
      <c r="I62" s="60"/>
      <c r="J62" s="60"/>
      <c r="K62" s="60"/>
      <c r="L62" s="60"/>
      <c r="M62" s="60"/>
      <c r="N62" s="60"/>
      <c r="O62" s="60"/>
      <c r="P62" s="60"/>
      <c r="Q62" s="60"/>
      <c r="R62" s="60"/>
      <c r="S62" s="60"/>
      <c r="T62" s="60"/>
      <c r="U62" s="60"/>
      <c r="V62" s="60"/>
      <c r="W62" s="60"/>
      <c r="X62" s="60"/>
      <c r="Y62" s="59"/>
    </row>
    <row r="63" spans="1:25" ht="15" hidden="1">
      <c r="A63" s="43"/>
      <c r="B63" s="78"/>
      <c r="C63" s="77"/>
      <c r="D63" s="61"/>
      <c r="E63" s="60"/>
      <c r="F63" s="60"/>
      <c r="G63" s="60"/>
      <c r="H63" s="60"/>
      <c r="I63" s="60"/>
      <c r="J63" s="60"/>
      <c r="K63" s="60"/>
      <c r="L63" s="60"/>
      <c r="M63" s="60"/>
      <c r="N63" s="60"/>
      <c r="O63" s="60"/>
      <c r="P63" s="60"/>
      <c r="Q63" s="60"/>
      <c r="R63" s="60"/>
      <c r="S63" s="60"/>
      <c r="T63" s="60"/>
      <c r="U63" s="60"/>
      <c r="V63" s="60"/>
      <c r="W63" s="60"/>
      <c r="X63" s="60"/>
      <c r="Y63" s="59"/>
    </row>
    <row r="64" spans="1:25" ht="15" hidden="1">
      <c r="A64" s="43"/>
      <c r="B64" s="78"/>
      <c r="C64" s="77"/>
      <c r="D64" s="61"/>
      <c r="E64" s="60"/>
      <c r="F64" s="60"/>
      <c r="G64" s="60"/>
      <c r="H64" s="60"/>
      <c r="I64" s="60"/>
      <c r="J64" s="60"/>
      <c r="K64" s="60"/>
      <c r="L64" s="60"/>
      <c r="M64" s="60"/>
      <c r="N64" s="60"/>
      <c r="O64" s="60"/>
      <c r="P64" s="60"/>
      <c r="Q64" s="60"/>
      <c r="R64" s="60"/>
      <c r="S64" s="60"/>
      <c r="T64" s="60"/>
      <c r="U64" s="60"/>
      <c r="V64" s="60"/>
      <c r="W64" s="60"/>
      <c r="X64" s="60"/>
      <c r="Y64" s="59"/>
    </row>
    <row r="65" spans="1:25" ht="15" hidden="1">
      <c r="A65" s="43"/>
      <c r="B65" s="78"/>
      <c r="C65" s="77"/>
      <c r="D65" s="61"/>
      <c r="E65" s="60"/>
      <c r="F65" s="60"/>
      <c r="G65" s="60"/>
      <c r="H65" s="60"/>
      <c r="I65" s="60"/>
      <c r="J65" s="60"/>
      <c r="K65" s="60"/>
      <c r="L65" s="60"/>
      <c r="M65" s="60"/>
      <c r="N65" s="60"/>
      <c r="O65" s="60"/>
      <c r="P65" s="60"/>
      <c r="Q65" s="60"/>
      <c r="R65" s="60"/>
      <c r="S65" s="60"/>
      <c r="T65" s="60"/>
      <c r="U65" s="60"/>
      <c r="V65" s="60"/>
      <c r="W65" s="60"/>
      <c r="X65" s="60"/>
      <c r="Y65" s="59"/>
    </row>
    <row r="66" spans="1:25" ht="15" hidden="1">
      <c r="A66" s="43"/>
      <c r="B66" s="78"/>
      <c r="C66" s="77"/>
      <c r="D66" s="61"/>
      <c r="E66" s="60"/>
      <c r="F66" s="60"/>
      <c r="G66" s="60"/>
      <c r="H66" s="60"/>
      <c r="I66" s="60"/>
      <c r="J66" s="60"/>
      <c r="K66" s="60"/>
      <c r="L66" s="60"/>
      <c r="M66" s="60"/>
      <c r="N66" s="60"/>
      <c r="O66" s="60"/>
      <c r="P66" s="60"/>
      <c r="Q66" s="60"/>
      <c r="R66" s="60"/>
      <c r="S66" s="60"/>
      <c r="T66" s="60"/>
      <c r="U66" s="60"/>
      <c r="V66" s="60"/>
      <c r="W66" s="60"/>
      <c r="X66" s="60"/>
      <c r="Y66" s="59"/>
    </row>
    <row r="67" spans="1:25" ht="15" hidden="1">
      <c r="A67" s="43"/>
      <c r="B67" s="78"/>
      <c r="C67" s="77"/>
      <c r="D67" s="61"/>
      <c r="E67" s="60"/>
      <c r="F67" s="60"/>
      <c r="G67" s="60"/>
      <c r="H67" s="60"/>
      <c r="I67" s="60"/>
      <c r="J67" s="60"/>
      <c r="K67" s="60"/>
      <c r="L67" s="60"/>
      <c r="M67" s="60"/>
      <c r="N67" s="60"/>
      <c r="O67" s="60"/>
      <c r="P67" s="60"/>
      <c r="Q67" s="60"/>
      <c r="R67" s="60"/>
      <c r="S67" s="60"/>
      <c r="T67" s="60"/>
      <c r="U67" s="60"/>
      <c r="V67" s="60"/>
      <c r="W67" s="60"/>
      <c r="X67" s="60"/>
      <c r="Y67" s="59"/>
    </row>
    <row r="68" spans="1:25" ht="89.25" hidden="1" customHeight="1">
      <c r="A68" s="43"/>
      <c r="B68" s="78"/>
      <c r="C68" s="77"/>
      <c r="D68" s="66"/>
      <c r="E68" s="65"/>
      <c r="F68" s="65"/>
      <c r="G68" s="65"/>
      <c r="H68" s="65"/>
      <c r="I68" s="65"/>
      <c r="J68" s="65"/>
      <c r="K68" s="65"/>
      <c r="L68" s="65"/>
      <c r="M68" s="65"/>
      <c r="N68" s="65"/>
      <c r="O68" s="65"/>
      <c r="P68" s="65"/>
      <c r="Q68" s="65"/>
      <c r="R68" s="65"/>
      <c r="S68" s="65"/>
      <c r="T68" s="65"/>
      <c r="U68" s="65"/>
      <c r="V68" s="65"/>
      <c r="W68" s="65"/>
      <c r="X68" s="65"/>
      <c r="Y68" s="59"/>
    </row>
    <row r="69" spans="1:25" ht="15" hidden="1">
      <c r="A69" s="43"/>
      <c r="B69" s="78"/>
      <c r="C69" s="77"/>
      <c r="D69" s="66"/>
      <c r="E69" s="65"/>
      <c r="F69" s="65"/>
      <c r="G69" s="65"/>
      <c r="H69" s="65"/>
      <c r="I69" s="65"/>
      <c r="J69" s="65"/>
      <c r="K69" s="65"/>
      <c r="L69" s="65"/>
      <c r="M69" s="65"/>
      <c r="N69" s="65"/>
      <c r="O69" s="65"/>
      <c r="P69" s="65"/>
      <c r="Q69" s="65"/>
      <c r="R69" s="65"/>
      <c r="S69" s="65"/>
      <c r="T69" s="65"/>
      <c r="U69" s="65"/>
      <c r="V69" s="65"/>
      <c r="W69" s="65"/>
      <c r="X69" s="65"/>
      <c r="Y69" s="59"/>
    </row>
    <row r="70" spans="1:25" ht="15" hidden="1">
      <c r="A70" s="43"/>
      <c r="B70" s="78"/>
      <c r="C70" s="77"/>
      <c r="D70" s="61"/>
      <c r="E70" s="1188" t="s">
        <v>396</v>
      </c>
      <c r="F70" s="1188"/>
      <c r="G70" s="1188"/>
      <c r="H70" s="1188"/>
      <c r="I70" s="1188"/>
      <c r="J70" s="1188"/>
      <c r="K70" s="1188"/>
      <c r="L70" s="1188"/>
      <c r="M70" s="1188"/>
      <c r="N70" s="1188"/>
      <c r="O70" s="1188"/>
      <c r="P70" s="1188"/>
      <c r="Q70" s="1188"/>
      <c r="R70" s="1188"/>
      <c r="S70" s="1188"/>
      <c r="T70" s="1188"/>
      <c r="U70" s="450"/>
      <c r="V70" s="450"/>
      <c r="W70" s="450"/>
      <c r="X70" s="450"/>
      <c r="Y70" s="59"/>
    </row>
    <row r="71" spans="1:25" ht="15" hidden="1">
      <c r="A71" s="43"/>
      <c r="B71" s="78"/>
      <c r="C71" s="77"/>
      <c r="D71" s="61"/>
      <c r="E71" s="1188" t="s">
        <v>588</v>
      </c>
      <c r="F71" s="1188"/>
      <c r="G71" s="1188"/>
      <c r="H71" s="1188"/>
      <c r="I71" s="1188"/>
      <c r="J71" s="1188"/>
      <c r="K71" s="1188"/>
      <c r="L71" s="1188"/>
      <c r="M71" s="1188"/>
      <c r="N71" s="1188"/>
      <c r="O71" s="1188"/>
      <c r="P71" s="1188"/>
      <c r="Q71" s="1188"/>
      <c r="R71" s="1188"/>
      <c r="S71" s="1188"/>
      <c r="T71" s="1188"/>
      <c r="U71" s="451"/>
      <c r="V71" s="451"/>
      <c r="W71" s="451"/>
      <c r="X71" s="451"/>
      <c r="Y71" s="59"/>
    </row>
    <row r="72" spans="1:25" ht="40.5" hidden="1" customHeight="1">
      <c r="A72" s="43"/>
      <c r="B72" s="78"/>
      <c r="C72" s="77"/>
      <c r="D72" s="61"/>
      <c r="E72" s="451"/>
      <c r="F72" s="451"/>
      <c r="G72" s="451"/>
      <c r="H72" s="451"/>
      <c r="I72" s="451"/>
      <c r="J72" s="451"/>
      <c r="K72" s="451"/>
      <c r="L72" s="451"/>
      <c r="M72" s="451"/>
      <c r="N72" s="451"/>
      <c r="O72" s="451"/>
      <c r="P72" s="451"/>
      <c r="Q72" s="451"/>
      <c r="R72" s="451"/>
      <c r="S72" s="451"/>
      <c r="T72" s="451"/>
      <c r="U72" s="451"/>
      <c r="V72" s="451"/>
      <c r="W72" s="451"/>
      <c r="X72" s="451"/>
      <c r="Y72" s="59"/>
    </row>
    <row r="73" spans="1:25" ht="63" hidden="1" customHeight="1">
      <c r="A73" s="43"/>
      <c r="B73" s="78"/>
      <c r="C73" s="77"/>
      <c r="D73" s="61"/>
      <c r="E73" s="451"/>
      <c r="F73" s="451"/>
      <c r="G73" s="451"/>
      <c r="H73" s="451"/>
      <c r="I73" s="451"/>
      <c r="J73" s="451"/>
      <c r="K73" s="451"/>
      <c r="L73" s="451"/>
      <c r="M73" s="451"/>
      <c r="N73" s="451"/>
      <c r="O73" s="451"/>
      <c r="P73" s="451"/>
      <c r="Q73" s="451"/>
      <c r="R73" s="451"/>
      <c r="S73" s="451"/>
      <c r="T73" s="451"/>
      <c r="U73" s="451"/>
      <c r="V73" s="451"/>
      <c r="W73" s="451"/>
      <c r="X73" s="451"/>
      <c r="Y73" s="59"/>
    </row>
    <row r="74" spans="1:25" ht="30" hidden="1" customHeight="1">
      <c r="A74" s="43"/>
      <c r="B74" s="78"/>
      <c r="C74" s="77"/>
      <c r="D74" s="61"/>
      <c r="E74" s="451"/>
      <c r="F74" s="451"/>
      <c r="G74" s="451"/>
      <c r="H74" s="451"/>
      <c r="I74" s="451"/>
      <c r="J74" s="451"/>
      <c r="K74" s="451"/>
      <c r="L74" s="451"/>
      <c r="M74" s="451"/>
      <c r="N74" s="451"/>
      <c r="O74" s="451"/>
      <c r="P74" s="451"/>
      <c r="Q74" s="451"/>
      <c r="R74" s="451"/>
      <c r="S74" s="451"/>
      <c r="T74" s="451"/>
      <c r="U74" s="451"/>
      <c r="V74" s="451"/>
      <c r="W74" s="451"/>
      <c r="X74" s="451"/>
      <c r="Y74" s="59"/>
    </row>
    <row r="75" spans="1:25" ht="30" hidden="1" customHeight="1">
      <c r="A75" s="43"/>
      <c r="B75" s="78"/>
      <c r="C75" s="77"/>
      <c r="D75" s="61"/>
      <c r="E75" s="451"/>
      <c r="F75" s="451"/>
      <c r="G75" s="451"/>
      <c r="H75" s="451"/>
      <c r="I75" s="451"/>
      <c r="J75" s="451"/>
      <c r="K75" s="451"/>
      <c r="L75" s="451"/>
      <c r="M75" s="451"/>
      <c r="N75" s="451"/>
      <c r="O75" s="451"/>
      <c r="P75" s="451"/>
      <c r="Q75" s="451"/>
      <c r="R75" s="451"/>
      <c r="S75" s="451"/>
      <c r="T75" s="451"/>
      <c r="U75" s="451"/>
      <c r="V75" s="451"/>
      <c r="W75" s="451"/>
      <c r="X75" s="451"/>
      <c r="Y75" s="59"/>
    </row>
    <row r="76" spans="1:25" ht="15" hidden="1">
      <c r="A76" s="43"/>
      <c r="B76" s="78"/>
      <c r="C76" s="77"/>
      <c r="D76" s="61"/>
      <c r="E76" s="451"/>
      <c r="F76" s="451"/>
      <c r="G76" s="451"/>
      <c r="H76" s="451"/>
      <c r="I76" s="451"/>
      <c r="J76" s="451"/>
      <c r="K76" s="451"/>
      <c r="L76" s="451"/>
      <c r="M76" s="451"/>
      <c r="N76" s="451"/>
      <c r="O76" s="451"/>
      <c r="P76" s="451"/>
      <c r="Q76" s="451"/>
      <c r="R76" s="451"/>
      <c r="S76" s="451"/>
      <c r="T76" s="451"/>
      <c r="U76" s="451"/>
      <c r="V76" s="451"/>
      <c r="W76" s="451"/>
      <c r="X76" s="451"/>
      <c r="Y76" s="59"/>
    </row>
    <row r="77" spans="1:25" ht="15" hidden="1">
      <c r="A77" s="43"/>
      <c r="B77" s="78"/>
      <c r="C77" s="77"/>
      <c r="D77" s="61"/>
      <c r="E77" s="451"/>
      <c r="F77" s="451"/>
      <c r="G77" s="451"/>
      <c r="H77" s="451"/>
      <c r="I77" s="451"/>
      <c r="J77" s="451"/>
      <c r="K77" s="451"/>
      <c r="L77" s="451"/>
      <c r="M77" s="451"/>
      <c r="N77" s="451"/>
      <c r="O77" s="451"/>
      <c r="P77" s="451"/>
      <c r="Q77" s="451"/>
      <c r="R77" s="451"/>
      <c r="S77" s="451"/>
      <c r="T77" s="451"/>
      <c r="U77" s="451"/>
      <c r="V77" s="451"/>
      <c r="W77" s="451"/>
      <c r="X77" s="451"/>
      <c r="Y77" s="59"/>
    </row>
    <row r="78" spans="1:25" ht="8.25" hidden="1" customHeight="1">
      <c r="A78" s="43"/>
      <c r="B78" s="78"/>
      <c r="C78" s="77"/>
      <c r="D78" s="61"/>
      <c r="E78" s="80"/>
      <c r="F78" s="80"/>
      <c r="G78" s="80"/>
      <c r="H78" s="80"/>
      <c r="I78" s="80"/>
      <c r="J78" s="80"/>
      <c r="K78" s="80"/>
      <c r="L78" s="80"/>
      <c r="M78" s="80"/>
      <c r="N78" s="80"/>
      <c r="O78" s="80"/>
      <c r="P78" s="80"/>
      <c r="Q78" s="80"/>
      <c r="R78" s="80"/>
      <c r="S78" s="80"/>
      <c r="T78" s="80"/>
      <c r="U78" s="80"/>
      <c r="V78" s="80"/>
      <c r="W78" s="80"/>
      <c r="X78" s="80"/>
      <c r="Y78" s="59"/>
    </row>
    <row r="79" spans="1:25" ht="21" hidden="1" customHeight="1">
      <c r="A79" s="43"/>
      <c r="B79" s="78"/>
      <c r="C79" s="77"/>
      <c r="D79" s="61"/>
      <c r="E79" s="452"/>
      <c r="F79" s="452"/>
      <c r="G79" s="452"/>
      <c r="H79" s="452"/>
      <c r="I79" s="452"/>
      <c r="J79" s="452"/>
      <c r="K79" s="452"/>
      <c r="L79" s="452"/>
      <c r="M79" s="452"/>
      <c r="N79" s="452"/>
      <c r="O79" s="452"/>
      <c r="P79" s="452"/>
      <c r="Q79" s="452"/>
      <c r="R79" s="452"/>
      <c r="S79" s="452"/>
      <c r="T79" s="452"/>
      <c r="U79" s="452"/>
      <c r="V79" s="452"/>
      <c r="W79" s="452"/>
      <c r="X79" s="452"/>
      <c r="Y79" s="59"/>
    </row>
    <row r="80" spans="1:25" ht="14.25" hidden="1" customHeight="1">
      <c r="A80" s="43"/>
      <c r="B80" s="78"/>
      <c r="C80" s="77"/>
      <c r="D80" s="61"/>
      <c r="E80" s="453"/>
      <c r="F80" s="453"/>
      <c r="G80" s="453"/>
      <c r="H80" s="453"/>
      <c r="Y80" s="59"/>
    </row>
    <row r="81" spans="1:25" ht="15" hidden="1">
      <c r="A81" s="43"/>
      <c r="B81" s="78"/>
      <c r="C81" s="77"/>
      <c r="D81" s="61"/>
      <c r="E81" s="1188" t="s">
        <v>395</v>
      </c>
      <c r="F81" s="1188"/>
      <c r="G81" s="1188"/>
      <c r="H81" s="1188"/>
      <c r="I81" s="1188"/>
      <c r="J81" s="1188"/>
      <c r="K81" s="1188"/>
      <c r="L81" s="1188"/>
      <c r="M81" s="1188"/>
      <c r="N81" s="1188"/>
      <c r="O81" s="1188"/>
      <c r="P81" s="1188"/>
      <c r="Q81" s="1188"/>
      <c r="R81" s="1188"/>
      <c r="S81" s="1188"/>
      <c r="T81" s="1188"/>
      <c r="U81" s="1188"/>
      <c r="V81" s="231"/>
      <c r="W81" s="231"/>
      <c r="X81" s="231"/>
      <c r="Y81" s="59"/>
    </row>
    <row r="82" spans="1:25" ht="15" hidden="1" customHeight="1">
      <c r="A82" s="43"/>
      <c r="B82" s="78"/>
      <c r="C82" s="77"/>
      <c r="D82" s="61"/>
      <c r="E82" s="1199"/>
      <c r="F82" s="1199"/>
      <c r="G82" s="1199"/>
      <c r="H82" s="1196"/>
      <c r="I82" s="1197"/>
      <c r="J82" s="1197"/>
      <c r="K82" s="1197"/>
      <c r="L82" s="1197"/>
      <c r="M82" s="1197"/>
      <c r="N82" s="1197"/>
      <c r="O82" s="1197"/>
      <c r="P82" s="1197"/>
      <c r="Q82" s="1197"/>
      <c r="R82" s="1197"/>
      <c r="S82" s="1197"/>
      <c r="T82" s="1197"/>
      <c r="U82" s="1197"/>
      <c r="V82" s="1197"/>
      <c r="W82" s="1197"/>
      <c r="X82" s="1197"/>
      <c r="Y82" s="59"/>
    </row>
    <row r="83" spans="1:25" ht="15" hidden="1" customHeight="1">
      <c r="A83" s="43"/>
      <c r="B83" s="78"/>
      <c r="C83" s="77"/>
      <c r="D83" s="61"/>
      <c r="Y83" s="59"/>
    </row>
    <row r="84" spans="1:25" ht="15" hidden="1" customHeight="1">
      <c r="A84" s="43"/>
      <c r="B84" s="78"/>
      <c r="C84" s="77"/>
      <c r="D84" s="61"/>
      <c r="E84" s="70"/>
      <c r="F84" s="68"/>
      <c r="G84" s="69"/>
      <c r="H84" s="1201"/>
      <c r="I84" s="1201"/>
      <c r="J84" s="1201"/>
      <c r="K84" s="1201"/>
      <c r="L84" s="1201"/>
      <c r="M84" s="1201"/>
      <c r="N84" s="1201"/>
      <c r="O84" s="1201"/>
      <c r="P84" s="1201"/>
      <c r="Q84" s="1201"/>
      <c r="R84" s="1201"/>
      <c r="S84" s="1201"/>
      <c r="T84" s="1201"/>
      <c r="U84" s="1201"/>
      <c r="V84" s="1201"/>
      <c r="W84" s="1201"/>
      <c r="X84" s="1201"/>
      <c r="Y84" s="59"/>
    </row>
    <row r="85" spans="1:25" ht="15" hidden="1">
      <c r="A85" s="43"/>
      <c r="B85" s="78"/>
      <c r="C85" s="77"/>
      <c r="D85" s="61"/>
      <c r="E85" s="60"/>
      <c r="F85" s="60"/>
      <c r="G85" s="60"/>
      <c r="H85" s="67"/>
      <c r="I85" s="67"/>
      <c r="J85" s="67"/>
      <c r="K85" s="67"/>
      <c r="L85" s="67"/>
      <c r="M85" s="67"/>
      <c r="N85" s="67"/>
      <c r="O85" s="67"/>
      <c r="P85" s="67"/>
      <c r="Q85" s="67"/>
      <c r="R85" s="67"/>
      <c r="S85" s="67"/>
      <c r="T85" s="67"/>
      <c r="U85" s="67"/>
      <c r="V85" s="67"/>
      <c r="W85" s="60"/>
      <c r="X85" s="60"/>
      <c r="Y85" s="59"/>
    </row>
    <row r="86" spans="1:25" ht="15" hidden="1">
      <c r="A86" s="43"/>
      <c r="B86" s="78"/>
      <c r="C86" s="77"/>
      <c r="D86" s="61"/>
      <c r="E86" s="60"/>
      <c r="F86" s="60"/>
      <c r="G86" s="60"/>
      <c r="H86" s="60"/>
      <c r="I86" s="60"/>
      <c r="J86" s="60"/>
      <c r="K86" s="60"/>
      <c r="L86" s="60"/>
      <c r="M86" s="60"/>
      <c r="N86" s="60"/>
      <c r="O86" s="60"/>
      <c r="P86" s="60"/>
      <c r="Q86" s="60"/>
      <c r="R86" s="60"/>
      <c r="S86" s="60"/>
      <c r="T86" s="60"/>
      <c r="U86" s="60"/>
      <c r="V86" s="60"/>
      <c r="W86" s="60"/>
      <c r="X86" s="60"/>
      <c r="Y86" s="59"/>
    </row>
    <row r="87" spans="1:25" ht="15" hidden="1">
      <c r="A87" s="43"/>
      <c r="B87" s="78"/>
      <c r="C87" s="77"/>
      <c r="D87" s="61"/>
      <c r="E87" s="60"/>
      <c r="F87" s="60"/>
      <c r="G87" s="60"/>
      <c r="H87" s="60"/>
      <c r="I87" s="60"/>
      <c r="J87" s="60"/>
      <c r="K87" s="60"/>
      <c r="L87" s="60"/>
      <c r="M87" s="60"/>
      <c r="N87" s="60"/>
      <c r="O87" s="60"/>
      <c r="P87" s="60"/>
      <c r="Q87" s="60"/>
      <c r="R87" s="60"/>
      <c r="S87" s="60"/>
      <c r="T87" s="60"/>
      <c r="U87" s="60"/>
      <c r="V87" s="60"/>
      <c r="W87" s="60"/>
      <c r="X87" s="60"/>
      <c r="Y87" s="59"/>
    </row>
    <row r="88" spans="1:25" ht="15" hidden="1">
      <c r="A88" s="43"/>
      <c r="B88" s="78"/>
      <c r="C88" s="77"/>
      <c r="D88" s="61"/>
      <c r="E88" s="60"/>
      <c r="F88" s="60"/>
      <c r="G88" s="60"/>
      <c r="H88" s="60"/>
      <c r="I88" s="60"/>
      <c r="J88" s="60"/>
      <c r="K88" s="60"/>
      <c r="L88" s="60"/>
      <c r="M88" s="60"/>
      <c r="N88" s="60"/>
      <c r="O88" s="60"/>
      <c r="P88" s="60"/>
      <c r="Q88" s="60"/>
      <c r="R88" s="60"/>
      <c r="S88" s="60"/>
      <c r="T88" s="60"/>
      <c r="U88" s="60"/>
      <c r="V88" s="60"/>
      <c r="W88" s="60"/>
      <c r="X88" s="60"/>
      <c r="Y88" s="59"/>
    </row>
    <row r="89" spans="1:25" ht="15" hidden="1">
      <c r="A89" s="43"/>
      <c r="B89" s="78"/>
      <c r="C89" s="77"/>
      <c r="D89" s="61"/>
      <c r="E89" s="60"/>
      <c r="F89" s="60"/>
      <c r="G89" s="60"/>
      <c r="H89" s="60"/>
      <c r="I89" s="60"/>
      <c r="J89" s="60"/>
      <c r="K89" s="60"/>
      <c r="L89" s="60"/>
      <c r="M89" s="60"/>
      <c r="N89" s="60"/>
      <c r="O89" s="60"/>
      <c r="P89" s="60"/>
      <c r="Q89" s="60"/>
      <c r="R89" s="60"/>
      <c r="S89" s="60"/>
      <c r="T89" s="60"/>
      <c r="U89" s="60"/>
      <c r="V89" s="60"/>
      <c r="W89" s="60"/>
      <c r="X89" s="60"/>
      <c r="Y89" s="59"/>
    </row>
    <row r="90" spans="1:25" ht="15" hidden="1">
      <c r="A90" s="43"/>
      <c r="B90" s="78"/>
      <c r="C90" s="77"/>
      <c r="D90" s="61"/>
      <c r="E90" s="60"/>
      <c r="F90" s="60"/>
      <c r="G90" s="60"/>
      <c r="H90" s="60"/>
      <c r="I90" s="60"/>
      <c r="J90" s="60"/>
      <c r="K90" s="60"/>
      <c r="L90" s="60"/>
      <c r="M90" s="60"/>
      <c r="N90" s="60"/>
      <c r="O90" s="60"/>
      <c r="P90" s="60"/>
      <c r="Q90" s="60"/>
      <c r="R90" s="60"/>
      <c r="S90" s="60"/>
      <c r="T90" s="60"/>
      <c r="U90" s="60"/>
      <c r="V90" s="60"/>
      <c r="W90" s="60"/>
      <c r="X90" s="60"/>
      <c r="Y90" s="59"/>
    </row>
    <row r="91" spans="1:25" ht="15" hidden="1">
      <c r="A91" s="43"/>
      <c r="B91" s="78"/>
      <c r="C91" s="77"/>
      <c r="D91" s="61"/>
      <c r="E91" s="60"/>
      <c r="F91" s="60"/>
      <c r="G91" s="60"/>
      <c r="H91" s="60"/>
      <c r="I91" s="60"/>
      <c r="J91" s="60"/>
      <c r="K91" s="60"/>
      <c r="L91" s="60"/>
      <c r="M91" s="60"/>
      <c r="N91" s="60"/>
      <c r="O91" s="60"/>
      <c r="P91" s="60"/>
      <c r="Q91" s="60"/>
      <c r="R91" s="60"/>
      <c r="S91" s="60"/>
      <c r="T91" s="60"/>
      <c r="U91" s="60"/>
      <c r="V91" s="60"/>
      <c r="W91" s="60"/>
      <c r="X91" s="60"/>
      <c r="Y91" s="59"/>
    </row>
    <row r="92" spans="1:25" ht="15" hidden="1">
      <c r="A92" s="43"/>
      <c r="B92" s="78"/>
      <c r="C92" s="77"/>
      <c r="D92" s="61"/>
      <c r="E92" s="60"/>
      <c r="F92" s="60"/>
      <c r="G92" s="60"/>
      <c r="H92" s="60"/>
      <c r="I92" s="60"/>
      <c r="J92" s="60"/>
      <c r="K92" s="60"/>
      <c r="L92" s="60"/>
      <c r="M92" s="60"/>
      <c r="N92" s="60"/>
      <c r="O92" s="60"/>
      <c r="P92" s="60"/>
      <c r="Q92" s="60"/>
      <c r="R92" s="60"/>
      <c r="S92" s="60"/>
      <c r="T92" s="60"/>
      <c r="U92" s="60"/>
      <c r="V92" s="60"/>
      <c r="W92" s="60"/>
      <c r="X92" s="60"/>
      <c r="Y92" s="59"/>
    </row>
    <row r="93" spans="1:25" ht="15" hidden="1">
      <c r="A93" s="43"/>
      <c r="B93" s="78"/>
      <c r="C93" s="77"/>
      <c r="D93" s="61"/>
      <c r="E93" s="60"/>
      <c r="F93" s="60"/>
      <c r="G93" s="60"/>
      <c r="H93" s="60"/>
      <c r="I93" s="60"/>
      <c r="J93" s="60"/>
      <c r="K93" s="60"/>
      <c r="L93" s="60"/>
      <c r="M93" s="60"/>
      <c r="N93" s="60"/>
      <c r="O93" s="60"/>
      <c r="P93" s="60"/>
      <c r="Q93" s="60"/>
      <c r="R93" s="60"/>
      <c r="S93" s="60"/>
      <c r="T93" s="60"/>
      <c r="U93" s="60"/>
      <c r="V93" s="60"/>
      <c r="W93" s="60"/>
      <c r="X93" s="60"/>
      <c r="Y93" s="59"/>
    </row>
    <row r="94" spans="1:25" ht="15" hidden="1">
      <c r="A94" s="43"/>
      <c r="B94" s="78"/>
      <c r="C94" s="77"/>
      <c r="D94" s="61"/>
      <c r="E94" s="60"/>
      <c r="F94" s="60"/>
      <c r="G94" s="60"/>
      <c r="H94" s="60"/>
      <c r="I94" s="60"/>
      <c r="J94" s="60"/>
      <c r="K94" s="60"/>
      <c r="L94" s="60"/>
      <c r="M94" s="60"/>
      <c r="N94" s="60"/>
      <c r="O94" s="60"/>
      <c r="P94" s="60"/>
      <c r="Q94" s="60"/>
      <c r="R94" s="60"/>
      <c r="S94" s="60"/>
      <c r="T94" s="60"/>
      <c r="U94" s="60"/>
      <c r="V94" s="60"/>
      <c r="W94" s="60"/>
      <c r="X94" s="60"/>
      <c r="Y94" s="59"/>
    </row>
    <row r="95" spans="1:25" ht="15" hidden="1">
      <c r="A95" s="43"/>
      <c r="B95" s="78"/>
      <c r="C95" s="77"/>
      <c r="D95" s="61"/>
      <c r="E95" s="60"/>
      <c r="F95" s="60"/>
      <c r="G95" s="60"/>
      <c r="H95" s="60"/>
      <c r="I95" s="60"/>
      <c r="J95" s="60"/>
      <c r="K95" s="60"/>
      <c r="L95" s="60"/>
      <c r="M95" s="60"/>
      <c r="N95" s="60"/>
      <c r="O95" s="60"/>
      <c r="P95" s="60"/>
      <c r="Q95" s="60"/>
      <c r="R95" s="60"/>
      <c r="S95" s="60"/>
      <c r="T95" s="60"/>
      <c r="U95" s="60"/>
      <c r="V95" s="60"/>
      <c r="W95" s="60"/>
      <c r="X95" s="60"/>
      <c r="Y95" s="59"/>
    </row>
    <row r="96" spans="1:25" ht="27" hidden="1" customHeight="1">
      <c r="A96" s="43"/>
      <c r="B96" s="78"/>
      <c r="C96" s="77"/>
      <c r="D96" s="66"/>
      <c r="E96" s="65"/>
      <c r="F96" s="65"/>
      <c r="G96" s="65"/>
      <c r="H96" s="65"/>
      <c r="I96" s="65"/>
      <c r="J96" s="65"/>
      <c r="K96" s="65"/>
      <c r="L96" s="65"/>
      <c r="M96" s="65"/>
      <c r="N96" s="65"/>
      <c r="O96" s="65"/>
      <c r="P96" s="65"/>
      <c r="Q96" s="65"/>
      <c r="R96" s="65"/>
      <c r="S96" s="65"/>
      <c r="T96" s="65"/>
      <c r="U96" s="65"/>
      <c r="V96" s="65"/>
      <c r="W96" s="65"/>
      <c r="X96" s="65"/>
      <c r="Y96" s="59"/>
    </row>
    <row r="97" spans="1:27" ht="15" hidden="1">
      <c r="A97" s="43"/>
      <c r="B97" s="78"/>
      <c r="C97" s="77"/>
      <c r="D97" s="66"/>
      <c r="E97" s="65"/>
      <c r="F97" s="65"/>
      <c r="G97" s="65"/>
      <c r="H97" s="65"/>
      <c r="I97" s="65"/>
      <c r="J97" s="65"/>
      <c r="K97" s="65"/>
      <c r="L97" s="65"/>
      <c r="M97" s="65"/>
      <c r="N97" s="65"/>
      <c r="O97" s="65"/>
      <c r="P97" s="65"/>
      <c r="Q97" s="65"/>
      <c r="R97" s="65"/>
      <c r="S97" s="65"/>
      <c r="T97" s="65"/>
      <c r="U97" s="65"/>
      <c r="V97" s="65"/>
      <c r="W97" s="65"/>
      <c r="X97" s="65"/>
      <c r="Y97" s="59"/>
    </row>
    <row r="98" spans="1:27" ht="25.5" hidden="1" customHeight="1">
      <c r="A98" s="43"/>
      <c r="B98" s="78"/>
      <c r="C98" s="77"/>
      <c r="D98" s="61"/>
      <c r="E98" s="1200" t="s">
        <v>235</v>
      </c>
      <c r="F98" s="1200"/>
      <c r="G98" s="1200"/>
      <c r="H98" s="1200"/>
      <c r="I98" s="1200"/>
      <c r="J98" s="1200"/>
      <c r="K98" s="1200"/>
      <c r="L98" s="1200"/>
      <c r="M98" s="1200"/>
      <c r="N98" s="1200"/>
      <c r="O98" s="1200"/>
      <c r="P98" s="1200"/>
      <c r="Q98" s="1200"/>
      <c r="R98" s="1200"/>
      <c r="S98" s="1200"/>
      <c r="T98" s="1200"/>
      <c r="U98" s="1200"/>
      <c r="V98" s="1200"/>
      <c r="W98" s="1200"/>
      <c r="X98" s="1200"/>
      <c r="Y98" s="59"/>
    </row>
    <row r="99" spans="1:27" ht="15" hidden="1" customHeight="1">
      <c r="A99" s="43"/>
      <c r="B99" s="78"/>
      <c r="C99" s="77"/>
      <c r="D99" s="61"/>
      <c r="E99" s="60"/>
      <c r="F99" s="60"/>
      <c r="G99" s="60"/>
      <c r="H99" s="63"/>
      <c r="I99" s="63"/>
      <c r="J99" s="63"/>
      <c r="K99" s="63"/>
      <c r="L99" s="63"/>
      <c r="M99" s="63"/>
      <c r="N99" s="63"/>
      <c r="O99" s="62"/>
      <c r="P99" s="62"/>
      <c r="Q99" s="62"/>
      <c r="R99" s="62"/>
      <c r="S99" s="62"/>
      <c r="T99" s="62"/>
      <c r="U99" s="60"/>
      <c r="V99" s="60"/>
      <c r="W99" s="60"/>
      <c r="X99" s="60"/>
      <c r="Y99" s="59"/>
    </row>
    <row r="100" spans="1:27" ht="15" hidden="1" customHeight="1">
      <c r="A100" s="43"/>
      <c r="B100" s="78"/>
      <c r="C100" s="77"/>
      <c r="D100" s="61"/>
      <c r="E100" s="64"/>
      <c r="F100" s="1198" t="s">
        <v>234</v>
      </c>
      <c r="G100" s="1198"/>
      <c r="H100" s="1198"/>
      <c r="I100" s="1198"/>
      <c r="J100" s="1198"/>
      <c r="K100" s="1198"/>
      <c r="L100" s="1198"/>
      <c r="M100" s="1198"/>
      <c r="N100" s="1198"/>
      <c r="O100" s="1198"/>
      <c r="P100" s="1198"/>
      <c r="Q100" s="1198"/>
      <c r="R100" s="1198"/>
      <c r="S100" s="1198"/>
      <c r="T100" s="62"/>
      <c r="U100" s="60"/>
      <c r="V100" s="60"/>
      <c r="W100" s="60"/>
      <c r="X100" s="60"/>
      <c r="Y100" s="59"/>
      <c r="AA100" s="79" t="s">
        <v>232</v>
      </c>
    </row>
    <row r="101" spans="1:27" ht="15" hidden="1" customHeight="1">
      <c r="A101" s="43"/>
      <c r="B101" s="78"/>
      <c r="C101" s="77"/>
      <c r="D101" s="61"/>
      <c r="E101" s="60"/>
      <c r="F101" s="60"/>
      <c r="G101" s="60"/>
      <c r="H101" s="63"/>
      <c r="I101" s="63"/>
      <c r="J101" s="63"/>
      <c r="K101" s="63"/>
      <c r="L101" s="63"/>
      <c r="M101" s="63"/>
      <c r="N101" s="63"/>
      <c r="O101" s="62"/>
      <c r="P101" s="62"/>
      <c r="Q101" s="62"/>
      <c r="R101" s="62"/>
      <c r="S101" s="62"/>
      <c r="T101" s="62"/>
      <c r="U101" s="60"/>
      <c r="V101" s="60"/>
      <c r="W101" s="60"/>
      <c r="X101" s="60"/>
      <c r="Y101" s="59"/>
    </row>
    <row r="102" spans="1:27" ht="15" hidden="1">
      <c r="A102" s="43"/>
      <c r="B102" s="78"/>
      <c r="C102" s="77"/>
      <c r="D102" s="61"/>
      <c r="E102" s="60"/>
      <c r="F102" s="1198" t="s">
        <v>233</v>
      </c>
      <c r="G102" s="1198"/>
      <c r="H102" s="1198"/>
      <c r="I102" s="1198"/>
      <c r="J102" s="1198"/>
      <c r="K102" s="1198"/>
      <c r="L102" s="1198"/>
      <c r="M102" s="1198"/>
      <c r="N102" s="1198"/>
      <c r="O102" s="1198"/>
      <c r="P102" s="1198"/>
      <c r="Q102" s="1198"/>
      <c r="R102" s="1198"/>
      <c r="S102" s="1198"/>
      <c r="T102" s="1198"/>
      <c r="U102" s="1198"/>
      <c r="V102" s="1198"/>
      <c r="W102" s="1198"/>
      <c r="X102" s="1198"/>
      <c r="Y102" s="59"/>
    </row>
    <row r="103" spans="1:27" ht="15" hidden="1">
      <c r="A103" s="43"/>
      <c r="B103" s="78"/>
      <c r="C103" s="77"/>
      <c r="D103" s="61"/>
      <c r="E103" s="60"/>
      <c r="F103" s="60"/>
      <c r="G103" s="60"/>
      <c r="H103" s="60"/>
      <c r="I103" s="60"/>
      <c r="J103" s="60"/>
      <c r="K103" s="60"/>
      <c r="L103" s="60"/>
      <c r="M103" s="60"/>
      <c r="N103" s="60"/>
      <c r="O103" s="60"/>
      <c r="P103" s="60"/>
      <c r="Q103" s="60"/>
      <c r="R103" s="60"/>
      <c r="S103" s="60"/>
      <c r="T103" s="60"/>
      <c r="U103" s="60"/>
      <c r="V103" s="60"/>
      <c r="W103" s="60"/>
      <c r="X103" s="60"/>
      <c r="Y103" s="59"/>
    </row>
    <row r="104" spans="1:27" ht="15" hidden="1">
      <c r="A104" s="43"/>
      <c r="B104" s="78"/>
      <c r="C104" s="77"/>
      <c r="D104" s="61"/>
      <c r="E104" s="60"/>
      <c r="F104" s="60"/>
      <c r="G104" s="60"/>
      <c r="H104" s="60"/>
      <c r="I104" s="60"/>
      <c r="J104" s="60"/>
      <c r="K104" s="60"/>
      <c r="L104" s="60"/>
      <c r="M104" s="60"/>
      <c r="N104" s="60"/>
      <c r="O104" s="60"/>
      <c r="P104" s="60"/>
      <c r="Q104" s="60"/>
      <c r="R104" s="60"/>
      <c r="S104" s="60"/>
      <c r="T104" s="60"/>
      <c r="U104" s="60"/>
      <c r="V104" s="60"/>
      <c r="W104" s="60"/>
      <c r="X104" s="60"/>
      <c r="Y104" s="59"/>
    </row>
    <row r="105" spans="1:27" ht="15" hidden="1">
      <c r="A105" s="43"/>
      <c r="B105" s="78"/>
      <c r="C105" s="77"/>
      <c r="D105" s="61"/>
      <c r="E105" s="60"/>
      <c r="F105" s="60"/>
      <c r="G105" s="60"/>
      <c r="H105" s="60"/>
      <c r="I105" s="60"/>
      <c r="J105" s="60"/>
      <c r="K105" s="60"/>
      <c r="L105" s="60"/>
      <c r="M105" s="60"/>
      <c r="N105" s="60"/>
      <c r="O105" s="60"/>
      <c r="P105" s="60"/>
      <c r="Q105" s="60"/>
      <c r="R105" s="60"/>
      <c r="S105" s="60"/>
      <c r="T105" s="60"/>
      <c r="U105" s="60"/>
      <c r="V105" s="60"/>
      <c r="W105" s="60"/>
      <c r="X105" s="60"/>
      <c r="Y105" s="59"/>
    </row>
    <row r="106" spans="1:27" ht="15" hidden="1">
      <c r="A106" s="43"/>
      <c r="B106" s="78"/>
      <c r="C106" s="77"/>
      <c r="D106" s="61"/>
      <c r="E106" s="60"/>
      <c r="F106" s="60"/>
      <c r="G106" s="60"/>
      <c r="H106" s="60"/>
      <c r="I106" s="60"/>
      <c r="J106" s="60"/>
      <c r="K106" s="60"/>
      <c r="L106" s="60"/>
      <c r="M106" s="60"/>
      <c r="N106" s="60"/>
      <c r="O106" s="60"/>
      <c r="P106" s="60"/>
      <c r="Q106" s="60"/>
      <c r="R106" s="60"/>
      <c r="S106" s="60"/>
      <c r="T106" s="60"/>
      <c r="U106" s="60"/>
      <c r="V106" s="60"/>
      <c r="W106" s="60"/>
      <c r="X106" s="60"/>
      <c r="Y106" s="59"/>
    </row>
    <row r="107" spans="1:27" ht="15" hidden="1">
      <c r="A107" s="43"/>
      <c r="B107" s="78"/>
      <c r="C107" s="77"/>
      <c r="D107" s="61"/>
      <c r="E107" s="60"/>
      <c r="F107" s="60"/>
      <c r="G107" s="60"/>
      <c r="H107" s="60"/>
      <c r="I107" s="60"/>
      <c r="J107" s="60"/>
      <c r="K107" s="60"/>
      <c r="L107" s="60"/>
      <c r="M107" s="60"/>
      <c r="N107" s="60"/>
      <c r="O107" s="60"/>
      <c r="P107" s="60"/>
      <c r="Q107" s="60"/>
      <c r="R107" s="60"/>
      <c r="S107" s="60"/>
      <c r="T107" s="60"/>
      <c r="U107" s="60"/>
      <c r="V107" s="60"/>
      <c r="W107" s="60"/>
      <c r="X107" s="60"/>
      <c r="Y107" s="59"/>
    </row>
    <row r="108" spans="1:27" ht="15" hidden="1">
      <c r="A108" s="43"/>
      <c r="B108" s="78"/>
      <c r="C108" s="77"/>
      <c r="D108" s="61"/>
      <c r="E108" s="60"/>
      <c r="F108" s="60"/>
      <c r="G108" s="60"/>
      <c r="H108" s="60"/>
      <c r="I108" s="60"/>
      <c r="J108" s="60"/>
      <c r="K108" s="60"/>
      <c r="L108" s="60"/>
      <c r="M108" s="60"/>
      <c r="N108" s="60"/>
      <c r="O108" s="60"/>
      <c r="P108" s="60"/>
      <c r="Q108" s="60"/>
      <c r="R108" s="60"/>
      <c r="S108" s="60"/>
      <c r="T108" s="60"/>
      <c r="U108" s="60"/>
      <c r="V108" s="60"/>
      <c r="W108" s="60"/>
      <c r="X108" s="60"/>
      <c r="Y108" s="59"/>
    </row>
    <row r="109" spans="1:27" ht="15" hidden="1">
      <c r="A109" s="43"/>
      <c r="B109" s="78"/>
      <c r="C109" s="77"/>
      <c r="D109" s="61"/>
      <c r="E109" s="60"/>
      <c r="F109" s="60"/>
      <c r="G109" s="60"/>
      <c r="H109" s="60"/>
      <c r="I109" s="60"/>
      <c r="J109" s="60"/>
      <c r="K109" s="60"/>
      <c r="L109" s="60"/>
      <c r="M109" s="60"/>
      <c r="N109" s="60"/>
      <c r="O109" s="60"/>
      <c r="P109" s="60"/>
      <c r="Q109" s="60"/>
      <c r="R109" s="60"/>
      <c r="S109" s="60"/>
      <c r="T109" s="60"/>
      <c r="U109" s="60"/>
      <c r="V109" s="60"/>
      <c r="W109" s="60"/>
      <c r="X109" s="60"/>
      <c r="Y109" s="59"/>
    </row>
    <row r="110" spans="1:27" ht="15" hidden="1">
      <c r="A110" s="43"/>
      <c r="B110" s="78"/>
      <c r="C110" s="77"/>
      <c r="D110" s="61"/>
      <c r="E110" s="60"/>
      <c r="F110" s="60"/>
      <c r="G110" s="60"/>
      <c r="H110" s="60"/>
      <c r="I110" s="60"/>
      <c r="J110" s="60"/>
      <c r="K110" s="60"/>
      <c r="L110" s="60"/>
      <c r="M110" s="60"/>
      <c r="N110" s="60"/>
      <c r="O110" s="60"/>
      <c r="P110" s="60"/>
      <c r="Q110" s="60"/>
      <c r="R110" s="60"/>
      <c r="S110" s="60"/>
      <c r="T110" s="60"/>
      <c r="U110" s="60"/>
      <c r="V110" s="60"/>
      <c r="W110" s="60"/>
      <c r="X110" s="60"/>
      <c r="Y110" s="59"/>
    </row>
    <row r="111" spans="1:27" ht="30" hidden="1" customHeight="1">
      <c r="A111" s="43"/>
      <c r="B111" s="78"/>
      <c r="C111" s="77"/>
      <c r="D111" s="61"/>
      <c r="E111" s="60"/>
      <c r="F111" s="60"/>
      <c r="G111" s="60"/>
      <c r="H111" s="60"/>
      <c r="I111" s="60"/>
      <c r="J111" s="60"/>
      <c r="K111" s="60"/>
      <c r="L111" s="60"/>
      <c r="M111" s="60"/>
      <c r="N111" s="60"/>
      <c r="O111" s="60"/>
      <c r="P111" s="60"/>
      <c r="Q111" s="60"/>
      <c r="R111" s="60"/>
      <c r="S111" s="60"/>
      <c r="T111" s="60"/>
      <c r="U111" s="60"/>
      <c r="V111" s="60"/>
      <c r="W111" s="60"/>
      <c r="X111" s="60"/>
      <c r="Y111" s="59"/>
    </row>
    <row r="112" spans="1:27" ht="31.5" hidden="1" customHeight="1">
      <c r="A112" s="43"/>
      <c r="B112" s="78"/>
      <c r="C112" s="77"/>
      <c r="D112" s="61"/>
      <c r="E112" s="60"/>
      <c r="F112" s="60"/>
      <c r="G112" s="60"/>
      <c r="H112" s="60"/>
      <c r="I112" s="60"/>
      <c r="J112" s="60"/>
      <c r="K112" s="60"/>
      <c r="L112" s="60"/>
      <c r="M112" s="60"/>
      <c r="N112" s="60"/>
      <c r="O112" s="60"/>
      <c r="P112" s="60"/>
      <c r="Q112" s="60"/>
      <c r="R112" s="60"/>
      <c r="S112" s="60"/>
      <c r="T112" s="60"/>
      <c r="U112" s="60"/>
      <c r="V112" s="60"/>
      <c r="W112" s="60"/>
      <c r="X112" s="60"/>
      <c r="Y112" s="59"/>
    </row>
    <row r="113" spans="1:25" ht="15" customHeight="1">
      <c r="A113" s="43"/>
      <c r="B113" s="76"/>
      <c r="C113" s="75"/>
      <c r="D113" s="58"/>
      <c r="E113" s="57"/>
      <c r="F113" s="57"/>
      <c r="G113" s="57"/>
      <c r="H113" s="57"/>
      <c r="I113" s="57"/>
      <c r="J113" s="57"/>
      <c r="K113" s="57"/>
      <c r="L113" s="57"/>
      <c r="M113" s="57"/>
      <c r="N113" s="57"/>
      <c r="O113" s="57"/>
      <c r="P113" s="57"/>
      <c r="Q113" s="57"/>
      <c r="R113" s="57"/>
      <c r="S113" s="57"/>
      <c r="T113" s="57"/>
      <c r="U113" s="57"/>
      <c r="V113" s="57"/>
      <c r="W113" s="57"/>
      <c r="X113" s="57"/>
      <c r="Y113" s="56"/>
    </row>
  </sheetData>
  <sheetProtection algorithmName="SHA-512" hashValue="BkCnezykLWrYfOvwHaQ1v+WsiwPeAWosDK3PZnou0UidCIkKT7+YBMSxQzoBMOGOyPOene3OrkV1FWFzReIEDA==" saltValue="2qvgJ7YLdeq9C18eePQkAg==" spinCount="100000" sheet="1" objects="1" scenarios="1" formatColumns="0" formatRows="0"/>
  <dataConsolidate leftLabels="1" link="1"/>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14" type="noConversion"/>
  <hyperlinks>
    <hyperlink ref="E81:U81" location="Инструкция!A1" tooltip="http://sp.eias.ru/index.php?a=add&amp;catid=76" display="Обратиться за помощью в службу технической поддержки" xr:uid="{00000000-0004-0000-0100-000000000000}"/>
    <hyperlink ref="E58:U58" location="Инструкция!A1" tooltip="http://sp.eias.ru/index.php?a=add&amp;catid=76" display="Обратиться за помощью в службу технической поддержки" xr:uid="{00000000-0004-0000-0100-000001000000}"/>
    <hyperlink ref="E70:T70" location="Инструкция!A1" tooltip="http://support.eias.ru/knowledgebase.php?article=28" display="Инструкция по загрузке сопроводительных материалов" xr:uid="{00000000-0004-0000-0100-000002000000}"/>
    <hyperlink ref="E71:T71" location="Инструкция!A1" tooltip="http://eias.ru/files/shablon/FAS_JKH_OPEN_INFO_PRICE_WARM.pdf" display="Инструкция по работе с отчетной формой" xr:uid="{00000000-0004-0000-0100-000003000000}"/>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06_4">
    <tabColor rgb="FFEAEBEE"/>
    <pageSetUpPr fitToPage="1"/>
  </sheetPr>
  <dimension ref="A1:AJ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3.7109375" style="525" customWidth="1"/>
    <col min="16" max="17" width="1.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35" width="10.5703125" style="587"/>
    <col min="36" max="256" width="10.5703125" style="525"/>
    <col min="257" max="264" width="0" style="525" hidden="1" customWidth="1"/>
    <col min="265" max="267" width="3.7109375" style="525" customWidth="1"/>
    <col min="268" max="268" width="12.7109375" style="525" customWidth="1"/>
    <col min="269" max="269" width="47.42578125" style="525" customWidth="1"/>
    <col min="270" max="273" width="0" style="525" hidden="1" customWidth="1"/>
    <col min="274" max="274" width="11.7109375" style="525" customWidth="1"/>
    <col min="275" max="275" width="6.42578125" style="525" bestFit="1" customWidth="1"/>
    <col min="276" max="276" width="11.7109375" style="525" customWidth="1"/>
    <col min="277" max="277" width="0" style="525" hidden="1" customWidth="1"/>
    <col min="278" max="278" width="3.7109375" style="525" customWidth="1"/>
    <col min="279" max="279" width="11.140625" style="525" bestFit="1" customWidth="1"/>
    <col min="280" max="512" width="10.5703125" style="525"/>
    <col min="513" max="520" width="0" style="525" hidden="1" customWidth="1"/>
    <col min="521" max="523" width="3.7109375" style="525" customWidth="1"/>
    <col min="524" max="524" width="12.7109375" style="525" customWidth="1"/>
    <col min="525" max="525" width="47.42578125" style="525" customWidth="1"/>
    <col min="526" max="529" width="0" style="525" hidden="1" customWidth="1"/>
    <col min="530" max="530" width="11.7109375" style="525" customWidth="1"/>
    <col min="531" max="531" width="6.42578125" style="525" bestFit="1" customWidth="1"/>
    <col min="532" max="532" width="11.7109375" style="525" customWidth="1"/>
    <col min="533" max="533" width="0" style="525" hidden="1" customWidth="1"/>
    <col min="534" max="534" width="3.7109375" style="525" customWidth="1"/>
    <col min="535" max="535" width="11.140625" style="525" bestFit="1" customWidth="1"/>
    <col min="536" max="768" width="10.5703125" style="525"/>
    <col min="769" max="776" width="0" style="525" hidden="1" customWidth="1"/>
    <col min="777" max="779" width="3.7109375" style="525" customWidth="1"/>
    <col min="780" max="780" width="12.7109375" style="525" customWidth="1"/>
    <col min="781" max="781" width="47.42578125" style="525" customWidth="1"/>
    <col min="782" max="785" width="0" style="525" hidden="1" customWidth="1"/>
    <col min="786" max="786" width="11.7109375" style="525" customWidth="1"/>
    <col min="787" max="787" width="6.42578125" style="525" bestFit="1" customWidth="1"/>
    <col min="788" max="788" width="11.7109375" style="525" customWidth="1"/>
    <col min="789" max="789" width="0" style="525" hidden="1" customWidth="1"/>
    <col min="790" max="790" width="3.7109375" style="525" customWidth="1"/>
    <col min="791" max="791" width="11.140625" style="525" bestFit="1" customWidth="1"/>
    <col min="792" max="1024" width="10.5703125" style="525"/>
    <col min="1025" max="1032" width="0" style="525" hidden="1" customWidth="1"/>
    <col min="1033" max="1035" width="3.7109375" style="525" customWidth="1"/>
    <col min="1036" max="1036" width="12.7109375" style="525" customWidth="1"/>
    <col min="1037" max="1037" width="47.42578125" style="525" customWidth="1"/>
    <col min="1038" max="1041" width="0" style="525" hidden="1" customWidth="1"/>
    <col min="1042" max="1042" width="11.7109375" style="525" customWidth="1"/>
    <col min="1043" max="1043" width="6.42578125" style="525" bestFit="1" customWidth="1"/>
    <col min="1044" max="1044" width="11.7109375" style="525" customWidth="1"/>
    <col min="1045" max="1045" width="0" style="525" hidden="1" customWidth="1"/>
    <col min="1046" max="1046" width="3.7109375" style="525" customWidth="1"/>
    <col min="1047" max="1047" width="11.140625" style="525" bestFit="1" customWidth="1"/>
    <col min="1048" max="1280" width="10.5703125" style="525"/>
    <col min="1281" max="1288" width="0" style="525" hidden="1" customWidth="1"/>
    <col min="1289" max="1291" width="3.7109375" style="525" customWidth="1"/>
    <col min="1292" max="1292" width="12.7109375" style="525" customWidth="1"/>
    <col min="1293" max="1293" width="47.42578125" style="525" customWidth="1"/>
    <col min="1294" max="1297" width="0" style="525" hidden="1" customWidth="1"/>
    <col min="1298" max="1298" width="11.7109375" style="525" customWidth="1"/>
    <col min="1299" max="1299" width="6.42578125" style="525" bestFit="1" customWidth="1"/>
    <col min="1300" max="1300" width="11.7109375" style="525" customWidth="1"/>
    <col min="1301" max="1301" width="0" style="525" hidden="1" customWidth="1"/>
    <col min="1302" max="1302" width="3.7109375" style="525" customWidth="1"/>
    <col min="1303" max="1303" width="11.140625" style="525" bestFit="1" customWidth="1"/>
    <col min="1304" max="1536" width="10.5703125" style="525"/>
    <col min="1537" max="1544" width="0" style="525" hidden="1" customWidth="1"/>
    <col min="1545" max="1547" width="3.7109375" style="525" customWidth="1"/>
    <col min="1548" max="1548" width="12.7109375" style="525" customWidth="1"/>
    <col min="1549" max="1549" width="47.42578125" style="525" customWidth="1"/>
    <col min="1550" max="1553" width="0" style="525" hidden="1" customWidth="1"/>
    <col min="1554" max="1554" width="11.7109375" style="525" customWidth="1"/>
    <col min="1555" max="1555" width="6.42578125" style="525" bestFit="1" customWidth="1"/>
    <col min="1556" max="1556" width="11.7109375" style="525" customWidth="1"/>
    <col min="1557" max="1557" width="0" style="525" hidden="1" customWidth="1"/>
    <col min="1558" max="1558" width="3.7109375" style="525" customWidth="1"/>
    <col min="1559" max="1559" width="11.140625" style="525" bestFit="1" customWidth="1"/>
    <col min="1560" max="1792" width="10.5703125" style="525"/>
    <col min="1793" max="1800" width="0" style="525" hidden="1" customWidth="1"/>
    <col min="1801" max="1803" width="3.7109375" style="525" customWidth="1"/>
    <col min="1804" max="1804" width="12.7109375" style="525" customWidth="1"/>
    <col min="1805" max="1805" width="47.42578125" style="525" customWidth="1"/>
    <col min="1806" max="1809" width="0" style="525" hidden="1" customWidth="1"/>
    <col min="1810" max="1810" width="11.7109375" style="525" customWidth="1"/>
    <col min="1811" max="1811" width="6.42578125" style="525" bestFit="1" customWidth="1"/>
    <col min="1812" max="1812" width="11.7109375" style="525" customWidth="1"/>
    <col min="1813" max="1813" width="0" style="525" hidden="1" customWidth="1"/>
    <col min="1814" max="1814" width="3.7109375" style="525" customWidth="1"/>
    <col min="1815" max="1815" width="11.140625" style="525" bestFit="1" customWidth="1"/>
    <col min="1816" max="2048" width="10.5703125" style="525"/>
    <col min="2049" max="2056" width="0" style="525" hidden="1" customWidth="1"/>
    <col min="2057" max="2059" width="3.7109375" style="525" customWidth="1"/>
    <col min="2060" max="2060" width="12.7109375" style="525" customWidth="1"/>
    <col min="2061" max="2061" width="47.42578125" style="525" customWidth="1"/>
    <col min="2062" max="2065" width="0" style="525" hidden="1" customWidth="1"/>
    <col min="2066" max="2066" width="11.7109375" style="525" customWidth="1"/>
    <col min="2067" max="2067" width="6.42578125" style="525" bestFit="1" customWidth="1"/>
    <col min="2068" max="2068" width="11.7109375" style="525" customWidth="1"/>
    <col min="2069" max="2069" width="0" style="525" hidden="1" customWidth="1"/>
    <col min="2070" max="2070" width="3.7109375" style="525" customWidth="1"/>
    <col min="2071" max="2071" width="11.140625" style="525" bestFit="1" customWidth="1"/>
    <col min="2072" max="2304" width="10.5703125" style="525"/>
    <col min="2305" max="2312" width="0" style="525" hidden="1" customWidth="1"/>
    <col min="2313" max="2315" width="3.7109375" style="525" customWidth="1"/>
    <col min="2316" max="2316" width="12.7109375" style="525" customWidth="1"/>
    <col min="2317" max="2317" width="47.42578125" style="525" customWidth="1"/>
    <col min="2318" max="2321" width="0" style="525" hidden="1" customWidth="1"/>
    <col min="2322" max="2322" width="11.7109375" style="525" customWidth="1"/>
    <col min="2323" max="2323" width="6.42578125" style="525" bestFit="1" customWidth="1"/>
    <col min="2324" max="2324" width="11.7109375" style="525" customWidth="1"/>
    <col min="2325" max="2325" width="0" style="525" hidden="1" customWidth="1"/>
    <col min="2326" max="2326" width="3.7109375" style="525" customWidth="1"/>
    <col min="2327" max="2327" width="11.140625" style="525" bestFit="1" customWidth="1"/>
    <col min="2328" max="2560" width="10.5703125" style="525"/>
    <col min="2561" max="2568" width="0" style="525" hidden="1" customWidth="1"/>
    <col min="2569" max="2571" width="3.7109375" style="525" customWidth="1"/>
    <col min="2572" max="2572" width="12.7109375" style="525" customWidth="1"/>
    <col min="2573" max="2573" width="47.42578125" style="525" customWidth="1"/>
    <col min="2574" max="2577" width="0" style="525" hidden="1" customWidth="1"/>
    <col min="2578" max="2578" width="11.7109375" style="525" customWidth="1"/>
    <col min="2579" max="2579" width="6.42578125" style="525" bestFit="1" customWidth="1"/>
    <col min="2580" max="2580" width="11.7109375" style="525" customWidth="1"/>
    <col min="2581" max="2581" width="0" style="525" hidden="1" customWidth="1"/>
    <col min="2582" max="2582" width="3.7109375" style="525" customWidth="1"/>
    <col min="2583" max="2583" width="11.140625" style="525" bestFit="1" customWidth="1"/>
    <col min="2584" max="2816" width="10.5703125" style="525"/>
    <col min="2817" max="2824" width="0" style="525" hidden="1" customWidth="1"/>
    <col min="2825" max="2827" width="3.7109375" style="525" customWidth="1"/>
    <col min="2828" max="2828" width="12.7109375" style="525" customWidth="1"/>
    <col min="2829" max="2829" width="47.42578125" style="525" customWidth="1"/>
    <col min="2830" max="2833" width="0" style="525" hidden="1" customWidth="1"/>
    <col min="2834" max="2834" width="11.7109375" style="525" customWidth="1"/>
    <col min="2835" max="2835" width="6.42578125" style="525" bestFit="1" customWidth="1"/>
    <col min="2836" max="2836" width="11.7109375" style="525" customWidth="1"/>
    <col min="2837" max="2837" width="0" style="525" hidden="1" customWidth="1"/>
    <col min="2838" max="2838" width="3.7109375" style="525" customWidth="1"/>
    <col min="2839" max="2839" width="11.140625" style="525" bestFit="1" customWidth="1"/>
    <col min="2840" max="3072" width="10.5703125" style="525"/>
    <col min="3073" max="3080" width="0" style="525" hidden="1" customWidth="1"/>
    <col min="3081" max="3083" width="3.7109375" style="525" customWidth="1"/>
    <col min="3084" max="3084" width="12.7109375" style="525" customWidth="1"/>
    <col min="3085" max="3085" width="47.42578125" style="525" customWidth="1"/>
    <col min="3086" max="3089" width="0" style="525" hidden="1" customWidth="1"/>
    <col min="3090" max="3090" width="11.7109375" style="525" customWidth="1"/>
    <col min="3091" max="3091" width="6.42578125" style="525" bestFit="1" customWidth="1"/>
    <col min="3092" max="3092" width="11.7109375" style="525" customWidth="1"/>
    <col min="3093" max="3093" width="0" style="525" hidden="1" customWidth="1"/>
    <col min="3094" max="3094" width="3.7109375" style="525" customWidth="1"/>
    <col min="3095" max="3095" width="11.140625" style="525" bestFit="1" customWidth="1"/>
    <col min="3096" max="3328" width="10.5703125" style="525"/>
    <col min="3329" max="3336" width="0" style="525" hidden="1" customWidth="1"/>
    <col min="3337" max="3339" width="3.7109375" style="525" customWidth="1"/>
    <col min="3340" max="3340" width="12.7109375" style="525" customWidth="1"/>
    <col min="3341" max="3341" width="47.42578125" style="525" customWidth="1"/>
    <col min="3342" max="3345" width="0" style="525" hidden="1" customWidth="1"/>
    <col min="3346" max="3346" width="11.7109375" style="525" customWidth="1"/>
    <col min="3347" max="3347" width="6.42578125" style="525" bestFit="1" customWidth="1"/>
    <col min="3348" max="3348" width="11.7109375" style="525" customWidth="1"/>
    <col min="3349" max="3349" width="0" style="525" hidden="1" customWidth="1"/>
    <col min="3350" max="3350" width="3.7109375" style="525" customWidth="1"/>
    <col min="3351" max="3351" width="11.140625" style="525" bestFit="1" customWidth="1"/>
    <col min="3352" max="3584" width="10.5703125" style="525"/>
    <col min="3585" max="3592" width="0" style="525" hidden="1" customWidth="1"/>
    <col min="3593" max="3595" width="3.7109375" style="525" customWidth="1"/>
    <col min="3596" max="3596" width="12.7109375" style="525" customWidth="1"/>
    <col min="3597" max="3597" width="47.42578125" style="525" customWidth="1"/>
    <col min="3598" max="3601" width="0" style="525" hidden="1" customWidth="1"/>
    <col min="3602" max="3602" width="11.7109375" style="525" customWidth="1"/>
    <col min="3603" max="3603" width="6.42578125" style="525" bestFit="1" customWidth="1"/>
    <col min="3604" max="3604" width="11.7109375" style="525" customWidth="1"/>
    <col min="3605" max="3605" width="0" style="525" hidden="1" customWidth="1"/>
    <col min="3606" max="3606" width="3.7109375" style="525" customWidth="1"/>
    <col min="3607" max="3607" width="11.140625" style="525" bestFit="1" customWidth="1"/>
    <col min="3608" max="3840" width="10.5703125" style="525"/>
    <col min="3841" max="3848" width="0" style="525" hidden="1" customWidth="1"/>
    <col min="3849" max="3851" width="3.7109375" style="525" customWidth="1"/>
    <col min="3852" max="3852" width="12.7109375" style="525" customWidth="1"/>
    <col min="3853" max="3853" width="47.42578125" style="525" customWidth="1"/>
    <col min="3854" max="3857" width="0" style="525" hidden="1" customWidth="1"/>
    <col min="3858" max="3858" width="11.7109375" style="525" customWidth="1"/>
    <col min="3859" max="3859" width="6.42578125" style="525" bestFit="1" customWidth="1"/>
    <col min="3860" max="3860" width="11.7109375" style="525" customWidth="1"/>
    <col min="3861" max="3861" width="0" style="525" hidden="1" customWidth="1"/>
    <col min="3862" max="3862" width="3.7109375" style="525" customWidth="1"/>
    <col min="3863" max="3863" width="11.140625" style="525" bestFit="1" customWidth="1"/>
    <col min="3864" max="4096" width="10.5703125" style="525"/>
    <col min="4097" max="4104" width="0" style="525" hidden="1" customWidth="1"/>
    <col min="4105" max="4107" width="3.7109375" style="525" customWidth="1"/>
    <col min="4108" max="4108" width="12.7109375" style="525" customWidth="1"/>
    <col min="4109" max="4109" width="47.42578125" style="525" customWidth="1"/>
    <col min="4110" max="4113" width="0" style="525" hidden="1" customWidth="1"/>
    <col min="4114" max="4114" width="11.7109375" style="525" customWidth="1"/>
    <col min="4115" max="4115" width="6.42578125" style="525" bestFit="1" customWidth="1"/>
    <col min="4116" max="4116" width="11.7109375" style="525" customWidth="1"/>
    <col min="4117" max="4117" width="0" style="525" hidden="1" customWidth="1"/>
    <col min="4118" max="4118" width="3.7109375" style="525" customWidth="1"/>
    <col min="4119" max="4119" width="11.140625" style="525" bestFit="1" customWidth="1"/>
    <col min="4120" max="4352" width="10.5703125" style="525"/>
    <col min="4353" max="4360" width="0" style="525" hidden="1" customWidth="1"/>
    <col min="4361" max="4363" width="3.7109375" style="525" customWidth="1"/>
    <col min="4364" max="4364" width="12.7109375" style="525" customWidth="1"/>
    <col min="4365" max="4365" width="47.42578125" style="525" customWidth="1"/>
    <col min="4366" max="4369" width="0" style="525" hidden="1" customWidth="1"/>
    <col min="4370" max="4370" width="11.7109375" style="525" customWidth="1"/>
    <col min="4371" max="4371" width="6.42578125" style="525" bestFit="1" customWidth="1"/>
    <col min="4372" max="4372" width="11.7109375" style="525" customWidth="1"/>
    <col min="4373" max="4373" width="0" style="525" hidden="1" customWidth="1"/>
    <col min="4374" max="4374" width="3.7109375" style="525" customWidth="1"/>
    <col min="4375" max="4375" width="11.140625" style="525" bestFit="1" customWidth="1"/>
    <col min="4376" max="4608" width="10.5703125" style="525"/>
    <col min="4609" max="4616" width="0" style="525" hidden="1" customWidth="1"/>
    <col min="4617" max="4619" width="3.7109375" style="525" customWidth="1"/>
    <col min="4620" max="4620" width="12.7109375" style="525" customWidth="1"/>
    <col min="4621" max="4621" width="47.42578125" style="525" customWidth="1"/>
    <col min="4622" max="4625" width="0" style="525" hidden="1" customWidth="1"/>
    <col min="4626" max="4626" width="11.7109375" style="525" customWidth="1"/>
    <col min="4627" max="4627" width="6.42578125" style="525" bestFit="1" customWidth="1"/>
    <col min="4628" max="4628" width="11.7109375" style="525" customWidth="1"/>
    <col min="4629" max="4629" width="0" style="525" hidden="1" customWidth="1"/>
    <col min="4630" max="4630" width="3.7109375" style="525" customWidth="1"/>
    <col min="4631" max="4631" width="11.140625" style="525" bestFit="1" customWidth="1"/>
    <col min="4632" max="4864" width="10.5703125" style="525"/>
    <col min="4865" max="4872" width="0" style="525" hidden="1" customWidth="1"/>
    <col min="4873" max="4875" width="3.7109375" style="525" customWidth="1"/>
    <col min="4876" max="4876" width="12.7109375" style="525" customWidth="1"/>
    <col min="4877" max="4877" width="47.42578125" style="525" customWidth="1"/>
    <col min="4878" max="4881" width="0" style="525" hidden="1" customWidth="1"/>
    <col min="4882" max="4882" width="11.7109375" style="525" customWidth="1"/>
    <col min="4883" max="4883" width="6.42578125" style="525" bestFit="1" customWidth="1"/>
    <col min="4884" max="4884" width="11.7109375" style="525" customWidth="1"/>
    <col min="4885" max="4885" width="0" style="525" hidden="1" customWidth="1"/>
    <col min="4886" max="4886" width="3.7109375" style="525" customWidth="1"/>
    <col min="4887" max="4887" width="11.140625" style="525" bestFit="1" customWidth="1"/>
    <col min="4888" max="5120" width="10.5703125" style="525"/>
    <col min="5121" max="5128" width="0" style="525" hidden="1" customWidth="1"/>
    <col min="5129" max="5131" width="3.7109375" style="525" customWidth="1"/>
    <col min="5132" max="5132" width="12.7109375" style="525" customWidth="1"/>
    <col min="5133" max="5133" width="47.42578125" style="525" customWidth="1"/>
    <col min="5134" max="5137" width="0" style="525" hidden="1" customWidth="1"/>
    <col min="5138" max="5138" width="11.7109375" style="525" customWidth="1"/>
    <col min="5139" max="5139" width="6.42578125" style="525" bestFit="1" customWidth="1"/>
    <col min="5140" max="5140" width="11.7109375" style="525" customWidth="1"/>
    <col min="5141" max="5141" width="0" style="525" hidden="1" customWidth="1"/>
    <col min="5142" max="5142" width="3.7109375" style="525" customWidth="1"/>
    <col min="5143" max="5143" width="11.140625" style="525" bestFit="1" customWidth="1"/>
    <col min="5144" max="5376" width="10.5703125" style="525"/>
    <col min="5377" max="5384" width="0" style="525" hidden="1" customWidth="1"/>
    <col min="5385" max="5387" width="3.7109375" style="525" customWidth="1"/>
    <col min="5388" max="5388" width="12.7109375" style="525" customWidth="1"/>
    <col min="5389" max="5389" width="47.42578125" style="525" customWidth="1"/>
    <col min="5390" max="5393" width="0" style="525" hidden="1" customWidth="1"/>
    <col min="5394" max="5394" width="11.7109375" style="525" customWidth="1"/>
    <col min="5395" max="5395" width="6.42578125" style="525" bestFit="1" customWidth="1"/>
    <col min="5396" max="5396" width="11.7109375" style="525" customWidth="1"/>
    <col min="5397" max="5397" width="0" style="525" hidden="1" customWidth="1"/>
    <col min="5398" max="5398" width="3.7109375" style="525" customWidth="1"/>
    <col min="5399" max="5399" width="11.140625" style="525" bestFit="1" customWidth="1"/>
    <col min="5400" max="5632" width="10.5703125" style="525"/>
    <col min="5633" max="5640" width="0" style="525" hidden="1" customWidth="1"/>
    <col min="5641" max="5643" width="3.7109375" style="525" customWidth="1"/>
    <col min="5644" max="5644" width="12.7109375" style="525" customWidth="1"/>
    <col min="5645" max="5645" width="47.42578125" style="525" customWidth="1"/>
    <col min="5646" max="5649" width="0" style="525" hidden="1" customWidth="1"/>
    <col min="5650" max="5650" width="11.7109375" style="525" customWidth="1"/>
    <col min="5651" max="5651" width="6.42578125" style="525" bestFit="1" customWidth="1"/>
    <col min="5652" max="5652" width="11.7109375" style="525" customWidth="1"/>
    <col min="5653" max="5653" width="0" style="525" hidden="1" customWidth="1"/>
    <col min="5654" max="5654" width="3.7109375" style="525" customWidth="1"/>
    <col min="5655" max="5655" width="11.140625" style="525" bestFit="1" customWidth="1"/>
    <col min="5656" max="5888" width="10.5703125" style="525"/>
    <col min="5889" max="5896" width="0" style="525" hidden="1" customWidth="1"/>
    <col min="5897" max="5899" width="3.7109375" style="525" customWidth="1"/>
    <col min="5900" max="5900" width="12.7109375" style="525" customWidth="1"/>
    <col min="5901" max="5901" width="47.42578125" style="525" customWidth="1"/>
    <col min="5902" max="5905" width="0" style="525" hidden="1" customWidth="1"/>
    <col min="5906" max="5906" width="11.7109375" style="525" customWidth="1"/>
    <col min="5907" max="5907" width="6.42578125" style="525" bestFit="1" customWidth="1"/>
    <col min="5908" max="5908" width="11.7109375" style="525" customWidth="1"/>
    <col min="5909" max="5909" width="0" style="525" hidden="1" customWidth="1"/>
    <col min="5910" max="5910" width="3.7109375" style="525" customWidth="1"/>
    <col min="5911" max="5911" width="11.140625" style="525" bestFit="1" customWidth="1"/>
    <col min="5912" max="6144" width="10.5703125" style="525"/>
    <col min="6145" max="6152" width="0" style="525" hidden="1" customWidth="1"/>
    <col min="6153" max="6155" width="3.7109375" style="525" customWidth="1"/>
    <col min="6156" max="6156" width="12.7109375" style="525" customWidth="1"/>
    <col min="6157" max="6157" width="47.42578125" style="525" customWidth="1"/>
    <col min="6158" max="6161" width="0" style="525" hidden="1" customWidth="1"/>
    <col min="6162" max="6162" width="11.7109375" style="525" customWidth="1"/>
    <col min="6163" max="6163" width="6.42578125" style="525" bestFit="1" customWidth="1"/>
    <col min="6164" max="6164" width="11.7109375" style="525" customWidth="1"/>
    <col min="6165" max="6165" width="0" style="525" hidden="1" customWidth="1"/>
    <col min="6166" max="6166" width="3.7109375" style="525" customWidth="1"/>
    <col min="6167" max="6167" width="11.140625" style="525" bestFit="1" customWidth="1"/>
    <col min="6168" max="6400" width="10.5703125" style="525"/>
    <col min="6401" max="6408" width="0" style="525" hidden="1" customWidth="1"/>
    <col min="6409" max="6411" width="3.7109375" style="525" customWidth="1"/>
    <col min="6412" max="6412" width="12.7109375" style="525" customWidth="1"/>
    <col min="6413" max="6413" width="47.42578125" style="525" customWidth="1"/>
    <col min="6414" max="6417" width="0" style="525" hidden="1" customWidth="1"/>
    <col min="6418" max="6418" width="11.7109375" style="525" customWidth="1"/>
    <col min="6419" max="6419" width="6.42578125" style="525" bestFit="1" customWidth="1"/>
    <col min="6420" max="6420" width="11.7109375" style="525" customWidth="1"/>
    <col min="6421" max="6421" width="0" style="525" hidden="1" customWidth="1"/>
    <col min="6422" max="6422" width="3.7109375" style="525" customWidth="1"/>
    <col min="6423" max="6423" width="11.140625" style="525" bestFit="1" customWidth="1"/>
    <col min="6424" max="6656" width="10.5703125" style="525"/>
    <col min="6657" max="6664" width="0" style="525" hidden="1" customWidth="1"/>
    <col min="6665" max="6667" width="3.7109375" style="525" customWidth="1"/>
    <col min="6668" max="6668" width="12.7109375" style="525" customWidth="1"/>
    <col min="6669" max="6669" width="47.42578125" style="525" customWidth="1"/>
    <col min="6670" max="6673" width="0" style="525" hidden="1" customWidth="1"/>
    <col min="6674" max="6674" width="11.7109375" style="525" customWidth="1"/>
    <col min="6675" max="6675" width="6.42578125" style="525" bestFit="1" customWidth="1"/>
    <col min="6676" max="6676" width="11.7109375" style="525" customWidth="1"/>
    <col min="6677" max="6677" width="0" style="525" hidden="1" customWidth="1"/>
    <col min="6678" max="6678" width="3.7109375" style="525" customWidth="1"/>
    <col min="6679" max="6679" width="11.140625" style="525" bestFit="1" customWidth="1"/>
    <col min="6680" max="6912" width="10.5703125" style="525"/>
    <col min="6913" max="6920" width="0" style="525" hidden="1" customWidth="1"/>
    <col min="6921" max="6923" width="3.7109375" style="525" customWidth="1"/>
    <col min="6924" max="6924" width="12.7109375" style="525" customWidth="1"/>
    <col min="6925" max="6925" width="47.42578125" style="525" customWidth="1"/>
    <col min="6926" max="6929" width="0" style="525" hidden="1" customWidth="1"/>
    <col min="6930" max="6930" width="11.7109375" style="525" customWidth="1"/>
    <col min="6931" max="6931" width="6.42578125" style="525" bestFit="1" customWidth="1"/>
    <col min="6932" max="6932" width="11.7109375" style="525" customWidth="1"/>
    <col min="6933" max="6933" width="0" style="525" hidden="1" customWidth="1"/>
    <col min="6934" max="6934" width="3.7109375" style="525" customWidth="1"/>
    <col min="6935" max="6935" width="11.140625" style="525" bestFit="1" customWidth="1"/>
    <col min="6936" max="7168" width="10.5703125" style="525"/>
    <col min="7169" max="7176" width="0" style="525" hidden="1" customWidth="1"/>
    <col min="7177" max="7179" width="3.7109375" style="525" customWidth="1"/>
    <col min="7180" max="7180" width="12.7109375" style="525" customWidth="1"/>
    <col min="7181" max="7181" width="47.42578125" style="525" customWidth="1"/>
    <col min="7182" max="7185" width="0" style="525" hidden="1" customWidth="1"/>
    <col min="7186" max="7186" width="11.7109375" style="525" customWidth="1"/>
    <col min="7187" max="7187" width="6.42578125" style="525" bestFit="1" customWidth="1"/>
    <col min="7188" max="7188" width="11.7109375" style="525" customWidth="1"/>
    <col min="7189" max="7189" width="0" style="525" hidden="1" customWidth="1"/>
    <col min="7190" max="7190" width="3.7109375" style="525" customWidth="1"/>
    <col min="7191" max="7191" width="11.140625" style="525" bestFit="1" customWidth="1"/>
    <col min="7192" max="7424" width="10.5703125" style="525"/>
    <col min="7425" max="7432" width="0" style="525" hidden="1" customWidth="1"/>
    <col min="7433" max="7435" width="3.7109375" style="525" customWidth="1"/>
    <col min="7436" max="7436" width="12.7109375" style="525" customWidth="1"/>
    <col min="7437" max="7437" width="47.42578125" style="525" customWidth="1"/>
    <col min="7438" max="7441" width="0" style="525" hidden="1" customWidth="1"/>
    <col min="7442" max="7442" width="11.7109375" style="525" customWidth="1"/>
    <col min="7443" max="7443" width="6.42578125" style="525" bestFit="1" customWidth="1"/>
    <col min="7444" max="7444" width="11.7109375" style="525" customWidth="1"/>
    <col min="7445" max="7445" width="0" style="525" hidden="1" customWidth="1"/>
    <col min="7446" max="7446" width="3.7109375" style="525" customWidth="1"/>
    <col min="7447" max="7447" width="11.140625" style="525" bestFit="1" customWidth="1"/>
    <col min="7448" max="7680" width="10.5703125" style="525"/>
    <col min="7681" max="7688" width="0" style="525" hidden="1" customWidth="1"/>
    <col min="7689" max="7691" width="3.7109375" style="525" customWidth="1"/>
    <col min="7692" max="7692" width="12.7109375" style="525" customWidth="1"/>
    <col min="7693" max="7693" width="47.42578125" style="525" customWidth="1"/>
    <col min="7694" max="7697" width="0" style="525" hidden="1" customWidth="1"/>
    <col min="7698" max="7698" width="11.7109375" style="525" customWidth="1"/>
    <col min="7699" max="7699" width="6.42578125" style="525" bestFit="1" customWidth="1"/>
    <col min="7700" max="7700" width="11.7109375" style="525" customWidth="1"/>
    <col min="7701" max="7701" width="0" style="525" hidden="1" customWidth="1"/>
    <col min="7702" max="7702" width="3.7109375" style="525" customWidth="1"/>
    <col min="7703" max="7703" width="11.140625" style="525" bestFit="1" customWidth="1"/>
    <col min="7704" max="7936" width="10.5703125" style="525"/>
    <col min="7937" max="7944" width="0" style="525" hidden="1" customWidth="1"/>
    <col min="7945" max="7947" width="3.7109375" style="525" customWidth="1"/>
    <col min="7948" max="7948" width="12.7109375" style="525" customWidth="1"/>
    <col min="7949" max="7949" width="47.42578125" style="525" customWidth="1"/>
    <col min="7950" max="7953" width="0" style="525" hidden="1" customWidth="1"/>
    <col min="7954" max="7954" width="11.7109375" style="525" customWidth="1"/>
    <col min="7955" max="7955" width="6.42578125" style="525" bestFit="1" customWidth="1"/>
    <col min="7956" max="7956" width="11.7109375" style="525" customWidth="1"/>
    <col min="7957" max="7957" width="0" style="525" hidden="1" customWidth="1"/>
    <col min="7958" max="7958" width="3.7109375" style="525" customWidth="1"/>
    <col min="7959" max="7959" width="11.140625" style="525" bestFit="1" customWidth="1"/>
    <col min="7960" max="8192" width="10.5703125" style="525"/>
    <col min="8193" max="8200" width="0" style="525" hidden="1" customWidth="1"/>
    <col min="8201" max="8203" width="3.7109375" style="525" customWidth="1"/>
    <col min="8204" max="8204" width="12.7109375" style="525" customWidth="1"/>
    <col min="8205" max="8205" width="47.42578125" style="525" customWidth="1"/>
    <col min="8206" max="8209" width="0" style="525" hidden="1" customWidth="1"/>
    <col min="8210" max="8210" width="11.7109375" style="525" customWidth="1"/>
    <col min="8211" max="8211" width="6.42578125" style="525" bestFit="1" customWidth="1"/>
    <col min="8212" max="8212" width="11.7109375" style="525" customWidth="1"/>
    <col min="8213" max="8213" width="0" style="525" hidden="1" customWidth="1"/>
    <col min="8214" max="8214" width="3.7109375" style="525" customWidth="1"/>
    <col min="8215" max="8215" width="11.140625" style="525" bestFit="1" customWidth="1"/>
    <col min="8216" max="8448" width="10.5703125" style="525"/>
    <col min="8449" max="8456" width="0" style="525" hidden="1" customWidth="1"/>
    <col min="8457" max="8459" width="3.7109375" style="525" customWidth="1"/>
    <col min="8460" max="8460" width="12.7109375" style="525" customWidth="1"/>
    <col min="8461" max="8461" width="47.42578125" style="525" customWidth="1"/>
    <col min="8462" max="8465" width="0" style="525" hidden="1" customWidth="1"/>
    <col min="8466" max="8466" width="11.7109375" style="525" customWidth="1"/>
    <col min="8467" max="8467" width="6.42578125" style="525" bestFit="1" customWidth="1"/>
    <col min="8468" max="8468" width="11.7109375" style="525" customWidth="1"/>
    <col min="8469" max="8469" width="0" style="525" hidden="1" customWidth="1"/>
    <col min="8470" max="8470" width="3.7109375" style="525" customWidth="1"/>
    <col min="8471" max="8471" width="11.140625" style="525" bestFit="1" customWidth="1"/>
    <col min="8472" max="8704" width="10.5703125" style="525"/>
    <col min="8705" max="8712" width="0" style="525" hidden="1" customWidth="1"/>
    <col min="8713" max="8715" width="3.7109375" style="525" customWidth="1"/>
    <col min="8716" max="8716" width="12.7109375" style="525" customWidth="1"/>
    <col min="8717" max="8717" width="47.42578125" style="525" customWidth="1"/>
    <col min="8718" max="8721" width="0" style="525" hidden="1" customWidth="1"/>
    <col min="8722" max="8722" width="11.7109375" style="525" customWidth="1"/>
    <col min="8723" max="8723" width="6.42578125" style="525" bestFit="1" customWidth="1"/>
    <col min="8724" max="8724" width="11.7109375" style="525" customWidth="1"/>
    <col min="8725" max="8725" width="0" style="525" hidden="1" customWidth="1"/>
    <col min="8726" max="8726" width="3.7109375" style="525" customWidth="1"/>
    <col min="8727" max="8727" width="11.140625" style="525" bestFit="1" customWidth="1"/>
    <col min="8728" max="8960" width="10.5703125" style="525"/>
    <col min="8961" max="8968" width="0" style="525" hidden="1" customWidth="1"/>
    <col min="8969" max="8971" width="3.7109375" style="525" customWidth="1"/>
    <col min="8972" max="8972" width="12.7109375" style="525" customWidth="1"/>
    <col min="8973" max="8973" width="47.42578125" style="525" customWidth="1"/>
    <col min="8974" max="8977" width="0" style="525" hidden="1" customWidth="1"/>
    <col min="8978" max="8978" width="11.7109375" style="525" customWidth="1"/>
    <col min="8979" max="8979" width="6.42578125" style="525" bestFit="1" customWidth="1"/>
    <col min="8980" max="8980" width="11.7109375" style="525" customWidth="1"/>
    <col min="8981" max="8981" width="0" style="525" hidden="1" customWidth="1"/>
    <col min="8982" max="8982" width="3.7109375" style="525" customWidth="1"/>
    <col min="8983" max="8983" width="11.140625" style="525" bestFit="1" customWidth="1"/>
    <col min="8984" max="9216" width="10.5703125" style="525"/>
    <col min="9217" max="9224" width="0" style="525" hidden="1" customWidth="1"/>
    <col min="9225" max="9227" width="3.7109375" style="525" customWidth="1"/>
    <col min="9228" max="9228" width="12.7109375" style="525" customWidth="1"/>
    <col min="9229" max="9229" width="47.42578125" style="525" customWidth="1"/>
    <col min="9230" max="9233" width="0" style="525" hidden="1" customWidth="1"/>
    <col min="9234" max="9234" width="11.7109375" style="525" customWidth="1"/>
    <col min="9235" max="9235" width="6.42578125" style="525" bestFit="1" customWidth="1"/>
    <col min="9236" max="9236" width="11.7109375" style="525" customWidth="1"/>
    <col min="9237" max="9237" width="0" style="525" hidden="1" customWidth="1"/>
    <col min="9238" max="9238" width="3.7109375" style="525" customWidth="1"/>
    <col min="9239" max="9239" width="11.140625" style="525" bestFit="1" customWidth="1"/>
    <col min="9240" max="9472" width="10.5703125" style="525"/>
    <col min="9473" max="9480" width="0" style="525" hidden="1" customWidth="1"/>
    <col min="9481" max="9483" width="3.7109375" style="525" customWidth="1"/>
    <col min="9484" max="9484" width="12.7109375" style="525" customWidth="1"/>
    <col min="9485" max="9485" width="47.42578125" style="525" customWidth="1"/>
    <col min="9486" max="9489" width="0" style="525" hidden="1" customWidth="1"/>
    <col min="9490" max="9490" width="11.7109375" style="525" customWidth="1"/>
    <col min="9491" max="9491" width="6.42578125" style="525" bestFit="1" customWidth="1"/>
    <col min="9492" max="9492" width="11.7109375" style="525" customWidth="1"/>
    <col min="9493" max="9493" width="0" style="525" hidden="1" customWidth="1"/>
    <col min="9494" max="9494" width="3.7109375" style="525" customWidth="1"/>
    <col min="9495" max="9495" width="11.140625" style="525" bestFit="1" customWidth="1"/>
    <col min="9496" max="9728" width="10.5703125" style="525"/>
    <col min="9729" max="9736" width="0" style="525" hidden="1" customWidth="1"/>
    <col min="9737" max="9739" width="3.7109375" style="525" customWidth="1"/>
    <col min="9740" max="9740" width="12.7109375" style="525" customWidth="1"/>
    <col min="9741" max="9741" width="47.42578125" style="525" customWidth="1"/>
    <col min="9742" max="9745" width="0" style="525" hidden="1" customWidth="1"/>
    <col min="9746" max="9746" width="11.7109375" style="525" customWidth="1"/>
    <col min="9747" max="9747" width="6.42578125" style="525" bestFit="1" customWidth="1"/>
    <col min="9748" max="9748" width="11.7109375" style="525" customWidth="1"/>
    <col min="9749" max="9749" width="0" style="525" hidden="1" customWidth="1"/>
    <col min="9750" max="9750" width="3.7109375" style="525" customWidth="1"/>
    <col min="9751" max="9751" width="11.140625" style="525" bestFit="1" customWidth="1"/>
    <col min="9752" max="9984" width="10.5703125" style="525"/>
    <col min="9985" max="9992" width="0" style="525" hidden="1" customWidth="1"/>
    <col min="9993" max="9995" width="3.7109375" style="525" customWidth="1"/>
    <col min="9996" max="9996" width="12.7109375" style="525" customWidth="1"/>
    <col min="9997" max="9997" width="47.42578125" style="525" customWidth="1"/>
    <col min="9998" max="10001" width="0" style="525" hidden="1" customWidth="1"/>
    <col min="10002" max="10002" width="11.7109375" style="525" customWidth="1"/>
    <col min="10003" max="10003" width="6.42578125" style="525" bestFit="1" customWidth="1"/>
    <col min="10004" max="10004" width="11.7109375" style="525" customWidth="1"/>
    <col min="10005" max="10005" width="0" style="525" hidden="1" customWidth="1"/>
    <col min="10006" max="10006" width="3.7109375" style="525" customWidth="1"/>
    <col min="10007" max="10007" width="11.140625" style="525" bestFit="1" customWidth="1"/>
    <col min="10008" max="10240" width="10.5703125" style="525"/>
    <col min="10241" max="10248" width="0" style="525" hidden="1" customWidth="1"/>
    <col min="10249" max="10251" width="3.7109375" style="525" customWidth="1"/>
    <col min="10252" max="10252" width="12.7109375" style="525" customWidth="1"/>
    <col min="10253" max="10253" width="47.42578125" style="525" customWidth="1"/>
    <col min="10254" max="10257" width="0" style="525" hidden="1" customWidth="1"/>
    <col min="10258" max="10258" width="11.7109375" style="525" customWidth="1"/>
    <col min="10259" max="10259" width="6.42578125" style="525" bestFit="1" customWidth="1"/>
    <col min="10260" max="10260" width="11.7109375" style="525" customWidth="1"/>
    <col min="10261" max="10261" width="0" style="525" hidden="1" customWidth="1"/>
    <col min="10262" max="10262" width="3.7109375" style="525" customWidth="1"/>
    <col min="10263" max="10263" width="11.140625" style="525" bestFit="1" customWidth="1"/>
    <col min="10264" max="10496" width="10.5703125" style="525"/>
    <col min="10497" max="10504" width="0" style="525" hidden="1" customWidth="1"/>
    <col min="10505" max="10507" width="3.7109375" style="525" customWidth="1"/>
    <col min="10508" max="10508" width="12.7109375" style="525" customWidth="1"/>
    <col min="10509" max="10509" width="47.42578125" style="525" customWidth="1"/>
    <col min="10510" max="10513" width="0" style="525" hidden="1" customWidth="1"/>
    <col min="10514" max="10514" width="11.7109375" style="525" customWidth="1"/>
    <col min="10515" max="10515" width="6.42578125" style="525" bestFit="1" customWidth="1"/>
    <col min="10516" max="10516" width="11.7109375" style="525" customWidth="1"/>
    <col min="10517" max="10517" width="0" style="525" hidden="1" customWidth="1"/>
    <col min="10518" max="10518" width="3.7109375" style="525" customWidth="1"/>
    <col min="10519" max="10519" width="11.140625" style="525" bestFit="1" customWidth="1"/>
    <col min="10520" max="10752" width="10.5703125" style="525"/>
    <col min="10753" max="10760" width="0" style="525" hidden="1" customWidth="1"/>
    <col min="10761" max="10763" width="3.7109375" style="525" customWidth="1"/>
    <col min="10764" max="10764" width="12.7109375" style="525" customWidth="1"/>
    <col min="10765" max="10765" width="47.42578125" style="525" customWidth="1"/>
    <col min="10766" max="10769" width="0" style="525" hidden="1" customWidth="1"/>
    <col min="10770" max="10770" width="11.7109375" style="525" customWidth="1"/>
    <col min="10771" max="10771" width="6.42578125" style="525" bestFit="1" customWidth="1"/>
    <col min="10772" max="10772" width="11.7109375" style="525" customWidth="1"/>
    <col min="10773" max="10773" width="0" style="525" hidden="1" customWidth="1"/>
    <col min="10774" max="10774" width="3.7109375" style="525" customWidth="1"/>
    <col min="10775" max="10775" width="11.140625" style="525" bestFit="1" customWidth="1"/>
    <col min="10776" max="11008" width="10.5703125" style="525"/>
    <col min="11009" max="11016" width="0" style="525" hidden="1" customWidth="1"/>
    <col min="11017" max="11019" width="3.7109375" style="525" customWidth="1"/>
    <col min="11020" max="11020" width="12.7109375" style="525" customWidth="1"/>
    <col min="11021" max="11021" width="47.42578125" style="525" customWidth="1"/>
    <col min="11022" max="11025" width="0" style="525" hidden="1" customWidth="1"/>
    <col min="11026" max="11026" width="11.7109375" style="525" customWidth="1"/>
    <col min="11027" max="11027" width="6.42578125" style="525" bestFit="1" customWidth="1"/>
    <col min="11028" max="11028" width="11.7109375" style="525" customWidth="1"/>
    <col min="11029" max="11029" width="0" style="525" hidden="1" customWidth="1"/>
    <col min="11030" max="11030" width="3.7109375" style="525" customWidth="1"/>
    <col min="11031" max="11031" width="11.140625" style="525" bestFit="1" customWidth="1"/>
    <col min="11032" max="11264" width="10.5703125" style="525"/>
    <col min="11265" max="11272" width="0" style="525" hidden="1" customWidth="1"/>
    <col min="11273" max="11275" width="3.7109375" style="525" customWidth="1"/>
    <col min="11276" max="11276" width="12.7109375" style="525" customWidth="1"/>
    <col min="11277" max="11277" width="47.42578125" style="525" customWidth="1"/>
    <col min="11278" max="11281" width="0" style="525" hidden="1" customWidth="1"/>
    <col min="11282" max="11282" width="11.7109375" style="525" customWidth="1"/>
    <col min="11283" max="11283" width="6.42578125" style="525" bestFit="1" customWidth="1"/>
    <col min="11284" max="11284" width="11.7109375" style="525" customWidth="1"/>
    <col min="11285" max="11285" width="0" style="525" hidden="1" customWidth="1"/>
    <col min="11286" max="11286" width="3.7109375" style="525" customWidth="1"/>
    <col min="11287" max="11287" width="11.140625" style="525" bestFit="1" customWidth="1"/>
    <col min="11288" max="11520" width="10.5703125" style="525"/>
    <col min="11521" max="11528" width="0" style="525" hidden="1" customWidth="1"/>
    <col min="11529" max="11531" width="3.7109375" style="525" customWidth="1"/>
    <col min="11532" max="11532" width="12.7109375" style="525" customWidth="1"/>
    <col min="11533" max="11533" width="47.42578125" style="525" customWidth="1"/>
    <col min="11534" max="11537" width="0" style="525" hidden="1" customWidth="1"/>
    <col min="11538" max="11538" width="11.7109375" style="525" customWidth="1"/>
    <col min="11539" max="11539" width="6.42578125" style="525" bestFit="1" customWidth="1"/>
    <col min="11540" max="11540" width="11.7109375" style="525" customWidth="1"/>
    <col min="11541" max="11541" width="0" style="525" hidden="1" customWidth="1"/>
    <col min="11542" max="11542" width="3.7109375" style="525" customWidth="1"/>
    <col min="11543" max="11543" width="11.140625" style="525" bestFit="1" customWidth="1"/>
    <col min="11544" max="11776" width="10.5703125" style="525"/>
    <col min="11777" max="11784" width="0" style="525" hidden="1" customWidth="1"/>
    <col min="11785" max="11787" width="3.7109375" style="525" customWidth="1"/>
    <col min="11788" max="11788" width="12.7109375" style="525" customWidth="1"/>
    <col min="11789" max="11789" width="47.42578125" style="525" customWidth="1"/>
    <col min="11790" max="11793" width="0" style="525" hidden="1" customWidth="1"/>
    <col min="11794" max="11794" width="11.7109375" style="525" customWidth="1"/>
    <col min="11795" max="11795" width="6.42578125" style="525" bestFit="1" customWidth="1"/>
    <col min="11796" max="11796" width="11.7109375" style="525" customWidth="1"/>
    <col min="11797" max="11797" width="0" style="525" hidden="1" customWidth="1"/>
    <col min="11798" max="11798" width="3.7109375" style="525" customWidth="1"/>
    <col min="11799" max="11799" width="11.140625" style="525" bestFit="1" customWidth="1"/>
    <col min="11800" max="12032" width="10.5703125" style="525"/>
    <col min="12033" max="12040" width="0" style="525" hidden="1" customWidth="1"/>
    <col min="12041" max="12043" width="3.7109375" style="525" customWidth="1"/>
    <col min="12044" max="12044" width="12.7109375" style="525" customWidth="1"/>
    <col min="12045" max="12045" width="47.42578125" style="525" customWidth="1"/>
    <col min="12046" max="12049" width="0" style="525" hidden="1" customWidth="1"/>
    <col min="12050" max="12050" width="11.7109375" style="525" customWidth="1"/>
    <col min="12051" max="12051" width="6.42578125" style="525" bestFit="1" customWidth="1"/>
    <col min="12052" max="12052" width="11.7109375" style="525" customWidth="1"/>
    <col min="12053" max="12053" width="0" style="525" hidden="1" customWidth="1"/>
    <col min="12054" max="12054" width="3.7109375" style="525" customWidth="1"/>
    <col min="12055" max="12055" width="11.140625" style="525" bestFit="1" customWidth="1"/>
    <col min="12056" max="12288" width="10.5703125" style="525"/>
    <col min="12289" max="12296" width="0" style="525" hidden="1" customWidth="1"/>
    <col min="12297" max="12299" width="3.7109375" style="525" customWidth="1"/>
    <col min="12300" max="12300" width="12.7109375" style="525" customWidth="1"/>
    <col min="12301" max="12301" width="47.42578125" style="525" customWidth="1"/>
    <col min="12302" max="12305" width="0" style="525" hidden="1" customWidth="1"/>
    <col min="12306" max="12306" width="11.7109375" style="525" customWidth="1"/>
    <col min="12307" max="12307" width="6.42578125" style="525" bestFit="1" customWidth="1"/>
    <col min="12308" max="12308" width="11.7109375" style="525" customWidth="1"/>
    <col min="12309" max="12309" width="0" style="525" hidden="1" customWidth="1"/>
    <col min="12310" max="12310" width="3.7109375" style="525" customWidth="1"/>
    <col min="12311" max="12311" width="11.140625" style="525" bestFit="1" customWidth="1"/>
    <col min="12312" max="12544" width="10.5703125" style="525"/>
    <col min="12545" max="12552" width="0" style="525" hidden="1" customWidth="1"/>
    <col min="12553" max="12555" width="3.7109375" style="525" customWidth="1"/>
    <col min="12556" max="12556" width="12.7109375" style="525" customWidth="1"/>
    <col min="12557" max="12557" width="47.42578125" style="525" customWidth="1"/>
    <col min="12558" max="12561" width="0" style="525" hidden="1" customWidth="1"/>
    <col min="12562" max="12562" width="11.7109375" style="525" customWidth="1"/>
    <col min="12563" max="12563" width="6.42578125" style="525" bestFit="1" customWidth="1"/>
    <col min="12564" max="12564" width="11.7109375" style="525" customWidth="1"/>
    <col min="12565" max="12565" width="0" style="525" hidden="1" customWidth="1"/>
    <col min="12566" max="12566" width="3.7109375" style="525" customWidth="1"/>
    <col min="12567" max="12567" width="11.140625" style="525" bestFit="1" customWidth="1"/>
    <col min="12568" max="12800" width="10.5703125" style="525"/>
    <col min="12801" max="12808" width="0" style="525" hidden="1" customWidth="1"/>
    <col min="12809" max="12811" width="3.7109375" style="525" customWidth="1"/>
    <col min="12812" max="12812" width="12.7109375" style="525" customWidth="1"/>
    <col min="12813" max="12813" width="47.42578125" style="525" customWidth="1"/>
    <col min="12814" max="12817" width="0" style="525" hidden="1" customWidth="1"/>
    <col min="12818" max="12818" width="11.7109375" style="525" customWidth="1"/>
    <col min="12819" max="12819" width="6.42578125" style="525" bestFit="1" customWidth="1"/>
    <col min="12820" max="12820" width="11.7109375" style="525" customWidth="1"/>
    <col min="12821" max="12821" width="0" style="525" hidden="1" customWidth="1"/>
    <col min="12822" max="12822" width="3.7109375" style="525" customWidth="1"/>
    <col min="12823" max="12823" width="11.140625" style="525" bestFit="1" customWidth="1"/>
    <col min="12824" max="13056" width="10.5703125" style="525"/>
    <col min="13057" max="13064" width="0" style="525" hidden="1" customWidth="1"/>
    <col min="13065" max="13067" width="3.7109375" style="525" customWidth="1"/>
    <col min="13068" max="13068" width="12.7109375" style="525" customWidth="1"/>
    <col min="13069" max="13069" width="47.42578125" style="525" customWidth="1"/>
    <col min="13070" max="13073" width="0" style="525" hidden="1" customWidth="1"/>
    <col min="13074" max="13074" width="11.7109375" style="525" customWidth="1"/>
    <col min="13075" max="13075" width="6.42578125" style="525" bestFit="1" customWidth="1"/>
    <col min="13076" max="13076" width="11.7109375" style="525" customWidth="1"/>
    <col min="13077" max="13077" width="0" style="525" hidden="1" customWidth="1"/>
    <col min="13078" max="13078" width="3.7109375" style="525" customWidth="1"/>
    <col min="13079" max="13079" width="11.140625" style="525" bestFit="1" customWidth="1"/>
    <col min="13080" max="13312" width="10.5703125" style="525"/>
    <col min="13313" max="13320" width="0" style="525" hidden="1" customWidth="1"/>
    <col min="13321" max="13323" width="3.7109375" style="525" customWidth="1"/>
    <col min="13324" max="13324" width="12.7109375" style="525" customWidth="1"/>
    <col min="13325" max="13325" width="47.42578125" style="525" customWidth="1"/>
    <col min="13326" max="13329" width="0" style="525" hidden="1" customWidth="1"/>
    <col min="13330" max="13330" width="11.7109375" style="525" customWidth="1"/>
    <col min="13331" max="13331" width="6.42578125" style="525" bestFit="1" customWidth="1"/>
    <col min="13332" max="13332" width="11.7109375" style="525" customWidth="1"/>
    <col min="13333" max="13333" width="0" style="525" hidden="1" customWidth="1"/>
    <col min="13334" max="13334" width="3.7109375" style="525" customWidth="1"/>
    <col min="13335" max="13335" width="11.140625" style="525" bestFit="1" customWidth="1"/>
    <col min="13336" max="13568" width="10.5703125" style="525"/>
    <col min="13569" max="13576" width="0" style="525" hidden="1" customWidth="1"/>
    <col min="13577" max="13579" width="3.7109375" style="525" customWidth="1"/>
    <col min="13580" max="13580" width="12.7109375" style="525" customWidth="1"/>
    <col min="13581" max="13581" width="47.42578125" style="525" customWidth="1"/>
    <col min="13582" max="13585" width="0" style="525" hidden="1" customWidth="1"/>
    <col min="13586" max="13586" width="11.7109375" style="525" customWidth="1"/>
    <col min="13587" max="13587" width="6.42578125" style="525" bestFit="1" customWidth="1"/>
    <col min="13588" max="13588" width="11.7109375" style="525" customWidth="1"/>
    <col min="13589" max="13589" width="0" style="525" hidden="1" customWidth="1"/>
    <col min="13590" max="13590" width="3.7109375" style="525" customWidth="1"/>
    <col min="13591" max="13591" width="11.140625" style="525" bestFit="1" customWidth="1"/>
    <col min="13592" max="13824" width="10.5703125" style="525"/>
    <col min="13825" max="13832" width="0" style="525" hidden="1" customWidth="1"/>
    <col min="13833" max="13835" width="3.7109375" style="525" customWidth="1"/>
    <col min="13836" max="13836" width="12.7109375" style="525" customWidth="1"/>
    <col min="13837" max="13837" width="47.42578125" style="525" customWidth="1"/>
    <col min="13838" max="13841" width="0" style="525" hidden="1" customWidth="1"/>
    <col min="13842" max="13842" width="11.7109375" style="525" customWidth="1"/>
    <col min="13843" max="13843" width="6.42578125" style="525" bestFit="1" customWidth="1"/>
    <col min="13844" max="13844" width="11.7109375" style="525" customWidth="1"/>
    <col min="13845" max="13845" width="0" style="525" hidden="1" customWidth="1"/>
    <col min="13846" max="13846" width="3.7109375" style="525" customWidth="1"/>
    <col min="13847" max="13847" width="11.140625" style="525" bestFit="1" customWidth="1"/>
    <col min="13848" max="14080" width="10.5703125" style="525"/>
    <col min="14081" max="14088" width="0" style="525" hidden="1" customWidth="1"/>
    <col min="14089" max="14091" width="3.7109375" style="525" customWidth="1"/>
    <col min="14092" max="14092" width="12.7109375" style="525" customWidth="1"/>
    <col min="14093" max="14093" width="47.42578125" style="525" customWidth="1"/>
    <col min="14094" max="14097" width="0" style="525" hidden="1" customWidth="1"/>
    <col min="14098" max="14098" width="11.7109375" style="525" customWidth="1"/>
    <col min="14099" max="14099" width="6.42578125" style="525" bestFit="1" customWidth="1"/>
    <col min="14100" max="14100" width="11.7109375" style="525" customWidth="1"/>
    <col min="14101" max="14101" width="0" style="525" hidden="1" customWidth="1"/>
    <col min="14102" max="14102" width="3.7109375" style="525" customWidth="1"/>
    <col min="14103" max="14103" width="11.140625" style="525" bestFit="1" customWidth="1"/>
    <col min="14104" max="14336" width="10.5703125" style="525"/>
    <col min="14337" max="14344" width="0" style="525" hidden="1" customWidth="1"/>
    <col min="14345" max="14347" width="3.7109375" style="525" customWidth="1"/>
    <col min="14348" max="14348" width="12.7109375" style="525" customWidth="1"/>
    <col min="14349" max="14349" width="47.42578125" style="525" customWidth="1"/>
    <col min="14350" max="14353" width="0" style="525" hidden="1" customWidth="1"/>
    <col min="14354" max="14354" width="11.7109375" style="525" customWidth="1"/>
    <col min="14355" max="14355" width="6.42578125" style="525" bestFit="1" customWidth="1"/>
    <col min="14356" max="14356" width="11.7109375" style="525" customWidth="1"/>
    <col min="14357" max="14357" width="0" style="525" hidden="1" customWidth="1"/>
    <col min="14358" max="14358" width="3.7109375" style="525" customWidth="1"/>
    <col min="14359" max="14359" width="11.140625" style="525" bestFit="1" customWidth="1"/>
    <col min="14360" max="14592" width="10.5703125" style="525"/>
    <col min="14593" max="14600" width="0" style="525" hidden="1" customWidth="1"/>
    <col min="14601" max="14603" width="3.7109375" style="525" customWidth="1"/>
    <col min="14604" max="14604" width="12.7109375" style="525" customWidth="1"/>
    <col min="14605" max="14605" width="47.42578125" style="525" customWidth="1"/>
    <col min="14606" max="14609" width="0" style="525" hidden="1" customWidth="1"/>
    <col min="14610" max="14610" width="11.7109375" style="525" customWidth="1"/>
    <col min="14611" max="14611" width="6.42578125" style="525" bestFit="1" customWidth="1"/>
    <col min="14612" max="14612" width="11.7109375" style="525" customWidth="1"/>
    <col min="14613" max="14613" width="0" style="525" hidden="1" customWidth="1"/>
    <col min="14614" max="14614" width="3.7109375" style="525" customWidth="1"/>
    <col min="14615" max="14615" width="11.140625" style="525" bestFit="1" customWidth="1"/>
    <col min="14616" max="14848" width="10.5703125" style="525"/>
    <col min="14849" max="14856" width="0" style="525" hidden="1" customWidth="1"/>
    <col min="14857" max="14859" width="3.7109375" style="525" customWidth="1"/>
    <col min="14860" max="14860" width="12.7109375" style="525" customWidth="1"/>
    <col min="14861" max="14861" width="47.42578125" style="525" customWidth="1"/>
    <col min="14862" max="14865" width="0" style="525" hidden="1" customWidth="1"/>
    <col min="14866" max="14866" width="11.7109375" style="525" customWidth="1"/>
    <col min="14867" max="14867" width="6.42578125" style="525" bestFit="1" customWidth="1"/>
    <col min="14868" max="14868" width="11.7109375" style="525" customWidth="1"/>
    <col min="14869" max="14869" width="0" style="525" hidden="1" customWidth="1"/>
    <col min="14870" max="14870" width="3.7109375" style="525" customWidth="1"/>
    <col min="14871" max="14871" width="11.140625" style="525" bestFit="1" customWidth="1"/>
    <col min="14872" max="15104" width="10.5703125" style="525"/>
    <col min="15105" max="15112" width="0" style="525" hidden="1" customWidth="1"/>
    <col min="15113" max="15115" width="3.7109375" style="525" customWidth="1"/>
    <col min="15116" max="15116" width="12.7109375" style="525" customWidth="1"/>
    <col min="15117" max="15117" width="47.42578125" style="525" customWidth="1"/>
    <col min="15118" max="15121" width="0" style="525" hidden="1" customWidth="1"/>
    <col min="15122" max="15122" width="11.7109375" style="525" customWidth="1"/>
    <col min="15123" max="15123" width="6.42578125" style="525" bestFit="1" customWidth="1"/>
    <col min="15124" max="15124" width="11.7109375" style="525" customWidth="1"/>
    <col min="15125" max="15125" width="0" style="525" hidden="1" customWidth="1"/>
    <col min="15126" max="15126" width="3.7109375" style="525" customWidth="1"/>
    <col min="15127" max="15127" width="11.140625" style="525" bestFit="1" customWidth="1"/>
    <col min="15128" max="15360" width="10.5703125" style="525"/>
    <col min="15361" max="15368" width="0" style="525" hidden="1" customWidth="1"/>
    <col min="15369" max="15371" width="3.7109375" style="525" customWidth="1"/>
    <col min="15372" max="15372" width="12.7109375" style="525" customWidth="1"/>
    <col min="15373" max="15373" width="47.42578125" style="525" customWidth="1"/>
    <col min="15374" max="15377" width="0" style="525" hidden="1" customWidth="1"/>
    <col min="15378" max="15378" width="11.7109375" style="525" customWidth="1"/>
    <col min="15379" max="15379" width="6.42578125" style="525" bestFit="1" customWidth="1"/>
    <col min="15380" max="15380" width="11.7109375" style="525" customWidth="1"/>
    <col min="15381" max="15381" width="0" style="525" hidden="1" customWidth="1"/>
    <col min="15382" max="15382" width="3.7109375" style="525" customWidth="1"/>
    <col min="15383" max="15383" width="11.140625" style="525" bestFit="1" customWidth="1"/>
    <col min="15384" max="15616" width="10.5703125" style="525"/>
    <col min="15617" max="15624" width="0" style="525" hidden="1" customWidth="1"/>
    <col min="15625" max="15627" width="3.7109375" style="525" customWidth="1"/>
    <col min="15628" max="15628" width="12.7109375" style="525" customWidth="1"/>
    <col min="15629" max="15629" width="47.42578125" style="525" customWidth="1"/>
    <col min="15630" max="15633" width="0" style="525" hidden="1" customWidth="1"/>
    <col min="15634" max="15634" width="11.7109375" style="525" customWidth="1"/>
    <col min="15635" max="15635" width="6.42578125" style="525" bestFit="1" customWidth="1"/>
    <col min="15636" max="15636" width="11.7109375" style="525" customWidth="1"/>
    <col min="15637" max="15637" width="0" style="525" hidden="1" customWidth="1"/>
    <col min="15638" max="15638" width="3.7109375" style="525" customWidth="1"/>
    <col min="15639" max="15639" width="11.140625" style="525" bestFit="1" customWidth="1"/>
    <col min="15640" max="15872" width="10.5703125" style="525"/>
    <col min="15873" max="15880" width="0" style="525" hidden="1" customWidth="1"/>
    <col min="15881" max="15883" width="3.7109375" style="525" customWidth="1"/>
    <col min="15884" max="15884" width="12.7109375" style="525" customWidth="1"/>
    <col min="15885" max="15885" width="47.42578125" style="525" customWidth="1"/>
    <col min="15886" max="15889" width="0" style="525" hidden="1" customWidth="1"/>
    <col min="15890" max="15890" width="11.7109375" style="525" customWidth="1"/>
    <col min="15891" max="15891" width="6.42578125" style="525" bestFit="1" customWidth="1"/>
    <col min="15892" max="15892" width="11.7109375" style="525" customWidth="1"/>
    <col min="15893" max="15893" width="0" style="525" hidden="1" customWidth="1"/>
    <col min="15894" max="15894" width="3.7109375" style="525" customWidth="1"/>
    <col min="15895" max="15895" width="11.140625" style="525" bestFit="1" customWidth="1"/>
    <col min="15896" max="16128" width="10.5703125" style="525"/>
    <col min="16129" max="16136" width="0" style="525" hidden="1" customWidth="1"/>
    <col min="16137" max="16139" width="3.7109375" style="525" customWidth="1"/>
    <col min="16140" max="16140" width="12.7109375" style="525" customWidth="1"/>
    <col min="16141" max="16141" width="47.42578125" style="525" customWidth="1"/>
    <col min="16142" max="16145" width="0" style="525" hidden="1" customWidth="1"/>
    <col min="16146" max="16146" width="11.7109375" style="525" customWidth="1"/>
    <col min="16147" max="16147" width="6.42578125" style="525" bestFit="1" customWidth="1"/>
    <col min="16148" max="16148" width="11.7109375" style="525" customWidth="1"/>
    <col min="16149" max="16149" width="0" style="525" hidden="1" customWidth="1"/>
    <col min="16150" max="16150" width="3.7109375" style="525" customWidth="1"/>
    <col min="16151" max="16151" width="11.140625" style="525" bestFit="1" customWidth="1"/>
    <col min="16152" max="16384" width="10.5703125" style="525"/>
  </cols>
  <sheetData>
    <row r="1" spans="1:35" ht="14.25" hidden="1" customHeight="1"/>
    <row r="2" spans="1:35" ht="14.25" hidden="1" customHeight="1"/>
    <row r="3" spans="1:35" ht="14.25" hidden="1" customHeight="1"/>
    <row r="4" spans="1:35" ht="3" customHeight="1">
      <c r="J4" s="531"/>
      <c r="K4" s="531"/>
      <c r="L4" s="526"/>
      <c r="M4" s="526"/>
      <c r="N4" s="526"/>
      <c r="O4" s="534"/>
      <c r="P4" s="534"/>
      <c r="Q4" s="534"/>
      <c r="R4" s="534"/>
      <c r="S4" s="534"/>
      <c r="T4" s="534"/>
      <c r="U4" s="526"/>
    </row>
    <row r="5" spans="1:35" ht="22.5" customHeight="1">
      <c r="J5" s="531"/>
      <c r="K5" s="531"/>
      <c r="L5" s="1287" t="s">
        <v>659</v>
      </c>
      <c r="M5" s="1287"/>
      <c r="N5" s="1287"/>
      <c r="O5" s="1287"/>
      <c r="P5" s="1287"/>
      <c r="Q5" s="1287"/>
      <c r="R5" s="1287"/>
      <c r="S5" s="1287"/>
      <c r="T5" s="1287"/>
      <c r="U5" s="581"/>
    </row>
    <row r="6" spans="1:35" ht="3" customHeight="1">
      <c r="J6" s="531"/>
      <c r="K6" s="531"/>
      <c r="L6" s="526"/>
      <c r="M6" s="526"/>
      <c r="N6" s="526"/>
      <c r="O6" s="530"/>
      <c r="P6" s="530"/>
      <c r="Q6" s="530"/>
      <c r="R6" s="530"/>
      <c r="S6" s="530"/>
      <c r="T6" s="530"/>
      <c r="U6" s="526"/>
    </row>
    <row r="7" spans="1:35" s="572" customFormat="1" ht="22.5">
      <c r="A7" s="592"/>
      <c r="B7" s="592"/>
      <c r="C7" s="592"/>
      <c r="D7" s="592"/>
      <c r="E7" s="592"/>
      <c r="F7" s="592"/>
      <c r="G7" s="592"/>
      <c r="H7" s="592"/>
      <c r="L7" s="501"/>
      <c r="M7" s="619" t="s">
        <v>503</v>
      </c>
      <c r="N7" s="668"/>
      <c r="O7" s="1306" t="str">
        <f>IF(NameOrPr_ch="",IF(NameOrPr="","",NameOrPr),NameOrPr_ch)</f>
        <v>Региональная служба по тарифам Нижегородской области</v>
      </c>
      <c r="P7" s="1307"/>
      <c r="Q7" s="1307"/>
      <c r="R7" s="1307"/>
      <c r="S7" s="1307"/>
      <c r="T7" s="1308"/>
      <c r="U7" s="669"/>
      <c r="X7" s="592"/>
      <c r="Y7" s="592"/>
      <c r="Z7" s="592"/>
      <c r="AA7" s="592"/>
      <c r="AB7" s="592"/>
      <c r="AC7" s="592"/>
      <c r="AD7" s="592"/>
      <c r="AE7" s="592"/>
      <c r="AF7" s="592"/>
      <c r="AG7" s="592"/>
      <c r="AH7" s="592"/>
      <c r="AI7" s="592"/>
    </row>
    <row r="8" spans="1:35" s="572" customFormat="1" ht="18.75">
      <c r="A8" s="592"/>
      <c r="B8" s="592"/>
      <c r="C8" s="592"/>
      <c r="D8" s="592"/>
      <c r="E8" s="592"/>
      <c r="F8" s="592"/>
      <c r="G8" s="592"/>
      <c r="H8" s="592"/>
      <c r="L8" s="501"/>
      <c r="M8" s="619" t="s">
        <v>598</v>
      </c>
      <c r="N8" s="668"/>
      <c r="O8" s="1306" t="str">
        <f>IF(datePr_ch="",IF(datePr="","",datePr),datePr_ch)</f>
        <v>21.11.2018</v>
      </c>
      <c r="P8" s="1307"/>
      <c r="Q8" s="1307"/>
      <c r="R8" s="1307"/>
      <c r="S8" s="1307"/>
      <c r="T8" s="1308"/>
      <c r="U8" s="669"/>
      <c r="X8" s="592"/>
      <c r="Y8" s="592"/>
      <c r="Z8" s="592"/>
      <c r="AA8" s="592"/>
      <c r="AB8" s="592"/>
      <c r="AC8" s="592"/>
      <c r="AD8" s="592"/>
      <c r="AE8" s="592"/>
      <c r="AF8" s="592"/>
      <c r="AG8" s="592"/>
      <c r="AH8" s="592"/>
      <c r="AI8" s="592"/>
    </row>
    <row r="9" spans="1:35" s="572" customFormat="1" ht="18.75">
      <c r="A9" s="592"/>
      <c r="B9" s="592"/>
      <c r="C9" s="592"/>
      <c r="D9" s="592"/>
      <c r="E9" s="592"/>
      <c r="F9" s="592"/>
      <c r="G9" s="592"/>
      <c r="H9" s="592"/>
      <c r="L9" s="554"/>
      <c r="M9" s="619" t="s">
        <v>597</v>
      </c>
      <c r="N9" s="668"/>
      <c r="O9" s="1306" t="str">
        <f>IF(numberPr_ch="",IF(numberPr="","",numberPr),numberPr_ch)</f>
        <v>47/17</v>
      </c>
      <c r="P9" s="1307"/>
      <c r="Q9" s="1307"/>
      <c r="R9" s="1307"/>
      <c r="S9" s="1307"/>
      <c r="T9" s="1308"/>
      <c r="U9" s="669"/>
      <c r="X9" s="592"/>
      <c r="Y9" s="592"/>
      <c r="Z9" s="592"/>
      <c r="AA9" s="592"/>
      <c r="AB9" s="592"/>
      <c r="AC9" s="592"/>
      <c r="AD9" s="592"/>
      <c r="AE9" s="592"/>
      <c r="AF9" s="592"/>
      <c r="AG9" s="592"/>
      <c r="AH9" s="592"/>
      <c r="AI9" s="592"/>
    </row>
    <row r="10" spans="1:35" s="572" customFormat="1" ht="18.75">
      <c r="A10" s="592"/>
      <c r="B10" s="592"/>
      <c r="C10" s="592"/>
      <c r="D10" s="592"/>
      <c r="E10" s="592"/>
      <c r="F10" s="592"/>
      <c r="G10" s="592"/>
      <c r="H10" s="592"/>
      <c r="L10" s="554"/>
      <c r="M10" s="619" t="s">
        <v>502</v>
      </c>
      <c r="N10" s="668"/>
      <c r="O10" s="1306" t="str">
        <f>IF(IstPub_ch="",IF(IstPub="","",IstPub),IstPub_ch)</f>
        <v>официальный сайт РСТ НО</v>
      </c>
      <c r="P10" s="1307"/>
      <c r="Q10" s="1307"/>
      <c r="R10" s="1307"/>
      <c r="S10" s="1307"/>
      <c r="T10" s="1308"/>
      <c r="U10" s="669"/>
      <c r="X10" s="592"/>
      <c r="Y10" s="592"/>
      <c r="Z10" s="592"/>
      <c r="AA10" s="592"/>
      <c r="AB10" s="592"/>
      <c r="AC10" s="592"/>
      <c r="AD10" s="592"/>
      <c r="AE10" s="592"/>
      <c r="AF10" s="592"/>
      <c r="AG10" s="592"/>
      <c r="AH10" s="592"/>
      <c r="AI10" s="592"/>
    </row>
    <row r="11" spans="1:35" s="572" customFormat="1" ht="11.25" hidden="1" customHeight="1">
      <c r="A11" s="592"/>
      <c r="B11" s="592"/>
      <c r="C11" s="592"/>
      <c r="D11" s="592"/>
      <c r="E11" s="592"/>
      <c r="F11" s="592"/>
      <c r="G11" s="592"/>
      <c r="H11" s="592"/>
      <c r="L11" s="1288"/>
      <c r="M11" s="1288"/>
      <c r="N11" s="568"/>
      <c r="O11" s="1309"/>
      <c r="P11" s="1309"/>
      <c r="Q11" s="1309"/>
      <c r="R11" s="1309"/>
      <c r="S11" s="1309"/>
      <c r="T11" s="1309"/>
      <c r="U11" s="590" t="s">
        <v>373</v>
      </c>
      <c r="X11" s="592"/>
      <c r="Y11" s="592"/>
      <c r="Z11" s="592"/>
      <c r="AA11" s="592"/>
      <c r="AB11" s="592"/>
      <c r="AC11" s="592"/>
      <c r="AD11" s="592"/>
      <c r="AE11" s="592"/>
      <c r="AF11" s="592"/>
      <c r="AG11" s="592"/>
      <c r="AH11" s="592"/>
      <c r="AI11" s="592"/>
    </row>
    <row r="12" spans="1:35">
      <c r="J12" s="531"/>
      <c r="K12" s="531"/>
      <c r="L12" s="526"/>
      <c r="M12" s="526"/>
      <c r="N12" s="526"/>
      <c r="O12" s="1310"/>
      <c r="P12" s="1310"/>
      <c r="Q12" s="1310"/>
      <c r="R12" s="1310"/>
      <c r="S12" s="1310"/>
      <c r="T12" s="1310"/>
      <c r="U12" s="1310"/>
    </row>
    <row r="13" spans="1:35" ht="14.25" customHeight="1">
      <c r="J13" s="531"/>
      <c r="K13" s="531"/>
      <c r="L13" s="1209" t="s">
        <v>454</v>
      </c>
      <c r="M13" s="1209"/>
      <c r="N13" s="1209"/>
      <c r="O13" s="1209"/>
      <c r="P13" s="1209"/>
      <c r="Q13" s="1209"/>
      <c r="R13" s="1209"/>
      <c r="S13" s="1209"/>
      <c r="T13" s="1209"/>
      <c r="U13" s="1209"/>
      <c r="V13" s="1209"/>
      <c r="W13" s="1209" t="s">
        <v>455</v>
      </c>
    </row>
    <row r="14" spans="1:35" ht="14.25" customHeight="1">
      <c r="J14" s="531"/>
      <c r="K14" s="531"/>
      <c r="L14" s="1271" t="s">
        <v>92</v>
      </c>
      <c r="M14" s="1271" t="s">
        <v>641</v>
      </c>
      <c r="N14" s="523"/>
      <c r="O14" s="1272" t="s">
        <v>643</v>
      </c>
      <c r="P14" s="1273"/>
      <c r="Q14" s="1273"/>
      <c r="R14" s="1273"/>
      <c r="S14" s="1273"/>
      <c r="T14" s="1274"/>
      <c r="U14" s="1282" t="s">
        <v>341</v>
      </c>
      <c r="V14" s="1268" t="s">
        <v>275</v>
      </c>
      <c r="W14" s="1209"/>
    </row>
    <row r="15" spans="1:35" ht="14.25" customHeight="1">
      <c r="J15" s="531"/>
      <c r="K15" s="531"/>
      <c r="L15" s="1271"/>
      <c r="M15" s="1271"/>
      <c r="N15" s="523"/>
      <c r="O15" s="1277" t="s">
        <v>623</v>
      </c>
      <c r="P15" s="1275"/>
      <c r="Q15" s="1276"/>
      <c r="R15" s="1280" t="s">
        <v>656</v>
      </c>
      <c r="S15" s="1280"/>
      <c r="T15" s="1281"/>
      <c r="U15" s="1283"/>
      <c r="V15" s="1269"/>
      <c r="W15" s="1209"/>
    </row>
    <row r="16" spans="1:35" ht="30" customHeight="1">
      <c r="J16" s="531"/>
      <c r="K16" s="531"/>
      <c r="L16" s="1271"/>
      <c r="M16" s="1271"/>
      <c r="N16" s="522"/>
      <c r="O16" s="1278"/>
      <c r="P16" s="537"/>
      <c r="Q16" s="537"/>
      <c r="R16" s="538" t="s">
        <v>274</v>
      </c>
      <c r="S16" s="1266" t="s">
        <v>273</v>
      </c>
      <c r="T16" s="1267"/>
      <c r="U16" s="1284"/>
      <c r="V16" s="1270"/>
      <c r="W16" s="1209"/>
    </row>
    <row r="17" spans="1:36">
      <c r="J17" s="531"/>
      <c r="K17" s="571">
        <v>1</v>
      </c>
      <c r="L17" s="649" t="s">
        <v>93</v>
      </c>
      <c r="M17" s="649" t="s">
        <v>49</v>
      </c>
      <c r="N17" s="670" t="s">
        <v>49</v>
      </c>
      <c r="O17" s="650">
        <f ca="1">OFFSET(O17,0,-1)+1</f>
        <v>3</v>
      </c>
      <c r="P17" s="651">
        <f ca="1">OFFSET(P17,0,-1)</f>
        <v>3</v>
      </c>
      <c r="Q17" s="651">
        <f ca="1">OFFSET(Q17,0,-1)</f>
        <v>3</v>
      </c>
      <c r="R17" s="650">
        <f ca="1">OFFSET(R17,0,-1)+1</f>
        <v>4</v>
      </c>
      <c r="S17" s="1289">
        <f ca="1">OFFSET(S17,0,-1)+1</f>
        <v>5</v>
      </c>
      <c r="T17" s="1289"/>
      <c r="U17" s="650">
        <f ca="1">OFFSET(U17,0,-2)+1</f>
        <v>6</v>
      </c>
      <c r="V17" s="651">
        <f ca="1">OFFSET(V17,0,-1)</f>
        <v>6</v>
      </c>
      <c r="W17" s="650">
        <f ca="1">OFFSET(W17,0,-1)+1</f>
        <v>7</v>
      </c>
    </row>
    <row r="18" spans="1:36" ht="22.5">
      <c r="A18" s="1290">
        <v>1</v>
      </c>
      <c r="B18" s="921"/>
      <c r="C18" s="921"/>
      <c r="D18" s="921"/>
      <c r="E18" s="922"/>
      <c r="F18" s="923"/>
      <c r="G18" s="921"/>
      <c r="H18" s="921"/>
      <c r="I18" s="924"/>
      <c r="J18" s="919"/>
      <c r="K18" s="928">
        <v>1</v>
      </c>
      <c r="L18" s="595">
        <f>mergeValue(A18)</f>
        <v>1</v>
      </c>
      <c r="M18" s="643" t="s">
        <v>20</v>
      </c>
      <c r="N18" s="582"/>
      <c r="O18" s="1303"/>
      <c r="P18" s="1303"/>
      <c r="Q18" s="1303"/>
      <c r="R18" s="1303"/>
      <c r="S18" s="1303"/>
      <c r="T18" s="1303"/>
      <c r="U18" s="1303"/>
      <c r="V18" s="1303"/>
      <c r="W18" s="632" t="s">
        <v>660</v>
      </c>
    </row>
    <row r="19" spans="1:36" ht="22.5">
      <c r="A19" s="1290"/>
      <c r="B19" s="1290">
        <v>1</v>
      </c>
      <c r="C19" s="921"/>
      <c r="D19" s="921"/>
      <c r="E19" s="923"/>
      <c r="F19" s="923"/>
      <c r="G19" s="921"/>
      <c r="H19" s="921"/>
      <c r="I19" s="918"/>
      <c r="J19" s="917"/>
      <c r="K19" s="928">
        <v>1</v>
      </c>
      <c r="L19" s="595" t="str">
        <f>mergeValue(A19) &amp;"."&amp; mergeValue(B19)</f>
        <v>1.1</v>
      </c>
      <c r="M19" s="548" t="s">
        <v>16</v>
      </c>
      <c r="N19" s="582"/>
      <c r="O19" s="1303"/>
      <c r="P19" s="1303"/>
      <c r="Q19" s="1303"/>
      <c r="R19" s="1303"/>
      <c r="S19" s="1303"/>
      <c r="T19" s="1303"/>
      <c r="U19" s="1303"/>
      <c r="V19" s="1303"/>
      <c r="W19" s="632" t="s">
        <v>478</v>
      </c>
    </row>
    <row r="20" spans="1:36" ht="22.5">
      <c r="A20" s="1290"/>
      <c r="B20" s="1290"/>
      <c r="C20" s="1290">
        <v>1</v>
      </c>
      <c r="D20" s="921"/>
      <c r="E20" s="923"/>
      <c r="F20" s="923"/>
      <c r="G20" s="921"/>
      <c r="H20" s="921"/>
      <c r="I20" s="925"/>
      <c r="J20" s="917"/>
      <c r="K20" s="928">
        <v>1</v>
      </c>
      <c r="L20" s="595" t="str">
        <f>mergeValue(A20) &amp;"."&amp; mergeValue(B20)&amp;"."&amp; mergeValue(C20)</f>
        <v>1.1.1</v>
      </c>
      <c r="M20" s="549" t="s">
        <v>7</v>
      </c>
      <c r="N20" s="582"/>
      <c r="O20" s="1303"/>
      <c r="P20" s="1303"/>
      <c r="Q20" s="1303"/>
      <c r="R20" s="1303"/>
      <c r="S20" s="1303"/>
      <c r="T20" s="1303"/>
      <c r="U20" s="1303"/>
      <c r="V20" s="1303"/>
      <c r="W20" s="632" t="s">
        <v>635</v>
      </c>
    </row>
    <row r="21" spans="1:36" ht="22.5">
      <c r="A21" s="1290"/>
      <c r="B21" s="1290"/>
      <c r="C21" s="1290"/>
      <c r="D21" s="1290">
        <v>1</v>
      </c>
      <c r="E21" s="923"/>
      <c r="F21" s="923"/>
      <c r="G21" s="921"/>
      <c r="H21" s="921"/>
      <c r="I21" s="1290">
        <v>1</v>
      </c>
      <c r="J21" s="917"/>
      <c r="K21" s="928">
        <v>1</v>
      </c>
      <c r="L21" s="595" t="str">
        <f>mergeValue(A21) &amp;"."&amp; mergeValue(B21)&amp;"."&amp; mergeValue(C21)&amp;"."&amp; mergeValue(D21)</f>
        <v>1.1.1.1</v>
      </c>
      <c r="M21" s="550" t="s">
        <v>22</v>
      </c>
      <c r="N21" s="582"/>
      <c r="O21" s="1303"/>
      <c r="P21" s="1303"/>
      <c r="Q21" s="1303"/>
      <c r="R21" s="1303"/>
      <c r="S21" s="1303"/>
      <c r="T21" s="1303"/>
      <c r="U21" s="1303"/>
      <c r="V21" s="1303"/>
      <c r="W21" s="632" t="s">
        <v>636</v>
      </c>
    </row>
    <row r="22" spans="1:36" ht="11.25" hidden="1" customHeight="1">
      <c r="A22" s="1290"/>
      <c r="B22" s="1290"/>
      <c r="C22" s="1290"/>
      <c r="D22" s="1290"/>
      <c r="E22" s="1290">
        <v>1</v>
      </c>
      <c r="F22" s="923"/>
      <c r="G22" s="921"/>
      <c r="H22" s="921"/>
      <c r="I22" s="1290"/>
      <c r="J22" s="923"/>
      <c r="K22" s="928">
        <v>1</v>
      </c>
      <c r="L22" s="595"/>
      <c r="M22" s="556"/>
      <c r="N22" s="583"/>
      <c r="O22" s="633"/>
      <c r="P22" s="633"/>
      <c r="Q22" s="633"/>
      <c r="R22" s="633"/>
      <c r="S22" s="633"/>
      <c r="T22" s="633"/>
      <c r="U22" s="595"/>
      <c r="V22" s="509"/>
      <c r="W22" s="561"/>
    </row>
    <row r="23" spans="1:36" ht="90">
      <c r="A23" s="1290"/>
      <c r="B23" s="1290"/>
      <c r="C23" s="1290"/>
      <c r="D23" s="1290"/>
      <c r="E23" s="1290"/>
      <c r="F23" s="1290">
        <v>1</v>
      </c>
      <c r="G23" s="921"/>
      <c r="H23" s="921"/>
      <c r="I23" s="1290"/>
      <c r="J23" s="1296"/>
      <c r="K23" s="928">
        <v>1</v>
      </c>
      <c r="L23" s="595" t="str">
        <f>mergeValue(A23) &amp;"."&amp; mergeValue(B23)&amp;"."&amp; mergeValue(C23)&amp;"."&amp; mergeValue(D23)&amp;"."&amp;  mergeValue(F23)</f>
        <v>1.1.1.1.1</v>
      </c>
      <c r="M23" s="556" t="s">
        <v>10</v>
      </c>
      <c r="N23" s="583"/>
      <c r="O23" s="1292"/>
      <c r="P23" s="1292"/>
      <c r="Q23" s="1292"/>
      <c r="R23" s="1292"/>
      <c r="S23" s="1292"/>
      <c r="T23" s="1292"/>
      <c r="U23" s="1292"/>
      <c r="V23" s="1292"/>
      <c r="W23" s="632" t="s">
        <v>637</v>
      </c>
      <c r="Y23" s="591" t="str">
        <f>strCheckUnique(Z23:Z26)</f>
        <v/>
      </c>
      <c r="AA23" s="591"/>
    </row>
    <row r="24" spans="1:36" ht="189" customHeight="1">
      <c r="A24" s="1290"/>
      <c r="B24" s="1290"/>
      <c r="C24" s="1290"/>
      <c r="D24" s="1290"/>
      <c r="E24" s="1290"/>
      <c r="F24" s="1290"/>
      <c r="G24" s="921">
        <v>1</v>
      </c>
      <c r="H24" s="921"/>
      <c r="I24" s="1290"/>
      <c r="J24" s="1296"/>
      <c r="K24" s="920"/>
      <c r="L24" s="595" t="str">
        <f>mergeValue(A24) &amp;"."&amp; mergeValue(B24)&amp;"."&amp; mergeValue(C24)&amp;"."&amp; mergeValue(D24)&amp;"."&amp;  mergeValue(F24)&amp;"."&amp;  mergeValue(G24)</f>
        <v>1.1.1.1.1.1</v>
      </c>
      <c r="M24" s="1071"/>
      <c r="N24" s="588"/>
      <c r="O24" s="564"/>
      <c r="P24" s="564"/>
      <c r="Q24" s="564"/>
      <c r="R24" s="1301"/>
      <c r="S24" s="1286" t="s">
        <v>84</v>
      </c>
      <c r="T24" s="1301"/>
      <c r="U24" s="1286" t="s">
        <v>85</v>
      </c>
      <c r="V24" s="539"/>
      <c r="W24" s="1261" t="s">
        <v>661</v>
      </c>
      <c r="X24" s="587" t="str">
        <f>strCheckDate(O25:V25)</f>
        <v/>
      </c>
      <c r="Y24" s="591"/>
      <c r="Z24" s="591" t="str">
        <f>IF(M24="","",M24 )</f>
        <v/>
      </c>
      <c r="AA24" s="591"/>
      <c r="AB24" s="591"/>
      <c r="AC24" s="591"/>
    </row>
    <row r="25" spans="1:36" ht="11.25" hidden="1" customHeight="1">
      <c r="A25" s="1290"/>
      <c r="B25" s="1290"/>
      <c r="C25" s="1290"/>
      <c r="D25" s="1290"/>
      <c r="E25" s="1290"/>
      <c r="F25" s="1290"/>
      <c r="G25" s="921"/>
      <c r="H25" s="921"/>
      <c r="I25" s="1290"/>
      <c r="J25" s="1296"/>
      <c r="K25" s="928">
        <v>1</v>
      </c>
      <c r="L25" s="602"/>
      <c r="M25" s="648"/>
      <c r="N25" s="588"/>
      <c r="O25" s="564"/>
      <c r="P25" s="564"/>
      <c r="Q25" s="586" t="str">
        <f>R24 &amp; "-" &amp; T24</f>
        <v>-</v>
      </c>
      <c r="R25" s="1301"/>
      <c r="S25" s="1286"/>
      <c r="T25" s="1301"/>
      <c r="U25" s="1286"/>
      <c r="V25" s="539"/>
      <c r="W25" s="1262"/>
      <c r="Y25" s="591"/>
      <c r="Z25" s="591"/>
      <c r="AA25" s="591"/>
      <c r="AB25" s="591"/>
      <c r="AC25" s="591"/>
    </row>
    <row r="26" spans="1:36" s="524" customFormat="1" ht="15" customHeight="1">
      <c r="A26" s="1290"/>
      <c r="B26" s="1290"/>
      <c r="C26" s="1290"/>
      <c r="D26" s="1290"/>
      <c r="E26" s="1290"/>
      <c r="F26" s="1290"/>
      <c r="G26" s="921"/>
      <c r="H26" s="921"/>
      <c r="I26" s="1290"/>
      <c r="J26" s="1296"/>
      <c r="K26" s="928">
        <v>1</v>
      </c>
      <c r="L26" s="540"/>
      <c r="M26" s="558" t="s">
        <v>25</v>
      </c>
      <c r="N26" s="553"/>
      <c r="O26" s="547"/>
      <c r="P26" s="547"/>
      <c r="Q26" s="547"/>
      <c r="R26" s="575"/>
      <c r="S26" s="566"/>
      <c r="T26" s="565"/>
      <c r="U26" s="553"/>
      <c r="V26" s="562"/>
      <c r="W26" s="1263"/>
      <c r="X26" s="589"/>
      <c r="Y26" s="589"/>
      <c r="Z26" s="589"/>
      <c r="AA26" s="589"/>
      <c r="AB26" s="589"/>
      <c r="AC26" s="589"/>
      <c r="AD26" s="589"/>
      <c r="AE26" s="589"/>
      <c r="AF26" s="589"/>
      <c r="AG26" s="589"/>
      <c r="AH26" s="589"/>
      <c r="AI26" s="589"/>
    </row>
    <row r="27" spans="1:36" s="524" customFormat="1" ht="15" customHeight="1">
      <c r="A27" s="1290"/>
      <c r="B27" s="1290"/>
      <c r="C27" s="1290"/>
      <c r="D27" s="1290"/>
      <c r="E27" s="1290"/>
      <c r="F27" s="923"/>
      <c r="G27" s="923"/>
      <c r="H27" s="921"/>
      <c r="I27" s="1290"/>
      <c r="J27" s="923"/>
      <c r="K27" s="927"/>
      <c r="L27" s="540"/>
      <c r="M27" s="553" t="s">
        <v>11</v>
      </c>
      <c r="N27" s="558"/>
      <c r="O27" s="558"/>
      <c r="P27" s="558"/>
      <c r="Q27" s="558"/>
      <c r="R27" s="558"/>
      <c r="S27" s="558"/>
      <c r="T27" s="558"/>
      <c r="U27" s="558"/>
      <c r="V27" s="558"/>
      <c r="W27" s="562"/>
      <c r="X27" s="589"/>
      <c r="Y27" s="589"/>
      <c r="Z27" s="589"/>
      <c r="AA27" s="589"/>
      <c r="AB27" s="589"/>
      <c r="AC27" s="589"/>
      <c r="AD27" s="589"/>
      <c r="AE27" s="589"/>
      <c r="AF27" s="589"/>
      <c r="AG27" s="589"/>
      <c r="AH27" s="589"/>
      <c r="AI27" s="589"/>
      <c r="AJ27" s="589"/>
    </row>
    <row r="28" spans="1:36" s="524" customFormat="1" ht="15" hidden="1" customHeight="1">
      <c r="A28" s="1290"/>
      <c r="B28" s="1290"/>
      <c r="C28" s="1290"/>
      <c r="D28" s="1290"/>
      <c r="E28" s="923"/>
      <c r="F28" s="923"/>
      <c r="G28" s="923"/>
      <c r="H28" s="921"/>
      <c r="I28" s="1290"/>
      <c r="J28" s="923"/>
      <c r="K28" s="927"/>
      <c r="L28" s="540"/>
      <c r="M28" s="553"/>
      <c r="N28" s="558"/>
      <c r="O28" s="558"/>
      <c r="P28" s="558"/>
      <c r="Q28" s="558"/>
      <c r="R28" s="558"/>
      <c r="S28" s="558"/>
      <c r="T28" s="558"/>
      <c r="U28" s="558"/>
      <c r="V28" s="558"/>
      <c r="W28" s="562"/>
      <c r="X28" s="589"/>
      <c r="Y28" s="589"/>
      <c r="Z28" s="589"/>
      <c r="AA28" s="589"/>
      <c r="AB28" s="589"/>
      <c r="AC28" s="589"/>
      <c r="AD28" s="589"/>
      <c r="AE28" s="589"/>
      <c r="AF28" s="589"/>
      <c r="AG28" s="589"/>
      <c r="AH28" s="589"/>
      <c r="AI28" s="589"/>
      <c r="AJ28" s="589"/>
    </row>
    <row r="29" spans="1:36" s="524" customFormat="1" ht="15" customHeight="1">
      <c r="A29" s="1290"/>
      <c r="B29" s="1290"/>
      <c r="C29" s="1290"/>
      <c r="D29" s="926"/>
      <c r="E29" s="926"/>
      <c r="F29" s="923"/>
      <c r="G29" s="921"/>
      <c r="H29" s="921"/>
      <c r="I29" s="919"/>
      <c r="J29" s="916"/>
      <c r="K29" s="928">
        <v>1</v>
      </c>
      <c r="L29" s="540"/>
      <c r="M29" s="552" t="s">
        <v>17</v>
      </c>
      <c r="N29" s="551"/>
      <c r="O29" s="547"/>
      <c r="P29" s="547"/>
      <c r="Q29" s="547"/>
      <c r="R29" s="575"/>
      <c r="S29" s="566"/>
      <c r="T29" s="565"/>
      <c r="U29" s="551"/>
      <c r="V29" s="566"/>
      <c r="W29" s="562"/>
      <c r="X29" s="589"/>
      <c r="Y29" s="589"/>
      <c r="Z29" s="589"/>
      <c r="AA29" s="589"/>
      <c r="AB29" s="589"/>
      <c r="AC29" s="589"/>
      <c r="AD29" s="589"/>
      <c r="AE29" s="589"/>
      <c r="AF29" s="589"/>
      <c r="AG29" s="589"/>
      <c r="AH29" s="589"/>
      <c r="AI29" s="589"/>
    </row>
    <row r="30" spans="1:36" s="524" customFormat="1" ht="15" customHeight="1">
      <c r="A30" s="1290"/>
      <c r="B30" s="1290"/>
      <c r="C30" s="926"/>
      <c r="D30" s="926"/>
      <c r="E30" s="926"/>
      <c r="F30" s="926"/>
      <c r="G30" s="921"/>
      <c r="H30" s="921"/>
      <c r="I30" s="929"/>
      <c r="J30" s="916"/>
      <c r="K30" s="928">
        <v>1</v>
      </c>
      <c r="L30" s="540"/>
      <c r="M30" s="551" t="s">
        <v>18</v>
      </c>
      <c r="N30" s="551"/>
      <c r="O30" s="547"/>
      <c r="P30" s="547"/>
      <c r="Q30" s="547"/>
      <c r="R30" s="575"/>
      <c r="S30" s="566"/>
      <c r="T30" s="565"/>
      <c r="U30" s="551"/>
      <c r="V30" s="566"/>
      <c r="W30" s="562"/>
      <c r="X30" s="589"/>
      <c r="Y30" s="589"/>
      <c r="Z30" s="589"/>
      <c r="AA30" s="589"/>
      <c r="AB30" s="589"/>
      <c r="AC30" s="589"/>
      <c r="AD30" s="589"/>
      <c r="AE30" s="589"/>
      <c r="AF30" s="589"/>
      <c r="AG30" s="589"/>
      <c r="AH30" s="589"/>
      <c r="AI30" s="589"/>
    </row>
    <row r="31" spans="1:36" s="524" customFormat="1" ht="15" customHeight="1">
      <c r="A31" s="1290"/>
      <c r="B31" s="926"/>
      <c r="C31" s="926"/>
      <c r="D31" s="926"/>
      <c r="E31" s="926"/>
      <c r="F31" s="926"/>
      <c r="G31" s="921"/>
      <c r="H31" s="921"/>
      <c r="I31" s="919"/>
      <c r="J31" s="916"/>
      <c r="K31" s="928">
        <v>1</v>
      </c>
      <c r="L31" s="540"/>
      <c r="M31" s="560" t="s">
        <v>19</v>
      </c>
      <c r="N31" s="551"/>
      <c r="O31" s="547"/>
      <c r="P31" s="547"/>
      <c r="Q31" s="547"/>
      <c r="R31" s="575"/>
      <c r="S31" s="566"/>
      <c r="T31" s="565"/>
      <c r="U31" s="551"/>
      <c r="V31" s="566"/>
      <c r="W31" s="562"/>
      <c r="X31" s="589"/>
      <c r="Y31" s="589"/>
      <c r="Z31" s="589"/>
      <c r="AA31" s="589"/>
      <c r="AB31" s="589"/>
      <c r="AC31" s="589"/>
      <c r="AD31" s="589"/>
      <c r="AE31" s="589"/>
      <c r="AF31" s="589"/>
      <c r="AG31" s="589"/>
      <c r="AH31" s="589"/>
      <c r="AI31" s="589"/>
    </row>
    <row r="32" spans="1:36" s="524" customFormat="1" ht="15" customHeight="1">
      <c r="A32" s="915"/>
      <c r="B32" s="915"/>
      <c r="C32" s="915"/>
      <c r="D32" s="915"/>
      <c r="E32" s="915"/>
      <c r="F32" s="915"/>
      <c r="G32" s="915"/>
      <c r="H32" s="915"/>
      <c r="I32" s="915"/>
      <c r="J32" s="915"/>
      <c r="K32" s="915"/>
      <c r="L32" s="494"/>
      <c r="M32" s="567" t="s">
        <v>309</v>
      </c>
      <c r="N32" s="551"/>
      <c r="O32" s="547"/>
      <c r="P32" s="547"/>
      <c r="Q32" s="547"/>
      <c r="R32" s="575"/>
      <c r="S32" s="566"/>
      <c r="T32" s="565"/>
      <c r="U32" s="551"/>
      <c r="V32" s="566"/>
      <c r="W32" s="562"/>
      <c r="X32" s="589"/>
      <c r="Y32" s="589"/>
      <c r="Z32" s="589"/>
      <c r="AA32" s="589"/>
      <c r="AB32" s="589"/>
      <c r="AC32" s="589"/>
      <c r="AD32" s="589"/>
      <c r="AE32" s="589"/>
      <c r="AF32" s="589"/>
      <c r="AG32" s="589"/>
      <c r="AH32" s="589"/>
      <c r="AI32" s="589"/>
    </row>
    <row r="33" spans="12:23" ht="3" customHeight="1">
      <c r="L33" s="487"/>
      <c r="M33" s="487"/>
      <c r="N33" s="487"/>
      <c r="O33" s="487"/>
      <c r="P33" s="487"/>
      <c r="Q33" s="487"/>
      <c r="R33" s="487"/>
      <c r="S33" s="487"/>
      <c r="T33" s="487"/>
      <c r="U33" s="487"/>
    </row>
    <row r="34" spans="12:23" ht="106.5" customHeight="1">
      <c r="L34" s="1">
        <v>1</v>
      </c>
      <c r="M34" s="1254" t="s">
        <v>662</v>
      </c>
      <c r="N34" s="1254"/>
      <c r="O34" s="1254"/>
      <c r="P34" s="1254"/>
      <c r="Q34" s="1254"/>
      <c r="R34" s="1254"/>
      <c r="S34" s="1254"/>
      <c r="T34" s="1254"/>
      <c r="U34" s="1254"/>
      <c r="V34" s="1254"/>
      <c r="W34" s="1254"/>
    </row>
  </sheetData>
  <sheetProtection password="FA9C" sheet="1" objects="1" scenarios="1" formatColumns="0" formatRows="0"/>
  <dataConsolidate link="1"/>
  <mergeCells count="39">
    <mergeCell ref="A18:A31"/>
    <mergeCell ref="O18:V18"/>
    <mergeCell ref="B19:B30"/>
    <mergeCell ref="O19:V19"/>
    <mergeCell ref="C20:C29"/>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4:W34"/>
    <mergeCell ref="U14:U16"/>
    <mergeCell ref="V14:V16"/>
    <mergeCell ref="W13:W16"/>
    <mergeCell ref="L13:V13"/>
    <mergeCell ref="L14:L16"/>
    <mergeCell ref="M14:M16"/>
    <mergeCell ref="S17:T17"/>
    <mergeCell ref="T24:T25"/>
  </mergeCells>
  <dataValidations count="9">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63:JS65564 TD65563:TO65564 ACZ65563:ADK65564 AMV65563:ANG65564 AWR65563:AXC65564 BGN65563:BGY65564 BQJ65563:BQU65564 CAF65563:CAQ65564 CKB65563:CKM65564 CTX65563:CUI65564 DDT65563:DEE65564 DNP65563:DOA65564 DXL65563:DXW65564 EHH65563:EHS65564 ERD65563:ERO65564 FAZ65563:FBK65564 FKV65563:FLG65564 FUR65563:FVC65564 GEN65563:GEY65564 GOJ65563:GOU65564 GYF65563:GYQ65564 HIB65563:HIM65564 HRX65563:HSI65564 IBT65563:ICE65564 ILP65563:IMA65564 IVL65563:IVW65564 JFH65563:JFS65564 JPD65563:JPO65564 JYZ65563:JZK65564 KIV65563:KJG65564 KSR65563:KTC65564 LCN65563:LCY65564 LMJ65563:LMU65564 LWF65563:LWQ65564 MGB65563:MGM65564 MPX65563:MQI65564 MZT65563:NAE65564 NJP65563:NKA65564 NTL65563:NTW65564 ODH65563:ODS65564 OND65563:ONO65564 OWZ65563:OXK65564 PGV65563:PHG65564 PQR65563:PRC65564 QAN65563:QAY65564 QKJ65563:QKU65564 QUF65563:QUQ65564 REB65563:REM65564 RNX65563:ROI65564 RXT65563:RYE65564 SHP65563:SIA65564 SRL65563:SRW65564 TBH65563:TBS65564 TLD65563:TLO65564 TUZ65563:TVK65564 UEV65563:UFG65564 UOR65563:UPC65564 UYN65563:UYY65564 VIJ65563:VIU65564 VSF65563:VSQ65564 WCB65563:WCM65564 WLX65563:WMI65564 WVT65563:WWE65564 JH131099:JS131100 TD131099:TO131100 ACZ131099:ADK131100 AMV131099:ANG131100 AWR131099:AXC131100 BGN131099:BGY131100 BQJ131099:BQU131100 CAF131099:CAQ131100 CKB131099:CKM131100 CTX131099:CUI131100 DDT131099:DEE131100 DNP131099:DOA131100 DXL131099:DXW131100 EHH131099:EHS131100 ERD131099:ERO131100 FAZ131099:FBK131100 FKV131099:FLG131100 FUR131099:FVC131100 GEN131099:GEY131100 GOJ131099:GOU131100 GYF131099:GYQ131100 HIB131099:HIM131100 HRX131099:HSI131100 IBT131099:ICE131100 ILP131099:IMA131100 IVL131099:IVW131100 JFH131099:JFS131100 JPD131099:JPO131100 JYZ131099:JZK131100 KIV131099:KJG131100 KSR131099:KTC131100 LCN131099:LCY131100 LMJ131099:LMU131100 LWF131099:LWQ131100 MGB131099:MGM131100 MPX131099:MQI131100 MZT131099:NAE131100 NJP131099:NKA131100 NTL131099:NTW131100 ODH131099:ODS131100 OND131099:ONO131100 OWZ131099:OXK131100 PGV131099:PHG131100 PQR131099:PRC131100 QAN131099:QAY131100 QKJ131099:QKU131100 QUF131099:QUQ131100 REB131099:REM131100 RNX131099:ROI131100 RXT131099:RYE131100 SHP131099:SIA131100 SRL131099:SRW131100 TBH131099:TBS131100 TLD131099:TLO131100 TUZ131099:TVK131100 UEV131099:UFG131100 UOR131099:UPC131100 UYN131099:UYY131100 VIJ131099:VIU131100 VSF131099:VSQ131100 WCB131099:WCM131100 WLX131099:WMI131100 WVT131099:WWE131100 JH196635:JS196636 TD196635:TO196636 ACZ196635:ADK196636 AMV196635:ANG196636 AWR196635:AXC196636 BGN196635:BGY196636 BQJ196635:BQU196636 CAF196635:CAQ196636 CKB196635:CKM196636 CTX196635:CUI196636 DDT196635:DEE196636 DNP196635:DOA196636 DXL196635:DXW196636 EHH196635:EHS196636 ERD196635:ERO196636 FAZ196635:FBK196636 FKV196635:FLG196636 FUR196635:FVC196636 GEN196635:GEY196636 GOJ196635:GOU196636 GYF196635:GYQ196636 HIB196635:HIM196636 HRX196635:HSI196636 IBT196635:ICE196636 ILP196635:IMA196636 IVL196635:IVW196636 JFH196635:JFS196636 JPD196635:JPO196636 JYZ196635:JZK196636 KIV196635:KJG196636 KSR196635:KTC196636 LCN196635:LCY196636 LMJ196635:LMU196636 LWF196635:LWQ196636 MGB196635:MGM196636 MPX196635:MQI196636 MZT196635:NAE196636 NJP196635:NKA196636 NTL196635:NTW196636 ODH196635:ODS196636 OND196635:ONO196636 OWZ196635:OXK196636 PGV196635:PHG196636 PQR196635:PRC196636 QAN196635:QAY196636 QKJ196635:QKU196636 QUF196635:QUQ196636 REB196635:REM196636 RNX196635:ROI196636 RXT196635:RYE196636 SHP196635:SIA196636 SRL196635:SRW196636 TBH196635:TBS196636 TLD196635:TLO196636 TUZ196635:TVK196636 UEV196635:UFG196636 UOR196635:UPC196636 UYN196635:UYY196636 VIJ196635:VIU196636 VSF196635:VSQ196636 WCB196635:WCM196636 WLX196635:WMI196636 WVT196635:WWE196636 JH262171:JS262172 TD262171:TO262172 ACZ262171:ADK262172 AMV262171:ANG262172 AWR262171:AXC262172 BGN262171:BGY262172 BQJ262171:BQU262172 CAF262171:CAQ262172 CKB262171:CKM262172 CTX262171:CUI262172 DDT262171:DEE262172 DNP262171:DOA262172 DXL262171:DXW262172 EHH262171:EHS262172 ERD262171:ERO262172 FAZ262171:FBK262172 FKV262171:FLG262172 FUR262171:FVC262172 GEN262171:GEY262172 GOJ262171:GOU262172 GYF262171:GYQ262172 HIB262171:HIM262172 HRX262171:HSI262172 IBT262171:ICE262172 ILP262171:IMA262172 IVL262171:IVW262172 JFH262171:JFS262172 JPD262171:JPO262172 JYZ262171:JZK262172 KIV262171:KJG262172 KSR262171:KTC262172 LCN262171:LCY262172 LMJ262171:LMU262172 LWF262171:LWQ262172 MGB262171:MGM262172 MPX262171:MQI262172 MZT262171:NAE262172 NJP262171:NKA262172 NTL262171:NTW262172 ODH262171:ODS262172 OND262171:ONO262172 OWZ262171:OXK262172 PGV262171:PHG262172 PQR262171:PRC262172 QAN262171:QAY262172 QKJ262171:QKU262172 QUF262171:QUQ262172 REB262171:REM262172 RNX262171:ROI262172 RXT262171:RYE262172 SHP262171:SIA262172 SRL262171:SRW262172 TBH262171:TBS262172 TLD262171:TLO262172 TUZ262171:TVK262172 UEV262171:UFG262172 UOR262171:UPC262172 UYN262171:UYY262172 VIJ262171:VIU262172 VSF262171:VSQ262172 WCB262171:WCM262172 WLX262171:WMI262172 WVT262171:WWE262172 JH327707:JS327708 TD327707:TO327708 ACZ327707:ADK327708 AMV327707:ANG327708 AWR327707:AXC327708 BGN327707:BGY327708 BQJ327707:BQU327708 CAF327707:CAQ327708 CKB327707:CKM327708 CTX327707:CUI327708 DDT327707:DEE327708 DNP327707:DOA327708 DXL327707:DXW327708 EHH327707:EHS327708 ERD327707:ERO327708 FAZ327707:FBK327708 FKV327707:FLG327708 FUR327707:FVC327708 GEN327707:GEY327708 GOJ327707:GOU327708 GYF327707:GYQ327708 HIB327707:HIM327708 HRX327707:HSI327708 IBT327707:ICE327708 ILP327707:IMA327708 IVL327707:IVW327708 JFH327707:JFS327708 JPD327707:JPO327708 JYZ327707:JZK327708 KIV327707:KJG327708 KSR327707:KTC327708 LCN327707:LCY327708 LMJ327707:LMU327708 LWF327707:LWQ327708 MGB327707:MGM327708 MPX327707:MQI327708 MZT327707:NAE327708 NJP327707:NKA327708 NTL327707:NTW327708 ODH327707:ODS327708 OND327707:ONO327708 OWZ327707:OXK327708 PGV327707:PHG327708 PQR327707:PRC327708 QAN327707:QAY327708 QKJ327707:QKU327708 QUF327707:QUQ327708 REB327707:REM327708 RNX327707:ROI327708 RXT327707:RYE327708 SHP327707:SIA327708 SRL327707:SRW327708 TBH327707:TBS327708 TLD327707:TLO327708 TUZ327707:TVK327708 UEV327707:UFG327708 UOR327707:UPC327708 UYN327707:UYY327708 VIJ327707:VIU327708 VSF327707:VSQ327708 WCB327707:WCM327708 WLX327707:WMI327708 WVT327707:WWE327708 JH393243:JS393244 TD393243:TO393244 ACZ393243:ADK393244 AMV393243:ANG393244 AWR393243:AXC393244 BGN393243:BGY393244 BQJ393243:BQU393244 CAF393243:CAQ393244 CKB393243:CKM393244 CTX393243:CUI393244 DDT393243:DEE393244 DNP393243:DOA393244 DXL393243:DXW393244 EHH393243:EHS393244 ERD393243:ERO393244 FAZ393243:FBK393244 FKV393243:FLG393244 FUR393243:FVC393244 GEN393243:GEY393244 GOJ393243:GOU393244 GYF393243:GYQ393244 HIB393243:HIM393244 HRX393243:HSI393244 IBT393243:ICE393244 ILP393243:IMA393244 IVL393243:IVW393244 JFH393243:JFS393244 JPD393243:JPO393244 JYZ393243:JZK393244 KIV393243:KJG393244 KSR393243:KTC393244 LCN393243:LCY393244 LMJ393243:LMU393244 LWF393243:LWQ393244 MGB393243:MGM393244 MPX393243:MQI393244 MZT393243:NAE393244 NJP393243:NKA393244 NTL393243:NTW393244 ODH393243:ODS393244 OND393243:ONO393244 OWZ393243:OXK393244 PGV393243:PHG393244 PQR393243:PRC393244 QAN393243:QAY393244 QKJ393243:QKU393244 QUF393243:QUQ393244 REB393243:REM393244 RNX393243:ROI393244 RXT393243:RYE393244 SHP393243:SIA393244 SRL393243:SRW393244 TBH393243:TBS393244 TLD393243:TLO393244 TUZ393243:TVK393244 UEV393243:UFG393244 UOR393243:UPC393244 UYN393243:UYY393244 VIJ393243:VIU393244 VSF393243:VSQ393244 WCB393243:WCM393244 WLX393243:WMI393244 WVT393243:WWE393244 JH458779:JS458780 TD458779:TO458780 ACZ458779:ADK458780 AMV458779:ANG458780 AWR458779:AXC458780 BGN458779:BGY458780 BQJ458779:BQU458780 CAF458779:CAQ458780 CKB458779:CKM458780 CTX458779:CUI458780 DDT458779:DEE458780 DNP458779:DOA458780 DXL458779:DXW458780 EHH458779:EHS458780 ERD458779:ERO458780 FAZ458779:FBK458780 FKV458779:FLG458780 FUR458779:FVC458780 GEN458779:GEY458780 GOJ458779:GOU458780 GYF458779:GYQ458780 HIB458779:HIM458780 HRX458779:HSI458780 IBT458779:ICE458780 ILP458779:IMA458780 IVL458779:IVW458780 JFH458779:JFS458780 JPD458779:JPO458780 JYZ458779:JZK458780 KIV458779:KJG458780 KSR458779:KTC458780 LCN458779:LCY458780 LMJ458779:LMU458780 LWF458779:LWQ458780 MGB458779:MGM458780 MPX458779:MQI458780 MZT458779:NAE458780 NJP458779:NKA458780 NTL458779:NTW458780 ODH458779:ODS458780 OND458779:ONO458780 OWZ458779:OXK458780 PGV458779:PHG458780 PQR458779:PRC458780 QAN458779:QAY458780 QKJ458779:QKU458780 QUF458779:QUQ458780 REB458779:REM458780 RNX458779:ROI458780 RXT458779:RYE458780 SHP458779:SIA458780 SRL458779:SRW458780 TBH458779:TBS458780 TLD458779:TLO458780 TUZ458779:TVK458780 UEV458779:UFG458780 UOR458779:UPC458780 UYN458779:UYY458780 VIJ458779:VIU458780 VSF458779:VSQ458780 WCB458779:WCM458780 WLX458779:WMI458780 WVT458779:WWE458780 JH524315:JS524316 TD524315:TO524316 ACZ524315:ADK524316 AMV524315:ANG524316 AWR524315:AXC524316 BGN524315:BGY524316 BQJ524315:BQU524316 CAF524315:CAQ524316 CKB524315:CKM524316 CTX524315:CUI524316 DDT524315:DEE524316 DNP524315:DOA524316 DXL524315:DXW524316 EHH524315:EHS524316 ERD524315:ERO524316 FAZ524315:FBK524316 FKV524315:FLG524316 FUR524315:FVC524316 GEN524315:GEY524316 GOJ524315:GOU524316 GYF524315:GYQ524316 HIB524315:HIM524316 HRX524315:HSI524316 IBT524315:ICE524316 ILP524315:IMA524316 IVL524315:IVW524316 JFH524315:JFS524316 JPD524315:JPO524316 JYZ524315:JZK524316 KIV524315:KJG524316 KSR524315:KTC524316 LCN524315:LCY524316 LMJ524315:LMU524316 LWF524315:LWQ524316 MGB524315:MGM524316 MPX524315:MQI524316 MZT524315:NAE524316 NJP524315:NKA524316 NTL524315:NTW524316 ODH524315:ODS524316 OND524315:ONO524316 OWZ524315:OXK524316 PGV524315:PHG524316 PQR524315:PRC524316 QAN524315:QAY524316 QKJ524315:QKU524316 QUF524315:QUQ524316 REB524315:REM524316 RNX524315:ROI524316 RXT524315:RYE524316 SHP524315:SIA524316 SRL524315:SRW524316 TBH524315:TBS524316 TLD524315:TLO524316 TUZ524315:TVK524316 UEV524315:UFG524316 UOR524315:UPC524316 UYN524315:UYY524316 VIJ524315:VIU524316 VSF524315:VSQ524316 WCB524315:WCM524316 WLX524315:WMI524316 WVT524315:WWE524316 JH589851:JS589852 TD589851:TO589852 ACZ589851:ADK589852 AMV589851:ANG589852 AWR589851:AXC589852 BGN589851:BGY589852 BQJ589851:BQU589852 CAF589851:CAQ589852 CKB589851:CKM589852 CTX589851:CUI589852 DDT589851:DEE589852 DNP589851:DOA589852 DXL589851:DXW589852 EHH589851:EHS589852 ERD589851:ERO589852 FAZ589851:FBK589852 FKV589851:FLG589852 FUR589851:FVC589852 GEN589851:GEY589852 GOJ589851:GOU589852 GYF589851:GYQ589852 HIB589851:HIM589852 HRX589851:HSI589852 IBT589851:ICE589852 ILP589851:IMA589852 IVL589851:IVW589852 JFH589851:JFS589852 JPD589851:JPO589852 JYZ589851:JZK589852 KIV589851:KJG589852 KSR589851:KTC589852 LCN589851:LCY589852 LMJ589851:LMU589852 LWF589851:LWQ589852 MGB589851:MGM589852 MPX589851:MQI589852 MZT589851:NAE589852 NJP589851:NKA589852 NTL589851:NTW589852 ODH589851:ODS589852 OND589851:ONO589852 OWZ589851:OXK589852 PGV589851:PHG589852 PQR589851:PRC589852 QAN589851:QAY589852 QKJ589851:QKU589852 QUF589851:QUQ589852 REB589851:REM589852 RNX589851:ROI589852 RXT589851:RYE589852 SHP589851:SIA589852 SRL589851:SRW589852 TBH589851:TBS589852 TLD589851:TLO589852 TUZ589851:TVK589852 UEV589851:UFG589852 UOR589851:UPC589852 UYN589851:UYY589852 VIJ589851:VIU589852 VSF589851:VSQ589852 WCB589851:WCM589852 WLX589851:WMI589852 WVT589851:WWE589852 JH655387:JS655388 TD655387:TO655388 ACZ655387:ADK655388 AMV655387:ANG655388 AWR655387:AXC655388 BGN655387:BGY655388 BQJ655387:BQU655388 CAF655387:CAQ655388 CKB655387:CKM655388 CTX655387:CUI655388 DDT655387:DEE655388 DNP655387:DOA655388 DXL655387:DXW655388 EHH655387:EHS655388 ERD655387:ERO655388 FAZ655387:FBK655388 FKV655387:FLG655388 FUR655387:FVC655388 GEN655387:GEY655388 GOJ655387:GOU655388 GYF655387:GYQ655388 HIB655387:HIM655388 HRX655387:HSI655388 IBT655387:ICE655388 ILP655387:IMA655388 IVL655387:IVW655388 JFH655387:JFS655388 JPD655387:JPO655388 JYZ655387:JZK655388 KIV655387:KJG655388 KSR655387:KTC655388 LCN655387:LCY655388 LMJ655387:LMU655388 LWF655387:LWQ655388 MGB655387:MGM655388 MPX655387:MQI655388 MZT655387:NAE655388 NJP655387:NKA655388 NTL655387:NTW655388 ODH655387:ODS655388 OND655387:ONO655388 OWZ655387:OXK655388 PGV655387:PHG655388 PQR655387:PRC655388 QAN655387:QAY655388 QKJ655387:QKU655388 QUF655387:QUQ655388 REB655387:REM655388 RNX655387:ROI655388 RXT655387:RYE655388 SHP655387:SIA655388 SRL655387:SRW655388 TBH655387:TBS655388 TLD655387:TLO655388 TUZ655387:TVK655388 UEV655387:UFG655388 UOR655387:UPC655388 UYN655387:UYY655388 VIJ655387:VIU655388 VSF655387:VSQ655388 WCB655387:WCM655388 WLX655387:WMI655388 WVT655387:WWE655388 JH720923:JS720924 TD720923:TO720924 ACZ720923:ADK720924 AMV720923:ANG720924 AWR720923:AXC720924 BGN720923:BGY720924 BQJ720923:BQU720924 CAF720923:CAQ720924 CKB720923:CKM720924 CTX720923:CUI720924 DDT720923:DEE720924 DNP720923:DOA720924 DXL720923:DXW720924 EHH720923:EHS720924 ERD720923:ERO720924 FAZ720923:FBK720924 FKV720923:FLG720924 FUR720923:FVC720924 GEN720923:GEY720924 GOJ720923:GOU720924 GYF720923:GYQ720924 HIB720923:HIM720924 HRX720923:HSI720924 IBT720923:ICE720924 ILP720923:IMA720924 IVL720923:IVW720924 JFH720923:JFS720924 JPD720923:JPO720924 JYZ720923:JZK720924 KIV720923:KJG720924 KSR720923:KTC720924 LCN720923:LCY720924 LMJ720923:LMU720924 LWF720923:LWQ720924 MGB720923:MGM720924 MPX720923:MQI720924 MZT720923:NAE720924 NJP720923:NKA720924 NTL720923:NTW720924 ODH720923:ODS720924 OND720923:ONO720924 OWZ720923:OXK720924 PGV720923:PHG720924 PQR720923:PRC720924 QAN720923:QAY720924 QKJ720923:QKU720924 QUF720923:QUQ720924 REB720923:REM720924 RNX720923:ROI720924 RXT720923:RYE720924 SHP720923:SIA720924 SRL720923:SRW720924 TBH720923:TBS720924 TLD720923:TLO720924 TUZ720923:TVK720924 UEV720923:UFG720924 UOR720923:UPC720924 UYN720923:UYY720924 VIJ720923:VIU720924 VSF720923:VSQ720924 WCB720923:WCM720924 WLX720923:WMI720924 WVT720923:WWE720924 JH786459:JS786460 TD786459:TO786460 ACZ786459:ADK786460 AMV786459:ANG786460 AWR786459:AXC786460 BGN786459:BGY786460 BQJ786459:BQU786460 CAF786459:CAQ786460 CKB786459:CKM786460 CTX786459:CUI786460 DDT786459:DEE786460 DNP786459:DOA786460 DXL786459:DXW786460 EHH786459:EHS786460 ERD786459:ERO786460 FAZ786459:FBK786460 FKV786459:FLG786460 FUR786459:FVC786460 GEN786459:GEY786460 GOJ786459:GOU786460 GYF786459:GYQ786460 HIB786459:HIM786460 HRX786459:HSI786460 IBT786459:ICE786460 ILP786459:IMA786460 IVL786459:IVW786460 JFH786459:JFS786460 JPD786459:JPO786460 JYZ786459:JZK786460 KIV786459:KJG786460 KSR786459:KTC786460 LCN786459:LCY786460 LMJ786459:LMU786460 LWF786459:LWQ786460 MGB786459:MGM786460 MPX786459:MQI786460 MZT786459:NAE786460 NJP786459:NKA786460 NTL786459:NTW786460 ODH786459:ODS786460 OND786459:ONO786460 OWZ786459:OXK786460 PGV786459:PHG786460 PQR786459:PRC786460 QAN786459:QAY786460 QKJ786459:QKU786460 QUF786459:QUQ786460 REB786459:REM786460 RNX786459:ROI786460 RXT786459:RYE786460 SHP786459:SIA786460 SRL786459:SRW786460 TBH786459:TBS786460 TLD786459:TLO786460 TUZ786459:TVK786460 UEV786459:UFG786460 UOR786459:UPC786460 UYN786459:UYY786460 VIJ786459:VIU786460 VSF786459:VSQ786460 WCB786459:WCM786460 WLX786459:WMI786460 WVT786459:WWE786460 JH851995:JS851996 TD851995:TO851996 ACZ851995:ADK851996 AMV851995:ANG851996 AWR851995:AXC851996 BGN851995:BGY851996 BQJ851995:BQU851996 CAF851995:CAQ851996 CKB851995:CKM851996 CTX851995:CUI851996 DDT851995:DEE851996 DNP851995:DOA851996 DXL851995:DXW851996 EHH851995:EHS851996 ERD851995:ERO851996 FAZ851995:FBK851996 FKV851995:FLG851996 FUR851995:FVC851996 GEN851995:GEY851996 GOJ851995:GOU851996 GYF851995:GYQ851996 HIB851995:HIM851996 HRX851995:HSI851996 IBT851995:ICE851996 ILP851995:IMA851996 IVL851995:IVW851996 JFH851995:JFS851996 JPD851995:JPO851996 JYZ851995:JZK851996 KIV851995:KJG851996 KSR851995:KTC851996 LCN851995:LCY851996 LMJ851995:LMU851996 LWF851995:LWQ851996 MGB851995:MGM851996 MPX851995:MQI851996 MZT851995:NAE851996 NJP851995:NKA851996 NTL851995:NTW851996 ODH851995:ODS851996 OND851995:ONO851996 OWZ851995:OXK851996 PGV851995:PHG851996 PQR851995:PRC851996 QAN851995:QAY851996 QKJ851995:QKU851996 QUF851995:QUQ851996 REB851995:REM851996 RNX851995:ROI851996 RXT851995:RYE851996 SHP851995:SIA851996 SRL851995:SRW851996 TBH851995:TBS851996 TLD851995:TLO851996 TUZ851995:TVK851996 UEV851995:UFG851996 UOR851995:UPC851996 UYN851995:UYY851996 VIJ851995:VIU851996 VSF851995:VSQ851996 WCB851995:WCM851996 WLX851995:WMI851996 WVT851995:WWE851996 JH917531:JS917532 TD917531:TO917532 ACZ917531:ADK917532 AMV917531:ANG917532 AWR917531:AXC917532 BGN917531:BGY917532 BQJ917531:BQU917532 CAF917531:CAQ917532 CKB917531:CKM917532 CTX917531:CUI917532 DDT917531:DEE917532 DNP917531:DOA917532 DXL917531:DXW917532 EHH917531:EHS917532 ERD917531:ERO917532 FAZ917531:FBK917532 FKV917531:FLG917532 FUR917531:FVC917532 GEN917531:GEY917532 GOJ917531:GOU917532 GYF917531:GYQ917532 HIB917531:HIM917532 HRX917531:HSI917532 IBT917531:ICE917532 ILP917531:IMA917532 IVL917531:IVW917532 JFH917531:JFS917532 JPD917531:JPO917532 JYZ917531:JZK917532 KIV917531:KJG917532 KSR917531:KTC917532 LCN917531:LCY917532 LMJ917531:LMU917532 LWF917531:LWQ917532 MGB917531:MGM917532 MPX917531:MQI917532 MZT917531:NAE917532 NJP917531:NKA917532 NTL917531:NTW917532 ODH917531:ODS917532 OND917531:ONO917532 OWZ917531:OXK917532 PGV917531:PHG917532 PQR917531:PRC917532 QAN917531:QAY917532 QKJ917531:QKU917532 QUF917531:QUQ917532 REB917531:REM917532 RNX917531:ROI917532 RXT917531:RYE917532 SHP917531:SIA917532 SRL917531:SRW917532 TBH917531:TBS917532 TLD917531:TLO917532 TUZ917531:TVK917532 UEV917531:UFG917532 UOR917531:UPC917532 UYN917531:UYY917532 VIJ917531:VIU917532 VSF917531:VSQ917532 WCB917531:WCM917532 WLX917531:WMI917532 WVT917531:WWE917532 WVT983067:WWE983068 JH983067:JS983068 TD983067:TO983068 ACZ983067:ADK983068 AMV983067:ANG983068 AWR983067:AXC983068 BGN983067:BGY983068 BQJ983067:BQU983068 CAF983067:CAQ983068 CKB983067:CKM983068 CTX983067:CUI983068 DDT983067:DEE983068 DNP983067:DOA983068 DXL983067:DXW983068 EHH983067:EHS983068 ERD983067:ERO983068 FAZ983067:FBK983068 FKV983067:FLG983068 FUR983067:FVC983068 GEN983067:GEY983068 GOJ983067:GOU983068 GYF983067:GYQ983068 HIB983067:HIM983068 HRX983067:HSI983068 IBT983067:ICE983068 ILP983067:IMA983068 IVL983067:IVW983068 JFH983067:JFS983068 JPD983067:JPO983068 JYZ983067:JZK983068 KIV983067:KJG983068 KSR983067:KTC983068 LCN983067:LCY983068 LMJ983067:LMU983068 LWF983067:LWQ983068 MGB983067:MGM983068 MPX983067:MQI983068 MZT983067:NAE983068 NJP983067:NKA983068 NTL983067:NTW983068 ODH983067:ODS983068 OND983067:ONO983068 OWZ983067:OXK983068 PGV983067:PHG983068 PQR983067:PRC983068 QAN983067:QAY983068 QKJ983067:QKU983068 QUF983067:QUQ983068 REB983067:REM983068 RNX983067:ROI983068 RXT983067:RYE983068 SHP983067:SIA983068 SRL983067:SRW983068 TBH983067:TBS983068 TLD983067:TLO983068 TUZ983067:TVK983068 UEV983067:UFG983068 UOR983067:UPC983068 UYN983067:UYY983068 VIJ983067:VIU983068 VSF983067:VSQ983068 WCB983067:WCM983068 WLX983067:WMI983068 W27:W28 L65563:W65564 L131099:W131100 L196635:W196636 L262171:W262172 L327707:W327708 L393243:W393244 L458779:W458780 L524315:W524316 L589851:W589852 L655387:W655388 L720923:W720924 L786459:W786460 L851995:W851996 L917531:W917532 L983067:W983068" xr:uid="{00000000-0002-0000-1300-000000000000}"/>
    <dataValidation allowBlank="1" prompt="Для выбора выполните двойной щелчок левой клавиши мыши по соответствующей ячейке." sqref="JH29:JS32 TD29:TO32 ACZ29:ADK32 AMV29:ANG32 AWR29:AXC32 BGN29:BGY32 BQJ29:BQU32 CAF29:CAQ32 CKB29:CKM32 CTX29:CUI32 DDT29:DEE32 DNP29:DOA32 DXL29:DXW32 EHH29:EHS32 ERD29:ERO32 FAZ29:FBK32 FKV29:FLG32 FUR29:FVC32 GEN29:GEY32 GOJ29:GOU32 GYF29:GYQ32 HIB29:HIM32 HRX29:HSI32 IBT29:ICE32 ILP29:IMA32 IVL29:IVW32 JFH29:JFS32 JPD29:JPO32 JYZ29:JZK32 KIV29:KJG32 KSR29:KTC32 LCN29:LCY32 LMJ29:LMU32 LWF29:LWQ32 MGB29:MGM32 MPX29:MQI32 MZT29:NAE32 NJP29:NKA32 NTL29:NTW32 ODH29:ODS32 OND29:ONO32 OWZ29:OXK32 PGV29:PHG32 PQR29:PRC32 QAN29:QAY32 QKJ29:QKU32 QUF29:QUQ32 REB29:REM32 RNX29:ROI32 RXT29:RYE32 SHP29:SIA32 SRL29:SRW32 TBH29:TBS32 TLD29:TLO32 TUZ29:TVK32 UEV29:UFG32 UOR29:UPC32 UYN29:UYY32 VIJ29:VIU32 VSF29:VSQ32 WCB29:WCM32 WLX29:WMI32 WVT29:WWE32 JH65565:JS65568 TD65565:TO65568 ACZ65565:ADK65568 AMV65565:ANG65568 AWR65565:AXC65568 BGN65565:BGY65568 BQJ65565:BQU65568 CAF65565:CAQ65568 CKB65565:CKM65568 CTX65565:CUI65568 DDT65565:DEE65568 DNP65565:DOA65568 DXL65565:DXW65568 EHH65565:EHS65568 ERD65565:ERO65568 FAZ65565:FBK65568 FKV65565:FLG65568 FUR65565:FVC65568 GEN65565:GEY65568 GOJ65565:GOU65568 GYF65565:GYQ65568 HIB65565:HIM65568 HRX65565:HSI65568 IBT65565:ICE65568 ILP65565:IMA65568 IVL65565:IVW65568 JFH65565:JFS65568 JPD65565:JPO65568 JYZ65565:JZK65568 KIV65565:KJG65568 KSR65565:KTC65568 LCN65565:LCY65568 LMJ65565:LMU65568 LWF65565:LWQ65568 MGB65565:MGM65568 MPX65565:MQI65568 MZT65565:NAE65568 NJP65565:NKA65568 NTL65565:NTW65568 ODH65565:ODS65568 OND65565:ONO65568 OWZ65565:OXK65568 PGV65565:PHG65568 PQR65565:PRC65568 QAN65565:QAY65568 QKJ65565:QKU65568 QUF65565:QUQ65568 REB65565:REM65568 RNX65565:ROI65568 RXT65565:RYE65568 SHP65565:SIA65568 SRL65565:SRW65568 TBH65565:TBS65568 TLD65565:TLO65568 TUZ65565:TVK65568 UEV65565:UFG65568 UOR65565:UPC65568 UYN65565:UYY65568 VIJ65565:VIU65568 VSF65565:VSQ65568 WCB65565:WCM65568 WLX65565:WMI65568 WVT65565:WWE65568 JH131101:JS131104 TD131101:TO131104 ACZ131101:ADK131104 AMV131101:ANG131104 AWR131101:AXC131104 BGN131101:BGY131104 BQJ131101:BQU131104 CAF131101:CAQ131104 CKB131101:CKM131104 CTX131101:CUI131104 DDT131101:DEE131104 DNP131101:DOA131104 DXL131101:DXW131104 EHH131101:EHS131104 ERD131101:ERO131104 FAZ131101:FBK131104 FKV131101:FLG131104 FUR131101:FVC131104 GEN131101:GEY131104 GOJ131101:GOU131104 GYF131101:GYQ131104 HIB131101:HIM131104 HRX131101:HSI131104 IBT131101:ICE131104 ILP131101:IMA131104 IVL131101:IVW131104 JFH131101:JFS131104 JPD131101:JPO131104 JYZ131101:JZK131104 KIV131101:KJG131104 KSR131101:KTC131104 LCN131101:LCY131104 LMJ131101:LMU131104 LWF131101:LWQ131104 MGB131101:MGM131104 MPX131101:MQI131104 MZT131101:NAE131104 NJP131101:NKA131104 NTL131101:NTW131104 ODH131101:ODS131104 OND131101:ONO131104 OWZ131101:OXK131104 PGV131101:PHG131104 PQR131101:PRC131104 QAN131101:QAY131104 QKJ131101:QKU131104 QUF131101:QUQ131104 REB131101:REM131104 RNX131101:ROI131104 RXT131101:RYE131104 SHP131101:SIA131104 SRL131101:SRW131104 TBH131101:TBS131104 TLD131101:TLO131104 TUZ131101:TVK131104 UEV131101:UFG131104 UOR131101:UPC131104 UYN131101:UYY131104 VIJ131101:VIU131104 VSF131101:VSQ131104 WCB131101:WCM131104 WLX131101:WMI131104 WVT131101:WWE131104 JH196637:JS196640 TD196637:TO196640 ACZ196637:ADK196640 AMV196637:ANG196640 AWR196637:AXC196640 BGN196637:BGY196640 BQJ196637:BQU196640 CAF196637:CAQ196640 CKB196637:CKM196640 CTX196637:CUI196640 DDT196637:DEE196640 DNP196637:DOA196640 DXL196637:DXW196640 EHH196637:EHS196640 ERD196637:ERO196640 FAZ196637:FBK196640 FKV196637:FLG196640 FUR196637:FVC196640 GEN196637:GEY196640 GOJ196637:GOU196640 GYF196637:GYQ196640 HIB196637:HIM196640 HRX196637:HSI196640 IBT196637:ICE196640 ILP196637:IMA196640 IVL196637:IVW196640 JFH196637:JFS196640 JPD196637:JPO196640 JYZ196637:JZK196640 KIV196637:KJG196640 KSR196637:KTC196640 LCN196637:LCY196640 LMJ196637:LMU196640 LWF196637:LWQ196640 MGB196637:MGM196640 MPX196637:MQI196640 MZT196637:NAE196640 NJP196637:NKA196640 NTL196637:NTW196640 ODH196637:ODS196640 OND196637:ONO196640 OWZ196637:OXK196640 PGV196637:PHG196640 PQR196637:PRC196640 QAN196637:QAY196640 QKJ196637:QKU196640 QUF196637:QUQ196640 REB196637:REM196640 RNX196637:ROI196640 RXT196637:RYE196640 SHP196637:SIA196640 SRL196637:SRW196640 TBH196637:TBS196640 TLD196637:TLO196640 TUZ196637:TVK196640 UEV196637:UFG196640 UOR196637:UPC196640 UYN196637:UYY196640 VIJ196637:VIU196640 VSF196637:VSQ196640 WCB196637:WCM196640 WLX196637:WMI196640 WVT196637:WWE196640 JH262173:JS262176 TD262173:TO262176 ACZ262173:ADK262176 AMV262173:ANG262176 AWR262173:AXC262176 BGN262173:BGY262176 BQJ262173:BQU262176 CAF262173:CAQ262176 CKB262173:CKM262176 CTX262173:CUI262176 DDT262173:DEE262176 DNP262173:DOA262176 DXL262173:DXW262176 EHH262173:EHS262176 ERD262173:ERO262176 FAZ262173:FBK262176 FKV262173:FLG262176 FUR262173:FVC262176 GEN262173:GEY262176 GOJ262173:GOU262176 GYF262173:GYQ262176 HIB262173:HIM262176 HRX262173:HSI262176 IBT262173:ICE262176 ILP262173:IMA262176 IVL262173:IVW262176 JFH262173:JFS262176 JPD262173:JPO262176 JYZ262173:JZK262176 KIV262173:KJG262176 KSR262173:KTC262176 LCN262173:LCY262176 LMJ262173:LMU262176 LWF262173:LWQ262176 MGB262173:MGM262176 MPX262173:MQI262176 MZT262173:NAE262176 NJP262173:NKA262176 NTL262173:NTW262176 ODH262173:ODS262176 OND262173:ONO262176 OWZ262173:OXK262176 PGV262173:PHG262176 PQR262173:PRC262176 QAN262173:QAY262176 QKJ262173:QKU262176 QUF262173:QUQ262176 REB262173:REM262176 RNX262173:ROI262176 RXT262173:RYE262176 SHP262173:SIA262176 SRL262173:SRW262176 TBH262173:TBS262176 TLD262173:TLO262176 TUZ262173:TVK262176 UEV262173:UFG262176 UOR262173:UPC262176 UYN262173:UYY262176 VIJ262173:VIU262176 VSF262173:VSQ262176 WCB262173:WCM262176 WLX262173:WMI262176 WVT262173:WWE262176 JH327709:JS327712 TD327709:TO327712 ACZ327709:ADK327712 AMV327709:ANG327712 AWR327709:AXC327712 BGN327709:BGY327712 BQJ327709:BQU327712 CAF327709:CAQ327712 CKB327709:CKM327712 CTX327709:CUI327712 DDT327709:DEE327712 DNP327709:DOA327712 DXL327709:DXW327712 EHH327709:EHS327712 ERD327709:ERO327712 FAZ327709:FBK327712 FKV327709:FLG327712 FUR327709:FVC327712 GEN327709:GEY327712 GOJ327709:GOU327712 GYF327709:GYQ327712 HIB327709:HIM327712 HRX327709:HSI327712 IBT327709:ICE327712 ILP327709:IMA327712 IVL327709:IVW327712 JFH327709:JFS327712 JPD327709:JPO327712 JYZ327709:JZK327712 KIV327709:KJG327712 KSR327709:KTC327712 LCN327709:LCY327712 LMJ327709:LMU327712 LWF327709:LWQ327712 MGB327709:MGM327712 MPX327709:MQI327712 MZT327709:NAE327712 NJP327709:NKA327712 NTL327709:NTW327712 ODH327709:ODS327712 OND327709:ONO327712 OWZ327709:OXK327712 PGV327709:PHG327712 PQR327709:PRC327712 QAN327709:QAY327712 QKJ327709:QKU327712 QUF327709:QUQ327712 REB327709:REM327712 RNX327709:ROI327712 RXT327709:RYE327712 SHP327709:SIA327712 SRL327709:SRW327712 TBH327709:TBS327712 TLD327709:TLO327712 TUZ327709:TVK327712 UEV327709:UFG327712 UOR327709:UPC327712 UYN327709:UYY327712 VIJ327709:VIU327712 VSF327709:VSQ327712 WCB327709:WCM327712 WLX327709:WMI327712 WVT327709:WWE327712 JH393245:JS393248 TD393245:TO393248 ACZ393245:ADK393248 AMV393245:ANG393248 AWR393245:AXC393248 BGN393245:BGY393248 BQJ393245:BQU393248 CAF393245:CAQ393248 CKB393245:CKM393248 CTX393245:CUI393248 DDT393245:DEE393248 DNP393245:DOA393248 DXL393245:DXW393248 EHH393245:EHS393248 ERD393245:ERO393248 FAZ393245:FBK393248 FKV393245:FLG393248 FUR393245:FVC393248 GEN393245:GEY393248 GOJ393245:GOU393248 GYF393245:GYQ393248 HIB393245:HIM393248 HRX393245:HSI393248 IBT393245:ICE393248 ILP393245:IMA393248 IVL393245:IVW393248 JFH393245:JFS393248 JPD393245:JPO393248 JYZ393245:JZK393248 KIV393245:KJG393248 KSR393245:KTC393248 LCN393245:LCY393248 LMJ393245:LMU393248 LWF393245:LWQ393248 MGB393245:MGM393248 MPX393245:MQI393248 MZT393245:NAE393248 NJP393245:NKA393248 NTL393245:NTW393248 ODH393245:ODS393248 OND393245:ONO393248 OWZ393245:OXK393248 PGV393245:PHG393248 PQR393245:PRC393248 QAN393245:QAY393248 QKJ393245:QKU393248 QUF393245:QUQ393248 REB393245:REM393248 RNX393245:ROI393248 RXT393245:RYE393248 SHP393245:SIA393248 SRL393245:SRW393248 TBH393245:TBS393248 TLD393245:TLO393248 TUZ393245:TVK393248 UEV393245:UFG393248 UOR393245:UPC393248 UYN393245:UYY393248 VIJ393245:VIU393248 VSF393245:VSQ393248 WCB393245:WCM393248 WLX393245:WMI393248 WVT393245:WWE393248 JH458781:JS458784 TD458781:TO458784 ACZ458781:ADK458784 AMV458781:ANG458784 AWR458781:AXC458784 BGN458781:BGY458784 BQJ458781:BQU458784 CAF458781:CAQ458784 CKB458781:CKM458784 CTX458781:CUI458784 DDT458781:DEE458784 DNP458781:DOA458784 DXL458781:DXW458784 EHH458781:EHS458784 ERD458781:ERO458784 FAZ458781:FBK458784 FKV458781:FLG458784 FUR458781:FVC458784 GEN458781:GEY458784 GOJ458781:GOU458784 GYF458781:GYQ458784 HIB458781:HIM458784 HRX458781:HSI458784 IBT458781:ICE458784 ILP458781:IMA458784 IVL458781:IVW458784 JFH458781:JFS458784 JPD458781:JPO458784 JYZ458781:JZK458784 KIV458781:KJG458784 KSR458781:KTC458784 LCN458781:LCY458784 LMJ458781:LMU458784 LWF458781:LWQ458784 MGB458781:MGM458784 MPX458781:MQI458784 MZT458781:NAE458784 NJP458781:NKA458784 NTL458781:NTW458784 ODH458781:ODS458784 OND458781:ONO458784 OWZ458781:OXK458784 PGV458781:PHG458784 PQR458781:PRC458784 QAN458781:QAY458784 QKJ458781:QKU458784 QUF458781:QUQ458784 REB458781:REM458784 RNX458781:ROI458784 RXT458781:RYE458784 SHP458781:SIA458784 SRL458781:SRW458784 TBH458781:TBS458784 TLD458781:TLO458784 TUZ458781:TVK458784 UEV458781:UFG458784 UOR458781:UPC458784 UYN458781:UYY458784 VIJ458781:VIU458784 VSF458781:VSQ458784 WCB458781:WCM458784 WLX458781:WMI458784 WVT458781:WWE458784 JH524317:JS524320 TD524317:TO524320 ACZ524317:ADK524320 AMV524317:ANG524320 AWR524317:AXC524320 BGN524317:BGY524320 BQJ524317:BQU524320 CAF524317:CAQ524320 CKB524317:CKM524320 CTX524317:CUI524320 DDT524317:DEE524320 DNP524317:DOA524320 DXL524317:DXW524320 EHH524317:EHS524320 ERD524317:ERO524320 FAZ524317:FBK524320 FKV524317:FLG524320 FUR524317:FVC524320 GEN524317:GEY524320 GOJ524317:GOU524320 GYF524317:GYQ524320 HIB524317:HIM524320 HRX524317:HSI524320 IBT524317:ICE524320 ILP524317:IMA524320 IVL524317:IVW524320 JFH524317:JFS524320 JPD524317:JPO524320 JYZ524317:JZK524320 KIV524317:KJG524320 KSR524317:KTC524320 LCN524317:LCY524320 LMJ524317:LMU524320 LWF524317:LWQ524320 MGB524317:MGM524320 MPX524317:MQI524320 MZT524317:NAE524320 NJP524317:NKA524320 NTL524317:NTW524320 ODH524317:ODS524320 OND524317:ONO524320 OWZ524317:OXK524320 PGV524317:PHG524320 PQR524317:PRC524320 QAN524317:QAY524320 QKJ524317:QKU524320 QUF524317:QUQ524320 REB524317:REM524320 RNX524317:ROI524320 RXT524317:RYE524320 SHP524317:SIA524320 SRL524317:SRW524320 TBH524317:TBS524320 TLD524317:TLO524320 TUZ524317:TVK524320 UEV524317:UFG524320 UOR524317:UPC524320 UYN524317:UYY524320 VIJ524317:VIU524320 VSF524317:VSQ524320 WCB524317:WCM524320 WLX524317:WMI524320 WVT524317:WWE524320 JH589853:JS589856 TD589853:TO589856 ACZ589853:ADK589856 AMV589853:ANG589856 AWR589853:AXC589856 BGN589853:BGY589856 BQJ589853:BQU589856 CAF589853:CAQ589856 CKB589853:CKM589856 CTX589853:CUI589856 DDT589853:DEE589856 DNP589853:DOA589856 DXL589853:DXW589856 EHH589853:EHS589856 ERD589853:ERO589856 FAZ589853:FBK589856 FKV589853:FLG589856 FUR589853:FVC589856 GEN589853:GEY589856 GOJ589853:GOU589856 GYF589853:GYQ589856 HIB589853:HIM589856 HRX589853:HSI589856 IBT589853:ICE589856 ILP589853:IMA589856 IVL589853:IVW589856 JFH589853:JFS589856 JPD589853:JPO589856 JYZ589853:JZK589856 KIV589853:KJG589856 KSR589853:KTC589856 LCN589853:LCY589856 LMJ589853:LMU589856 LWF589853:LWQ589856 MGB589853:MGM589856 MPX589853:MQI589856 MZT589853:NAE589856 NJP589853:NKA589856 NTL589853:NTW589856 ODH589853:ODS589856 OND589853:ONO589856 OWZ589853:OXK589856 PGV589853:PHG589856 PQR589853:PRC589856 QAN589853:QAY589856 QKJ589853:QKU589856 QUF589853:QUQ589856 REB589853:REM589856 RNX589853:ROI589856 RXT589853:RYE589856 SHP589853:SIA589856 SRL589853:SRW589856 TBH589853:TBS589856 TLD589853:TLO589856 TUZ589853:TVK589856 UEV589853:UFG589856 UOR589853:UPC589856 UYN589853:UYY589856 VIJ589853:VIU589856 VSF589853:VSQ589856 WCB589853:WCM589856 WLX589853:WMI589856 WVT589853:WWE589856 JH655389:JS655392 TD655389:TO655392 ACZ655389:ADK655392 AMV655389:ANG655392 AWR655389:AXC655392 BGN655389:BGY655392 BQJ655389:BQU655392 CAF655389:CAQ655392 CKB655389:CKM655392 CTX655389:CUI655392 DDT655389:DEE655392 DNP655389:DOA655392 DXL655389:DXW655392 EHH655389:EHS655392 ERD655389:ERO655392 FAZ655389:FBK655392 FKV655389:FLG655392 FUR655389:FVC655392 GEN655389:GEY655392 GOJ655389:GOU655392 GYF655389:GYQ655392 HIB655389:HIM655392 HRX655389:HSI655392 IBT655389:ICE655392 ILP655389:IMA655392 IVL655389:IVW655392 JFH655389:JFS655392 JPD655389:JPO655392 JYZ655389:JZK655392 KIV655389:KJG655392 KSR655389:KTC655392 LCN655389:LCY655392 LMJ655389:LMU655392 LWF655389:LWQ655392 MGB655389:MGM655392 MPX655389:MQI655392 MZT655389:NAE655392 NJP655389:NKA655392 NTL655389:NTW655392 ODH655389:ODS655392 OND655389:ONO655392 OWZ655389:OXK655392 PGV655389:PHG655392 PQR655389:PRC655392 QAN655389:QAY655392 QKJ655389:QKU655392 QUF655389:QUQ655392 REB655389:REM655392 RNX655389:ROI655392 RXT655389:RYE655392 SHP655389:SIA655392 SRL655389:SRW655392 TBH655389:TBS655392 TLD655389:TLO655392 TUZ655389:TVK655392 UEV655389:UFG655392 UOR655389:UPC655392 UYN655389:UYY655392 VIJ655389:VIU655392 VSF655389:VSQ655392 WCB655389:WCM655392 WLX655389:WMI655392 WVT655389:WWE655392 JH720925:JS720928 TD720925:TO720928 ACZ720925:ADK720928 AMV720925:ANG720928 AWR720925:AXC720928 BGN720925:BGY720928 BQJ720925:BQU720928 CAF720925:CAQ720928 CKB720925:CKM720928 CTX720925:CUI720928 DDT720925:DEE720928 DNP720925:DOA720928 DXL720925:DXW720928 EHH720925:EHS720928 ERD720925:ERO720928 FAZ720925:FBK720928 FKV720925:FLG720928 FUR720925:FVC720928 GEN720925:GEY720928 GOJ720925:GOU720928 GYF720925:GYQ720928 HIB720925:HIM720928 HRX720925:HSI720928 IBT720925:ICE720928 ILP720925:IMA720928 IVL720925:IVW720928 JFH720925:JFS720928 JPD720925:JPO720928 JYZ720925:JZK720928 KIV720925:KJG720928 KSR720925:KTC720928 LCN720925:LCY720928 LMJ720925:LMU720928 LWF720925:LWQ720928 MGB720925:MGM720928 MPX720925:MQI720928 MZT720925:NAE720928 NJP720925:NKA720928 NTL720925:NTW720928 ODH720925:ODS720928 OND720925:ONO720928 OWZ720925:OXK720928 PGV720925:PHG720928 PQR720925:PRC720928 QAN720925:QAY720928 QKJ720925:QKU720928 QUF720925:QUQ720928 REB720925:REM720928 RNX720925:ROI720928 RXT720925:RYE720928 SHP720925:SIA720928 SRL720925:SRW720928 TBH720925:TBS720928 TLD720925:TLO720928 TUZ720925:TVK720928 UEV720925:UFG720928 UOR720925:UPC720928 UYN720925:UYY720928 VIJ720925:VIU720928 VSF720925:VSQ720928 WCB720925:WCM720928 WLX720925:WMI720928 WVT720925:WWE720928 JH786461:JS786464 TD786461:TO786464 ACZ786461:ADK786464 AMV786461:ANG786464 AWR786461:AXC786464 BGN786461:BGY786464 BQJ786461:BQU786464 CAF786461:CAQ786464 CKB786461:CKM786464 CTX786461:CUI786464 DDT786461:DEE786464 DNP786461:DOA786464 DXL786461:DXW786464 EHH786461:EHS786464 ERD786461:ERO786464 FAZ786461:FBK786464 FKV786461:FLG786464 FUR786461:FVC786464 GEN786461:GEY786464 GOJ786461:GOU786464 GYF786461:GYQ786464 HIB786461:HIM786464 HRX786461:HSI786464 IBT786461:ICE786464 ILP786461:IMA786464 IVL786461:IVW786464 JFH786461:JFS786464 JPD786461:JPO786464 JYZ786461:JZK786464 KIV786461:KJG786464 KSR786461:KTC786464 LCN786461:LCY786464 LMJ786461:LMU786464 LWF786461:LWQ786464 MGB786461:MGM786464 MPX786461:MQI786464 MZT786461:NAE786464 NJP786461:NKA786464 NTL786461:NTW786464 ODH786461:ODS786464 OND786461:ONO786464 OWZ786461:OXK786464 PGV786461:PHG786464 PQR786461:PRC786464 QAN786461:QAY786464 QKJ786461:QKU786464 QUF786461:QUQ786464 REB786461:REM786464 RNX786461:ROI786464 RXT786461:RYE786464 SHP786461:SIA786464 SRL786461:SRW786464 TBH786461:TBS786464 TLD786461:TLO786464 TUZ786461:TVK786464 UEV786461:UFG786464 UOR786461:UPC786464 UYN786461:UYY786464 VIJ786461:VIU786464 VSF786461:VSQ786464 WCB786461:WCM786464 WLX786461:WMI786464 WVT786461:WWE786464 JH851997:JS852000 TD851997:TO852000 ACZ851997:ADK852000 AMV851997:ANG852000 AWR851997:AXC852000 BGN851997:BGY852000 BQJ851997:BQU852000 CAF851997:CAQ852000 CKB851997:CKM852000 CTX851997:CUI852000 DDT851997:DEE852000 DNP851997:DOA852000 DXL851997:DXW852000 EHH851997:EHS852000 ERD851997:ERO852000 FAZ851997:FBK852000 FKV851997:FLG852000 FUR851997:FVC852000 GEN851997:GEY852000 GOJ851997:GOU852000 GYF851997:GYQ852000 HIB851997:HIM852000 HRX851997:HSI852000 IBT851997:ICE852000 ILP851997:IMA852000 IVL851997:IVW852000 JFH851997:JFS852000 JPD851997:JPO852000 JYZ851997:JZK852000 KIV851997:KJG852000 KSR851997:KTC852000 LCN851997:LCY852000 LMJ851997:LMU852000 LWF851997:LWQ852000 MGB851997:MGM852000 MPX851997:MQI852000 MZT851997:NAE852000 NJP851997:NKA852000 NTL851997:NTW852000 ODH851997:ODS852000 OND851997:ONO852000 OWZ851997:OXK852000 PGV851997:PHG852000 PQR851997:PRC852000 QAN851997:QAY852000 QKJ851997:QKU852000 QUF851997:QUQ852000 REB851997:REM852000 RNX851997:ROI852000 RXT851997:RYE852000 SHP851997:SIA852000 SRL851997:SRW852000 TBH851997:TBS852000 TLD851997:TLO852000 TUZ851997:TVK852000 UEV851997:UFG852000 UOR851997:UPC852000 UYN851997:UYY852000 VIJ851997:VIU852000 VSF851997:VSQ852000 WCB851997:WCM852000 WLX851997:WMI852000 WVT851997:WWE852000 JH917533:JS917536 TD917533:TO917536 ACZ917533:ADK917536 AMV917533:ANG917536 AWR917533:AXC917536 BGN917533:BGY917536 BQJ917533:BQU917536 CAF917533:CAQ917536 CKB917533:CKM917536 CTX917533:CUI917536 DDT917533:DEE917536 DNP917533:DOA917536 DXL917533:DXW917536 EHH917533:EHS917536 ERD917533:ERO917536 FAZ917533:FBK917536 FKV917533:FLG917536 FUR917533:FVC917536 GEN917533:GEY917536 GOJ917533:GOU917536 GYF917533:GYQ917536 HIB917533:HIM917536 HRX917533:HSI917536 IBT917533:ICE917536 ILP917533:IMA917536 IVL917533:IVW917536 JFH917533:JFS917536 JPD917533:JPO917536 JYZ917533:JZK917536 KIV917533:KJG917536 KSR917533:KTC917536 LCN917533:LCY917536 LMJ917533:LMU917536 LWF917533:LWQ917536 MGB917533:MGM917536 MPX917533:MQI917536 MZT917533:NAE917536 NJP917533:NKA917536 NTL917533:NTW917536 ODH917533:ODS917536 OND917533:ONO917536 OWZ917533:OXK917536 PGV917533:PHG917536 PQR917533:PRC917536 QAN917533:QAY917536 QKJ917533:QKU917536 QUF917533:QUQ917536 REB917533:REM917536 RNX917533:ROI917536 RXT917533:RYE917536 SHP917533:SIA917536 SRL917533:SRW917536 TBH917533:TBS917536 TLD917533:TLO917536 TUZ917533:TVK917536 UEV917533:UFG917536 UOR917533:UPC917536 UYN917533:UYY917536 VIJ917533:VIU917536 VSF917533:VSQ917536 WCB917533:WCM917536 WLX917533:WMI917536 WVT917533:WWE917536 JH983069:JS983072 TD983069:TO983072 ACZ983069:ADK983072 AMV983069:ANG983072 AWR983069:AXC983072 BGN983069:BGY983072 BQJ983069:BQU983072 CAF983069:CAQ983072 CKB983069:CKM983072 CTX983069:CUI983072 DDT983069:DEE983072 DNP983069:DOA983072 DXL983069:DXW983072 EHH983069:EHS983072 ERD983069:ERO983072 FAZ983069:FBK983072 FKV983069:FLG983072 FUR983069:FVC983072 GEN983069:GEY983072 GOJ983069:GOU983072 GYF983069:GYQ983072 HIB983069:HIM983072 HRX983069:HSI983072 IBT983069:ICE983072 ILP983069:IMA983072 IVL983069:IVW983072 JFH983069:JFS983072 JPD983069:JPO983072 JYZ983069:JZK983072 KIV983069:KJG983072 KSR983069:KTC983072 LCN983069:LCY983072 LMJ983069:LMU983072 LWF983069:LWQ983072 MGB983069:MGM983072 MPX983069:MQI983072 MZT983069:NAE983072 NJP983069:NKA983072 NTL983069:NTW983072 ODH983069:ODS983072 OND983069:ONO983072 OWZ983069:OXK983072 PGV983069:PHG983072 PQR983069:PRC983072 QAN983069:QAY983072 QKJ983069:QKU983072 QUF983069:QUQ983072 REB983069:REM983072 RNX983069:ROI983072 RXT983069:RYE983072 SHP983069:SIA983072 SRL983069:SRW983072 TBH983069:TBS983072 TLD983069:TLO983072 TUZ983069:TVK983072 UEV983069:UFG983072 UOR983069:UPC983072 UYN983069:UYY983072 VIJ983069:VIU983072 VSF983069:VSQ983072 WCB983069:WCM983072 WLX983069:WMI983072 WVT983069:WWE983072 WVT983066:WWE983066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62:JS65562 TD65562:TO65562 ACZ65562:ADK65562 AMV65562:ANG65562 AWR65562:AXC65562 BGN65562:BGY65562 BQJ65562:BQU65562 CAF65562:CAQ65562 CKB65562:CKM65562 CTX65562:CUI65562 DDT65562:DEE65562 DNP65562:DOA65562 DXL65562:DXW65562 EHH65562:EHS65562 ERD65562:ERO65562 FAZ65562:FBK65562 FKV65562:FLG65562 FUR65562:FVC65562 GEN65562:GEY65562 GOJ65562:GOU65562 GYF65562:GYQ65562 HIB65562:HIM65562 HRX65562:HSI65562 IBT65562:ICE65562 ILP65562:IMA65562 IVL65562:IVW65562 JFH65562:JFS65562 JPD65562:JPO65562 JYZ65562:JZK65562 KIV65562:KJG65562 KSR65562:KTC65562 LCN65562:LCY65562 LMJ65562:LMU65562 LWF65562:LWQ65562 MGB65562:MGM65562 MPX65562:MQI65562 MZT65562:NAE65562 NJP65562:NKA65562 NTL65562:NTW65562 ODH65562:ODS65562 OND65562:ONO65562 OWZ65562:OXK65562 PGV65562:PHG65562 PQR65562:PRC65562 QAN65562:QAY65562 QKJ65562:QKU65562 QUF65562:QUQ65562 REB65562:REM65562 RNX65562:ROI65562 RXT65562:RYE65562 SHP65562:SIA65562 SRL65562:SRW65562 TBH65562:TBS65562 TLD65562:TLO65562 TUZ65562:TVK65562 UEV65562:UFG65562 UOR65562:UPC65562 UYN65562:UYY65562 VIJ65562:VIU65562 VSF65562:VSQ65562 WCB65562:WCM65562 WLX65562:WMI65562 WVT65562:WWE65562 JH131098:JS131098 TD131098:TO131098 ACZ131098:ADK131098 AMV131098:ANG131098 AWR131098:AXC131098 BGN131098:BGY131098 BQJ131098:BQU131098 CAF131098:CAQ131098 CKB131098:CKM131098 CTX131098:CUI131098 DDT131098:DEE131098 DNP131098:DOA131098 DXL131098:DXW131098 EHH131098:EHS131098 ERD131098:ERO131098 FAZ131098:FBK131098 FKV131098:FLG131098 FUR131098:FVC131098 GEN131098:GEY131098 GOJ131098:GOU131098 GYF131098:GYQ131098 HIB131098:HIM131098 HRX131098:HSI131098 IBT131098:ICE131098 ILP131098:IMA131098 IVL131098:IVW131098 JFH131098:JFS131098 JPD131098:JPO131098 JYZ131098:JZK131098 KIV131098:KJG131098 KSR131098:KTC131098 LCN131098:LCY131098 LMJ131098:LMU131098 LWF131098:LWQ131098 MGB131098:MGM131098 MPX131098:MQI131098 MZT131098:NAE131098 NJP131098:NKA131098 NTL131098:NTW131098 ODH131098:ODS131098 OND131098:ONO131098 OWZ131098:OXK131098 PGV131098:PHG131098 PQR131098:PRC131098 QAN131098:QAY131098 QKJ131098:QKU131098 QUF131098:QUQ131098 REB131098:REM131098 RNX131098:ROI131098 RXT131098:RYE131098 SHP131098:SIA131098 SRL131098:SRW131098 TBH131098:TBS131098 TLD131098:TLO131098 TUZ131098:TVK131098 UEV131098:UFG131098 UOR131098:UPC131098 UYN131098:UYY131098 VIJ131098:VIU131098 VSF131098:VSQ131098 WCB131098:WCM131098 WLX131098:WMI131098 WVT131098:WWE131098 JH196634:JS196634 TD196634:TO196634 ACZ196634:ADK196634 AMV196634:ANG196634 AWR196634:AXC196634 BGN196634:BGY196634 BQJ196634:BQU196634 CAF196634:CAQ196634 CKB196634:CKM196634 CTX196634:CUI196634 DDT196634:DEE196634 DNP196634:DOA196634 DXL196634:DXW196634 EHH196634:EHS196634 ERD196634:ERO196634 FAZ196634:FBK196634 FKV196634:FLG196634 FUR196634:FVC196634 GEN196634:GEY196634 GOJ196634:GOU196634 GYF196634:GYQ196634 HIB196634:HIM196634 HRX196634:HSI196634 IBT196634:ICE196634 ILP196634:IMA196634 IVL196634:IVW196634 JFH196634:JFS196634 JPD196634:JPO196634 JYZ196634:JZK196634 KIV196634:KJG196634 KSR196634:KTC196634 LCN196634:LCY196634 LMJ196634:LMU196634 LWF196634:LWQ196634 MGB196634:MGM196634 MPX196634:MQI196634 MZT196634:NAE196634 NJP196634:NKA196634 NTL196634:NTW196634 ODH196634:ODS196634 OND196634:ONO196634 OWZ196634:OXK196634 PGV196634:PHG196634 PQR196634:PRC196634 QAN196634:QAY196634 QKJ196634:QKU196634 QUF196634:QUQ196634 REB196634:REM196634 RNX196634:ROI196634 RXT196634:RYE196634 SHP196634:SIA196634 SRL196634:SRW196634 TBH196634:TBS196634 TLD196634:TLO196634 TUZ196634:TVK196634 UEV196634:UFG196634 UOR196634:UPC196634 UYN196634:UYY196634 VIJ196634:VIU196634 VSF196634:VSQ196634 WCB196634:WCM196634 WLX196634:WMI196634 WVT196634:WWE196634 JH262170:JS262170 TD262170:TO262170 ACZ262170:ADK262170 AMV262170:ANG262170 AWR262170:AXC262170 BGN262170:BGY262170 BQJ262170:BQU262170 CAF262170:CAQ262170 CKB262170:CKM262170 CTX262170:CUI262170 DDT262170:DEE262170 DNP262170:DOA262170 DXL262170:DXW262170 EHH262170:EHS262170 ERD262170:ERO262170 FAZ262170:FBK262170 FKV262170:FLG262170 FUR262170:FVC262170 GEN262170:GEY262170 GOJ262170:GOU262170 GYF262170:GYQ262170 HIB262170:HIM262170 HRX262170:HSI262170 IBT262170:ICE262170 ILP262170:IMA262170 IVL262170:IVW262170 JFH262170:JFS262170 JPD262170:JPO262170 JYZ262170:JZK262170 KIV262170:KJG262170 KSR262170:KTC262170 LCN262170:LCY262170 LMJ262170:LMU262170 LWF262170:LWQ262170 MGB262170:MGM262170 MPX262170:MQI262170 MZT262170:NAE262170 NJP262170:NKA262170 NTL262170:NTW262170 ODH262170:ODS262170 OND262170:ONO262170 OWZ262170:OXK262170 PGV262170:PHG262170 PQR262170:PRC262170 QAN262170:QAY262170 QKJ262170:QKU262170 QUF262170:QUQ262170 REB262170:REM262170 RNX262170:ROI262170 RXT262170:RYE262170 SHP262170:SIA262170 SRL262170:SRW262170 TBH262170:TBS262170 TLD262170:TLO262170 TUZ262170:TVK262170 UEV262170:UFG262170 UOR262170:UPC262170 UYN262170:UYY262170 VIJ262170:VIU262170 VSF262170:VSQ262170 WCB262170:WCM262170 WLX262170:WMI262170 WVT262170:WWE262170 JH327706:JS327706 TD327706:TO327706 ACZ327706:ADK327706 AMV327706:ANG327706 AWR327706:AXC327706 BGN327706:BGY327706 BQJ327706:BQU327706 CAF327706:CAQ327706 CKB327706:CKM327706 CTX327706:CUI327706 DDT327706:DEE327706 DNP327706:DOA327706 DXL327706:DXW327706 EHH327706:EHS327706 ERD327706:ERO327706 FAZ327706:FBK327706 FKV327706:FLG327706 FUR327706:FVC327706 GEN327706:GEY327706 GOJ327706:GOU327706 GYF327706:GYQ327706 HIB327706:HIM327706 HRX327706:HSI327706 IBT327706:ICE327706 ILP327706:IMA327706 IVL327706:IVW327706 JFH327706:JFS327706 JPD327706:JPO327706 JYZ327706:JZK327706 KIV327706:KJG327706 KSR327706:KTC327706 LCN327706:LCY327706 LMJ327706:LMU327706 LWF327706:LWQ327706 MGB327706:MGM327706 MPX327706:MQI327706 MZT327706:NAE327706 NJP327706:NKA327706 NTL327706:NTW327706 ODH327706:ODS327706 OND327706:ONO327706 OWZ327706:OXK327706 PGV327706:PHG327706 PQR327706:PRC327706 QAN327706:QAY327706 QKJ327706:QKU327706 QUF327706:QUQ327706 REB327706:REM327706 RNX327706:ROI327706 RXT327706:RYE327706 SHP327706:SIA327706 SRL327706:SRW327706 TBH327706:TBS327706 TLD327706:TLO327706 TUZ327706:TVK327706 UEV327706:UFG327706 UOR327706:UPC327706 UYN327706:UYY327706 VIJ327706:VIU327706 VSF327706:VSQ327706 WCB327706:WCM327706 WLX327706:WMI327706 WVT327706:WWE327706 JH393242:JS393242 TD393242:TO393242 ACZ393242:ADK393242 AMV393242:ANG393242 AWR393242:AXC393242 BGN393242:BGY393242 BQJ393242:BQU393242 CAF393242:CAQ393242 CKB393242:CKM393242 CTX393242:CUI393242 DDT393242:DEE393242 DNP393242:DOA393242 DXL393242:DXW393242 EHH393242:EHS393242 ERD393242:ERO393242 FAZ393242:FBK393242 FKV393242:FLG393242 FUR393242:FVC393242 GEN393242:GEY393242 GOJ393242:GOU393242 GYF393242:GYQ393242 HIB393242:HIM393242 HRX393242:HSI393242 IBT393242:ICE393242 ILP393242:IMA393242 IVL393242:IVW393242 JFH393242:JFS393242 JPD393242:JPO393242 JYZ393242:JZK393242 KIV393242:KJG393242 KSR393242:KTC393242 LCN393242:LCY393242 LMJ393242:LMU393242 LWF393242:LWQ393242 MGB393242:MGM393242 MPX393242:MQI393242 MZT393242:NAE393242 NJP393242:NKA393242 NTL393242:NTW393242 ODH393242:ODS393242 OND393242:ONO393242 OWZ393242:OXK393242 PGV393242:PHG393242 PQR393242:PRC393242 QAN393242:QAY393242 QKJ393242:QKU393242 QUF393242:QUQ393242 REB393242:REM393242 RNX393242:ROI393242 RXT393242:RYE393242 SHP393242:SIA393242 SRL393242:SRW393242 TBH393242:TBS393242 TLD393242:TLO393242 TUZ393242:TVK393242 UEV393242:UFG393242 UOR393242:UPC393242 UYN393242:UYY393242 VIJ393242:VIU393242 VSF393242:VSQ393242 WCB393242:WCM393242 WLX393242:WMI393242 WVT393242:WWE393242 JH458778:JS458778 TD458778:TO458778 ACZ458778:ADK458778 AMV458778:ANG458778 AWR458778:AXC458778 BGN458778:BGY458778 BQJ458778:BQU458778 CAF458778:CAQ458778 CKB458778:CKM458778 CTX458778:CUI458778 DDT458778:DEE458778 DNP458778:DOA458778 DXL458778:DXW458778 EHH458778:EHS458778 ERD458778:ERO458778 FAZ458778:FBK458778 FKV458778:FLG458778 FUR458778:FVC458778 GEN458778:GEY458778 GOJ458778:GOU458778 GYF458778:GYQ458778 HIB458778:HIM458778 HRX458778:HSI458778 IBT458778:ICE458778 ILP458778:IMA458778 IVL458778:IVW458778 JFH458778:JFS458778 JPD458778:JPO458778 JYZ458778:JZK458778 KIV458778:KJG458778 KSR458778:KTC458778 LCN458778:LCY458778 LMJ458778:LMU458778 LWF458778:LWQ458778 MGB458778:MGM458778 MPX458778:MQI458778 MZT458778:NAE458778 NJP458778:NKA458778 NTL458778:NTW458778 ODH458778:ODS458778 OND458778:ONO458778 OWZ458778:OXK458778 PGV458778:PHG458778 PQR458778:PRC458778 QAN458778:QAY458778 QKJ458778:QKU458778 QUF458778:QUQ458778 REB458778:REM458778 RNX458778:ROI458778 RXT458778:RYE458778 SHP458778:SIA458778 SRL458778:SRW458778 TBH458778:TBS458778 TLD458778:TLO458778 TUZ458778:TVK458778 UEV458778:UFG458778 UOR458778:UPC458778 UYN458778:UYY458778 VIJ458778:VIU458778 VSF458778:VSQ458778 WCB458778:WCM458778 WLX458778:WMI458778 WVT458778:WWE458778 JH524314:JS524314 TD524314:TO524314 ACZ524314:ADK524314 AMV524314:ANG524314 AWR524314:AXC524314 BGN524314:BGY524314 BQJ524314:BQU524314 CAF524314:CAQ524314 CKB524314:CKM524314 CTX524314:CUI524314 DDT524314:DEE524314 DNP524314:DOA524314 DXL524314:DXW524314 EHH524314:EHS524314 ERD524314:ERO524314 FAZ524314:FBK524314 FKV524314:FLG524314 FUR524314:FVC524314 GEN524314:GEY524314 GOJ524314:GOU524314 GYF524314:GYQ524314 HIB524314:HIM524314 HRX524314:HSI524314 IBT524314:ICE524314 ILP524314:IMA524314 IVL524314:IVW524314 JFH524314:JFS524314 JPD524314:JPO524314 JYZ524314:JZK524314 KIV524314:KJG524314 KSR524314:KTC524314 LCN524314:LCY524314 LMJ524314:LMU524314 LWF524314:LWQ524314 MGB524314:MGM524314 MPX524314:MQI524314 MZT524314:NAE524314 NJP524314:NKA524314 NTL524314:NTW524314 ODH524314:ODS524314 OND524314:ONO524314 OWZ524314:OXK524314 PGV524314:PHG524314 PQR524314:PRC524314 QAN524314:QAY524314 QKJ524314:QKU524314 QUF524314:QUQ524314 REB524314:REM524314 RNX524314:ROI524314 RXT524314:RYE524314 SHP524314:SIA524314 SRL524314:SRW524314 TBH524314:TBS524314 TLD524314:TLO524314 TUZ524314:TVK524314 UEV524314:UFG524314 UOR524314:UPC524314 UYN524314:UYY524314 VIJ524314:VIU524314 VSF524314:VSQ524314 WCB524314:WCM524314 WLX524314:WMI524314 WVT524314:WWE524314 JH589850:JS589850 TD589850:TO589850 ACZ589850:ADK589850 AMV589850:ANG589850 AWR589850:AXC589850 BGN589850:BGY589850 BQJ589850:BQU589850 CAF589850:CAQ589850 CKB589850:CKM589850 CTX589850:CUI589850 DDT589850:DEE589850 DNP589850:DOA589850 DXL589850:DXW589850 EHH589850:EHS589850 ERD589850:ERO589850 FAZ589850:FBK589850 FKV589850:FLG589850 FUR589850:FVC589850 GEN589850:GEY589850 GOJ589850:GOU589850 GYF589850:GYQ589850 HIB589850:HIM589850 HRX589850:HSI589850 IBT589850:ICE589850 ILP589850:IMA589850 IVL589850:IVW589850 JFH589850:JFS589850 JPD589850:JPO589850 JYZ589850:JZK589850 KIV589850:KJG589850 KSR589850:KTC589850 LCN589850:LCY589850 LMJ589850:LMU589850 LWF589850:LWQ589850 MGB589850:MGM589850 MPX589850:MQI589850 MZT589850:NAE589850 NJP589850:NKA589850 NTL589850:NTW589850 ODH589850:ODS589850 OND589850:ONO589850 OWZ589850:OXK589850 PGV589850:PHG589850 PQR589850:PRC589850 QAN589850:QAY589850 QKJ589850:QKU589850 QUF589850:QUQ589850 REB589850:REM589850 RNX589850:ROI589850 RXT589850:RYE589850 SHP589850:SIA589850 SRL589850:SRW589850 TBH589850:TBS589850 TLD589850:TLO589850 TUZ589850:TVK589850 UEV589850:UFG589850 UOR589850:UPC589850 UYN589850:UYY589850 VIJ589850:VIU589850 VSF589850:VSQ589850 WCB589850:WCM589850 WLX589850:WMI589850 WVT589850:WWE589850 JH655386:JS655386 TD655386:TO655386 ACZ655386:ADK655386 AMV655386:ANG655386 AWR655386:AXC655386 BGN655386:BGY655386 BQJ655386:BQU655386 CAF655386:CAQ655386 CKB655386:CKM655386 CTX655386:CUI655386 DDT655386:DEE655386 DNP655386:DOA655386 DXL655386:DXW655386 EHH655386:EHS655386 ERD655386:ERO655386 FAZ655386:FBK655386 FKV655386:FLG655386 FUR655386:FVC655386 GEN655386:GEY655386 GOJ655386:GOU655386 GYF655386:GYQ655386 HIB655386:HIM655386 HRX655386:HSI655386 IBT655386:ICE655386 ILP655386:IMA655386 IVL655386:IVW655386 JFH655386:JFS655386 JPD655386:JPO655386 JYZ655386:JZK655386 KIV655386:KJG655386 KSR655386:KTC655386 LCN655386:LCY655386 LMJ655386:LMU655386 LWF655386:LWQ655386 MGB655386:MGM655386 MPX655386:MQI655386 MZT655386:NAE655386 NJP655386:NKA655386 NTL655386:NTW655386 ODH655386:ODS655386 OND655386:ONO655386 OWZ655386:OXK655386 PGV655386:PHG655386 PQR655386:PRC655386 QAN655386:QAY655386 QKJ655386:QKU655386 QUF655386:QUQ655386 REB655386:REM655386 RNX655386:ROI655386 RXT655386:RYE655386 SHP655386:SIA655386 SRL655386:SRW655386 TBH655386:TBS655386 TLD655386:TLO655386 TUZ655386:TVK655386 UEV655386:UFG655386 UOR655386:UPC655386 UYN655386:UYY655386 VIJ655386:VIU655386 VSF655386:VSQ655386 WCB655386:WCM655386 WLX655386:WMI655386 WVT655386:WWE655386 JH720922:JS720922 TD720922:TO720922 ACZ720922:ADK720922 AMV720922:ANG720922 AWR720922:AXC720922 BGN720922:BGY720922 BQJ720922:BQU720922 CAF720922:CAQ720922 CKB720922:CKM720922 CTX720922:CUI720922 DDT720922:DEE720922 DNP720922:DOA720922 DXL720922:DXW720922 EHH720922:EHS720922 ERD720922:ERO720922 FAZ720922:FBK720922 FKV720922:FLG720922 FUR720922:FVC720922 GEN720922:GEY720922 GOJ720922:GOU720922 GYF720922:GYQ720922 HIB720922:HIM720922 HRX720922:HSI720922 IBT720922:ICE720922 ILP720922:IMA720922 IVL720922:IVW720922 JFH720922:JFS720922 JPD720922:JPO720922 JYZ720922:JZK720922 KIV720922:KJG720922 KSR720922:KTC720922 LCN720922:LCY720922 LMJ720922:LMU720922 LWF720922:LWQ720922 MGB720922:MGM720922 MPX720922:MQI720922 MZT720922:NAE720922 NJP720922:NKA720922 NTL720922:NTW720922 ODH720922:ODS720922 OND720922:ONO720922 OWZ720922:OXK720922 PGV720922:PHG720922 PQR720922:PRC720922 QAN720922:QAY720922 QKJ720922:QKU720922 QUF720922:QUQ720922 REB720922:REM720922 RNX720922:ROI720922 RXT720922:RYE720922 SHP720922:SIA720922 SRL720922:SRW720922 TBH720922:TBS720922 TLD720922:TLO720922 TUZ720922:TVK720922 UEV720922:UFG720922 UOR720922:UPC720922 UYN720922:UYY720922 VIJ720922:VIU720922 VSF720922:VSQ720922 WCB720922:WCM720922 WLX720922:WMI720922 WVT720922:WWE720922 JH786458:JS786458 TD786458:TO786458 ACZ786458:ADK786458 AMV786458:ANG786458 AWR786458:AXC786458 BGN786458:BGY786458 BQJ786458:BQU786458 CAF786458:CAQ786458 CKB786458:CKM786458 CTX786458:CUI786458 DDT786458:DEE786458 DNP786458:DOA786458 DXL786458:DXW786458 EHH786458:EHS786458 ERD786458:ERO786458 FAZ786458:FBK786458 FKV786458:FLG786458 FUR786458:FVC786458 GEN786458:GEY786458 GOJ786458:GOU786458 GYF786458:GYQ786458 HIB786458:HIM786458 HRX786458:HSI786458 IBT786458:ICE786458 ILP786458:IMA786458 IVL786458:IVW786458 JFH786458:JFS786458 JPD786458:JPO786458 JYZ786458:JZK786458 KIV786458:KJG786458 KSR786458:KTC786458 LCN786458:LCY786458 LMJ786458:LMU786458 LWF786458:LWQ786458 MGB786458:MGM786458 MPX786458:MQI786458 MZT786458:NAE786458 NJP786458:NKA786458 NTL786458:NTW786458 ODH786458:ODS786458 OND786458:ONO786458 OWZ786458:OXK786458 PGV786458:PHG786458 PQR786458:PRC786458 QAN786458:QAY786458 QKJ786458:QKU786458 QUF786458:QUQ786458 REB786458:REM786458 RNX786458:ROI786458 RXT786458:RYE786458 SHP786458:SIA786458 SRL786458:SRW786458 TBH786458:TBS786458 TLD786458:TLO786458 TUZ786458:TVK786458 UEV786458:UFG786458 UOR786458:UPC786458 UYN786458:UYY786458 VIJ786458:VIU786458 VSF786458:VSQ786458 WCB786458:WCM786458 WLX786458:WMI786458 WVT786458:WWE786458 JH851994:JS851994 TD851994:TO851994 ACZ851994:ADK851994 AMV851994:ANG851994 AWR851994:AXC851994 BGN851994:BGY851994 BQJ851994:BQU851994 CAF851994:CAQ851994 CKB851994:CKM851994 CTX851994:CUI851994 DDT851994:DEE851994 DNP851994:DOA851994 DXL851994:DXW851994 EHH851994:EHS851994 ERD851994:ERO851994 FAZ851994:FBK851994 FKV851994:FLG851994 FUR851994:FVC851994 GEN851994:GEY851994 GOJ851994:GOU851994 GYF851994:GYQ851994 HIB851994:HIM851994 HRX851994:HSI851994 IBT851994:ICE851994 ILP851994:IMA851994 IVL851994:IVW851994 JFH851994:JFS851994 JPD851994:JPO851994 JYZ851994:JZK851994 KIV851994:KJG851994 KSR851994:KTC851994 LCN851994:LCY851994 LMJ851994:LMU851994 LWF851994:LWQ851994 MGB851994:MGM851994 MPX851994:MQI851994 MZT851994:NAE851994 NJP851994:NKA851994 NTL851994:NTW851994 ODH851994:ODS851994 OND851994:ONO851994 OWZ851994:OXK851994 PGV851994:PHG851994 PQR851994:PRC851994 QAN851994:QAY851994 QKJ851994:QKU851994 QUF851994:QUQ851994 REB851994:REM851994 RNX851994:ROI851994 RXT851994:RYE851994 SHP851994:SIA851994 SRL851994:SRW851994 TBH851994:TBS851994 TLD851994:TLO851994 TUZ851994:TVK851994 UEV851994:UFG851994 UOR851994:UPC851994 UYN851994:UYY851994 VIJ851994:VIU851994 VSF851994:VSQ851994 WCB851994:WCM851994 WLX851994:WMI851994 WVT851994:WWE851994 JH917530:JS917530 TD917530:TO917530 ACZ917530:ADK917530 AMV917530:ANG917530 AWR917530:AXC917530 BGN917530:BGY917530 BQJ917530:BQU917530 CAF917530:CAQ917530 CKB917530:CKM917530 CTX917530:CUI917530 DDT917530:DEE917530 DNP917530:DOA917530 DXL917530:DXW917530 EHH917530:EHS917530 ERD917530:ERO917530 FAZ917530:FBK917530 FKV917530:FLG917530 FUR917530:FVC917530 GEN917530:GEY917530 GOJ917530:GOU917530 GYF917530:GYQ917530 HIB917530:HIM917530 HRX917530:HSI917530 IBT917530:ICE917530 ILP917530:IMA917530 IVL917530:IVW917530 JFH917530:JFS917530 JPD917530:JPO917530 JYZ917530:JZK917530 KIV917530:KJG917530 KSR917530:KTC917530 LCN917530:LCY917530 LMJ917530:LMU917530 LWF917530:LWQ917530 MGB917530:MGM917530 MPX917530:MQI917530 MZT917530:NAE917530 NJP917530:NKA917530 NTL917530:NTW917530 ODH917530:ODS917530 OND917530:ONO917530 OWZ917530:OXK917530 PGV917530:PHG917530 PQR917530:PRC917530 QAN917530:QAY917530 QKJ917530:QKU917530 QUF917530:QUQ917530 REB917530:REM917530 RNX917530:ROI917530 RXT917530:RYE917530 SHP917530:SIA917530 SRL917530:SRW917530 TBH917530:TBS917530 TLD917530:TLO917530 TUZ917530:TVK917530 UEV917530:UFG917530 UOR917530:UPC917530 UYN917530:UYY917530 VIJ917530:VIU917530 VSF917530:VSQ917530 WCB917530:WCM917530 WLX917530:WMI917530 WVT917530:WWE917530 JH983066:JS983066 TD983066:TO983066 ACZ983066:ADK983066 AMV983066:ANG983066 AWR983066:AXC983066 BGN983066:BGY983066 BQJ983066:BQU983066 CAF983066:CAQ983066 CKB983066:CKM983066 CTX983066:CUI983066 DDT983066:DEE983066 DNP983066:DOA983066 DXL983066:DXW983066 EHH983066:EHS983066 ERD983066:ERO983066 FAZ983066:FBK983066 FKV983066:FLG983066 FUR983066:FVC983066 GEN983066:GEY983066 GOJ983066:GOU983066 GYF983066:GYQ983066 HIB983066:HIM983066 HRX983066:HSI983066 IBT983066:ICE983066 ILP983066:IMA983066 IVL983066:IVW983066 JFH983066:JFS983066 JPD983066:JPO983066 JYZ983066:JZK983066 KIV983066:KJG983066 KSR983066:KTC983066 LCN983066:LCY983066 LMJ983066:LMU983066 LWF983066:LWQ983066 MGB983066:MGM983066 MPX983066:MQI983066 MZT983066:NAE983066 NJP983066:NKA983066 NTL983066:NTW983066 ODH983066:ODS983066 OND983066:ONO983066 OWZ983066:OXK983066 PGV983066:PHG983066 PQR983066:PRC983066 QAN983066:QAY983066 QKJ983066:QKU983066 QUF983066:QUQ983066 REB983066:REM983066 RNX983066:ROI983066 RXT983066:RYE983066 SHP983066:SIA983066 SRL983066:SRW983066 TBH983066:TBS983066 TLD983066:TLO983066 TUZ983066:TVK983066 UEV983066:UFG983066 UOR983066:UPC983066 UYN983066:UYY983066 VIJ983066:VIU983066 VSF983066:VSQ983066 WCB983066:WCM983066 WLX983066:WMI983066 W29:W32 L131101:W131104 L196637:W196640 L262173:W262176 L327709:W327712 L393245:W393248 L458781:W458784 L524317:W524320 L589853:W589856 L655389:W655392 L720925:W720928 L786461:W786464 L851997:W852000 L917533:W917536 L983069:W983072 L65562:W65562 L131098:W131098 L196634:W196634 L262170:W262170 L327706:W327706 L393242:W393242 L458778:W458778 L524314:W524314 L589850:W589850 L655386:W655386 L720922:W720922 L786458:W786458 L851994:W851994 L917530:W917530 L983066:W983066 L65565:W65568" xr:uid="{00000000-0002-0000-1300-000001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300-000002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300-000003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3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WWB983064:WWB983065 WVZ983064:WVZ983065 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xr:uid="{00000000-0002-0000-1300-000005000000}"/>
    <dataValidation allowBlank="1" showInputMessage="1" showErrorMessage="1" prompt="Для выбора выполните двойной щелчок левой клавиши мыши по соответствующей ячейке." sqref="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U327704:U327705 U393240:U393241 JQ65560:JQ65561 TM65560:TM65561 ADI65560:ADI65561 ANE65560:ANE65561 AXA65560:AXA65561 BGW65560:BGW65561 BQS65560:BQS65561 CAO65560:CAO65561 CKK65560:CKK65561 CUG65560:CUG65561 DEC65560:DEC65561 DNY65560:DNY65561 DXU65560:DXU65561 EHQ65560:EHQ65561 ERM65560:ERM65561 FBI65560:FBI65561 FLE65560:FLE65561 FVA65560:FVA65561 GEW65560:GEW65561 GOS65560:GOS65561 GYO65560:GYO65561 HIK65560:HIK65561 HSG65560:HSG65561 ICC65560:ICC65561 ILY65560:ILY65561 IVU65560:IVU65561 JFQ65560:JFQ65561 JPM65560:JPM65561 JZI65560:JZI65561 KJE65560:KJE65561 KTA65560:KTA65561 LCW65560:LCW65561 LMS65560:LMS65561 LWO65560:LWO65561 MGK65560:MGK65561 MQG65560:MQG65561 NAC65560:NAC65561 NJY65560:NJY65561 NTU65560:NTU65561 ODQ65560:ODQ65561 ONM65560:ONM65561 OXI65560:OXI65561 PHE65560:PHE65561 PRA65560:PRA65561 QAW65560:QAW65561 QKS65560:QKS65561 QUO65560:QUO65561 REK65560:REK65561 ROG65560:ROG65561 RYC65560:RYC65561 SHY65560:SHY65561 SRU65560:SRU65561 TBQ65560:TBQ65561 TLM65560:TLM65561 TVI65560:TVI65561 UFE65560:UFE65561 UPA65560:UPA65561 UYW65560:UYW65561 VIS65560:VIS65561 VSO65560:VSO65561 WCK65560:WCK65561 WMG65560:WMG65561 WWC65560:WWC65561 U458776:U458777 JQ131096:JQ131097 TM131096:TM131097 ADI131096:ADI131097 ANE131096:ANE131097 AXA131096:AXA131097 BGW131096:BGW131097 BQS131096:BQS131097 CAO131096:CAO131097 CKK131096:CKK131097 CUG131096:CUG131097 DEC131096:DEC131097 DNY131096:DNY131097 DXU131096:DXU131097 EHQ131096:EHQ131097 ERM131096:ERM131097 FBI131096:FBI131097 FLE131096:FLE131097 FVA131096:FVA131097 GEW131096:GEW131097 GOS131096:GOS131097 GYO131096:GYO131097 HIK131096:HIK131097 HSG131096:HSG131097 ICC131096:ICC131097 ILY131096:ILY131097 IVU131096:IVU131097 JFQ131096:JFQ131097 JPM131096:JPM131097 JZI131096:JZI131097 KJE131096:KJE131097 KTA131096:KTA131097 LCW131096:LCW131097 LMS131096:LMS131097 LWO131096:LWO131097 MGK131096:MGK131097 MQG131096:MQG131097 NAC131096:NAC131097 NJY131096:NJY131097 NTU131096:NTU131097 ODQ131096:ODQ131097 ONM131096:ONM131097 OXI131096:OXI131097 PHE131096:PHE131097 PRA131096:PRA131097 QAW131096:QAW131097 QKS131096:QKS131097 QUO131096:QUO131097 REK131096:REK131097 ROG131096:ROG131097 RYC131096:RYC131097 SHY131096:SHY131097 SRU131096:SRU131097 TBQ131096:TBQ131097 TLM131096:TLM131097 TVI131096:TVI131097 UFE131096:UFE131097 UPA131096:UPA131097 UYW131096:UYW131097 VIS131096:VIS131097 VSO131096:VSO131097 WCK131096:WCK131097 WMG131096:WMG131097 WWC131096:WWC131097 U524312:U524313 JQ196632:JQ196633 TM196632:TM196633 ADI196632:ADI196633 ANE196632:ANE196633 AXA196632:AXA196633 BGW196632:BGW196633 BQS196632:BQS196633 CAO196632:CAO196633 CKK196632:CKK196633 CUG196632:CUG196633 DEC196632:DEC196633 DNY196632:DNY196633 DXU196632:DXU196633 EHQ196632:EHQ196633 ERM196632:ERM196633 FBI196632:FBI196633 FLE196632:FLE196633 FVA196632:FVA196633 GEW196632:GEW196633 GOS196632:GOS196633 GYO196632:GYO196633 HIK196632:HIK196633 HSG196632:HSG196633 ICC196632:ICC196633 ILY196632:ILY196633 IVU196632:IVU196633 JFQ196632:JFQ196633 JPM196632:JPM196633 JZI196632:JZI196633 KJE196632:KJE196633 KTA196632:KTA196633 LCW196632:LCW196633 LMS196632:LMS196633 LWO196632:LWO196633 MGK196632:MGK196633 MQG196632:MQG196633 NAC196632:NAC196633 NJY196632:NJY196633 NTU196632:NTU196633 ODQ196632:ODQ196633 ONM196632:ONM196633 OXI196632:OXI196633 PHE196632:PHE196633 PRA196632:PRA196633 QAW196632:QAW196633 QKS196632:QKS196633 QUO196632:QUO196633 REK196632:REK196633 ROG196632:ROG196633 RYC196632:RYC196633 SHY196632:SHY196633 SRU196632:SRU196633 TBQ196632:TBQ196633 TLM196632:TLM196633 TVI196632:TVI196633 UFE196632:UFE196633 UPA196632:UPA196633 UYW196632:UYW196633 VIS196632:VIS196633 VSO196632:VSO196633 WCK196632:WCK196633 WMG196632:WMG196633 WWC196632:WWC196633 U589848:U589849 JQ262168:JQ262169 TM262168:TM262169 ADI262168:ADI262169 ANE262168:ANE262169 AXA262168:AXA262169 BGW262168:BGW262169 BQS262168:BQS262169 CAO262168:CAO262169 CKK262168:CKK262169 CUG262168:CUG262169 DEC262168:DEC262169 DNY262168:DNY262169 DXU262168:DXU262169 EHQ262168:EHQ262169 ERM262168:ERM262169 FBI262168:FBI262169 FLE262168:FLE262169 FVA262168:FVA262169 GEW262168:GEW262169 GOS262168:GOS262169 GYO262168:GYO262169 HIK262168:HIK262169 HSG262168:HSG262169 ICC262168:ICC262169 ILY262168:ILY262169 IVU262168:IVU262169 JFQ262168:JFQ262169 JPM262168:JPM262169 JZI262168:JZI262169 KJE262168:KJE262169 KTA262168:KTA262169 LCW262168:LCW262169 LMS262168:LMS262169 LWO262168:LWO262169 MGK262168:MGK262169 MQG262168:MQG262169 NAC262168:NAC262169 NJY262168:NJY262169 NTU262168:NTU262169 ODQ262168:ODQ262169 ONM262168:ONM262169 OXI262168:OXI262169 PHE262168:PHE262169 PRA262168:PRA262169 QAW262168:QAW262169 QKS262168:QKS262169 QUO262168:QUO262169 REK262168:REK262169 ROG262168:ROG262169 RYC262168:RYC262169 SHY262168:SHY262169 SRU262168:SRU262169 TBQ262168:TBQ262169 TLM262168:TLM262169 TVI262168:TVI262169 UFE262168:UFE262169 UPA262168:UPA262169 UYW262168:UYW262169 VIS262168:VIS262169 VSO262168:VSO262169 WCK262168:WCK262169 WMG262168:WMG262169 WWC262168:WWC262169 U655384:U655385 JQ327704:JQ327705 TM327704:TM327705 ADI327704:ADI327705 ANE327704:ANE327705 AXA327704:AXA327705 BGW327704:BGW327705 BQS327704:BQS327705 CAO327704:CAO327705 CKK327704:CKK327705 CUG327704:CUG327705 DEC327704:DEC327705 DNY327704:DNY327705 DXU327704:DXU327705 EHQ327704:EHQ327705 ERM327704:ERM327705 FBI327704:FBI327705 FLE327704:FLE327705 FVA327704:FVA327705 GEW327704:GEW327705 GOS327704:GOS327705 GYO327704:GYO327705 HIK327704:HIK327705 HSG327704:HSG327705 ICC327704:ICC327705 ILY327704:ILY327705 IVU327704:IVU327705 JFQ327704:JFQ327705 JPM327704:JPM327705 JZI327704:JZI327705 KJE327704:KJE327705 KTA327704:KTA327705 LCW327704:LCW327705 LMS327704:LMS327705 LWO327704:LWO327705 MGK327704:MGK327705 MQG327704:MQG327705 NAC327704:NAC327705 NJY327704:NJY327705 NTU327704:NTU327705 ODQ327704:ODQ327705 ONM327704:ONM327705 OXI327704:OXI327705 PHE327704:PHE327705 PRA327704:PRA327705 QAW327704:QAW327705 QKS327704:QKS327705 QUO327704:QUO327705 REK327704:REK327705 ROG327704:ROG327705 RYC327704:RYC327705 SHY327704:SHY327705 SRU327704:SRU327705 TBQ327704:TBQ327705 TLM327704:TLM327705 TVI327704:TVI327705 UFE327704:UFE327705 UPA327704:UPA327705 UYW327704:UYW327705 VIS327704:VIS327705 VSO327704:VSO327705 WCK327704:WCK327705 WMG327704:WMG327705 WWC327704:WWC327705 U720920:U720921 JQ393240:JQ393241 TM393240:TM393241 ADI393240:ADI393241 ANE393240:ANE393241 AXA393240:AXA393241 BGW393240:BGW393241 BQS393240:BQS393241 CAO393240:CAO393241 CKK393240:CKK393241 CUG393240:CUG393241 DEC393240:DEC393241 DNY393240:DNY393241 DXU393240:DXU393241 EHQ393240:EHQ393241 ERM393240:ERM393241 FBI393240:FBI393241 FLE393240:FLE393241 FVA393240:FVA393241 GEW393240:GEW393241 GOS393240:GOS393241 GYO393240:GYO393241 HIK393240:HIK393241 HSG393240:HSG393241 ICC393240:ICC393241 ILY393240:ILY393241 IVU393240:IVU393241 JFQ393240:JFQ393241 JPM393240:JPM393241 JZI393240:JZI393241 KJE393240:KJE393241 KTA393240:KTA393241 LCW393240:LCW393241 LMS393240:LMS393241 LWO393240:LWO393241 MGK393240:MGK393241 MQG393240:MQG393241 NAC393240:NAC393241 NJY393240:NJY393241 NTU393240:NTU393241 ODQ393240:ODQ393241 ONM393240:ONM393241 OXI393240:OXI393241 PHE393240:PHE393241 PRA393240:PRA393241 QAW393240:QAW393241 QKS393240:QKS393241 QUO393240:QUO393241 REK393240:REK393241 ROG393240:ROG393241 RYC393240:RYC393241 SHY393240:SHY393241 SRU393240:SRU393241 TBQ393240:TBQ393241 TLM393240:TLM393241 TVI393240:TVI393241 UFE393240:UFE393241 UPA393240:UPA393241 UYW393240:UYW393241 VIS393240:VIS393241 VSO393240:VSO393241 WCK393240:WCK393241 WMG393240:WMG393241 WWC393240:WWC393241 U786456:U786457 JQ458776:JQ458777 TM458776:TM458777 ADI458776:ADI458777 ANE458776:ANE458777 AXA458776:AXA458777 BGW458776:BGW458777 BQS458776:BQS458777 CAO458776:CAO458777 CKK458776:CKK458777 CUG458776:CUG458777 DEC458776:DEC458777 DNY458776:DNY458777 DXU458776:DXU458777 EHQ458776:EHQ458777 ERM458776:ERM458777 FBI458776:FBI458777 FLE458776:FLE458777 FVA458776:FVA458777 GEW458776:GEW458777 GOS458776:GOS458777 GYO458776:GYO458777 HIK458776:HIK458777 HSG458776:HSG458777 ICC458776:ICC458777 ILY458776:ILY458777 IVU458776:IVU458777 JFQ458776:JFQ458777 JPM458776:JPM458777 JZI458776:JZI458777 KJE458776:KJE458777 KTA458776:KTA458777 LCW458776:LCW458777 LMS458776:LMS458777 LWO458776:LWO458777 MGK458776:MGK458777 MQG458776:MQG458777 NAC458776:NAC458777 NJY458776:NJY458777 NTU458776:NTU458777 ODQ458776:ODQ458777 ONM458776:ONM458777 OXI458776:OXI458777 PHE458776:PHE458777 PRA458776:PRA458777 QAW458776:QAW458777 QKS458776:QKS458777 QUO458776:QUO458777 REK458776:REK458777 ROG458776:ROG458777 RYC458776:RYC458777 SHY458776:SHY458777 SRU458776:SRU458777 TBQ458776:TBQ458777 TLM458776:TLM458777 TVI458776:TVI458777 UFE458776:UFE458777 UPA458776:UPA458777 UYW458776:UYW458777 VIS458776:VIS458777 VSO458776:VSO458777 WCK458776:WCK458777 WMG458776:WMG458777 WWC458776:WWC458777 U851992:U851993 JQ524312:JQ524313 TM524312:TM524313 ADI524312:ADI524313 ANE524312:ANE524313 AXA524312:AXA524313 BGW524312:BGW524313 BQS524312:BQS524313 CAO524312:CAO524313 CKK524312:CKK524313 CUG524312:CUG524313 DEC524312:DEC524313 DNY524312:DNY524313 DXU524312:DXU524313 EHQ524312:EHQ524313 ERM524312:ERM524313 FBI524312:FBI524313 FLE524312:FLE524313 FVA524312:FVA524313 GEW524312:GEW524313 GOS524312:GOS524313 GYO524312:GYO524313 HIK524312:HIK524313 HSG524312:HSG524313 ICC524312:ICC524313 ILY524312:ILY524313 IVU524312:IVU524313 JFQ524312:JFQ524313 JPM524312:JPM524313 JZI524312:JZI524313 KJE524312:KJE524313 KTA524312:KTA524313 LCW524312:LCW524313 LMS524312:LMS524313 LWO524312:LWO524313 MGK524312:MGK524313 MQG524312:MQG524313 NAC524312:NAC524313 NJY524312:NJY524313 NTU524312:NTU524313 ODQ524312:ODQ524313 ONM524312:ONM524313 OXI524312:OXI524313 PHE524312:PHE524313 PRA524312:PRA524313 QAW524312:QAW524313 QKS524312:QKS524313 QUO524312:QUO524313 REK524312:REK524313 ROG524312:ROG524313 RYC524312:RYC524313 SHY524312:SHY524313 SRU524312:SRU524313 TBQ524312:TBQ524313 TLM524312:TLM524313 TVI524312:TVI524313 UFE524312:UFE524313 UPA524312:UPA524313 UYW524312:UYW524313 VIS524312:VIS524313 VSO524312:VSO524313 WCK524312:WCK524313 WMG524312:WMG524313 WWC524312:WWC524313 U917528:U917529 JQ589848:JQ589849 TM589848:TM589849 ADI589848:ADI589849 ANE589848:ANE589849 AXA589848:AXA589849 BGW589848:BGW589849 BQS589848:BQS589849 CAO589848:CAO589849 CKK589848:CKK589849 CUG589848:CUG589849 DEC589848:DEC589849 DNY589848:DNY589849 DXU589848:DXU589849 EHQ589848:EHQ589849 ERM589848:ERM589849 FBI589848:FBI589849 FLE589848:FLE589849 FVA589848:FVA589849 GEW589848:GEW589849 GOS589848:GOS589849 GYO589848:GYO589849 HIK589848:HIK589849 HSG589848:HSG589849 ICC589848:ICC589849 ILY589848:ILY589849 IVU589848:IVU589849 JFQ589848:JFQ589849 JPM589848:JPM589849 JZI589848:JZI589849 KJE589848:KJE589849 KTA589848:KTA589849 LCW589848:LCW589849 LMS589848:LMS589849 LWO589848:LWO589849 MGK589848:MGK589849 MQG589848:MQG589849 NAC589848:NAC589849 NJY589848:NJY589849 NTU589848:NTU589849 ODQ589848:ODQ589849 ONM589848:ONM589849 OXI589848:OXI589849 PHE589848:PHE589849 PRA589848:PRA589849 QAW589848:QAW589849 QKS589848:QKS589849 QUO589848:QUO589849 REK589848:REK589849 ROG589848:ROG589849 RYC589848:RYC589849 SHY589848:SHY589849 SRU589848:SRU589849 TBQ589848:TBQ589849 TLM589848:TLM589849 TVI589848:TVI589849 UFE589848:UFE589849 UPA589848:UPA589849 UYW589848:UYW589849 VIS589848:VIS589849 VSO589848:VSO589849 WCK589848:WCK589849 WMG589848:WMG589849 WWC589848:WWC589849 U983064:U983065 JQ655384:JQ655385 TM655384:TM655385 ADI655384:ADI655385 ANE655384:ANE655385 AXA655384:AXA655385 BGW655384:BGW655385 BQS655384:BQS655385 CAO655384:CAO655385 CKK655384:CKK655385 CUG655384:CUG655385 DEC655384:DEC655385 DNY655384:DNY655385 DXU655384:DXU655385 EHQ655384:EHQ655385 ERM655384:ERM655385 FBI655384:FBI655385 FLE655384:FLE655385 FVA655384:FVA655385 GEW655384:GEW655385 GOS655384:GOS655385 GYO655384:GYO655385 HIK655384:HIK655385 HSG655384:HSG655385 ICC655384:ICC655385 ILY655384:ILY655385 IVU655384:IVU655385 JFQ655384:JFQ655385 JPM655384:JPM655385 JZI655384:JZI655385 KJE655384:KJE655385 KTA655384:KTA655385 LCW655384:LCW655385 LMS655384:LMS655385 LWO655384:LWO655385 MGK655384:MGK655385 MQG655384:MQG655385 NAC655384:NAC655385 NJY655384:NJY655385 NTU655384:NTU655385 ODQ655384:ODQ655385 ONM655384:ONM655385 OXI655384:OXI655385 PHE655384:PHE655385 PRA655384:PRA655385 QAW655384:QAW655385 QKS655384:QKS655385 QUO655384:QUO655385 REK655384:REK655385 ROG655384:ROG655385 RYC655384:RYC655385 SHY655384:SHY655385 SRU655384:SRU655385 TBQ655384:TBQ655385 TLM655384:TLM655385 TVI655384:TVI655385 UFE655384:UFE655385 UPA655384:UPA655385 UYW655384:UYW655385 VIS655384:VIS655385 VSO655384:VSO655385 WCK655384:WCK655385 WMG655384:WMG655385 WWC655384:WWC655385 U65560:U65561 JQ720920:JQ720921 TM720920:TM720921 ADI720920:ADI720921 ANE720920:ANE720921 AXA720920:AXA720921 BGW720920:BGW720921 BQS720920:BQS720921 CAO720920:CAO720921 CKK720920:CKK720921 CUG720920:CUG720921 DEC720920:DEC720921 DNY720920:DNY720921 DXU720920:DXU720921 EHQ720920:EHQ720921 ERM720920:ERM720921 FBI720920:FBI720921 FLE720920:FLE720921 FVA720920:FVA720921 GEW720920:GEW720921 GOS720920:GOS720921 GYO720920:GYO720921 HIK720920:HIK720921 HSG720920:HSG720921 ICC720920:ICC720921 ILY720920:ILY720921 IVU720920:IVU720921 JFQ720920:JFQ720921 JPM720920:JPM720921 JZI720920:JZI720921 KJE720920:KJE720921 KTA720920:KTA720921 LCW720920:LCW720921 LMS720920:LMS720921 LWO720920:LWO720921 MGK720920:MGK720921 MQG720920:MQG720921 NAC720920:NAC720921 NJY720920:NJY720921 NTU720920:NTU720921 ODQ720920:ODQ720921 ONM720920:ONM720921 OXI720920:OXI720921 PHE720920:PHE720921 PRA720920:PRA720921 QAW720920:QAW720921 QKS720920:QKS720921 QUO720920:QUO720921 REK720920:REK720921 ROG720920:ROG720921 RYC720920:RYC720921 SHY720920:SHY720921 SRU720920:SRU720921 TBQ720920:TBQ720921 TLM720920:TLM720921 TVI720920:TVI720921 UFE720920:UFE720921 UPA720920:UPA720921 UYW720920:UYW720921 VIS720920:VIS720921 VSO720920:VSO720921 WCK720920:WCK720921 WMG720920:WMG720921 WWC720920:WWC720921 U131096:U131097 JQ786456:JQ786457 TM786456:TM786457 ADI786456:ADI786457 ANE786456:ANE786457 AXA786456:AXA786457 BGW786456:BGW786457 BQS786456:BQS786457 CAO786456:CAO786457 CKK786456:CKK786457 CUG786456:CUG786457 DEC786456:DEC786457 DNY786456:DNY786457 DXU786456:DXU786457 EHQ786456:EHQ786457 ERM786456:ERM786457 FBI786456:FBI786457 FLE786456:FLE786457 FVA786456:FVA786457 GEW786456:GEW786457 GOS786456:GOS786457 GYO786456:GYO786457 HIK786456:HIK786457 HSG786456:HSG786457 ICC786456:ICC786457 ILY786456:ILY786457 IVU786456:IVU786457 JFQ786456:JFQ786457 JPM786456:JPM786457 JZI786456:JZI786457 KJE786456:KJE786457 KTA786456:KTA786457 LCW786456:LCW786457 LMS786456:LMS786457 LWO786456:LWO786457 MGK786456:MGK786457 MQG786456:MQG786457 NAC786456:NAC786457 NJY786456:NJY786457 NTU786456:NTU786457 ODQ786456:ODQ786457 ONM786456:ONM786457 OXI786456:OXI786457 PHE786456:PHE786457 PRA786456:PRA786457 QAW786456:QAW786457 QKS786456:QKS786457 QUO786456:QUO786457 REK786456:REK786457 ROG786456:ROG786457 RYC786456:RYC786457 SHY786456:SHY786457 SRU786456:SRU786457 TBQ786456:TBQ786457 TLM786456:TLM786457 TVI786456:TVI786457 UFE786456:UFE786457 UPA786456:UPA786457 UYW786456:UYW786457 VIS786456:VIS786457 VSO786456:VSO786457 WCK786456:WCK786457 WMG786456:WMG786457 WWC786456:WWC786457 U196632:U196633 JQ851992:JQ851993 TM851992:TM851993 ADI851992:ADI851993 ANE851992:ANE851993 AXA851992:AXA851993 BGW851992:BGW851993 BQS851992:BQS851993 CAO851992:CAO851993 CKK851992:CKK851993 CUG851992:CUG851993 DEC851992:DEC851993 DNY851992:DNY851993 DXU851992:DXU851993 EHQ851992:EHQ851993 ERM851992:ERM851993 FBI851992:FBI851993 FLE851992:FLE851993 FVA851992:FVA851993 GEW851992:GEW851993 GOS851992:GOS851993 GYO851992:GYO851993 HIK851992:HIK851993 HSG851992:HSG851993 ICC851992:ICC851993 ILY851992:ILY851993 IVU851992:IVU851993 JFQ851992:JFQ851993 JPM851992:JPM851993 JZI851992:JZI851993 KJE851992:KJE851993 KTA851992:KTA851993 LCW851992:LCW851993 LMS851992:LMS851993 LWO851992:LWO851993 MGK851992:MGK851993 MQG851992:MQG851993 NAC851992:NAC851993 NJY851992:NJY851993 NTU851992:NTU851993 ODQ851992:ODQ851993 ONM851992:ONM851993 OXI851992:OXI851993 PHE851992:PHE851993 PRA851992:PRA851993 QAW851992:QAW851993 QKS851992:QKS851993 QUO851992:QUO851993 REK851992:REK851993 ROG851992:ROG851993 RYC851992:RYC851993 SHY851992:SHY851993 SRU851992:SRU851993 TBQ851992:TBQ851993 TLM851992:TLM851993 TVI851992:TVI851993 UFE851992:UFE851993 UPA851992:UPA851993 UYW851992:UYW851993 VIS851992:VIS851993 VSO851992:VSO851993 WCK851992:WCK851993 WMG851992:WMG851993 WWC851992:WWC851993 JQ917528:JQ917529 TM917528:TM917529 ADI917528:ADI917529 ANE917528:ANE917529 AXA917528:AXA917529 BGW917528:BGW917529 BQS917528:BQS917529 CAO917528:CAO917529 CKK917528:CKK917529 CUG917528:CUG917529 DEC917528:DEC917529 DNY917528:DNY917529 DXU917528:DXU917529 EHQ917528:EHQ917529 ERM917528:ERM917529 FBI917528:FBI917529 FLE917528:FLE917529 FVA917528:FVA917529 GEW917528:GEW917529 GOS917528:GOS917529 GYO917528:GYO917529 HIK917528:HIK917529 HSG917528:HSG917529 ICC917528:ICC917529 ILY917528:ILY917529 IVU917528:IVU917529 JFQ917528:JFQ917529 JPM917528:JPM917529 JZI917528:JZI917529 KJE917528:KJE917529 KTA917528:KTA917529 LCW917528:LCW917529 LMS917528:LMS917529 LWO917528:LWO917529 MGK917528:MGK917529 MQG917528:MQG917529 NAC917528:NAC917529 NJY917528:NJY917529 NTU917528:NTU917529 ODQ917528:ODQ917529 ONM917528:ONM917529 OXI917528:OXI917529 PHE917528:PHE917529 PRA917528:PRA917529 QAW917528:QAW917529 QKS917528:QKS917529 QUO917528:QUO917529 REK917528:REK917529 ROG917528:ROG917529 RYC917528:RYC917529 SHY917528:SHY917529 SRU917528:SRU917529 TBQ917528:TBQ917529 TLM917528:TLM917529 TVI917528:TVI917529 UFE917528:UFE917529 UPA917528:UPA917529 UYW917528:UYW917529 VIS917528:VIS917529 VSO917528:VSO917529 WCK917528:WCK917529 WMG917528:WMG917529 WWC917528:WWC917529 WWC983064:WWC983065 JQ983064:JQ983065 TM983064:TM983065 ADI983064:ADI983065 ANE983064:ANE983065 AXA983064:AXA983065 BGW983064:BGW983065 BQS983064:BQS983065 CAO983064:CAO983065 CKK983064:CKK983065 CUG983064:CUG983065 DEC983064:DEC983065 DNY983064:DNY983065 DXU983064:DXU983065 EHQ983064:EHQ983065 ERM983064:ERM983065 FBI983064:FBI983065 FLE983064:FLE983065 FVA983064:FVA983065 GEW983064:GEW983065 GOS983064:GOS983065 GYO983064:GYO983065 HIK983064:HIK983065 HSG983064:HSG983065 ICC983064:ICC983065 ILY983064:ILY983065 IVU983064:IVU983065 JFQ983064:JFQ983065 JPM983064:JPM983065 JZI983064:JZI983065 KJE983064:KJE983065 KTA983064:KTA983065 LCW983064:LCW983065 LMS983064:LMS983065 LWO983064:LWO983065 MGK983064:MGK983065 MQG983064:MQG983065 NAC983064:NAC983065 NJY983064:NJY983065 NTU983064:NTU983065 ODQ983064:ODQ983065 ONM983064:ONM983065 OXI983064:OXI983065 PHE983064:PHE983065 PRA983064:PRA983065 QAW983064:QAW983065 QKS983064:QKS983065 QUO983064:QUO983065 REK983064:REK983065 ROG983064:ROG983065 RYC983064:RYC983065 SHY983064:SHY983065 SRU983064:SRU983065 TBQ983064:TBQ983065 TLM983064:TLM983065 TVI983064:TVI983065 UFE983064:UFE983065 UPA983064:UPA983065 UYW983064:UYW983065 VIS983064:VIS983065 VSO983064:VSO983065 WCK983064:WCK983065 WMG983064:WMG9830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U262168:U262169" xr:uid="{00000000-0002-0000-1300-000006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300-000007000000}"/>
    <dataValidation type="list" allowBlank="1" showInputMessage="1" showErrorMessage="1" errorTitle="Ошибка" error="Выберите значение из списка" prompt="Выберите значение из списка" sqref="O23:V23" xr:uid="{00000000-0002-0000-13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05_6">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69</v>
      </c>
    </row>
    <row r="2" spans="1:20" ht="22.5">
      <c r="F2" s="1255" t="s">
        <v>492</v>
      </c>
      <c r="G2" s="1256"/>
      <c r="H2" s="1257"/>
      <c r="I2" s="642"/>
    </row>
    <row r="3" spans="1:20" ht="3" customHeight="1"/>
    <row r="4" spans="1:20" s="572" customFormat="1" ht="11.25">
      <c r="A4" s="592"/>
      <c r="B4" s="592"/>
      <c r="C4" s="592"/>
      <c r="D4" s="592"/>
      <c r="F4" s="1209" t="s">
        <v>454</v>
      </c>
      <c r="G4" s="1209"/>
      <c r="H4" s="1209"/>
      <c r="I4" s="1258"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58"/>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19.12.2018</v>
      </c>
      <c r="I7" s="583" t="s">
        <v>494</v>
      </c>
      <c r="J7" s="617"/>
      <c r="K7" s="592"/>
      <c r="L7" s="592"/>
      <c r="M7" s="592"/>
      <c r="N7" s="592"/>
      <c r="O7" s="592"/>
      <c r="P7" s="592"/>
      <c r="Q7" s="592"/>
      <c r="R7" s="592"/>
      <c r="S7" s="592"/>
      <c r="T7" s="592"/>
    </row>
    <row r="8" spans="1:20" s="572" customFormat="1" ht="45">
      <c r="A8" s="1259">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59"/>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59"/>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59"/>
      <c r="B11" s="1259">
        <v>1</v>
      </c>
      <c r="C11" s="625"/>
      <c r="D11" s="625"/>
      <c r="F11" s="618" t="str">
        <f>"4."&amp;mergeValue(A11) &amp;"."&amp;mergeValue(B11)</f>
        <v>4.1.1</v>
      </c>
      <c r="G11" s="613" t="s">
        <v>594</v>
      </c>
      <c r="H11" s="606" t="str">
        <f>IF(region_name="","",region_name)</f>
        <v>Нижегородская область</v>
      </c>
      <c r="I11" s="583" t="s">
        <v>500</v>
      </c>
      <c r="J11" s="617"/>
      <c r="K11" s="592"/>
      <c r="L11" s="592"/>
      <c r="M11" s="592"/>
      <c r="N11" s="592"/>
      <c r="O11" s="592"/>
      <c r="P11" s="592"/>
      <c r="Q11" s="592"/>
      <c r="R11" s="592"/>
      <c r="S11" s="592"/>
      <c r="T11" s="592"/>
    </row>
    <row r="12" spans="1:20" s="572" customFormat="1" ht="22.5">
      <c r="A12" s="1259"/>
      <c r="B12" s="1259"/>
      <c r="C12" s="1259">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59"/>
      <c r="B13" s="1259"/>
      <c r="C13" s="1259"/>
      <c r="D13" s="625">
        <v>1</v>
      </c>
      <c r="F13" s="618" t="str">
        <f>"4."&amp;mergeValue(A13) &amp;"."&amp;mergeValue(B13)&amp;"."&amp;mergeValue(C13)&amp;"."&amp;mergeValue(D13)</f>
        <v>4.1.1.1.1</v>
      </c>
      <c r="G13" s="635" t="s">
        <v>499</v>
      </c>
      <c r="H13" s="606"/>
      <c r="I13" s="1260" t="s">
        <v>593</v>
      </c>
      <c r="J13" s="617"/>
      <c r="K13" s="592"/>
      <c r="L13" s="592"/>
      <c r="M13" s="592"/>
      <c r="N13" s="592"/>
      <c r="O13" s="592"/>
      <c r="P13" s="592"/>
      <c r="Q13" s="592"/>
      <c r="R13" s="592"/>
      <c r="S13" s="592"/>
      <c r="T13" s="592"/>
    </row>
    <row r="14" spans="1:20" s="572" customFormat="1" ht="18.75">
      <c r="A14" s="1259"/>
      <c r="B14" s="1259"/>
      <c r="C14" s="1259"/>
      <c r="D14" s="625"/>
      <c r="F14" s="621"/>
      <c r="G14" s="552" t="s">
        <v>4</v>
      </c>
      <c r="H14" s="626"/>
      <c r="I14" s="1260"/>
      <c r="J14" s="617"/>
      <c r="K14" s="592"/>
      <c r="L14" s="592"/>
      <c r="M14" s="592"/>
      <c r="N14" s="592"/>
      <c r="O14" s="592"/>
      <c r="P14" s="592"/>
      <c r="Q14" s="592"/>
      <c r="R14" s="592"/>
      <c r="S14" s="592"/>
      <c r="T14" s="592"/>
    </row>
    <row r="15" spans="1:20" s="572" customFormat="1" ht="18.75">
      <c r="A15" s="1259"/>
      <c r="B15" s="1259"/>
      <c r="C15" s="625"/>
      <c r="D15" s="625"/>
      <c r="F15" s="636"/>
      <c r="G15" s="579" t="s">
        <v>403</v>
      </c>
      <c r="H15" s="637"/>
      <c r="I15" s="638"/>
      <c r="J15" s="617"/>
      <c r="K15" s="592"/>
      <c r="L15" s="592"/>
      <c r="M15" s="592"/>
      <c r="N15" s="592"/>
      <c r="O15" s="592"/>
      <c r="P15" s="592"/>
      <c r="Q15" s="592"/>
      <c r="R15" s="592"/>
      <c r="S15" s="592"/>
      <c r="T15" s="592"/>
    </row>
    <row r="16" spans="1:20" s="572" customFormat="1" ht="18.75">
      <c r="A16" s="1259"/>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54" t="s">
        <v>595</v>
      </c>
      <c r="H19" s="1254"/>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400-000000000000}">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06_6">
    <tabColor rgb="FFEAEBEE"/>
    <pageSetUpPr fitToPage="1"/>
  </sheetPr>
  <dimension ref="A1:AH34"/>
  <sheetViews>
    <sheetView showGridLines="0" topLeftCell="I4" zoomScaleNormal="100" workbookViewId="0"/>
  </sheetViews>
  <sheetFormatPr defaultColWidth="10.5703125" defaultRowHeight="14.25"/>
  <cols>
    <col min="1" max="6" width="10.5703125" style="478" hidden="1" customWidth="1"/>
    <col min="7" max="8" width="9.140625" style="485" hidden="1" customWidth="1"/>
    <col min="9" max="9" width="3.7109375" style="485" customWidth="1"/>
    <col min="10" max="11" width="3.7109375" style="484" customWidth="1"/>
    <col min="12" max="12" width="12.7109375" style="478" customWidth="1"/>
    <col min="13" max="13" width="44.7109375" style="478" customWidth="1"/>
    <col min="14" max="14" width="2.140625"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26" width="10.5703125" style="502"/>
    <col min="27" max="27" width="10.140625" style="502" customWidth="1"/>
    <col min="28"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2" width="10.5703125" style="478"/>
    <col min="283" max="283" width="10.140625" style="478" customWidth="1"/>
    <col min="284"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8" width="10.5703125" style="478"/>
    <col min="539" max="539" width="10.140625" style="478" customWidth="1"/>
    <col min="540"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4" width="10.5703125" style="478"/>
    <col min="795" max="795" width="10.140625" style="478" customWidth="1"/>
    <col min="796"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50" width="10.5703125" style="478"/>
    <col min="1051" max="1051" width="10.140625" style="478" customWidth="1"/>
    <col min="1052"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6" width="10.5703125" style="478"/>
    <col min="1307" max="1307" width="10.140625" style="478" customWidth="1"/>
    <col min="1308"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2" width="10.5703125" style="478"/>
    <col min="1563" max="1563" width="10.140625" style="478" customWidth="1"/>
    <col min="1564"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8" width="10.5703125" style="478"/>
    <col min="1819" max="1819" width="10.140625" style="478" customWidth="1"/>
    <col min="1820"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4" width="10.5703125" style="478"/>
    <col min="2075" max="2075" width="10.140625" style="478" customWidth="1"/>
    <col min="2076"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30" width="10.5703125" style="478"/>
    <col min="2331" max="2331" width="10.140625" style="478" customWidth="1"/>
    <col min="2332"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6" width="10.5703125" style="478"/>
    <col min="2587" max="2587" width="10.140625" style="478" customWidth="1"/>
    <col min="2588"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2" width="10.5703125" style="478"/>
    <col min="2843" max="2843" width="10.140625" style="478" customWidth="1"/>
    <col min="2844"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8" width="10.5703125" style="478"/>
    <col min="3099" max="3099" width="10.140625" style="478" customWidth="1"/>
    <col min="3100"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4" width="10.5703125" style="478"/>
    <col min="3355" max="3355" width="10.140625" style="478" customWidth="1"/>
    <col min="3356"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10" width="10.5703125" style="478"/>
    <col min="3611" max="3611" width="10.140625" style="478" customWidth="1"/>
    <col min="3612"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6" width="10.5703125" style="478"/>
    <col min="3867" max="3867" width="10.140625" style="478" customWidth="1"/>
    <col min="3868"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2" width="10.5703125" style="478"/>
    <col min="4123" max="4123" width="10.140625" style="478" customWidth="1"/>
    <col min="4124"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8" width="10.5703125" style="478"/>
    <col min="4379" max="4379" width="10.140625" style="478" customWidth="1"/>
    <col min="4380"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4" width="10.5703125" style="478"/>
    <col min="4635" max="4635" width="10.140625" style="478" customWidth="1"/>
    <col min="4636"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90" width="10.5703125" style="478"/>
    <col min="4891" max="4891" width="10.140625" style="478" customWidth="1"/>
    <col min="4892"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6" width="10.5703125" style="478"/>
    <col min="5147" max="5147" width="10.140625" style="478" customWidth="1"/>
    <col min="5148"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2" width="10.5703125" style="478"/>
    <col min="5403" max="5403" width="10.140625" style="478" customWidth="1"/>
    <col min="5404"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8" width="10.5703125" style="478"/>
    <col min="5659" max="5659" width="10.140625" style="478" customWidth="1"/>
    <col min="5660"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4" width="10.5703125" style="478"/>
    <col min="5915" max="5915" width="10.140625" style="478" customWidth="1"/>
    <col min="5916"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70" width="10.5703125" style="478"/>
    <col min="6171" max="6171" width="10.140625" style="478" customWidth="1"/>
    <col min="6172"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6" width="10.5703125" style="478"/>
    <col min="6427" max="6427" width="10.140625" style="478" customWidth="1"/>
    <col min="6428"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2" width="10.5703125" style="478"/>
    <col min="6683" max="6683" width="10.140625" style="478" customWidth="1"/>
    <col min="6684"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8" width="10.5703125" style="478"/>
    <col min="6939" max="6939" width="10.140625" style="478" customWidth="1"/>
    <col min="6940"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4" width="10.5703125" style="478"/>
    <col min="7195" max="7195" width="10.140625" style="478" customWidth="1"/>
    <col min="7196"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50" width="10.5703125" style="478"/>
    <col min="7451" max="7451" width="10.140625" style="478" customWidth="1"/>
    <col min="7452"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6" width="10.5703125" style="478"/>
    <col min="7707" max="7707" width="10.140625" style="478" customWidth="1"/>
    <col min="7708"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2" width="10.5703125" style="478"/>
    <col min="7963" max="7963" width="10.140625" style="478" customWidth="1"/>
    <col min="7964"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8" width="10.5703125" style="478"/>
    <col min="8219" max="8219" width="10.140625" style="478" customWidth="1"/>
    <col min="8220"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4" width="10.5703125" style="478"/>
    <col min="8475" max="8475" width="10.140625" style="478" customWidth="1"/>
    <col min="8476"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30" width="10.5703125" style="478"/>
    <col min="8731" max="8731" width="10.140625" style="478" customWidth="1"/>
    <col min="8732"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6" width="10.5703125" style="478"/>
    <col min="8987" max="8987" width="10.140625" style="478" customWidth="1"/>
    <col min="8988"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2" width="10.5703125" style="478"/>
    <col min="9243" max="9243" width="10.140625" style="478" customWidth="1"/>
    <col min="9244"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8" width="10.5703125" style="478"/>
    <col min="9499" max="9499" width="10.140625" style="478" customWidth="1"/>
    <col min="9500"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4" width="10.5703125" style="478"/>
    <col min="9755" max="9755" width="10.140625" style="478" customWidth="1"/>
    <col min="9756"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10" width="10.5703125" style="478"/>
    <col min="10011" max="10011" width="10.140625" style="478" customWidth="1"/>
    <col min="10012"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6" width="10.5703125" style="478"/>
    <col min="10267" max="10267" width="10.140625" style="478" customWidth="1"/>
    <col min="10268"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2" width="10.5703125" style="478"/>
    <col min="10523" max="10523" width="10.140625" style="478" customWidth="1"/>
    <col min="10524"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8" width="10.5703125" style="478"/>
    <col min="10779" max="10779" width="10.140625" style="478" customWidth="1"/>
    <col min="10780"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4" width="10.5703125" style="478"/>
    <col min="11035" max="11035" width="10.140625" style="478" customWidth="1"/>
    <col min="11036"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90" width="10.5703125" style="478"/>
    <col min="11291" max="11291" width="10.140625" style="478" customWidth="1"/>
    <col min="11292"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6" width="10.5703125" style="478"/>
    <col min="11547" max="11547" width="10.140625" style="478" customWidth="1"/>
    <col min="11548"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2" width="10.5703125" style="478"/>
    <col min="11803" max="11803" width="10.140625" style="478" customWidth="1"/>
    <col min="11804"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8" width="10.5703125" style="478"/>
    <col min="12059" max="12059" width="10.140625" style="478" customWidth="1"/>
    <col min="12060"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4" width="10.5703125" style="478"/>
    <col min="12315" max="12315" width="10.140625" style="478" customWidth="1"/>
    <col min="12316"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70" width="10.5703125" style="478"/>
    <col min="12571" max="12571" width="10.140625" style="478" customWidth="1"/>
    <col min="12572"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6" width="10.5703125" style="478"/>
    <col min="12827" max="12827" width="10.140625" style="478" customWidth="1"/>
    <col min="12828"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2" width="10.5703125" style="478"/>
    <col min="13083" max="13083" width="10.140625" style="478" customWidth="1"/>
    <col min="13084"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8" width="10.5703125" style="478"/>
    <col min="13339" max="13339" width="10.140625" style="478" customWidth="1"/>
    <col min="13340"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4" width="10.5703125" style="478"/>
    <col min="13595" max="13595" width="10.140625" style="478" customWidth="1"/>
    <col min="13596"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50" width="10.5703125" style="478"/>
    <col min="13851" max="13851" width="10.140625" style="478" customWidth="1"/>
    <col min="13852"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6" width="10.5703125" style="478"/>
    <col min="14107" max="14107" width="10.140625" style="478" customWidth="1"/>
    <col min="14108"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2" width="10.5703125" style="478"/>
    <col min="14363" max="14363" width="10.140625" style="478" customWidth="1"/>
    <col min="14364"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8" width="10.5703125" style="478"/>
    <col min="14619" max="14619" width="10.140625" style="478" customWidth="1"/>
    <col min="14620"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4" width="10.5703125" style="478"/>
    <col min="14875" max="14875" width="10.140625" style="478" customWidth="1"/>
    <col min="14876"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30" width="10.5703125" style="478"/>
    <col min="15131" max="15131" width="10.140625" style="478" customWidth="1"/>
    <col min="15132"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6" width="10.5703125" style="478"/>
    <col min="15387" max="15387" width="10.140625" style="478" customWidth="1"/>
    <col min="15388"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2" width="10.5703125" style="478"/>
    <col min="15643" max="15643" width="10.140625" style="478" customWidth="1"/>
    <col min="15644"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8" width="10.5703125" style="478"/>
    <col min="15899" max="15899" width="10.140625" style="478" customWidth="1"/>
    <col min="15900"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4" width="10.5703125" style="478"/>
    <col min="16155" max="16155" width="10.140625" style="478" customWidth="1"/>
    <col min="16156" max="16384" width="10.5703125" style="478"/>
  </cols>
  <sheetData>
    <row r="1" spans="7:34" hidden="1"/>
    <row r="2" spans="7:34" hidden="1"/>
    <row r="3" spans="7:34" hidden="1"/>
    <row r="4" spans="7:34" ht="3" customHeight="1">
      <c r="J4" s="483"/>
      <c r="K4" s="483"/>
      <c r="L4" s="479"/>
      <c r="M4" s="479"/>
      <c r="N4" s="479"/>
      <c r="O4" s="486"/>
      <c r="P4" s="486"/>
      <c r="Q4" s="486"/>
      <c r="R4" s="486"/>
      <c r="S4" s="486"/>
      <c r="T4" s="486"/>
      <c r="U4" s="479"/>
    </row>
    <row r="5" spans="7:34" ht="22.5" customHeight="1">
      <c r="J5" s="483"/>
      <c r="K5" s="483"/>
      <c r="L5" s="1287" t="s">
        <v>659</v>
      </c>
      <c r="M5" s="1287"/>
      <c r="N5" s="1287"/>
      <c r="O5" s="1287"/>
      <c r="P5" s="1287"/>
      <c r="Q5" s="1287"/>
      <c r="R5" s="1287"/>
      <c r="S5" s="1287"/>
      <c r="T5" s="1287"/>
      <c r="U5" s="499"/>
    </row>
    <row r="6" spans="7:34" ht="3" customHeight="1">
      <c r="J6" s="483"/>
      <c r="K6" s="483"/>
      <c r="L6" s="479"/>
      <c r="M6" s="479"/>
      <c r="N6" s="479"/>
      <c r="O6" s="482"/>
      <c r="P6" s="482"/>
      <c r="Q6" s="482"/>
      <c r="R6" s="482"/>
      <c r="S6" s="482"/>
      <c r="T6" s="482"/>
      <c r="U6" s="479"/>
    </row>
    <row r="7" spans="7:34" s="525" customFormat="1" ht="22.5">
      <c r="G7" s="533"/>
      <c r="H7" s="533"/>
      <c r="I7" s="533"/>
      <c r="J7" s="531"/>
      <c r="K7" s="531"/>
      <c r="L7" s="526"/>
      <c r="M7" s="619" t="s">
        <v>503</v>
      </c>
      <c r="N7" s="668"/>
      <c r="O7" s="1306" t="str">
        <f>IF(NameOrPr_ch="",IF(NameOrPr="","",NameOrPr),NameOrPr_ch)</f>
        <v>Региональная служба по тарифам Нижегородской области</v>
      </c>
      <c r="P7" s="1307"/>
      <c r="Q7" s="1307"/>
      <c r="R7" s="1307"/>
      <c r="S7" s="1307"/>
      <c r="T7" s="1308"/>
      <c r="U7" s="671"/>
      <c r="X7" s="587"/>
      <c r="Y7" s="587"/>
      <c r="Z7" s="587"/>
      <c r="AA7" s="587"/>
      <c r="AB7" s="587"/>
      <c r="AC7" s="587"/>
      <c r="AD7" s="587"/>
      <c r="AE7" s="587"/>
      <c r="AF7" s="587"/>
      <c r="AG7" s="587"/>
      <c r="AH7" s="587"/>
    </row>
    <row r="8" spans="7:34" s="493" customFormat="1" ht="18.75">
      <c r="G8" s="492"/>
      <c r="H8" s="492"/>
      <c r="L8" s="501"/>
      <c r="M8" s="619" t="s">
        <v>598</v>
      </c>
      <c r="N8" s="668"/>
      <c r="O8" s="1306" t="str">
        <f>IF(datePr_ch="",IF(datePr="","",datePr),datePr_ch)</f>
        <v>21.11.2018</v>
      </c>
      <c r="P8" s="1307"/>
      <c r="Q8" s="1307"/>
      <c r="R8" s="1307"/>
      <c r="S8" s="1307"/>
      <c r="T8" s="1308"/>
      <c r="U8" s="669"/>
      <c r="X8" s="507"/>
      <c r="Y8" s="507"/>
      <c r="Z8" s="507"/>
      <c r="AA8" s="507"/>
      <c r="AB8" s="507"/>
      <c r="AC8" s="507"/>
      <c r="AD8" s="507"/>
      <c r="AE8" s="507"/>
      <c r="AF8" s="507"/>
      <c r="AG8" s="507"/>
      <c r="AH8" s="507"/>
    </row>
    <row r="9" spans="7:34" s="493" customFormat="1" ht="18.75">
      <c r="G9" s="492"/>
      <c r="H9" s="492"/>
      <c r="L9" s="554"/>
      <c r="M9" s="619" t="s">
        <v>597</v>
      </c>
      <c r="N9" s="668"/>
      <c r="O9" s="1306" t="str">
        <f>IF(numberPr_ch="",IF(numberPr="","",numberPr),numberPr_ch)</f>
        <v>47/17</v>
      </c>
      <c r="P9" s="1307"/>
      <c r="Q9" s="1307"/>
      <c r="R9" s="1307"/>
      <c r="S9" s="1307"/>
      <c r="T9" s="1308"/>
      <c r="U9" s="669"/>
      <c r="X9" s="507"/>
      <c r="Y9" s="507"/>
      <c r="Z9" s="507"/>
      <c r="AA9" s="507"/>
      <c r="AB9" s="507"/>
      <c r="AC9" s="507"/>
      <c r="AD9" s="507"/>
      <c r="AE9" s="507"/>
      <c r="AF9" s="507"/>
      <c r="AG9" s="507"/>
      <c r="AH9" s="507"/>
    </row>
    <row r="10" spans="7:34" s="493" customFormat="1" ht="18.75">
      <c r="G10" s="492"/>
      <c r="H10" s="492"/>
      <c r="L10" s="554"/>
      <c r="M10" s="619" t="s">
        <v>502</v>
      </c>
      <c r="N10" s="668"/>
      <c r="O10" s="1306" t="str">
        <f>IF(IstPub_ch="",IF(IstPub="","",IstPub),IstPub_ch)</f>
        <v>официальный сайт РСТ НО</v>
      </c>
      <c r="P10" s="1307"/>
      <c r="Q10" s="1307"/>
      <c r="R10" s="1307"/>
      <c r="S10" s="1307"/>
      <c r="T10" s="1308"/>
      <c r="U10" s="669"/>
      <c r="X10" s="507"/>
      <c r="Y10" s="507"/>
      <c r="Z10" s="507"/>
      <c r="AA10" s="507"/>
      <c r="AB10" s="507"/>
      <c r="AC10" s="507"/>
      <c r="AD10" s="507"/>
      <c r="AE10" s="507"/>
      <c r="AF10" s="507"/>
      <c r="AG10" s="507"/>
      <c r="AH10" s="507"/>
    </row>
    <row r="11" spans="7:34" s="493" customFormat="1" ht="11.25" hidden="1">
      <c r="G11" s="492"/>
      <c r="H11" s="492"/>
      <c r="L11" s="1288"/>
      <c r="M11" s="1288"/>
      <c r="N11" s="490"/>
      <c r="O11" s="1311"/>
      <c r="P11" s="1311"/>
      <c r="Q11" s="1311"/>
      <c r="R11" s="1311"/>
      <c r="S11" s="1311"/>
      <c r="T11" s="1311"/>
      <c r="U11" s="505" t="s">
        <v>373</v>
      </c>
      <c r="X11" s="507"/>
      <c r="Y11" s="507"/>
      <c r="Z11" s="507"/>
      <c r="AA11" s="507"/>
      <c r="AB11" s="507"/>
      <c r="AC11" s="507"/>
      <c r="AD11" s="507"/>
      <c r="AE11" s="507"/>
      <c r="AF11" s="507"/>
      <c r="AG11" s="507"/>
      <c r="AH11" s="507"/>
    </row>
    <row r="12" spans="7:34">
      <c r="J12" s="483"/>
      <c r="K12" s="483"/>
      <c r="L12" s="479"/>
      <c r="M12" s="479"/>
      <c r="N12" s="479"/>
      <c r="O12" s="1310"/>
      <c r="P12" s="1310"/>
      <c r="Q12" s="1310"/>
      <c r="R12" s="1310"/>
      <c r="S12" s="1310"/>
      <c r="T12" s="1310"/>
      <c r="U12" s="1310"/>
    </row>
    <row r="13" spans="7:34">
      <c r="J13" s="483"/>
      <c r="K13" s="483"/>
      <c r="L13" s="1209" t="s">
        <v>454</v>
      </c>
      <c r="M13" s="1209"/>
      <c r="N13" s="1209"/>
      <c r="O13" s="1209"/>
      <c r="P13" s="1209"/>
      <c r="Q13" s="1209"/>
      <c r="R13" s="1209"/>
      <c r="S13" s="1209"/>
      <c r="T13" s="1209"/>
      <c r="U13" s="1209"/>
      <c r="V13" s="1209"/>
      <c r="W13" s="1209" t="s">
        <v>455</v>
      </c>
    </row>
    <row r="14" spans="7:34" ht="14.25" customHeight="1">
      <c r="J14" s="483"/>
      <c r="K14" s="483"/>
      <c r="L14" s="1271" t="s">
        <v>92</v>
      </c>
      <c r="M14" s="1271" t="s">
        <v>641</v>
      </c>
      <c r="N14" s="523"/>
      <c r="O14" s="1272" t="s">
        <v>643</v>
      </c>
      <c r="P14" s="1273"/>
      <c r="Q14" s="1273"/>
      <c r="R14" s="1273"/>
      <c r="S14" s="1273"/>
      <c r="T14" s="1274"/>
      <c r="U14" s="1282" t="s">
        <v>341</v>
      </c>
      <c r="V14" s="1268" t="s">
        <v>275</v>
      </c>
      <c r="W14" s="1209"/>
    </row>
    <row r="15" spans="7:34" s="525" customFormat="1" ht="14.25" customHeight="1">
      <c r="G15" s="533"/>
      <c r="H15" s="533"/>
      <c r="I15" s="533"/>
      <c r="J15" s="531"/>
      <c r="K15" s="531"/>
      <c r="L15" s="1271"/>
      <c r="M15" s="1271"/>
      <c r="N15" s="523"/>
      <c r="O15" s="1277" t="s">
        <v>607</v>
      </c>
      <c r="P15" s="1275" t="s">
        <v>271</v>
      </c>
      <c r="Q15" s="1276"/>
      <c r="R15" s="1280" t="s">
        <v>656</v>
      </c>
      <c r="S15" s="1280"/>
      <c r="T15" s="1281"/>
      <c r="U15" s="1283"/>
      <c r="V15" s="1269"/>
      <c r="W15" s="1209"/>
      <c r="X15" s="587"/>
      <c r="Y15" s="587"/>
      <c r="Z15" s="587"/>
      <c r="AA15" s="587"/>
      <c r="AB15" s="587"/>
      <c r="AC15" s="587"/>
      <c r="AD15" s="587"/>
      <c r="AE15" s="587"/>
      <c r="AF15" s="587"/>
      <c r="AG15" s="587"/>
      <c r="AH15" s="587"/>
    </row>
    <row r="16" spans="7:34" ht="33.75">
      <c r="J16" s="483"/>
      <c r="K16" s="483"/>
      <c r="L16" s="1271"/>
      <c r="M16" s="1271"/>
      <c r="N16" s="522"/>
      <c r="O16" s="1278"/>
      <c r="P16" s="537" t="s">
        <v>767</v>
      </c>
      <c r="Q16" s="537" t="s">
        <v>768</v>
      </c>
      <c r="R16" s="538" t="s">
        <v>274</v>
      </c>
      <c r="S16" s="1266" t="s">
        <v>273</v>
      </c>
      <c r="T16" s="1267"/>
      <c r="U16" s="1284"/>
      <c r="V16" s="1270"/>
      <c r="W16" s="1209"/>
    </row>
    <row r="17" spans="1:34">
      <c r="J17" s="483"/>
      <c r="K17" s="491">
        <v>1</v>
      </c>
      <c r="L17" s="480" t="s">
        <v>93</v>
      </c>
      <c r="M17" s="480" t="s">
        <v>49</v>
      </c>
      <c r="N17" s="498" t="s">
        <v>49</v>
      </c>
      <c r="O17" s="489">
        <f ca="1">OFFSET(O17,0,-1)+1</f>
        <v>3</v>
      </c>
      <c r="P17" s="489">
        <f ca="1">OFFSET(P17,0,-1)+1</f>
        <v>4</v>
      </c>
      <c r="Q17" s="489">
        <f ca="1">OFFSET(Q17,0,-1)+1</f>
        <v>5</v>
      </c>
      <c r="R17" s="489">
        <f ca="1">OFFSET(R17,0,-1)+1</f>
        <v>6</v>
      </c>
      <c r="S17" s="1289">
        <f ca="1">OFFSET(S17,0,-1)+1</f>
        <v>7</v>
      </c>
      <c r="T17" s="1289"/>
      <c r="U17" s="489">
        <f ca="1">OFFSET(U17,0,-2)+1</f>
        <v>8</v>
      </c>
      <c r="V17" s="497">
        <f ca="1">OFFSET(V17,0,-1)</f>
        <v>8</v>
      </c>
      <c r="W17" s="489">
        <f ca="1">OFFSET(W17,0,-1)+1</f>
        <v>9</v>
      </c>
    </row>
    <row r="18" spans="1:34" ht="22.5">
      <c r="A18" s="1290">
        <v>1</v>
      </c>
      <c r="B18" s="942"/>
      <c r="C18" s="942"/>
      <c r="D18" s="942"/>
      <c r="E18" s="943"/>
      <c r="F18" s="944"/>
      <c r="G18" s="944"/>
      <c r="H18" s="944"/>
      <c r="I18" s="945"/>
      <c r="J18" s="940"/>
      <c r="K18" s="947"/>
      <c r="L18" s="595">
        <f>mergeValue(A18)</f>
        <v>1</v>
      </c>
      <c r="M18" s="643" t="s">
        <v>20</v>
      </c>
      <c r="N18" s="582"/>
      <c r="O18" s="1303"/>
      <c r="P18" s="1303"/>
      <c r="Q18" s="1303"/>
      <c r="R18" s="1303"/>
      <c r="S18" s="1303"/>
      <c r="T18" s="1303"/>
      <c r="U18" s="1303"/>
      <c r="V18" s="1303"/>
      <c r="W18" s="632" t="s">
        <v>660</v>
      </c>
    </row>
    <row r="19" spans="1:34" ht="22.5">
      <c r="A19" s="1290"/>
      <c r="B19" s="1290">
        <v>1</v>
      </c>
      <c r="C19" s="942"/>
      <c r="D19" s="942"/>
      <c r="E19" s="944"/>
      <c r="F19" s="944"/>
      <c r="G19" s="944"/>
      <c r="H19" s="944"/>
      <c r="I19" s="939"/>
      <c r="J19" s="938"/>
      <c r="K19" s="941"/>
      <c r="L19" s="595" t="str">
        <f>mergeValue(A19) &amp;"."&amp; mergeValue(B19)</f>
        <v>1.1</v>
      </c>
      <c r="M19" s="548" t="s">
        <v>16</v>
      </c>
      <c r="N19" s="582"/>
      <c r="O19" s="1303"/>
      <c r="P19" s="1303"/>
      <c r="Q19" s="1303"/>
      <c r="R19" s="1303"/>
      <c r="S19" s="1303"/>
      <c r="T19" s="1303"/>
      <c r="U19" s="1303"/>
      <c r="V19" s="1303"/>
      <c r="W19" s="632" t="s">
        <v>478</v>
      </c>
    </row>
    <row r="20" spans="1:34" ht="22.5">
      <c r="A20" s="1290"/>
      <c r="B20" s="1290"/>
      <c r="C20" s="1290">
        <v>1</v>
      </c>
      <c r="D20" s="942"/>
      <c r="E20" s="944"/>
      <c r="F20" s="944"/>
      <c r="G20" s="944"/>
      <c r="H20" s="944"/>
      <c r="I20" s="946"/>
      <c r="J20" s="938"/>
      <c r="K20" s="941"/>
      <c r="L20" s="595" t="str">
        <f>mergeValue(A20) &amp;"."&amp; mergeValue(B20)&amp;"."&amp; mergeValue(C20)</f>
        <v>1.1.1</v>
      </c>
      <c r="M20" s="549" t="s">
        <v>7</v>
      </c>
      <c r="N20" s="582"/>
      <c r="O20" s="1303"/>
      <c r="P20" s="1303"/>
      <c r="Q20" s="1303"/>
      <c r="R20" s="1303"/>
      <c r="S20" s="1303"/>
      <c r="T20" s="1303"/>
      <c r="U20" s="1303"/>
      <c r="V20" s="1303"/>
      <c r="W20" s="632" t="s">
        <v>635</v>
      </c>
    </row>
    <row r="21" spans="1:34" ht="22.5">
      <c r="A21" s="1290"/>
      <c r="B21" s="1290"/>
      <c r="C21" s="1290"/>
      <c r="D21" s="1290">
        <v>1</v>
      </c>
      <c r="E21" s="944"/>
      <c r="F21" s="944"/>
      <c r="G21" s="944"/>
      <c r="H21" s="944"/>
      <c r="I21" s="946"/>
      <c r="J21" s="938"/>
      <c r="K21" s="941"/>
      <c r="L21" s="595" t="str">
        <f>mergeValue(A21) &amp;"."&amp; mergeValue(B21)&amp;"."&amp; mergeValue(C21)&amp;"."&amp; mergeValue(D21)</f>
        <v>1.1.1.1</v>
      </c>
      <c r="M21" s="550" t="s">
        <v>22</v>
      </c>
      <c r="N21" s="582"/>
      <c r="O21" s="1303"/>
      <c r="P21" s="1303"/>
      <c r="Q21" s="1303"/>
      <c r="R21" s="1303"/>
      <c r="S21" s="1303"/>
      <c r="T21" s="1303"/>
      <c r="U21" s="1303"/>
      <c r="V21" s="1303"/>
      <c r="W21" s="632" t="s">
        <v>636</v>
      </c>
    </row>
    <row r="22" spans="1:34" ht="11.25" hidden="1" customHeight="1">
      <c r="A22" s="1290"/>
      <c r="B22" s="1290"/>
      <c r="C22" s="1290"/>
      <c r="D22" s="1290"/>
      <c r="E22" s="1290">
        <v>1</v>
      </c>
      <c r="F22" s="944"/>
      <c r="G22" s="944"/>
      <c r="H22" s="942">
        <v>1</v>
      </c>
      <c r="I22" s="1290">
        <v>1</v>
      </c>
      <c r="J22" s="944"/>
      <c r="K22" s="949"/>
      <c r="L22" s="595"/>
      <c r="M22" s="556"/>
      <c r="N22" s="583"/>
      <c r="O22" s="633"/>
      <c r="P22" s="633"/>
      <c r="Q22" s="633"/>
      <c r="R22" s="633"/>
      <c r="S22" s="633"/>
      <c r="T22" s="633"/>
      <c r="U22" s="633"/>
      <c r="V22" s="510"/>
      <c r="W22" s="561"/>
    </row>
    <row r="23" spans="1:34" ht="90">
      <c r="A23" s="1290"/>
      <c r="B23" s="1290"/>
      <c r="C23" s="1290"/>
      <c r="D23" s="1290"/>
      <c r="E23" s="1290"/>
      <c r="F23" s="1290">
        <v>1</v>
      </c>
      <c r="G23" s="942"/>
      <c r="H23" s="942"/>
      <c r="I23" s="1290"/>
      <c r="J23" s="1290">
        <v>1</v>
      </c>
      <c r="K23" s="950"/>
      <c r="L23" s="595" t="str">
        <f>mergeValue(A23) &amp;"."&amp; mergeValue(B23)&amp;"."&amp; mergeValue(C23)&amp;"."&amp; mergeValue(D23)&amp;"."&amp;  mergeValue(F23)</f>
        <v>1.1.1.1.1</v>
      </c>
      <c r="M23" s="557" t="s">
        <v>10</v>
      </c>
      <c r="N23" s="583"/>
      <c r="O23" s="1292"/>
      <c r="P23" s="1292"/>
      <c r="Q23" s="1292"/>
      <c r="R23" s="1292"/>
      <c r="S23" s="1292"/>
      <c r="T23" s="1292"/>
      <c r="U23" s="1292"/>
      <c r="V23" s="1292"/>
      <c r="W23" s="632" t="s">
        <v>637</v>
      </c>
      <c r="Y23" s="506" t="str">
        <f>strCheckUnique(Z23:Z26)</f>
        <v/>
      </c>
      <c r="AA23" s="506"/>
    </row>
    <row r="24" spans="1:34" ht="189" customHeight="1">
      <c r="A24" s="1290"/>
      <c r="B24" s="1290"/>
      <c r="C24" s="1290"/>
      <c r="D24" s="1290"/>
      <c r="E24" s="1290"/>
      <c r="F24" s="1290"/>
      <c r="G24" s="942">
        <v>1</v>
      </c>
      <c r="H24" s="942"/>
      <c r="I24" s="1290"/>
      <c r="J24" s="1290"/>
      <c r="K24" s="950">
        <v>1</v>
      </c>
      <c r="L24" s="595" t="str">
        <f>mergeValue(A24) &amp;"."&amp; mergeValue(B24)&amp;"."&amp; mergeValue(C24)&amp;"."&amp; mergeValue(D24)&amp;"."&amp; mergeValue(F24)&amp;"."&amp; mergeValue(G24)</f>
        <v>1.1.1.1.1.1</v>
      </c>
      <c r="M24" s="1071"/>
      <c r="N24" s="588"/>
      <c r="O24" s="564"/>
      <c r="P24" s="564"/>
      <c r="Q24" s="1096"/>
      <c r="R24" s="1301"/>
      <c r="S24" s="1286" t="s">
        <v>84</v>
      </c>
      <c r="T24" s="1301"/>
      <c r="U24" s="1286" t="s">
        <v>85</v>
      </c>
      <c r="V24" s="580"/>
      <c r="W24" s="1261" t="s">
        <v>661</v>
      </c>
      <c r="X24" s="502" t="str">
        <f>strCheckDate(O25:V25)</f>
        <v/>
      </c>
      <c r="Y24" s="506"/>
      <c r="Z24" s="506" t="str">
        <f>IF(M24="","",M24 )</f>
        <v/>
      </c>
      <c r="AA24" s="506"/>
      <c r="AB24" s="506"/>
      <c r="AC24" s="506"/>
    </row>
    <row r="25" spans="1:34" ht="11.25" hidden="1">
      <c r="A25" s="1290"/>
      <c r="B25" s="1290"/>
      <c r="C25" s="1290"/>
      <c r="D25" s="1290"/>
      <c r="E25" s="1290"/>
      <c r="F25" s="1290"/>
      <c r="G25" s="942"/>
      <c r="H25" s="942"/>
      <c r="I25" s="1290"/>
      <c r="J25" s="1290"/>
      <c r="K25" s="950"/>
      <c r="L25" s="602"/>
      <c r="M25" s="648"/>
      <c r="N25" s="588"/>
      <c r="O25" s="564"/>
      <c r="P25" s="564"/>
      <c r="Q25" s="586" t="str">
        <f>R24 &amp; "-" &amp; T24</f>
        <v>-</v>
      </c>
      <c r="R25" s="1285"/>
      <c r="S25" s="1286"/>
      <c r="T25" s="1285"/>
      <c r="U25" s="1286"/>
      <c r="V25" s="580"/>
      <c r="W25" s="1262"/>
    </row>
    <row r="26" spans="1:34" s="477" customFormat="1" ht="15" customHeight="1">
      <c r="A26" s="1290"/>
      <c r="B26" s="1290"/>
      <c r="C26" s="1290"/>
      <c r="D26" s="1290"/>
      <c r="E26" s="1290"/>
      <c r="F26" s="1290"/>
      <c r="G26" s="944"/>
      <c r="H26" s="942"/>
      <c r="I26" s="1290"/>
      <c r="J26" s="1290"/>
      <c r="K26" s="949"/>
      <c r="L26" s="540"/>
      <c r="M26" s="558" t="s">
        <v>25</v>
      </c>
      <c r="N26" s="553"/>
      <c r="O26" s="547"/>
      <c r="P26" s="547"/>
      <c r="Q26" s="547"/>
      <c r="R26" s="575"/>
      <c r="S26" s="566"/>
      <c r="T26" s="565"/>
      <c r="U26" s="553"/>
      <c r="V26" s="562"/>
      <c r="W26" s="1263"/>
      <c r="X26" s="503"/>
      <c r="Y26" s="503"/>
      <c r="Z26" s="503"/>
      <c r="AA26" s="503"/>
      <c r="AB26" s="503"/>
      <c r="AC26" s="503"/>
      <c r="AD26" s="503"/>
      <c r="AE26" s="503"/>
      <c r="AF26" s="503"/>
      <c r="AG26" s="503"/>
      <c r="AH26" s="503"/>
    </row>
    <row r="27" spans="1:34" s="477" customFormat="1" ht="15" customHeight="1">
      <c r="A27" s="1290"/>
      <c r="B27" s="1290"/>
      <c r="C27" s="1290"/>
      <c r="D27" s="1290"/>
      <c r="E27" s="1290"/>
      <c r="F27" s="944"/>
      <c r="G27" s="944"/>
      <c r="H27" s="942"/>
      <c r="I27" s="1290"/>
      <c r="J27" s="944"/>
      <c r="K27" s="949"/>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4" s="477" customFormat="1" ht="0.2" customHeight="1">
      <c r="A28" s="1290"/>
      <c r="B28" s="1290"/>
      <c r="C28" s="1290"/>
      <c r="D28" s="1290"/>
      <c r="E28" s="948"/>
      <c r="F28" s="944"/>
      <c r="G28" s="944"/>
      <c r="H28" s="944"/>
      <c r="I28" s="940"/>
      <c r="J28" s="937"/>
      <c r="K28" s="947"/>
      <c r="L28" s="540"/>
      <c r="M28" s="553"/>
      <c r="N28" s="551"/>
      <c r="O28" s="547"/>
      <c r="P28" s="547"/>
      <c r="Q28" s="547"/>
      <c r="R28" s="575"/>
      <c r="S28" s="566"/>
      <c r="T28" s="565"/>
      <c r="U28" s="551"/>
      <c r="V28" s="566"/>
      <c r="W28" s="562"/>
      <c r="X28" s="503"/>
      <c r="Y28" s="503"/>
      <c r="Z28" s="503"/>
      <c r="AA28" s="503"/>
      <c r="AB28" s="503"/>
      <c r="AC28" s="503"/>
      <c r="AD28" s="503"/>
      <c r="AE28" s="503"/>
      <c r="AF28" s="503"/>
      <c r="AG28" s="503"/>
      <c r="AH28" s="503"/>
    </row>
    <row r="29" spans="1:34" s="477" customFormat="1" ht="15" customHeight="1">
      <c r="A29" s="1290"/>
      <c r="B29" s="1290"/>
      <c r="C29" s="1290"/>
      <c r="D29" s="948"/>
      <c r="E29" s="948"/>
      <c r="F29" s="944"/>
      <c r="G29" s="944"/>
      <c r="H29" s="944"/>
      <c r="I29" s="940"/>
      <c r="J29" s="937"/>
      <c r="K29" s="947"/>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4" s="477" customFormat="1" ht="15" customHeight="1">
      <c r="A30" s="1290"/>
      <c r="B30" s="1290"/>
      <c r="C30" s="948"/>
      <c r="D30" s="948"/>
      <c r="E30" s="948"/>
      <c r="F30" s="948"/>
      <c r="G30" s="953"/>
      <c r="H30" s="940"/>
      <c r="I30" s="951"/>
      <c r="J30" s="937"/>
      <c r="K30" s="952"/>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4" s="477" customFormat="1" ht="15" customHeight="1">
      <c r="A31" s="1290"/>
      <c r="B31" s="948"/>
      <c r="C31" s="948"/>
      <c r="D31" s="948"/>
      <c r="E31" s="948"/>
      <c r="F31" s="948"/>
      <c r="G31" s="953"/>
      <c r="H31" s="940"/>
      <c r="I31" s="940"/>
      <c r="J31" s="937"/>
      <c r="K31" s="947"/>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4" s="477" customFormat="1" ht="15" customHeight="1">
      <c r="A32" s="936"/>
      <c r="B32" s="936"/>
      <c r="C32" s="936"/>
      <c r="D32" s="936"/>
      <c r="E32" s="936"/>
      <c r="F32" s="936"/>
      <c r="G32" s="936"/>
      <c r="H32" s="936"/>
      <c r="I32" s="936"/>
      <c r="J32" s="936"/>
      <c r="K32" s="936"/>
      <c r="L32" s="494"/>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23.75" customHeight="1">
      <c r="L34" s="1">
        <v>1</v>
      </c>
      <c r="M34" s="1254" t="s">
        <v>662</v>
      </c>
      <c r="N34" s="1254"/>
      <c r="O34" s="1254"/>
      <c r="P34" s="1254"/>
      <c r="Q34" s="1254"/>
      <c r="R34" s="1254"/>
      <c r="S34" s="1254"/>
      <c r="T34" s="1254"/>
      <c r="U34" s="1254"/>
      <c r="V34" s="1254"/>
      <c r="W34" s="1254"/>
    </row>
  </sheetData>
  <sheetProtection password="FA9C" sheet="1" objects="1" scenarios="1" formatColumns="0" formatRows="0"/>
  <dataConsolidate link="1"/>
  <mergeCells count="39">
    <mergeCell ref="F23:F26"/>
    <mergeCell ref="J23:J26"/>
    <mergeCell ref="O23:V23"/>
    <mergeCell ref="R24:R25"/>
    <mergeCell ref="S24:S25"/>
    <mergeCell ref="L11:M11"/>
    <mergeCell ref="O11:T11"/>
    <mergeCell ref="O12:U12"/>
    <mergeCell ref="A18:A31"/>
    <mergeCell ref="O18:V18"/>
    <mergeCell ref="B19:B30"/>
    <mergeCell ref="O19:V19"/>
    <mergeCell ref="C20:C29"/>
    <mergeCell ref="S16:T16"/>
    <mergeCell ref="T24:T25"/>
    <mergeCell ref="U24:U25"/>
    <mergeCell ref="O20:V20"/>
    <mergeCell ref="D21:D28"/>
    <mergeCell ref="O21:V21"/>
    <mergeCell ref="E22:E27"/>
    <mergeCell ref="I22:I27"/>
    <mergeCell ref="L5:T5"/>
    <mergeCell ref="O9:T9"/>
    <mergeCell ref="O10:T10"/>
    <mergeCell ref="O7:T7"/>
    <mergeCell ref="O8:T8"/>
    <mergeCell ref="M34:W34"/>
    <mergeCell ref="W24:W26"/>
    <mergeCell ref="L13:V13"/>
    <mergeCell ref="L14:L16"/>
    <mergeCell ref="M14:M16"/>
    <mergeCell ref="O14:T14"/>
    <mergeCell ref="U14:U16"/>
    <mergeCell ref="V14:V16"/>
    <mergeCell ref="O15:O16"/>
    <mergeCell ref="P15:Q15"/>
    <mergeCell ref="R15:T15"/>
    <mergeCell ref="S17:T17"/>
    <mergeCell ref="W13:W16"/>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5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5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500-000002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5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500-000004000000}"/>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500-000005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500-000006000000}"/>
    <dataValidation type="list" allowBlank="1" showInputMessage="1" showErrorMessage="1" errorTitle="Ошибка" error="Выберите значение из списка" prompt="Выберите значение из списка" sqref="O23:V23" xr:uid="{00000000-0002-0000-15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05_7">
    <tabColor indexed="22"/>
  </sheetPr>
  <dimension ref="A1:T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20" width="10.5703125" style="587"/>
    <col min="21" max="16384" width="10.5703125" style="525"/>
  </cols>
  <sheetData>
    <row r="1" spans="1:20" ht="3" customHeight="1">
      <c r="A1" s="593" t="s">
        <v>183</v>
      </c>
    </row>
    <row r="2" spans="1:20" ht="22.5">
      <c r="F2" s="1255" t="s">
        <v>492</v>
      </c>
      <c r="G2" s="1256"/>
      <c r="H2" s="1257"/>
      <c r="I2" s="642"/>
    </row>
    <row r="3" spans="1:20" ht="3" customHeight="1"/>
    <row r="4" spans="1:20" s="572" customFormat="1" ht="11.25">
      <c r="A4" s="592"/>
      <c r="B4" s="592"/>
      <c r="C4" s="592"/>
      <c r="D4" s="592"/>
      <c r="F4" s="1209" t="s">
        <v>454</v>
      </c>
      <c r="G4" s="1209"/>
      <c r="H4" s="1209"/>
      <c r="I4" s="1258" t="s">
        <v>455</v>
      </c>
      <c r="J4" s="592"/>
      <c r="K4" s="592"/>
      <c r="L4" s="592"/>
      <c r="M4" s="592"/>
      <c r="N4" s="592"/>
      <c r="O4" s="592"/>
      <c r="P4" s="592"/>
      <c r="Q4" s="592"/>
      <c r="R4" s="592"/>
      <c r="S4" s="592"/>
      <c r="T4" s="592"/>
    </row>
    <row r="5" spans="1:20" s="572" customFormat="1" ht="11.25" customHeight="1">
      <c r="A5" s="592"/>
      <c r="B5" s="592"/>
      <c r="C5" s="592"/>
      <c r="D5" s="592"/>
      <c r="F5" s="608" t="s">
        <v>92</v>
      </c>
      <c r="G5" s="620" t="s">
        <v>457</v>
      </c>
      <c r="H5" s="607" t="s">
        <v>442</v>
      </c>
      <c r="I5" s="1258"/>
      <c r="J5" s="592"/>
      <c r="K5" s="592"/>
      <c r="L5" s="592"/>
      <c r="M5" s="592"/>
      <c r="N5" s="592"/>
      <c r="O5" s="592"/>
      <c r="P5" s="592"/>
      <c r="Q5" s="592"/>
      <c r="R5" s="592"/>
      <c r="S5" s="592"/>
      <c r="T5" s="592"/>
    </row>
    <row r="6" spans="1:20" s="572" customFormat="1" ht="12" customHeight="1">
      <c r="A6" s="592"/>
      <c r="B6" s="592"/>
      <c r="C6" s="592"/>
      <c r="D6" s="592"/>
      <c r="F6" s="609" t="s">
        <v>93</v>
      </c>
      <c r="G6" s="611">
        <v>2</v>
      </c>
      <c r="H6" s="612">
        <v>3</v>
      </c>
      <c r="I6" s="610">
        <v>4</v>
      </c>
      <c r="J6" s="592">
        <v>4</v>
      </c>
      <c r="K6" s="592"/>
      <c r="L6" s="592"/>
      <c r="M6" s="592"/>
      <c r="N6" s="592"/>
      <c r="O6" s="592"/>
      <c r="P6" s="592"/>
      <c r="Q6" s="592"/>
      <c r="R6" s="592"/>
      <c r="S6" s="592"/>
      <c r="T6" s="592"/>
    </row>
    <row r="7" spans="1:20" s="572" customFormat="1" ht="18.75">
      <c r="A7" s="592"/>
      <c r="B7" s="592"/>
      <c r="C7" s="592"/>
      <c r="D7" s="592"/>
      <c r="F7" s="618">
        <v>1</v>
      </c>
      <c r="G7" s="634" t="s">
        <v>493</v>
      </c>
      <c r="H7" s="606" t="str">
        <f>IF(dateCh="","",dateCh)</f>
        <v>19.12.2018</v>
      </c>
      <c r="I7" s="583" t="s">
        <v>494</v>
      </c>
      <c r="J7" s="617"/>
      <c r="K7" s="592"/>
      <c r="L7" s="592"/>
      <c r="M7" s="592"/>
      <c r="N7" s="592"/>
      <c r="O7" s="592"/>
      <c r="P7" s="592"/>
      <c r="Q7" s="592"/>
      <c r="R7" s="592"/>
      <c r="S7" s="592"/>
      <c r="T7" s="592"/>
    </row>
    <row r="8" spans="1:20" s="572" customFormat="1" ht="45">
      <c r="A8" s="1259">
        <v>1</v>
      </c>
      <c r="B8" s="592"/>
      <c r="C8" s="592"/>
      <c r="D8" s="592"/>
      <c r="F8" s="618" t="str">
        <f>"2." &amp;mergeValue(A8)</f>
        <v>2.1</v>
      </c>
      <c r="G8" s="634" t="s">
        <v>495</v>
      </c>
      <c r="H8" s="606"/>
      <c r="I8" s="583" t="s">
        <v>592</v>
      </c>
      <c r="J8" s="617"/>
      <c r="K8" s="592"/>
      <c r="L8" s="592"/>
      <c r="M8" s="592"/>
      <c r="N8" s="592"/>
      <c r="O8" s="592"/>
      <c r="P8" s="592"/>
      <c r="Q8" s="592"/>
      <c r="R8" s="592"/>
      <c r="S8" s="592"/>
      <c r="T8" s="592"/>
    </row>
    <row r="9" spans="1:20" s="572" customFormat="1" ht="22.5">
      <c r="A9" s="1259"/>
      <c r="B9" s="592"/>
      <c r="C9" s="592"/>
      <c r="D9" s="592"/>
      <c r="F9" s="618" t="str">
        <f>"3." &amp;mergeValue(A9)</f>
        <v>3.1</v>
      </c>
      <c r="G9" s="634" t="s">
        <v>496</v>
      </c>
      <c r="H9" s="606"/>
      <c r="I9" s="583" t="s">
        <v>590</v>
      </c>
      <c r="J9" s="617"/>
      <c r="K9" s="592"/>
      <c r="L9" s="592"/>
      <c r="M9" s="592"/>
      <c r="N9" s="592"/>
      <c r="O9" s="592"/>
      <c r="P9" s="592"/>
      <c r="Q9" s="592"/>
      <c r="R9" s="592"/>
      <c r="S9" s="592"/>
      <c r="T9" s="592"/>
    </row>
    <row r="10" spans="1:20" s="572" customFormat="1" ht="22.5">
      <c r="A10" s="1259"/>
      <c r="B10" s="592"/>
      <c r="C10" s="592"/>
      <c r="D10" s="592"/>
      <c r="F10" s="618" t="str">
        <f>"4."&amp;mergeValue(A10)</f>
        <v>4.1</v>
      </c>
      <c r="G10" s="634" t="s">
        <v>497</v>
      </c>
      <c r="H10" s="607" t="s">
        <v>458</v>
      </c>
      <c r="I10" s="583"/>
      <c r="J10" s="617"/>
      <c r="K10" s="592"/>
      <c r="L10" s="592"/>
      <c r="M10" s="592"/>
      <c r="N10" s="592"/>
      <c r="O10" s="592"/>
      <c r="P10" s="592"/>
      <c r="Q10" s="592"/>
      <c r="R10" s="592"/>
      <c r="S10" s="592"/>
      <c r="T10" s="592"/>
    </row>
    <row r="11" spans="1:20" s="572" customFormat="1" ht="18.75">
      <c r="A11" s="1259"/>
      <c r="B11" s="1259">
        <v>1</v>
      </c>
      <c r="C11" s="625"/>
      <c r="D11" s="625"/>
      <c r="F11" s="618" t="str">
        <f>"4."&amp;mergeValue(A11) &amp;"."&amp;mergeValue(B11)</f>
        <v>4.1.1</v>
      </c>
      <c r="G11" s="613" t="s">
        <v>594</v>
      </c>
      <c r="H11" s="606" t="str">
        <f>IF(region_name="","",region_name)</f>
        <v>Нижегородская область</v>
      </c>
      <c r="I11" s="583" t="s">
        <v>500</v>
      </c>
      <c r="J11" s="617"/>
      <c r="K11" s="592"/>
      <c r="L11" s="592"/>
      <c r="M11" s="592"/>
      <c r="N11" s="592"/>
      <c r="O11" s="592"/>
      <c r="P11" s="592"/>
      <c r="Q11" s="592"/>
      <c r="R11" s="592"/>
      <c r="S11" s="592"/>
      <c r="T11" s="592"/>
    </row>
    <row r="12" spans="1:20" s="572" customFormat="1" ht="22.5">
      <c r="A12" s="1259"/>
      <c r="B12" s="1259"/>
      <c r="C12" s="1259">
        <v>1</v>
      </c>
      <c r="D12" s="625"/>
      <c r="F12" s="618" t="str">
        <f>"4."&amp;mergeValue(A12) &amp;"."&amp;mergeValue(B12)&amp;"."&amp;mergeValue(C12)</f>
        <v>4.1.1.1</v>
      </c>
      <c r="G12" s="624" t="s">
        <v>498</v>
      </c>
      <c r="H12" s="606"/>
      <c r="I12" s="583" t="s">
        <v>501</v>
      </c>
      <c r="J12" s="617"/>
      <c r="K12" s="592"/>
      <c r="L12" s="592"/>
      <c r="M12" s="592"/>
      <c r="N12" s="592"/>
      <c r="O12" s="592"/>
      <c r="P12" s="592"/>
      <c r="Q12" s="592"/>
      <c r="R12" s="592"/>
      <c r="S12" s="592"/>
      <c r="T12" s="592"/>
    </row>
    <row r="13" spans="1:20" s="572" customFormat="1" ht="39" customHeight="1">
      <c r="A13" s="1259"/>
      <c r="B13" s="1259"/>
      <c r="C13" s="1259"/>
      <c r="D13" s="625">
        <v>1</v>
      </c>
      <c r="F13" s="618" t="str">
        <f>"4."&amp;mergeValue(A13) &amp;"."&amp;mergeValue(B13)&amp;"."&amp;mergeValue(C13)&amp;"."&amp;mergeValue(D13)</f>
        <v>4.1.1.1.1</v>
      </c>
      <c r="G13" s="635" t="s">
        <v>499</v>
      </c>
      <c r="H13" s="606"/>
      <c r="I13" s="1260" t="s">
        <v>593</v>
      </c>
      <c r="J13" s="617"/>
      <c r="K13" s="592"/>
      <c r="L13" s="592"/>
      <c r="M13" s="592"/>
      <c r="N13" s="592"/>
      <c r="O13" s="592"/>
      <c r="P13" s="592"/>
      <c r="Q13" s="592"/>
      <c r="R13" s="592"/>
      <c r="S13" s="592"/>
      <c r="T13" s="592"/>
    </row>
    <row r="14" spans="1:20" s="572" customFormat="1" ht="18.75">
      <c r="A14" s="1259"/>
      <c r="B14" s="1259"/>
      <c r="C14" s="1259"/>
      <c r="D14" s="625"/>
      <c r="F14" s="621"/>
      <c r="G14" s="552" t="s">
        <v>4</v>
      </c>
      <c r="H14" s="626"/>
      <c r="I14" s="1260"/>
      <c r="J14" s="617"/>
      <c r="K14" s="592"/>
      <c r="L14" s="592"/>
      <c r="M14" s="592"/>
      <c r="N14" s="592"/>
      <c r="O14" s="592"/>
      <c r="P14" s="592"/>
      <c r="Q14" s="592"/>
      <c r="R14" s="592"/>
      <c r="S14" s="592"/>
      <c r="T14" s="592"/>
    </row>
    <row r="15" spans="1:20" s="572" customFormat="1" ht="18.75">
      <c r="A15" s="1259"/>
      <c r="B15" s="1259"/>
      <c r="C15" s="625"/>
      <c r="D15" s="625"/>
      <c r="F15" s="636"/>
      <c r="G15" s="579" t="s">
        <v>403</v>
      </c>
      <c r="H15" s="637"/>
      <c r="I15" s="638"/>
      <c r="J15" s="617"/>
      <c r="K15" s="592"/>
      <c r="L15" s="592"/>
      <c r="M15" s="592"/>
      <c r="N15" s="592"/>
      <c r="O15" s="592"/>
      <c r="P15" s="592"/>
      <c r="Q15" s="592"/>
      <c r="R15" s="592"/>
      <c r="S15" s="592"/>
      <c r="T15" s="592"/>
    </row>
    <row r="16" spans="1:20" s="572" customFormat="1" ht="18.75">
      <c r="A16" s="1259"/>
      <c r="B16" s="592"/>
      <c r="C16" s="592"/>
      <c r="D16" s="592"/>
      <c r="F16" s="621"/>
      <c r="G16" s="560" t="s">
        <v>507</v>
      </c>
      <c r="H16" s="622"/>
      <c r="I16" s="623"/>
      <c r="J16" s="617"/>
      <c r="K16" s="592"/>
      <c r="L16" s="592"/>
      <c r="M16" s="592"/>
      <c r="N16" s="592"/>
      <c r="O16" s="592"/>
      <c r="P16" s="592"/>
      <c r="Q16" s="592"/>
      <c r="R16" s="592"/>
      <c r="S16" s="592"/>
      <c r="T16" s="592"/>
    </row>
    <row r="17" spans="1:20" s="572" customFormat="1" ht="18.75">
      <c r="A17" s="592"/>
      <c r="B17" s="592"/>
      <c r="C17" s="592"/>
      <c r="D17" s="592"/>
      <c r="F17" s="621"/>
      <c r="G17" s="567" t="s">
        <v>506</v>
      </c>
      <c r="H17" s="622"/>
      <c r="I17" s="623"/>
      <c r="J17" s="617"/>
      <c r="K17" s="592"/>
      <c r="L17" s="592"/>
      <c r="M17" s="592"/>
      <c r="N17" s="592"/>
      <c r="O17" s="592"/>
      <c r="P17" s="592"/>
      <c r="Q17" s="592"/>
      <c r="R17" s="592"/>
      <c r="S17" s="592"/>
      <c r="T17" s="592"/>
    </row>
    <row r="18" spans="1:20" s="615" customFormat="1" ht="3" customHeight="1">
      <c r="A18" s="616"/>
      <c r="B18" s="616"/>
      <c r="C18" s="616"/>
      <c r="D18" s="616"/>
      <c r="F18" s="627"/>
      <c r="G18" s="628"/>
      <c r="H18" s="629"/>
      <c r="I18" s="630"/>
      <c r="J18" s="616"/>
      <c r="K18" s="616"/>
      <c r="L18" s="616"/>
      <c r="M18" s="616"/>
      <c r="N18" s="616"/>
      <c r="O18" s="616"/>
      <c r="P18" s="616"/>
      <c r="Q18" s="616"/>
      <c r="R18" s="616"/>
      <c r="S18" s="616"/>
      <c r="T18" s="616"/>
    </row>
    <row r="19" spans="1:20" s="615" customFormat="1" ht="15" customHeight="1">
      <c r="A19" s="616"/>
      <c r="B19" s="616"/>
      <c r="C19" s="616"/>
      <c r="D19" s="616"/>
      <c r="F19" s="614"/>
      <c r="G19" s="1254" t="s">
        <v>595</v>
      </c>
      <c r="H19" s="1254"/>
      <c r="I19" s="596"/>
      <c r="J19" s="616"/>
      <c r="K19" s="616"/>
      <c r="L19" s="616"/>
      <c r="M19" s="616"/>
      <c r="N19" s="616"/>
      <c r="O19" s="616"/>
      <c r="P19" s="616"/>
      <c r="Q19" s="616"/>
      <c r="R19" s="616"/>
      <c r="S19" s="616"/>
      <c r="T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1600-000000000000}">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4.7109375" style="478" customWidth="1"/>
    <col min="14" max="14" width="2" style="478" hidden="1" customWidth="1"/>
    <col min="15" max="17" width="23.7109375" style="478" hidden="1" customWidth="1"/>
    <col min="18" max="18" width="11.7109375" style="478" customWidth="1"/>
    <col min="19" max="19" width="3.7109375" style="478" customWidth="1"/>
    <col min="20" max="20" width="11.7109375" style="478" customWidth="1"/>
    <col min="21" max="21" width="8.5703125" style="478" hidden="1" customWidth="1"/>
    <col min="22" max="22" width="4.7109375" style="478" customWidth="1"/>
    <col min="23" max="23" width="115.7109375" style="478" customWidth="1"/>
    <col min="24" max="34" width="10.5703125" style="502"/>
    <col min="35" max="256" width="10.5703125" style="478"/>
    <col min="257" max="264" width="0" style="478" hidden="1" customWidth="1"/>
    <col min="265" max="267" width="3.7109375" style="478" customWidth="1"/>
    <col min="268" max="268" width="12.7109375" style="478" customWidth="1"/>
    <col min="269" max="269" width="47.42578125" style="478" customWidth="1"/>
    <col min="270" max="273" width="0" style="478" hidden="1"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512" width="10.5703125" style="478"/>
    <col min="513" max="520" width="0" style="478" hidden="1" customWidth="1"/>
    <col min="521" max="523" width="3.7109375" style="478" customWidth="1"/>
    <col min="524" max="524" width="12.7109375" style="478" customWidth="1"/>
    <col min="525" max="525" width="47.42578125" style="478" customWidth="1"/>
    <col min="526" max="529" width="0" style="478" hidden="1"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768" width="10.5703125" style="478"/>
    <col min="769" max="776" width="0" style="478" hidden="1" customWidth="1"/>
    <col min="777" max="779" width="3.7109375" style="478" customWidth="1"/>
    <col min="780" max="780" width="12.7109375" style="478" customWidth="1"/>
    <col min="781" max="781" width="47.42578125" style="478" customWidth="1"/>
    <col min="782" max="785" width="0" style="478" hidden="1"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1024" width="10.5703125" style="478"/>
    <col min="1025" max="1032" width="0" style="478" hidden="1" customWidth="1"/>
    <col min="1033" max="1035" width="3.7109375" style="478" customWidth="1"/>
    <col min="1036" max="1036" width="12.7109375" style="478" customWidth="1"/>
    <col min="1037" max="1037" width="47.42578125" style="478" customWidth="1"/>
    <col min="1038" max="1041" width="0" style="478" hidden="1"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280" width="10.5703125" style="478"/>
    <col min="1281" max="1288" width="0" style="478" hidden="1" customWidth="1"/>
    <col min="1289" max="1291" width="3.7109375" style="478" customWidth="1"/>
    <col min="1292" max="1292" width="12.7109375" style="478" customWidth="1"/>
    <col min="1293" max="1293" width="47.42578125" style="478" customWidth="1"/>
    <col min="1294" max="1297" width="0" style="478" hidden="1"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536" width="10.5703125" style="478"/>
    <col min="1537" max="1544" width="0" style="478" hidden="1" customWidth="1"/>
    <col min="1545" max="1547" width="3.7109375" style="478" customWidth="1"/>
    <col min="1548" max="1548" width="12.7109375" style="478" customWidth="1"/>
    <col min="1549" max="1549" width="47.42578125" style="478" customWidth="1"/>
    <col min="1550" max="1553" width="0" style="478" hidden="1"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792" width="10.5703125" style="478"/>
    <col min="1793" max="1800" width="0" style="478" hidden="1" customWidth="1"/>
    <col min="1801" max="1803" width="3.7109375" style="478" customWidth="1"/>
    <col min="1804" max="1804" width="12.7109375" style="478" customWidth="1"/>
    <col min="1805" max="1805" width="47.42578125" style="478" customWidth="1"/>
    <col min="1806" max="1809" width="0" style="478" hidden="1"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2048" width="10.5703125" style="478"/>
    <col min="2049" max="2056" width="0" style="478" hidden="1" customWidth="1"/>
    <col min="2057" max="2059" width="3.7109375" style="478" customWidth="1"/>
    <col min="2060" max="2060" width="12.7109375" style="478" customWidth="1"/>
    <col min="2061" max="2061" width="47.42578125" style="478" customWidth="1"/>
    <col min="2062" max="2065" width="0" style="478" hidden="1"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304" width="10.5703125" style="478"/>
    <col min="2305" max="2312" width="0" style="478" hidden="1" customWidth="1"/>
    <col min="2313" max="2315" width="3.7109375" style="478" customWidth="1"/>
    <col min="2316" max="2316" width="12.7109375" style="478" customWidth="1"/>
    <col min="2317" max="2317" width="47.42578125" style="478" customWidth="1"/>
    <col min="2318" max="2321" width="0" style="478" hidden="1"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560" width="10.5703125" style="478"/>
    <col min="2561" max="2568" width="0" style="478" hidden="1" customWidth="1"/>
    <col min="2569" max="2571" width="3.7109375" style="478" customWidth="1"/>
    <col min="2572" max="2572" width="12.7109375" style="478" customWidth="1"/>
    <col min="2573" max="2573" width="47.42578125" style="478" customWidth="1"/>
    <col min="2574" max="2577" width="0" style="478" hidden="1"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816" width="10.5703125" style="478"/>
    <col min="2817" max="2824" width="0" style="478" hidden="1" customWidth="1"/>
    <col min="2825" max="2827" width="3.7109375" style="478" customWidth="1"/>
    <col min="2828" max="2828" width="12.7109375" style="478" customWidth="1"/>
    <col min="2829" max="2829" width="47.42578125" style="478" customWidth="1"/>
    <col min="2830" max="2833" width="0" style="478" hidden="1"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3072" width="10.5703125" style="478"/>
    <col min="3073" max="3080" width="0" style="478" hidden="1" customWidth="1"/>
    <col min="3081" max="3083" width="3.7109375" style="478" customWidth="1"/>
    <col min="3084" max="3084" width="12.7109375" style="478" customWidth="1"/>
    <col min="3085" max="3085" width="47.42578125" style="478" customWidth="1"/>
    <col min="3086" max="3089" width="0" style="478" hidden="1"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328" width="10.5703125" style="478"/>
    <col min="3329" max="3336" width="0" style="478" hidden="1" customWidth="1"/>
    <col min="3337" max="3339" width="3.7109375" style="478" customWidth="1"/>
    <col min="3340" max="3340" width="12.7109375" style="478" customWidth="1"/>
    <col min="3341" max="3341" width="47.42578125" style="478" customWidth="1"/>
    <col min="3342" max="3345" width="0" style="478" hidden="1"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584" width="10.5703125" style="478"/>
    <col min="3585" max="3592" width="0" style="478" hidden="1" customWidth="1"/>
    <col min="3593" max="3595" width="3.7109375" style="478" customWidth="1"/>
    <col min="3596" max="3596" width="12.7109375" style="478" customWidth="1"/>
    <col min="3597" max="3597" width="47.42578125" style="478" customWidth="1"/>
    <col min="3598" max="3601" width="0" style="478" hidden="1"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840" width="10.5703125" style="478"/>
    <col min="3841" max="3848" width="0" style="478" hidden="1" customWidth="1"/>
    <col min="3849" max="3851" width="3.7109375" style="478" customWidth="1"/>
    <col min="3852" max="3852" width="12.7109375" style="478" customWidth="1"/>
    <col min="3853" max="3853" width="47.42578125" style="478" customWidth="1"/>
    <col min="3854" max="3857" width="0" style="478" hidden="1"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4096" width="10.5703125" style="478"/>
    <col min="4097" max="4104" width="0" style="478" hidden="1" customWidth="1"/>
    <col min="4105" max="4107" width="3.7109375" style="478" customWidth="1"/>
    <col min="4108" max="4108" width="12.7109375" style="478" customWidth="1"/>
    <col min="4109" max="4109" width="47.42578125" style="478" customWidth="1"/>
    <col min="4110" max="4113" width="0" style="478" hidden="1"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352" width="10.5703125" style="478"/>
    <col min="4353" max="4360" width="0" style="478" hidden="1" customWidth="1"/>
    <col min="4361" max="4363" width="3.7109375" style="478" customWidth="1"/>
    <col min="4364" max="4364" width="12.7109375" style="478" customWidth="1"/>
    <col min="4365" max="4365" width="47.42578125" style="478" customWidth="1"/>
    <col min="4366" max="4369" width="0" style="478" hidden="1"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608" width="10.5703125" style="478"/>
    <col min="4609" max="4616" width="0" style="478" hidden="1" customWidth="1"/>
    <col min="4617" max="4619" width="3.7109375" style="478" customWidth="1"/>
    <col min="4620" max="4620" width="12.7109375" style="478" customWidth="1"/>
    <col min="4621" max="4621" width="47.42578125" style="478" customWidth="1"/>
    <col min="4622" max="4625" width="0" style="478" hidden="1"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864" width="10.5703125" style="478"/>
    <col min="4865" max="4872" width="0" style="478" hidden="1" customWidth="1"/>
    <col min="4873" max="4875" width="3.7109375" style="478" customWidth="1"/>
    <col min="4876" max="4876" width="12.7109375" style="478" customWidth="1"/>
    <col min="4877" max="4877" width="47.42578125" style="478" customWidth="1"/>
    <col min="4878" max="4881" width="0" style="478" hidden="1"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5120" width="10.5703125" style="478"/>
    <col min="5121" max="5128" width="0" style="478" hidden="1" customWidth="1"/>
    <col min="5129" max="5131" width="3.7109375" style="478" customWidth="1"/>
    <col min="5132" max="5132" width="12.7109375" style="478" customWidth="1"/>
    <col min="5133" max="5133" width="47.42578125" style="478" customWidth="1"/>
    <col min="5134" max="5137" width="0" style="478" hidden="1"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376" width="10.5703125" style="478"/>
    <col min="5377" max="5384" width="0" style="478" hidden="1" customWidth="1"/>
    <col min="5385" max="5387" width="3.7109375" style="478" customWidth="1"/>
    <col min="5388" max="5388" width="12.7109375" style="478" customWidth="1"/>
    <col min="5389" max="5389" width="47.42578125" style="478" customWidth="1"/>
    <col min="5390" max="5393" width="0" style="478" hidden="1"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632" width="10.5703125" style="478"/>
    <col min="5633" max="5640" width="0" style="478" hidden="1" customWidth="1"/>
    <col min="5641" max="5643" width="3.7109375" style="478" customWidth="1"/>
    <col min="5644" max="5644" width="12.7109375" style="478" customWidth="1"/>
    <col min="5645" max="5645" width="47.42578125" style="478" customWidth="1"/>
    <col min="5646" max="5649" width="0" style="478" hidden="1"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888" width="10.5703125" style="478"/>
    <col min="5889" max="5896" width="0" style="478" hidden="1" customWidth="1"/>
    <col min="5897" max="5899" width="3.7109375" style="478" customWidth="1"/>
    <col min="5900" max="5900" width="12.7109375" style="478" customWidth="1"/>
    <col min="5901" max="5901" width="47.42578125" style="478" customWidth="1"/>
    <col min="5902" max="5905" width="0" style="478" hidden="1"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6144" width="10.5703125" style="478"/>
    <col min="6145" max="6152" width="0" style="478" hidden="1" customWidth="1"/>
    <col min="6153" max="6155" width="3.7109375" style="478" customWidth="1"/>
    <col min="6156" max="6156" width="12.7109375" style="478" customWidth="1"/>
    <col min="6157" max="6157" width="47.42578125" style="478" customWidth="1"/>
    <col min="6158" max="6161" width="0" style="478" hidden="1"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400" width="10.5703125" style="478"/>
    <col min="6401" max="6408" width="0" style="478" hidden="1" customWidth="1"/>
    <col min="6409" max="6411" width="3.7109375" style="478" customWidth="1"/>
    <col min="6412" max="6412" width="12.7109375" style="478" customWidth="1"/>
    <col min="6413" max="6413" width="47.42578125" style="478" customWidth="1"/>
    <col min="6414" max="6417" width="0" style="478" hidden="1"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656" width="10.5703125" style="478"/>
    <col min="6657" max="6664" width="0" style="478" hidden="1" customWidth="1"/>
    <col min="6665" max="6667" width="3.7109375" style="478" customWidth="1"/>
    <col min="6668" max="6668" width="12.7109375" style="478" customWidth="1"/>
    <col min="6669" max="6669" width="47.42578125" style="478" customWidth="1"/>
    <col min="6670" max="6673" width="0" style="478" hidden="1"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912" width="10.5703125" style="478"/>
    <col min="6913" max="6920" width="0" style="478" hidden="1" customWidth="1"/>
    <col min="6921" max="6923" width="3.7109375" style="478" customWidth="1"/>
    <col min="6924" max="6924" width="12.7109375" style="478" customWidth="1"/>
    <col min="6925" max="6925" width="47.42578125" style="478" customWidth="1"/>
    <col min="6926" max="6929" width="0" style="478" hidden="1"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7168" width="10.5703125" style="478"/>
    <col min="7169" max="7176" width="0" style="478" hidden="1" customWidth="1"/>
    <col min="7177" max="7179" width="3.7109375" style="478" customWidth="1"/>
    <col min="7180" max="7180" width="12.7109375" style="478" customWidth="1"/>
    <col min="7181" max="7181" width="47.42578125" style="478" customWidth="1"/>
    <col min="7182" max="7185" width="0" style="478" hidden="1"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424" width="10.5703125" style="478"/>
    <col min="7425" max="7432" width="0" style="478" hidden="1" customWidth="1"/>
    <col min="7433" max="7435" width="3.7109375" style="478" customWidth="1"/>
    <col min="7436" max="7436" width="12.7109375" style="478" customWidth="1"/>
    <col min="7437" max="7437" width="47.42578125" style="478" customWidth="1"/>
    <col min="7438" max="7441" width="0" style="478" hidden="1"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680" width="10.5703125" style="478"/>
    <col min="7681" max="7688" width="0" style="478" hidden="1" customWidth="1"/>
    <col min="7689" max="7691" width="3.7109375" style="478" customWidth="1"/>
    <col min="7692" max="7692" width="12.7109375" style="478" customWidth="1"/>
    <col min="7693" max="7693" width="47.42578125" style="478" customWidth="1"/>
    <col min="7694" max="7697" width="0" style="478" hidden="1"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936" width="10.5703125" style="478"/>
    <col min="7937" max="7944" width="0" style="478" hidden="1" customWidth="1"/>
    <col min="7945" max="7947" width="3.7109375" style="478" customWidth="1"/>
    <col min="7948" max="7948" width="12.7109375" style="478" customWidth="1"/>
    <col min="7949" max="7949" width="47.42578125" style="478" customWidth="1"/>
    <col min="7950" max="7953" width="0" style="478" hidden="1"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8192" width="10.5703125" style="478"/>
    <col min="8193" max="8200" width="0" style="478" hidden="1" customWidth="1"/>
    <col min="8201" max="8203" width="3.7109375" style="478" customWidth="1"/>
    <col min="8204" max="8204" width="12.7109375" style="478" customWidth="1"/>
    <col min="8205" max="8205" width="47.42578125" style="478" customWidth="1"/>
    <col min="8206" max="8209" width="0" style="478" hidden="1"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448" width="10.5703125" style="478"/>
    <col min="8449" max="8456" width="0" style="478" hidden="1" customWidth="1"/>
    <col min="8457" max="8459" width="3.7109375" style="478" customWidth="1"/>
    <col min="8460" max="8460" width="12.7109375" style="478" customWidth="1"/>
    <col min="8461" max="8461" width="47.42578125" style="478" customWidth="1"/>
    <col min="8462" max="8465" width="0" style="478" hidden="1"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704" width="10.5703125" style="478"/>
    <col min="8705" max="8712" width="0" style="478" hidden="1" customWidth="1"/>
    <col min="8713" max="8715" width="3.7109375" style="478" customWidth="1"/>
    <col min="8716" max="8716" width="12.7109375" style="478" customWidth="1"/>
    <col min="8717" max="8717" width="47.42578125" style="478" customWidth="1"/>
    <col min="8718" max="8721" width="0" style="478" hidden="1"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960" width="10.5703125" style="478"/>
    <col min="8961" max="8968" width="0" style="478" hidden="1" customWidth="1"/>
    <col min="8969" max="8971" width="3.7109375" style="478" customWidth="1"/>
    <col min="8972" max="8972" width="12.7109375" style="478" customWidth="1"/>
    <col min="8973" max="8973" width="47.42578125" style="478" customWidth="1"/>
    <col min="8974" max="8977" width="0" style="478" hidden="1"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9216" width="10.5703125" style="478"/>
    <col min="9217" max="9224" width="0" style="478" hidden="1" customWidth="1"/>
    <col min="9225" max="9227" width="3.7109375" style="478" customWidth="1"/>
    <col min="9228" max="9228" width="12.7109375" style="478" customWidth="1"/>
    <col min="9229" max="9229" width="47.42578125" style="478" customWidth="1"/>
    <col min="9230" max="9233" width="0" style="478" hidden="1"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472" width="10.5703125" style="478"/>
    <col min="9473" max="9480" width="0" style="478" hidden="1" customWidth="1"/>
    <col min="9481" max="9483" width="3.7109375" style="478" customWidth="1"/>
    <col min="9484" max="9484" width="12.7109375" style="478" customWidth="1"/>
    <col min="9485" max="9485" width="47.42578125" style="478" customWidth="1"/>
    <col min="9486" max="9489" width="0" style="478" hidden="1"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728" width="10.5703125" style="478"/>
    <col min="9729" max="9736" width="0" style="478" hidden="1" customWidth="1"/>
    <col min="9737" max="9739" width="3.7109375" style="478" customWidth="1"/>
    <col min="9740" max="9740" width="12.7109375" style="478" customWidth="1"/>
    <col min="9741" max="9741" width="47.42578125" style="478" customWidth="1"/>
    <col min="9742" max="9745" width="0" style="478" hidden="1"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984" width="10.5703125" style="478"/>
    <col min="9985" max="9992" width="0" style="478" hidden="1" customWidth="1"/>
    <col min="9993" max="9995" width="3.7109375" style="478" customWidth="1"/>
    <col min="9996" max="9996" width="12.7109375" style="478" customWidth="1"/>
    <col min="9997" max="9997" width="47.42578125" style="478" customWidth="1"/>
    <col min="9998" max="10001" width="0" style="478" hidden="1"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240" width="10.5703125" style="478"/>
    <col min="10241" max="10248" width="0" style="478" hidden="1" customWidth="1"/>
    <col min="10249" max="10251" width="3.7109375" style="478" customWidth="1"/>
    <col min="10252" max="10252" width="12.7109375" style="478" customWidth="1"/>
    <col min="10253" max="10253" width="47.42578125" style="478" customWidth="1"/>
    <col min="10254" max="10257" width="0" style="478" hidden="1"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496" width="10.5703125" style="478"/>
    <col min="10497" max="10504" width="0" style="478" hidden="1" customWidth="1"/>
    <col min="10505" max="10507" width="3.7109375" style="478" customWidth="1"/>
    <col min="10508" max="10508" width="12.7109375" style="478" customWidth="1"/>
    <col min="10509" max="10509" width="47.42578125" style="478" customWidth="1"/>
    <col min="10510" max="10513" width="0" style="478" hidden="1"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752" width="10.5703125" style="478"/>
    <col min="10753" max="10760" width="0" style="478" hidden="1" customWidth="1"/>
    <col min="10761" max="10763" width="3.7109375" style="478" customWidth="1"/>
    <col min="10764" max="10764" width="12.7109375" style="478" customWidth="1"/>
    <col min="10765" max="10765" width="47.42578125" style="478" customWidth="1"/>
    <col min="10766" max="10769" width="0" style="478" hidden="1"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1008" width="10.5703125" style="478"/>
    <col min="11009" max="11016" width="0" style="478" hidden="1" customWidth="1"/>
    <col min="11017" max="11019" width="3.7109375" style="478" customWidth="1"/>
    <col min="11020" max="11020" width="12.7109375" style="478" customWidth="1"/>
    <col min="11021" max="11021" width="47.42578125" style="478" customWidth="1"/>
    <col min="11022" max="11025" width="0" style="478" hidden="1"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264" width="10.5703125" style="478"/>
    <col min="11265" max="11272" width="0" style="478" hidden="1" customWidth="1"/>
    <col min="11273" max="11275" width="3.7109375" style="478" customWidth="1"/>
    <col min="11276" max="11276" width="12.7109375" style="478" customWidth="1"/>
    <col min="11277" max="11277" width="47.42578125" style="478" customWidth="1"/>
    <col min="11278" max="11281" width="0" style="478" hidden="1"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520" width="10.5703125" style="478"/>
    <col min="11521" max="11528" width="0" style="478" hidden="1" customWidth="1"/>
    <col min="11529" max="11531" width="3.7109375" style="478" customWidth="1"/>
    <col min="11532" max="11532" width="12.7109375" style="478" customWidth="1"/>
    <col min="11533" max="11533" width="47.42578125" style="478" customWidth="1"/>
    <col min="11534" max="11537" width="0" style="478" hidden="1"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776" width="10.5703125" style="478"/>
    <col min="11777" max="11784" width="0" style="478" hidden="1" customWidth="1"/>
    <col min="11785" max="11787" width="3.7109375" style="478" customWidth="1"/>
    <col min="11788" max="11788" width="12.7109375" style="478" customWidth="1"/>
    <col min="11789" max="11789" width="47.42578125" style="478" customWidth="1"/>
    <col min="11790" max="11793" width="0" style="478" hidden="1"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2032" width="10.5703125" style="478"/>
    <col min="12033" max="12040" width="0" style="478" hidden="1" customWidth="1"/>
    <col min="12041" max="12043" width="3.7109375" style="478" customWidth="1"/>
    <col min="12044" max="12044" width="12.7109375" style="478" customWidth="1"/>
    <col min="12045" max="12045" width="47.42578125" style="478" customWidth="1"/>
    <col min="12046" max="12049" width="0" style="478" hidden="1"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288" width="10.5703125" style="478"/>
    <col min="12289" max="12296" width="0" style="478" hidden="1" customWidth="1"/>
    <col min="12297" max="12299" width="3.7109375" style="478" customWidth="1"/>
    <col min="12300" max="12300" width="12.7109375" style="478" customWidth="1"/>
    <col min="12301" max="12301" width="47.42578125" style="478" customWidth="1"/>
    <col min="12302" max="12305" width="0" style="478" hidden="1"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544" width="10.5703125" style="478"/>
    <col min="12545" max="12552" width="0" style="478" hidden="1" customWidth="1"/>
    <col min="12553" max="12555" width="3.7109375" style="478" customWidth="1"/>
    <col min="12556" max="12556" width="12.7109375" style="478" customWidth="1"/>
    <col min="12557" max="12557" width="47.42578125" style="478" customWidth="1"/>
    <col min="12558" max="12561" width="0" style="478" hidden="1"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800" width="10.5703125" style="478"/>
    <col min="12801" max="12808" width="0" style="478" hidden="1" customWidth="1"/>
    <col min="12809" max="12811" width="3.7109375" style="478" customWidth="1"/>
    <col min="12812" max="12812" width="12.7109375" style="478" customWidth="1"/>
    <col min="12813" max="12813" width="47.42578125" style="478" customWidth="1"/>
    <col min="12814" max="12817" width="0" style="478" hidden="1"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3056" width="10.5703125" style="478"/>
    <col min="13057" max="13064" width="0" style="478" hidden="1" customWidth="1"/>
    <col min="13065" max="13067" width="3.7109375" style="478" customWidth="1"/>
    <col min="13068" max="13068" width="12.7109375" style="478" customWidth="1"/>
    <col min="13069" max="13069" width="47.42578125" style="478" customWidth="1"/>
    <col min="13070" max="13073" width="0" style="478" hidden="1"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312" width="10.5703125" style="478"/>
    <col min="13313" max="13320" width="0" style="478" hidden="1" customWidth="1"/>
    <col min="13321" max="13323" width="3.7109375" style="478" customWidth="1"/>
    <col min="13324" max="13324" width="12.7109375" style="478" customWidth="1"/>
    <col min="13325" max="13325" width="47.42578125" style="478" customWidth="1"/>
    <col min="13326" max="13329" width="0" style="478" hidden="1"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568" width="10.5703125" style="478"/>
    <col min="13569" max="13576" width="0" style="478" hidden="1" customWidth="1"/>
    <col min="13577" max="13579" width="3.7109375" style="478" customWidth="1"/>
    <col min="13580" max="13580" width="12.7109375" style="478" customWidth="1"/>
    <col min="13581" max="13581" width="47.42578125" style="478" customWidth="1"/>
    <col min="13582" max="13585" width="0" style="478" hidden="1"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824" width="10.5703125" style="478"/>
    <col min="13825" max="13832" width="0" style="478" hidden="1" customWidth="1"/>
    <col min="13833" max="13835" width="3.7109375" style="478" customWidth="1"/>
    <col min="13836" max="13836" width="12.7109375" style="478" customWidth="1"/>
    <col min="13837" max="13837" width="47.42578125" style="478" customWidth="1"/>
    <col min="13838" max="13841" width="0" style="478" hidden="1"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4080" width="10.5703125" style="478"/>
    <col min="14081" max="14088" width="0" style="478" hidden="1" customWidth="1"/>
    <col min="14089" max="14091" width="3.7109375" style="478" customWidth="1"/>
    <col min="14092" max="14092" width="12.7109375" style="478" customWidth="1"/>
    <col min="14093" max="14093" width="47.42578125" style="478" customWidth="1"/>
    <col min="14094" max="14097" width="0" style="478" hidden="1"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336" width="10.5703125" style="478"/>
    <col min="14337" max="14344" width="0" style="478" hidden="1" customWidth="1"/>
    <col min="14345" max="14347" width="3.7109375" style="478" customWidth="1"/>
    <col min="14348" max="14348" width="12.7109375" style="478" customWidth="1"/>
    <col min="14349" max="14349" width="47.42578125" style="478" customWidth="1"/>
    <col min="14350" max="14353" width="0" style="478" hidden="1"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592" width="10.5703125" style="478"/>
    <col min="14593" max="14600" width="0" style="478" hidden="1" customWidth="1"/>
    <col min="14601" max="14603" width="3.7109375" style="478" customWidth="1"/>
    <col min="14604" max="14604" width="12.7109375" style="478" customWidth="1"/>
    <col min="14605" max="14605" width="47.42578125" style="478" customWidth="1"/>
    <col min="14606" max="14609" width="0" style="478" hidden="1"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848" width="10.5703125" style="478"/>
    <col min="14849" max="14856" width="0" style="478" hidden="1" customWidth="1"/>
    <col min="14857" max="14859" width="3.7109375" style="478" customWidth="1"/>
    <col min="14860" max="14860" width="12.7109375" style="478" customWidth="1"/>
    <col min="14861" max="14861" width="47.42578125" style="478" customWidth="1"/>
    <col min="14862" max="14865" width="0" style="478" hidden="1"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5104" width="10.5703125" style="478"/>
    <col min="15105" max="15112" width="0" style="478" hidden="1" customWidth="1"/>
    <col min="15113" max="15115" width="3.7109375" style="478" customWidth="1"/>
    <col min="15116" max="15116" width="12.7109375" style="478" customWidth="1"/>
    <col min="15117" max="15117" width="47.42578125" style="478" customWidth="1"/>
    <col min="15118" max="15121" width="0" style="478" hidden="1"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360" width="10.5703125" style="478"/>
    <col min="15361" max="15368" width="0" style="478" hidden="1" customWidth="1"/>
    <col min="15369" max="15371" width="3.7109375" style="478" customWidth="1"/>
    <col min="15372" max="15372" width="12.7109375" style="478" customWidth="1"/>
    <col min="15373" max="15373" width="47.42578125" style="478" customWidth="1"/>
    <col min="15374" max="15377" width="0" style="478" hidden="1"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616" width="10.5703125" style="478"/>
    <col min="15617" max="15624" width="0" style="478" hidden="1" customWidth="1"/>
    <col min="15625" max="15627" width="3.7109375" style="478" customWidth="1"/>
    <col min="15628" max="15628" width="12.7109375" style="478" customWidth="1"/>
    <col min="15629" max="15629" width="47.42578125" style="478" customWidth="1"/>
    <col min="15630" max="15633" width="0" style="478" hidden="1"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872" width="10.5703125" style="478"/>
    <col min="15873" max="15880" width="0" style="478" hidden="1" customWidth="1"/>
    <col min="15881" max="15883" width="3.7109375" style="478" customWidth="1"/>
    <col min="15884" max="15884" width="12.7109375" style="478" customWidth="1"/>
    <col min="15885" max="15885" width="47.42578125" style="478" customWidth="1"/>
    <col min="15886" max="15889" width="0" style="478" hidden="1"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6128" width="10.5703125" style="478"/>
    <col min="16129" max="16136" width="0" style="478" hidden="1" customWidth="1"/>
    <col min="16137" max="16139" width="3.7109375" style="478" customWidth="1"/>
    <col min="16140" max="16140" width="12.7109375" style="478" customWidth="1"/>
    <col min="16141" max="16141" width="47.42578125" style="478" customWidth="1"/>
    <col min="16142" max="16145" width="0" style="478" hidden="1"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384" width="10.5703125" style="478"/>
  </cols>
  <sheetData>
    <row r="1" spans="1:34" hidden="1"/>
    <row r="2" spans="1:34" hidden="1"/>
    <row r="3" spans="1:34" hidden="1"/>
    <row r="4" spans="1:34" ht="3" customHeight="1">
      <c r="J4" s="483"/>
      <c r="K4" s="483"/>
      <c r="L4" s="479"/>
      <c r="M4" s="479"/>
      <c r="N4" s="479"/>
      <c r="O4" s="486"/>
      <c r="P4" s="486"/>
      <c r="Q4" s="486"/>
      <c r="R4" s="486"/>
      <c r="S4" s="486"/>
      <c r="T4" s="486"/>
      <c r="U4" s="479"/>
    </row>
    <row r="5" spans="1:34" ht="22.5" customHeight="1">
      <c r="J5" s="483"/>
      <c r="K5" s="483"/>
      <c r="L5" s="1287" t="s">
        <v>659</v>
      </c>
      <c r="M5" s="1287"/>
      <c r="N5" s="1287"/>
      <c r="O5" s="1287"/>
      <c r="P5" s="1287"/>
      <c r="Q5" s="1287"/>
      <c r="R5" s="1287"/>
      <c r="S5" s="1287"/>
      <c r="T5" s="1287"/>
      <c r="U5" s="499"/>
    </row>
    <row r="6" spans="1:34" ht="3" customHeight="1">
      <c r="J6" s="483"/>
      <c r="K6" s="483"/>
      <c r="L6" s="479"/>
      <c r="M6" s="479"/>
      <c r="N6" s="479"/>
      <c r="O6" s="482"/>
      <c r="P6" s="482"/>
      <c r="Q6" s="482"/>
      <c r="R6" s="482"/>
      <c r="S6" s="482"/>
      <c r="T6" s="482"/>
      <c r="U6" s="479"/>
    </row>
    <row r="7" spans="1:34" s="493" customFormat="1" ht="22.5">
      <c r="A7" s="507"/>
      <c r="B7" s="507"/>
      <c r="C7" s="507"/>
      <c r="D7" s="507"/>
      <c r="E7" s="507"/>
      <c r="F7" s="507"/>
      <c r="G7" s="507"/>
      <c r="H7" s="507"/>
      <c r="L7" s="501"/>
      <c r="M7" s="619" t="s">
        <v>503</v>
      </c>
      <c r="N7" s="668"/>
      <c r="O7" s="1306" t="str">
        <f>IF(NameOrPr_ch="",IF(NameOrPr="","",NameOrPr),NameOrPr_ch)</f>
        <v>Региональная служба по тарифам Нижегородской области</v>
      </c>
      <c r="P7" s="1307"/>
      <c r="Q7" s="1307"/>
      <c r="R7" s="1307"/>
      <c r="S7" s="1307"/>
      <c r="T7" s="1308"/>
      <c r="U7" s="669"/>
      <c r="X7" s="507"/>
      <c r="Y7" s="507"/>
      <c r="Z7" s="507"/>
      <c r="AA7" s="507"/>
      <c r="AB7" s="507"/>
      <c r="AC7" s="507"/>
      <c r="AD7" s="507"/>
      <c r="AE7" s="507"/>
      <c r="AF7" s="507"/>
      <c r="AG7" s="507"/>
      <c r="AH7" s="507"/>
    </row>
    <row r="8" spans="1:34" s="572" customFormat="1" ht="18.75">
      <c r="A8" s="592"/>
      <c r="B8" s="592"/>
      <c r="C8" s="592"/>
      <c r="D8" s="592"/>
      <c r="E8" s="592"/>
      <c r="F8" s="592"/>
      <c r="G8" s="592"/>
      <c r="H8" s="592"/>
      <c r="L8" s="501"/>
      <c r="M8" s="619" t="s">
        <v>598</v>
      </c>
      <c r="N8" s="668"/>
      <c r="O8" s="1306" t="str">
        <f>IF(datePr_ch="",IF(datePr="","",datePr),datePr_ch)</f>
        <v>21.11.2018</v>
      </c>
      <c r="P8" s="1307"/>
      <c r="Q8" s="1307"/>
      <c r="R8" s="1307"/>
      <c r="S8" s="1307"/>
      <c r="T8" s="1308"/>
      <c r="U8" s="669"/>
      <c r="X8" s="592"/>
      <c r="Y8" s="592"/>
      <c r="Z8" s="592"/>
      <c r="AA8" s="592"/>
      <c r="AB8" s="592"/>
      <c r="AC8" s="592"/>
      <c r="AD8" s="592"/>
      <c r="AE8" s="592"/>
      <c r="AF8" s="592"/>
      <c r="AG8" s="592"/>
      <c r="AH8" s="592"/>
    </row>
    <row r="9" spans="1:34" s="493" customFormat="1" ht="18.75">
      <c r="A9" s="507"/>
      <c r="B9" s="507"/>
      <c r="C9" s="507"/>
      <c r="D9" s="507"/>
      <c r="E9" s="507"/>
      <c r="F9" s="507"/>
      <c r="G9" s="507"/>
      <c r="H9" s="507"/>
      <c r="L9" s="554"/>
      <c r="M9" s="619" t="s">
        <v>597</v>
      </c>
      <c r="N9" s="668"/>
      <c r="O9" s="1306" t="str">
        <f>IF(numberPr_ch="",IF(numberPr="","",numberPr),numberPr_ch)</f>
        <v>47/17</v>
      </c>
      <c r="P9" s="1307"/>
      <c r="Q9" s="1307"/>
      <c r="R9" s="1307"/>
      <c r="S9" s="1307"/>
      <c r="T9" s="1308"/>
      <c r="U9" s="669"/>
      <c r="X9" s="507"/>
      <c r="Y9" s="507"/>
      <c r="Z9" s="507"/>
      <c r="AA9" s="507"/>
      <c r="AB9" s="507"/>
      <c r="AC9" s="507"/>
      <c r="AD9" s="507"/>
      <c r="AE9" s="507"/>
      <c r="AF9" s="507"/>
      <c r="AG9" s="507"/>
      <c r="AH9" s="507"/>
    </row>
    <row r="10" spans="1:34" s="493" customFormat="1" ht="18.75">
      <c r="A10" s="507"/>
      <c r="B10" s="507"/>
      <c r="C10" s="507"/>
      <c r="D10" s="507"/>
      <c r="E10" s="507"/>
      <c r="F10" s="507"/>
      <c r="G10" s="507"/>
      <c r="H10" s="507"/>
      <c r="L10" s="554"/>
      <c r="M10" s="619" t="s">
        <v>502</v>
      </c>
      <c r="N10" s="668"/>
      <c r="O10" s="1306" t="str">
        <f>IF(IstPub_ch="",IF(IstPub="","",IstPub),IstPub_ch)</f>
        <v>официальный сайт РСТ НО</v>
      </c>
      <c r="P10" s="1307"/>
      <c r="Q10" s="1307"/>
      <c r="R10" s="1307"/>
      <c r="S10" s="1307"/>
      <c r="T10" s="1308"/>
      <c r="U10" s="669"/>
      <c r="X10" s="507"/>
      <c r="Y10" s="507"/>
      <c r="Z10" s="507"/>
      <c r="AA10" s="507"/>
      <c r="AB10" s="507"/>
      <c r="AC10" s="507"/>
      <c r="AD10" s="507"/>
      <c r="AE10" s="507"/>
      <c r="AF10" s="507"/>
      <c r="AG10" s="507"/>
      <c r="AH10" s="507"/>
    </row>
    <row r="11" spans="1:34" s="493" customFormat="1" ht="11.25" hidden="1">
      <c r="A11" s="507"/>
      <c r="B11" s="507"/>
      <c r="C11" s="507"/>
      <c r="D11" s="507"/>
      <c r="E11" s="507"/>
      <c r="F11" s="507"/>
      <c r="G11" s="507"/>
      <c r="H11" s="507"/>
      <c r="L11" s="554"/>
      <c r="M11" s="554"/>
      <c r="N11" s="568"/>
      <c r="O11" s="584"/>
      <c r="P11" s="584"/>
      <c r="Q11" s="584"/>
      <c r="R11" s="584"/>
      <c r="S11" s="584"/>
      <c r="T11" s="584"/>
      <c r="U11" s="505" t="s">
        <v>373</v>
      </c>
      <c r="X11" s="507"/>
      <c r="Y11" s="507"/>
      <c r="Z11" s="507"/>
      <c r="AA11" s="507"/>
      <c r="AB11" s="507"/>
      <c r="AC11" s="507"/>
      <c r="AD11" s="507"/>
      <c r="AE11" s="507"/>
      <c r="AF11" s="507"/>
      <c r="AG11" s="507"/>
      <c r="AH11" s="507"/>
    </row>
    <row r="12" spans="1:34" ht="15" customHeight="1">
      <c r="J12" s="483"/>
      <c r="K12" s="483"/>
      <c r="L12" s="479"/>
      <c r="M12" s="479"/>
      <c r="N12" s="479"/>
      <c r="O12" s="1310"/>
      <c r="P12" s="1310"/>
      <c r="Q12" s="1310"/>
      <c r="R12" s="1310"/>
      <c r="S12" s="1310"/>
      <c r="T12" s="1310"/>
      <c r="U12" s="1310"/>
    </row>
    <row r="13" spans="1:34">
      <c r="J13" s="483"/>
      <c r="K13" s="483"/>
      <c r="L13" s="1209" t="s">
        <v>454</v>
      </c>
      <c r="M13" s="1209"/>
      <c r="N13" s="1209"/>
      <c r="O13" s="1209"/>
      <c r="P13" s="1209"/>
      <c r="Q13" s="1209"/>
      <c r="R13" s="1209"/>
      <c r="S13" s="1209"/>
      <c r="T13" s="1209"/>
      <c r="U13" s="1209"/>
      <c r="V13" s="1209"/>
      <c r="W13" s="1209" t="s">
        <v>455</v>
      </c>
    </row>
    <row r="14" spans="1:34" ht="14.25" customHeight="1">
      <c r="J14" s="483"/>
      <c r="K14" s="483"/>
      <c r="L14" s="1271" t="s">
        <v>92</v>
      </c>
      <c r="M14" s="1271" t="s">
        <v>641</v>
      </c>
      <c r="N14" s="523"/>
      <c r="O14" s="1272" t="s">
        <v>643</v>
      </c>
      <c r="P14" s="1273"/>
      <c r="Q14" s="1273"/>
      <c r="R14" s="1273"/>
      <c r="S14" s="1273"/>
      <c r="T14" s="1274"/>
      <c r="U14" s="1282" t="s">
        <v>341</v>
      </c>
      <c r="V14" s="1268" t="s">
        <v>275</v>
      </c>
      <c r="W14" s="1209"/>
    </row>
    <row r="15" spans="1:34" s="525" customFormat="1" ht="14.25" customHeight="1">
      <c r="A15" s="587"/>
      <c r="B15" s="587"/>
      <c r="C15" s="587"/>
      <c r="D15" s="587"/>
      <c r="E15" s="587"/>
      <c r="F15" s="587"/>
      <c r="G15" s="593"/>
      <c r="H15" s="593"/>
      <c r="I15" s="533"/>
      <c r="J15" s="531"/>
      <c r="K15" s="531"/>
      <c r="L15" s="1271"/>
      <c r="M15" s="1271"/>
      <c r="N15" s="523"/>
      <c r="O15" s="1277" t="s">
        <v>774</v>
      </c>
      <c r="P15" s="1275" t="s">
        <v>271</v>
      </c>
      <c r="Q15" s="1276"/>
      <c r="R15" s="1280" t="s">
        <v>656</v>
      </c>
      <c r="S15" s="1280"/>
      <c r="T15" s="1281"/>
      <c r="U15" s="1283"/>
      <c r="V15" s="1269"/>
      <c r="W15" s="1209"/>
      <c r="X15" s="587"/>
      <c r="Y15" s="587"/>
      <c r="Z15" s="587"/>
      <c r="AA15" s="587"/>
      <c r="AB15" s="587"/>
      <c r="AC15" s="587"/>
      <c r="AD15" s="587"/>
      <c r="AE15" s="587"/>
      <c r="AF15" s="587"/>
      <c r="AG15" s="587"/>
      <c r="AH15" s="587"/>
    </row>
    <row r="16" spans="1:34" ht="33.75">
      <c r="J16" s="483"/>
      <c r="K16" s="483"/>
      <c r="L16" s="1271"/>
      <c r="M16" s="1271"/>
      <c r="N16" s="522"/>
      <c r="O16" s="1278"/>
      <c r="P16" s="537" t="s">
        <v>767</v>
      </c>
      <c r="Q16" s="537" t="s">
        <v>768</v>
      </c>
      <c r="R16" s="538" t="s">
        <v>274</v>
      </c>
      <c r="S16" s="1266" t="s">
        <v>273</v>
      </c>
      <c r="T16" s="1267"/>
      <c r="U16" s="1284"/>
      <c r="V16" s="1270"/>
      <c r="W16" s="1209"/>
    </row>
    <row r="17" spans="1:35">
      <c r="J17" s="483"/>
      <c r="K17" s="491">
        <v>1</v>
      </c>
      <c r="L17" s="527" t="s">
        <v>93</v>
      </c>
      <c r="M17" s="527" t="s">
        <v>49</v>
      </c>
      <c r="N17" s="498" t="s">
        <v>49</v>
      </c>
      <c r="O17" s="489">
        <f ca="1">OFFSET(O17,0,-1)+1</f>
        <v>3</v>
      </c>
      <c r="P17" s="489">
        <f ca="1">OFFSET(P17,0,-1)+1</f>
        <v>4</v>
      </c>
      <c r="Q17" s="489">
        <f ca="1">OFFSET(Q17,0,-1)+1</f>
        <v>5</v>
      </c>
      <c r="R17" s="489">
        <f ca="1">OFFSET(R17,0,-1)+1</f>
        <v>6</v>
      </c>
      <c r="S17" s="1289">
        <f ca="1">OFFSET(S17,0,-1)+1</f>
        <v>7</v>
      </c>
      <c r="T17" s="1289"/>
      <c r="U17" s="489">
        <f ca="1">OFFSET(U17,0,-2)+1</f>
        <v>8</v>
      </c>
      <c r="V17" s="653">
        <f ca="1">OFFSET(V17,0,-1)</f>
        <v>8</v>
      </c>
      <c r="W17" s="489">
        <f ca="1">OFFSET(W17,0,-1)+1</f>
        <v>9</v>
      </c>
    </row>
    <row r="18" spans="1:35" ht="22.5">
      <c r="A18" s="1290">
        <v>1</v>
      </c>
      <c r="B18" s="960"/>
      <c r="C18" s="960"/>
      <c r="D18" s="960"/>
      <c r="E18" s="961"/>
      <c r="F18" s="962"/>
      <c r="G18" s="962"/>
      <c r="H18" s="962"/>
      <c r="I18" s="963"/>
      <c r="J18" s="958"/>
      <c r="K18" s="965"/>
      <c r="L18" s="595">
        <f>mergeValue(A18)</f>
        <v>1</v>
      </c>
      <c r="M18" s="643" t="s">
        <v>20</v>
      </c>
      <c r="N18" s="582"/>
      <c r="O18" s="1303"/>
      <c r="P18" s="1303"/>
      <c r="Q18" s="1303"/>
      <c r="R18" s="1303"/>
      <c r="S18" s="1303"/>
      <c r="T18" s="1303"/>
      <c r="U18" s="1303"/>
      <c r="V18" s="1303"/>
      <c r="W18" s="632" t="s">
        <v>660</v>
      </c>
    </row>
    <row r="19" spans="1:35" ht="22.5">
      <c r="A19" s="1290"/>
      <c r="B19" s="1290">
        <v>1</v>
      </c>
      <c r="C19" s="960"/>
      <c r="D19" s="960"/>
      <c r="E19" s="962"/>
      <c r="F19" s="962"/>
      <c r="G19" s="962"/>
      <c r="H19" s="962"/>
      <c r="I19" s="957"/>
      <c r="J19" s="956"/>
      <c r="K19" s="959"/>
      <c r="L19" s="595" t="str">
        <f>mergeValue(A19) &amp;"."&amp; mergeValue(B19)</f>
        <v>1.1</v>
      </c>
      <c r="M19" s="548" t="s">
        <v>16</v>
      </c>
      <c r="N19" s="582"/>
      <c r="O19" s="1303"/>
      <c r="P19" s="1303"/>
      <c r="Q19" s="1303"/>
      <c r="R19" s="1303"/>
      <c r="S19" s="1303"/>
      <c r="T19" s="1303"/>
      <c r="U19" s="1303"/>
      <c r="V19" s="1303"/>
      <c r="W19" s="632" t="s">
        <v>478</v>
      </c>
    </row>
    <row r="20" spans="1:35" ht="22.5">
      <c r="A20" s="1290"/>
      <c r="B20" s="1290"/>
      <c r="C20" s="1290">
        <v>1</v>
      </c>
      <c r="D20" s="960"/>
      <c r="E20" s="962"/>
      <c r="F20" s="962"/>
      <c r="G20" s="962"/>
      <c r="H20" s="962"/>
      <c r="I20" s="964"/>
      <c r="J20" s="956"/>
      <c r="K20" s="959"/>
      <c r="L20" s="595" t="str">
        <f>mergeValue(A20) &amp;"."&amp; mergeValue(B20)&amp;"."&amp; mergeValue(C20)</f>
        <v>1.1.1</v>
      </c>
      <c r="M20" s="549" t="s">
        <v>7</v>
      </c>
      <c r="N20" s="582"/>
      <c r="O20" s="1303"/>
      <c r="P20" s="1303"/>
      <c r="Q20" s="1303"/>
      <c r="R20" s="1303"/>
      <c r="S20" s="1303"/>
      <c r="T20" s="1303"/>
      <c r="U20" s="1303"/>
      <c r="V20" s="1303"/>
      <c r="W20" s="632" t="s">
        <v>635</v>
      </c>
    </row>
    <row r="21" spans="1:35" ht="22.5">
      <c r="A21" s="1290"/>
      <c r="B21" s="1290"/>
      <c r="C21" s="1290"/>
      <c r="D21" s="1290">
        <v>1</v>
      </c>
      <c r="E21" s="962"/>
      <c r="F21" s="962"/>
      <c r="G21" s="962"/>
      <c r="H21" s="962"/>
      <c r="I21" s="964"/>
      <c r="J21" s="956"/>
      <c r="K21" s="959"/>
      <c r="L21" s="595" t="str">
        <f>mergeValue(A21) &amp;"."&amp; mergeValue(B21)&amp;"."&amp; mergeValue(C21)&amp;"."&amp; mergeValue(D21)</f>
        <v>1.1.1.1</v>
      </c>
      <c r="M21" s="550" t="s">
        <v>22</v>
      </c>
      <c r="N21" s="582"/>
      <c r="O21" s="1303"/>
      <c r="P21" s="1303"/>
      <c r="Q21" s="1303"/>
      <c r="R21" s="1303"/>
      <c r="S21" s="1303"/>
      <c r="T21" s="1303"/>
      <c r="U21" s="1303"/>
      <c r="V21" s="1303"/>
      <c r="W21" s="632" t="s">
        <v>636</v>
      </c>
    </row>
    <row r="22" spans="1:35" ht="11.25" hidden="1" customHeight="1">
      <c r="A22" s="1290"/>
      <c r="B22" s="1290"/>
      <c r="C22" s="1290"/>
      <c r="D22" s="1290"/>
      <c r="E22" s="1290">
        <v>1</v>
      </c>
      <c r="F22" s="962"/>
      <c r="G22" s="962"/>
      <c r="H22" s="960">
        <v>1</v>
      </c>
      <c r="I22" s="1290">
        <v>1</v>
      </c>
      <c r="J22" s="962"/>
      <c r="K22" s="967"/>
      <c r="L22" s="595"/>
      <c r="M22" s="556"/>
      <c r="N22" s="583"/>
      <c r="O22" s="633"/>
      <c r="P22" s="633"/>
      <c r="Q22" s="633"/>
      <c r="R22" s="633"/>
      <c r="S22" s="633"/>
      <c r="T22" s="633"/>
      <c r="U22" s="633"/>
      <c r="V22" s="510"/>
      <c r="W22" s="561"/>
    </row>
    <row r="23" spans="1:35" ht="90">
      <c r="A23" s="1290"/>
      <c r="B23" s="1290"/>
      <c r="C23" s="1290"/>
      <c r="D23" s="1290"/>
      <c r="E23" s="1290"/>
      <c r="F23" s="1290">
        <v>1</v>
      </c>
      <c r="G23" s="960"/>
      <c r="H23" s="960"/>
      <c r="I23" s="1290"/>
      <c r="J23" s="1290">
        <v>1</v>
      </c>
      <c r="K23" s="968"/>
      <c r="L23" s="595" t="str">
        <f>mergeValue(A23) &amp;"."&amp; mergeValue(B23)&amp;"."&amp; mergeValue(C23)&amp;"."&amp; mergeValue(D23)&amp;"."&amp;  mergeValue(F23)</f>
        <v>1.1.1.1.1</v>
      </c>
      <c r="M23" s="557" t="s">
        <v>10</v>
      </c>
      <c r="N23" s="583"/>
      <c r="O23" s="1292"/>
      <c r="P23" s="1292"/>
      <c r="Q23" s="1292"/>
      <c r="R23" s="1292"/>
      <c r="S23" s="1292"/>
      <c r="T23" s="1292"/>
      <c r="U23" s="1292"/>
      <c r="V23" s="1292"/>
      <c r="W23" s="632" t="s">
        <v>637</v>
      </c>
      <c r="Y23" s="506" t="str">
        <f>strCheckUnique(Z23:Z26)</f>
        <v/>
      </c>
      <c r="AA23" s="506"/>
    </row>
    <row r="24" spans="1:35" ht="189" customHeight="1">
      <c r="A24" s="1290"/>
      <c r="B24" s="1290"/>
      <c r="C24" s="1290"/>
      <c r="D24" s="1290"/>
      <c r="E24" s="1290"/>
      <c r="F24" s="1290"/>
      <c r="G24" s="960">
        <v>1</v>
      </c>
      <c r="H24" s="960"/>
      <c r="I24" s="1290"/>
      <c r="J24" s="1290"/>
      <c r="K24" s="968">
        <v>1</v>
      </c>
      <c r="L24" s="595" t="str">
        <f>mergeValue(A24) &amp;"."&amp; mergeValue(B24)&amp;"."&amp; mergeValue(C24)&amp;"."&amp; mergeValue(D24)&amp;"."&amp; mergeValue(F24)&amp;"."&amp; mergeValue(G24)</f>
        <v>1.1.1.1.1.1</v>
      </c>
      <c r="M24" s="1071"/>
      <c r="N24" s="588"/>
      <c r="O24" s="564"/>
      <c r="P24" s="564"/>
      <c r="Q24" s="1096"/>
      <c r="R24" s="1301"/>
      <c r="S24" s="1286" t="s">
        <v>84</v>
      </c>
      <c r="T24" s="1301"/>
      <c r="U24" s="1286" t="s">
        <v>85</v>
      </c>
      <c r="V24" s="580"/>
      <c r="W24" s="1261" t="s">
        <v>661</v>
      </c>
      <c r="X24" s="502" t="str">
        <f>strCheckDate(O25:V25)</f>
        <v/>
      </c>
      <c r="Y24" s="506"/>
      <c r="Z24" s="506" t="str">
        <f>IF(M24="","",M24 )</f>
        <v/>
      </c>
      <c r="AA24" s="506"/>
      <c r="AB24" s="506"/>
      <c r="AC24" s="506"/>
    </row>
    <row r="25" spans="1:35" ht="11.25" hidden="1">
      <c r="A25" s="1290"/>
      <c r="B25" s="1290"/>
      <c r="C25" s="1290"/>
      <c r="D25" s="1290"/>
      <c r="E25" s="1290"/>
      <c r="F25" s="1290"/>
      <c r="G25" s="960"/>
      <c r="H25" s="960"/>
      <c r="I25" s="1290"/>
      <c r="J25" s="1290"/>
      <c r="K25" s="968"/>
      <c r="L25" s="602"/>
      <c r="M25" s="648"/>
      <c r="N25" s="588"/>
      <c r="O25" s="564"/>
      <c r="P25" s="564"/>
      <c r="Q25" s="586" t="str">
        <f>R24 &amp; "-" &amp; T24</f>
        <v>-</v>
      </c>
      <c r="R25" s="1285"/>
      <c r="S25" s="1286"/>
      <c r="T25" s="1285"/>
      <c r="U25" s="1286"/>
      <c r="V25" s="580"/>
      <c r="W25" s="1262"/>
    </row>
    <row r="26" spans="1:35" s="477" customFormat="1" ht="15" customHeight="1">
      <c r="A26" s="1290"/>
      <c r="B26" s="1290"/>
      <c r="C26" s="1290"/>
      <c r="D26" s="1290"/>
      <c r="E26" s="1290"/>
      <c r="F26" s="1290"/>
      <c r="G26" s="962"/>
      <c r="H26" s="960"/>
      <c r="I26" s="1290"/>
      <c r="J26" s="1290"/>
      <c r="K26" s="967"/>
      <c r="L26" s="540"/>
      <c r="M26" s="558" t="s">
        <v>25</v>
      </c>
      <c r="N26" s="553"/>
      <c r="O26" s="547"/>
      <c r="P26" s="547"/>
      <c r="Q26" s="547"/>
      <c r="R26" s="575"/>
      <c r="S26" s="566"/>
      <c r="T26" s="565"/>
      <c r="U26" s="553"/>
      <c r="V26" s="562"/>
      <c r="W26" s="1263"/>
      <c r="X26" s="503"/>
      <c r="Y26" s="503"/>
      <c r="Z26" s="503"/>
      <c r="AA26" s="503"/>
      <c r="AB26" s="503"/>
      <c r="AC26" s="503"/>
      <c r="AD26" s="503"/>
      <c r="AE26" s="503"/>
      <c r="AF26" s="503"/>
      <c r="AG26" s="503"/>
      <c r="AH26" s="503"/>
    </row>
    <row r="27" spans="1:35" s="477" customFormat="1" ht="15" customHeight="1">
      <c r="A27" s="1290"/>
      <c r="B27" s="1290"/>
      <c r="C27" s="1290"/>
      <c r="D27" s="1290"/>
      <c r="E27" s="1290"/>
      <c r="F27" s="962"/>
      <c r="G27" s="962"/>
      <c r="H27" s="960"/>
      <c r="I27" s="1290"/>
      <c r="J27" s="962"/>
      <c r="K27" s="967"/>
      <c r="L27" s="540"/>
      <c r="M27" s="553" t="s">
        <v>11</v>
      </c>
      <c r="N27" s="552"/>
      <c r="O27" s="547"/>
      <c r="P27" s="547"/>
      <c r="Q27" s="547"/>
      <c r="R27" s="575"/>
      <c r="S27" s="566"/>
      <c r="T27" s="565"/>
      <c r="U27" s="552"/>
      <c r="V27" s="566"/>
      <c r="W27" s="562"/>
      <c r="X27" s="503"/>
      <c r="Y27" s="503"/>
      <c r="Z27" s="503"/>
      <c r="AA27" s="503"/>
      <c r="AB27" s="503"/>
      <c r="AC27" s="503"/>
      <c r="AD27" s="503"/>
      <c r="AE27" s="503"/>
      <c r="AF27" s="503"/>
      <c r="AG27" s="503"/>
      <c r="AH27" s="503"/>
    </row>
    <row r="28" spans="1:35" s="477" customFormat="1" ht="15" hidden="1" customHeight="1">
      <c r="A28" s="1290"/>
      <c r="B28" s="1290"/>
      <c r="C28" s="1290"/>
      <c r="D28" s="1290"/>
      <c r="E28" s="966"/>
      <c r="F28" s="962"/>
      <c r="G28" s="962"/>
      <c r="H28" s="962"/>
      <c r="I28" s="958"/>
      <c r="J28" s="955"/>
      <c r="K28" s="965"/>
      <c r="L28" s="540"/>
      <c r="M28" s="553"/>
      <c r="N28" s="553"/>
      <c r="O28" s="553"/>
      <c r="P28" s="553"/>
      <c r="Q28" s="553"/>
      <c r="R28" s="553"/>
      <c r="S28" s="553"/>
      <c r="T28" s="553"/>
      <c r="U28" s="553"/>
      <c r="V28" s="566"/>
      <c r="W28" s="562"/>
      <c r="X28" s="503"/>
      <c r="Y28" s="503"/>
      <c r="Z28" s="503"/>
      <c r="AA28" s="503"/>
      <c r="AB28" s="503"/>
      <c r="AC28" s="503"/>
      <c r="AD28" s="503"/>
      <c r="AE28" s="503"/>
      <c r="AF28" s="503"/>
      <c r="AG28" s="503"/>
      <c r="AH28" s="503"/>
      <c r="AI28" s="503"/>
    </row>
    <row r="29" spans="1:35" s="477" customFormat="1" ht="15" customHeight="1">
      <c r="A29" s="1290"/>
      <c r="B29" s="1290"/>
      <c r="C29" s="1290"/>
      <c r="D29" s="966"/>
      <c r="E29" s="966"/>
      <c r="F29" s="962"/>
      <c r="G29" s="962"/>
      <c r="H29" s="962"/>
      <c r="I29" s="958"/>
      <c r="J29" s="955"/>
      <c r="K29" s="965"/>
      <c r="L29" s="540"/>
      <c r="M29" s="552" t="s">
        <v>17</v>
      </c>
      <c r="N29" s="551"/>
      <c r="O29" s="547"/>
      <c r="P29" s="547"/>
      <c r="Q29" s="547"/>
      <c r="R29" s="575"/>
      <c r="S29" s="566"/>
      <c r="T29" s="565"/>
      <c r="U29" s="551"/>
      <c r="V29" s="566"/>
      <c r="W29" s="562"/>
      <c r="X29" s="503"/>
      <c r="Y29" s="503"/>
      <c r="Z29" s="503"/>
      <c r="AA29" s="503"/>
      <c r="AB29" s="503"/>
      <c r="AC29" s="503"/>
      <c r="AD29" s="503"/>
      <c r="AE29" s="503"/>
      <c r="AF29" s="503"/>
      <c r="AG29" s="503"/>
      <c r="AH29" s="503"/>
    </row>
    <row r="30" spans="1:35" s="477" customFormat="1" ht="15" customHeight="1">
      <c r="A30" s="1290"/>
      <c r="B30" s="1290"/>
      <c r="C30" s="966"/>
      <c r="D30" s="966"/>
      <c r="E30" s="966"/>
      <c r="F30" s="966"/>
      <c r="G30" s="971"/>
      <c r="H30" s="958"/>
      <c r="I30" s="969"/>
      <c r="J30" s="955"/>
      <c r="K30" s="970"/>
      <c r="L30" s="540"/>
      <c r="M30" s="551" t="s">
        <v>18</v>
      </c>
      <c r="N30" s="551"/>
      <c r="O30" s="547"/>
      <c r="P30" s="547"/>
      <c r="Q30" s="547"/>
      <c r="R30" s="575"/>
      <c r="S30" s="566"/>
      <c r="T30" s="565"/>
      <c r="U30" s="551"/>
      <c r="V30" s="566"/>
      <c r="W30" s="562"/>
      <c r="X30" s="503"/>
      <c r="Y30" s="503"/>
      <c r="Z30" s="503"/>
      <c r="AA30" s="503"/>
      <c r="AB30" s="503"/>
      <c r="AC30" s="503"/>
      <c r="AD30" s="503"/>
      <c r="AE30" s="503"/>
      <c r="AF30" s="503"/>
      <c r="AG30" s="503"/>
      <c r="AH30" s="503"/>
    </row>
    <row r="31" spans="1:35" s="477" customFormat="1" ht="15" customHeight="1">
      <c r="A31" s="1290"/>
      <c r="B31" s="966"/>
      <c r="C31" s="966"/>
      <c r="D31" s="966"/>
      <c r="E31" s="966"/>
      <c r="F31" s="966"/>
      <c r="G31" s="971"/>
      <c r="H31" s="958"/>
      <c r="I31" s="958"/>
      <c r="J31" s="955"/>
      <c r="K31" s="965"/>
      <c r="L31" s="540"/>
      <c r="M31" s="560" t="s">
        <v>19</v>
      </c>
      <c r="N31" s="551"/>
      <c r="O31" s="547"/>
      <c r="P31" s="547"/>
      <c r="Q31" s="547"/>
      <c r="R31" s="575"/>
      <c r="S31" s="566"/>
      <c r="T31" s="565"/>
      <c r="U31" s="551"/>
      <c r="V31" s="566"/>
      <c r="W31" s="562"/>
      <c r="X31" s="503"/>
      <c r="Y31" s="503"/>
      <c r="Z31" s="503"/>
      <c r="AA31" s="503"/>
      <c r="AB31" s="503"/>
      <c r="AC31" s="503"/>
      <c r="AD31" s="503"/>
      <c r="AE31" s="503"/>
      <c r="AF31" s="503"/>
      <c r="AG31" s="503"/>
      <c r="AH31" s="503"/>
    </row>
    <row r="32" spans="1:35" s="477" customFormat="1" ht="15" customHeight="1">
      <c r="A32" s="954"/>
      <c r="B32" s="954"/>
      <c r="C32" s="954"/>
      <c r="D32" s="954"/>
      <c r="E32" s="954"/>
      <c r="F32" s="954"/>
      <c r="G32" s="954"/>
      <c r="H32" s="954"/>
      <c r="I32" s="954"/>
      <c r="J32" s="954"/>
      <c r="K32" s="954"/>
      <c r="L32" s="540"/>
      <c r="M32" s="567" t="s">
        <v>309</v>
      </c>
      <c r="N32" s="551"/>
      <c r="O32" s="547"/>
      <c r="P32" s="547"/>
      <c r="Q32" s="547"/>
      <c r="R32" s="575"/>
      <c r="S32" s="566"/>
      <c r="T32" s="565"/>
      <c r="U32" s="551"/>
      <c r="V32" s="566"/>
      <c r="W32" s="562"/>
      <c r="X32" s="503"/>
      <c r="Y32" s="503"/>
      <c r="Z32" s="503"/>
      <c r="AA32" s="503"/>
      <c r="AB32" s="503"/>
      <c r="AC32" s="503"/>
      <c r="AD32" s="503"/>
      <c r="AE32" s="503"/>
      <c r="AF32" s="503"/>
      <c r="AG32" s="503"/>
      <c r="AH32" s="503"/>
    </row>
    <row r="33" spans="12:23" ht="3" customHeight="1">
      <c r="L33" s="487"/>
      <c r="M33" s="487"/>
      <c r="N33" s="487"/>
      <c r="O33" s="487"/>
      <c r="P33" s="487"/>
      <c r="Q33" s="487"/>
      <c r="R33" s="487"/>
      <c r="S33" s="487"/>
      <c r="T33" s="487"/>
      <c r="U33" s="487"/>
    </row>
    <row r="34" spans="12:23" ht="141.75" customHeight="1">
      <c r="L34" s="1">
        <v>1</v>
      </c>
      <c r="M34" s="1254" t="s">
        <v>662</v>
      </c>
      <c r="N34" s="1254"/>
      <c r="O34" s="1254"/>
      <c r="P34" s="1254"/>
      <c r="Q34" s="1254"/>
      <c r="R34" s="1254"/>
      <c r="S34" s="1254"/>
      <c r="T34" s="1254"/>
      <c r="U34" s="1254"/>
      <c r="V34" s="1254"/>
      <c r="W34" s="1254"/>
    </row>
  </sheetData>
  <sheetProtection password="FA9C" sheet="1" objects="1" scenarios="1" formatColumns="0" formatRows="0"/>
  <dataConsolidate link="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xr:uid="{00000000-0002-0000-1700-000000000000}"/>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xr:uid="{00000000-0002-0000-1700-000001000000}">
      <formula1>kind_of_cons</formula1>
    </dataValidation>
    <dataValidation type="textLength" operator="lessThanOrEqual" allowBlank="1" showInputMessage="1" showErrorMessage="1" errorTitle="Ошибка" error="Допускается ввод не более 900 символов!" sqref="WWE983058:WWE983064 TO18:TO2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JS18:JS24" xr:uid="{00000000-0002-0000-1700-000002000000}">
      <formula1>900</formula1>
    </dataValidation>
    <dataValidation type="list" allowBlank="1" showInputMessage="1" showErrorMessage="1" errorTitle="Ошибка" error="Выберите значение из списка" sqref="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M24" xr:uid="{00000000-0002-0000-1700-000003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xr:uid="{00000000-0002-0000-1700-000004000000}"/>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xr:uid="{00000000-0002-0000-1700-000005000000}"/>
    <dataValidation allowBlank="1" showInputMessage="1" showErrorMessage="1" prompt="Для выбора выполните двойной щелчок левой клавиши мыши по соответствующей ячейке." sqref="U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xr:uid="{00000000-0002-0000-1700-000006000000}"/>
    <dataValidation type="list" allowBlank="1" showInputMessage="1" showErrorMessage="1" errorTitle="Ошибка" error="Выберите значение из списка" prompt="Выберите значение из списка" sqref="O23:V23" xr:uid="{00000000-0002-0000-1700-000007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05_5">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68</v>
      </c>
    </row>
    <row r="2" spans="1:20" ht="22.5">
      <c r="F2" s="1255" t="s">
        <v>492</v>
      </c>
      <c r="G2" s="1256"/>
      <c r="H2" s="1257"/>
      <c r="I2" s="436"/>
    </row>
    <row r="3" spans="1:20" ht="3" customHeight="1"/>
    <row r="4" spans="1:20" s="190" customFormat="1" ht="11.25">
      <c r="A4" s="214"/>
      <c r="B4" s="214"/>
      <c r="C4" s="214"/>
      <c r="D4" s="214"/>
      <c r="F4" s="1209" t="s">
        <v>454</v>
      </c>
      <c r="G4" s="1209"/>
      <c r="H4" s="1209"/>
      <c r="I4" s="1258"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58"/>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19.12.2018</v>
      </c>
      <c r="I7" s="196" t="s">
        <v>494</v>
      </c>
      <c r="J7" s="334"/>
      <c r="K7" s="214"/>
      <c r="L7" s="214"/>
      <c r="M7" s="214"/>
      <c r="N7" s="214"/>
      <c r="O7" s="214"/>
      <c r="P7" s="214"/>
      <c r="Q7" s="214"/>
      <c r="R7" s="214"/>
      <c r="S7" s="214"/>
      <c r="T7" s="214"/>
    </row>
    <row r="8" spans="1:20" s="190" customFormat="1" ht="45">
      <c r="A8" s="1259">
        <v>1</v>
      </c>
      <c r="B8" s="214"/>
      <c r="C8" s="214"/>
      <c r="D8" s="214"/>
      <c r="F8" s="335" t="str">
        <f>"2." &amp;mergeValue(A8)</f>
        <v>2.1</v>
      </c>
      <c r="G8" s="417" t="s">
        <v>495</v>
      </c>
      <c r="H8" s="317"/>
      <c r="I8" s="196" t="s">
        <v>592</v>
      </c>
      <c r="J8" s="334"/>
      <c r="K8" s="214"/>
      <c r="L8" s="214"/>
      <c r="M8" s="214"/>
      <c r="N8" s="214"/>
      <c r="O8" s="214"/>
      <c r="P8" s="214"/>
      <c r="Q8" s="214"/>
      <c r="R8" s="214"/>
      <c r="S8" s="214"/>
      <c r="T8" s="214"/>
    </row>
    <row r="9" spans="1:20" s="190" customFormat="1" ht="22.5">
      <c r="A9" s="1259"/>
      <c r="B9" s="214"/>
      <c r="C9" s="214"/>
      <c r="D9" s="214"/>
      <c r="F9" s="335" t="str">
        <f>"3." &amp;mergeValue(A9)</f>
        <v>3.1</v>
      </c>
      <c r="G9" s="417" t="s">
        <v>496</v>
      </c>
      <c r="H9" s="317"/>
      <c r="I9" s="196" t="s">
        <v>590</v>
      </c>
      <c r="J9" s="334"/>
      <c r="K9" s="214"/>
      <c r="L9" s="214"/>
      <c r="M9" s="214"/>
      <c r="N9" s="214"/>
      <c r="O9" s="214"/>
      <c r="P9" s="214"/>
      <c r="Q9" s="214"/>
      <c r="R9" s="214"/>
      <c r="S9" s="214"/>
      <c r="T9" s="214"/>
    </row>
    <row r="10" spans="1:20" s="190" customFormat="1" ht="22.5">
      <c r="A10" s="1259"/>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59"/>
      <c r="B11" s="1259">
        <v>1</v>
      </c>
      <c r="C11" s="344"/>
      <c r="D11" s="344"/>
      <c r="F11" s="335" t="str">
        <f>"4."&amp;mergeValue(A11) &amp;"."&amp;mergeValue(B11)</f>
        <v>4.1.1</v>
      </c>
      <c r="G11" s="324" t="s">
        <v>594</v>
      </c>
      <c r="H11" s="317" t="str">
        <f>IF(region_name="","",region_name)</f>
        <v>Нижегородская область</v>
      </c>
      <c r="I11" s="196" t="s">
        <v>500</v>
      </c>
      <c r="J11" s="334"/>
      <c r="K11" s="214"/>
      <c r="L11" s="214"/>
      <c r="M11" s="214"/>
      <c r="N11" s="214"/>
      <c r="O11" s="214"/>
      <c r="P11" s="214"/>
      <c r="Q11" s="214"/>
      <c r="R11" s="214"/>
      <c r="S11" s="214"/>
      <c r="T11" s="214"/>
    </row>
    <row r="12" spans="1:20" s="190" customFormat="1" ht="22.5">
      <c r="A12" s="1259"/>
      <c r="B12" s="1259"/>
      <c r="C12" s="1259">
        <v>1</v>
      </c>
      <c r="D12" s="344"/>
      <c r="F12" s="335" t="str">
        <f>"4."&amp;mergeValue(A12) &amp;"."&amp;mergeValue(B12)&amp;"."&amp;mergeValue(C12)</f>
        <v>4.1.1.1</v>
      </c>
      <c r="G12" s="341" t="s">
        <v>498</v>
      </c>
      <c r="H12" s="317"/>
      <c r="I12" s="196" t="s">
        <v>501</v>
      </c>
      <c r="J12" s="334"/>
      <c r="K12" s="214"/>
      <c r="L12" s="214"/>
      <c r="M12" s="214"/>
      <c r="N12" s="214"/>
      <c r="O12" s="214"/>
      <c r="P12" s="214"/>
      <c r="Q12" s="214"/>
      <c r="R12" s="214"/>
      <c r="S12" s="214"/>
      <c r="T12" s="214"/>
    </row>
    <row r="13" spans="1:20" s="190" customFormat="1" ht="39" customHeight="1">
      <c r="A13" s="1259"/>
      <c r="B13" s="1259"/>
      <c r="C13" s="1259"/>
      <c r="D13" s="344">
        <v>1</v>
      </c>
      <c r="F13" s="335" t="str">
        <f>"4."&amp;mergeValue(A13) &amp;"."&amp;mergeValue(B13)&amp;"."&amp;mergeValue(C13)&amp;"."&amp;mergeValue(D13)</f>
        <v>4.1.1.1.1</v>
      </c>
      <c r="G13" s="420" t="s">
        <v>499</v>
      </c>
      <c r="H13" s="317"/>
      <c r="I13" s="1260" t="s">
        <v>593</v>
      </c>
      <c r="J13" s="334"/>
      <c r="K13" s="214"/>
      <c r="L13" s="214"/>
      <c r="M13" s="214"/>
      <c r="N13" s="214"/>
      <c r="O13" s="214"/>
      <c r="P13" s="214"/>
      <c r="Q13" s="214"/>
      <c r="R13" s="214"/>
      <c r="S13" s="214"/>
      <c r="T13" s="214"/>
    </row>
    <row r="14" spans="1:20" s="190" customFormat="1" ht="18.75">
      <c r="A14" s="1259"/>
      <c r="B14" s="1259"/>
      <c r="C14" s="1259"/>
      <c r="D14" s="344"/>
      <c r="F14" s="338"/>
      <c r="G14" s="150" t="s">
        <v>4</v>
      </c>
      <c r="H14" s="343"/>
      <c r="I14" s="1260"/>
      <c r="J14" s="334"/>
      <c r="K14" s="214"/>
      <c r="L14" s="214"/>
      <c r="M14" s="214"/>
      <c r="N14" s="214"/>
      <c r="O14" s="214"/>
      <c r="P14" s="214"/>
      <c r="Q14" s="214"/>
      <c r="R14" s="214"/>
      <c r="S14" s="214"/>
      <c r="T14" s="214"/>
    </row>
    <row r="15" spans="1:20" s="190" customFormat="1" ht="18.75">
      <c r="A15" s="1259"/>
      <c r="B15" s="1259"/>
      <c r="C15" s="344"/>
      <c r="D15" s="344"/>
      <c r="F15" s="421"/>
      <c r="G15" s="195" t="s">
        <v>403</v>
      </c>
      <c r="H15" s="422"/>
      <c r="I15" s="423"/>
      <c r="J15" s="334"/>
      <c r="K15" s="214"/>
      <c r="L15" s="214"/>
      <c r="M15" s="214"/>
      <c r="N15" s="214"/>
      <c r="O15" s="214"/>
      <c r="P15" s="214"/>
      <c r="Q15" s="214"/>
      <c r="R15" s="214"/>
      <c r="S15" s="214"/>
      <c r="T15" s="214"/>
    </row>
    <row r="16" spans="1:20" s="190" customFormat="1" ht="18.75">
      <c r="A16" s="1259"/>
      <c r="B16" s="214"/>
      <c r="C16" s="214"/>
      <c r="D16" s="214"/>
      <c r="F16" s="338"/>
      <c r="G16" s="155" t="s">
        <v>507</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506</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254" t="s">
        <v>595</v>
      </c>
      <c r="H19" s="1254"/>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800-000000000000}">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06_5">
    <tabColor rgb="FFEAEBEE"/>
    <pageSetUpPr fitToPage="1"/>
  </sheetPr>
  <dimension ref="A1:AG36"/>
  <sheetViews>
    <sheetView showGridLines="0" topLeftCell="I4" zoomScaleNormal="100" workbookViewId="0"/>
  </sheetViews>
  <sheetFormatPr defaultColWidth="10.5703125" defaultRowHeight="14.25"/>
  <cols>
    <col min="1" max="6" width="10.5703125" style="502" hidden="1" customWidth="1"/>
    <col min="7" max="8" width="11.140625" style="508" hidden="1" customWidth="1"/>
    <col min="9" max="9" width="3.7109375" style="485" customWidth="1"/>
    <col min="10" max="11" width="3.7109375" style="484" customWidth="1"/>
    <col min="12" max="12" width="12.7109375" style="478" customWidth="1"/>
    <col min="13" max="13" width="44.7109375" style="478" customWidth="1"/>
    <col min="14" max="14" width="1.7109375" style="478" hidden="1" customWidth="1"/>
    <col min="15" max="21" width="23.7109375" style="478" hidden="1" customWidth="1"/>
    <col min="22" max="22" width="1.7109375" style="478" hidden="1" customWidth="1"/>
    <col min="23" max="23" width="11.7109375" style="478" customWidth="1"/>
    <col min="24" max="24" width="3.7109375" style="478" customWidth="1"/>
    <col min="25" max="25" width="11.7109375" style="478" customWidth="1"/>
    <col min="26" max="26" width="8.5703125" style="478" hidden="1" customWidth="1"/>
    <col min="27" max="27" width="4.7109375" style="478" customWidth="1"/>
    <col min="28" max="28" width="115.7109375" style="478" customWidth="1"/>
    <col min="29" max="33" width="10.5703125" style="502"/>
    <col min="34" max="249" width="10.5703125" style="478"/>
    <col min="250" max="257" width="0" style="478" hidden="1" customWidth="1"/>
    <col min="258" max="260" width="3.7109375" style="478" customWidth="1"/>
    <col min="261" max="261" width="12.7109375" style="478" customWidth="1"/>
    <col min="262" max="262" width="47.42578125" style="478" customWidth="1"/>
    <col min="263" max="271" width="0" style="478" hidden="1" customWidth="1"/>
    <col min="272" max="272" width="11.7109375" style="478" customWidth="1"/>
    <col min="273" max="273" width="6.42578125" style="478" bestFit="1" customWidth="1"/>
    <col min="274" max="274" width="11.7109375" style="478" customWidth="1"/>
    <col min="275" max="275" width="0" style="478" hidden="1" customWidth="1"/>
    <col min="276" max="276" width="3.7109375" style="478" customWidth="1"/>
    <col min="277" max="277" width="11.140625" style="478" bestFit="1" customWidth="1"/>
    <col min="278" max="505" width="10.5703125" style="478"/>
    <col min="506" max="513" width="0" style="478" hidden="1" customWidth="1"/>
    <col min="514" max="516" width="3.7109375" style="478" customWidth="1"/>
    <col min="517" max="517" width="12.7109375" style="478" customWidth="1"/>
    <col min="518" max="518" width="47.42578125" style="478" customWidth="1"/>
    <col min="519" max="527" width="0" style="478" hidden="1" customWidth="1"/>
    <col min="528" max="528" width="11.7109375" style="478" customWidth="1"/>
    <col min="529" max="529" width="6.42578125" style="478" bestFit="1" customWidth="1"/>
    <col min="530" max="530" width="11.7109375" style="478" customWidth="1"/>
    <col min="531" max="531" width="0" style="478" hidden="1" customWidth="1"/>
    <col min="532" max="532" width="3.7109375" style="478" customWidth="1"/>
    <col min="533" max="533" width="11.140625" style="478" bestFit="1" customWidth="1"/>
    <col min="534" max="761" width="10.5703125" style="478"/>
    <col min="762" max="769" width="0" style="478" hidden="1" customWidth="1"/>
    <col min="770" max="772" width="3.7109375" style="478" customWidth="1"/>
    <col min="773" max="773" width="12.7109375" style="478" customWidth="1"/>
    <col min="774" max="774" width="47.42578125" style="478" customWidth="1"/>
    <col min="775" max="783" width="0" style="478" hidden="1" customWidth="1"/>
    <col min="784" max="784" width="11.7109375" style="478" customWidth="1"/>
    <col min="785" max="785" width="6.42578125" style="478" bestFit="1" customWidth="1"/>
    <col min="786" max="786" width="11.7109375" style="478" customWidth="1"/>
    <col min="787" max="787" width="0" style="478" hidden="1" customWidth="1"/>
    <col min="788" max="788" width="3.7109375" style="478" customWidth="1"/>
    <col min="789" max="789" width="11.140625" style="478" bestFit="1" customWidth="1"/>
    <col min="790" max="1017" width="10.5703125" style="478"/>
    <col min="1018" max="1025" width="0" style="478" hidden="1" customWidth="1"/>
    <col min="1026" max="1028" width="3.7109375" style="478" customWidth="1"/>
    <col min="1029" max="1029" width="12.7109375" style="478" customWidth="1"/>
    <col min="1030" max="1030" width="47.42578125" style="478" customWidth="1"/>
    <col min="1031" max="1039" width="0" style="478" hidden="1" customWidth="1"/>
    <col min="1040" max="1040" width="11.7109375" style="478" customWidth="1"/>
    <col min="1041" max="1041" width="6.42578125" style="478" bestFit="1" customWidth="1"/>
    <col min="1042" max="1042" width="11.7109375" style="478" customWidth="1"/>
    <col min="1043" max="1043" width="0" style="478" hidden="1" customWidth="1"/>
    <col min="1044" max="1044" width="3.7109375" style="478" customWidth="1"/>
    <col min="1045" max="1045" width="11.140625" style="478" bestFit="1" customWidth="1"/>
    <col min="1046" max="1273" width="10.5703125" style="478"/>
    <col min="1274" max="1281" width="0" style="478" hidden="1" customWidth="1"/>
    <col min="1282" max="1284" width="3.7109375" style="478" customWidth="1"/>
    <col min="1285" max="1285" width="12.7109375" style="478" customWidth="1"/>
    <col min="1286" max="1286" width="47.42578125" style="478" customWidth="1"/>
    <col min="1287" max="1295" width="0" style="478" hidden="1" customWidth="1"/>
    <col min="1296" max="1296" width="11.7109375" style="478" customWidth="1"/>
    <col min="1297" max="1297" width="6.42578125" style="478" bestFit="1" customWidth="1"/>
    <col min="1298" max="1298" width="11.7109375" style="478" customWidth="1"/>
    <col min="1299" max="1299" width="0" style="478" hidden="1" customWidth="1"/>
    <col min="1300" max="1300" width="3.7109375" style="478" customWidth="1"/>
    <col min="1301" max="1301" width="11.140625" style="478" bestFit="1" customWidth="1"/>
    <col min="1302" max="1529" width="10.5703125" style="478"/>
    <col min="1530" max="1537" width="0" style="478" hidden="1" customWidth="1"/>
    <col min="1538" max="1540" width="3.7109375" style="478" customWidth="1"/>
    <col min="1541" max="1541" width="12.7109375" style="478" customWidth="1"/>
    <col min="1542" max="1542" width="47.42578125" style="478" customWidth="1"/>
    <col min="1543" max="1551" width="0" style="478" hidden="1" customWidth="1"/>
    <col min="1552" max="1552" width="11.7109375" style="478" customWidth="1"/>
    <col min="1553" max="1553" width="6.42578125" style="478" bestFit="1" customWidth="1"/>
    <col min="1554" max="1554" width="11.7109375" style="478" customWidth="1"/>
    <col min="1555" max="1555" width="0" style="478" hidden="1" customWidth="1"/>
    <col min="1556" max="1556" width="3.7109375" style="478" customWidth="1"/>
    <col min="1557" max="1557" width="11.140625" style="478" bestFit="1" customWidth="1"/>
    <col min="1558" max="1785" width="10.5703125" style="478"/>
    <col min="1786" max="1793" width="0" style="478" hidden="1" customWidth="1"/>
    <col min="1794" max="1796" width="3.7109375" style="478" customWidth="1"/>
    <col min="1797" max="1797" width="12.7109375" style="478" customWidth="1"/>
    <col min="1798" max="1798" width="47.42578125" style="478" customWidth="1"/>
    <col min="1799" max="1807" width="0" style="478" hidden="1" customWidth="1"/>
    <col min="1808" max="1808" width="11.7109375" style="478" customWidth="1"/>
    <col min="1809" max="1809" width="6.42578125" style="478" bestFit="1" customWidth="1"/>
    <col min="1810" max="1810" width="11.7109375" style="478" customWidth="1"/>
    <col min="1811" max="1811" width="0" style="478" hidden="1" customWidth="1"/>
    <col min="1812" max="1812" width="3.7109375" style="478" customWidth="1"/>
    <col min="1813" max="1813" width="11.140625" style="478" bestFit="1" customWidth="1"/>
    <col min="1814" max="2041" width="10.5703125" style="478"/>
    <col min="2042" max="2049" width="0" style="478" hidden="1" customWidth="1"/>
    <col min="2050" max="2052" width="3.7109375" style="478" customWidth="1"/>
    <col min="2053" max="2053" width="12.7109375" style="478" customWidth="1"/>
    <col min="2054" max="2054" width="47.42578125" style="478" customWidth="1"/>
    <col min="2055" max="2063" width="0" style="478" hidden="1" customWidth="1"/>
    <col min="2064" max="2064" width="11.7109375" style="478" customWidth="1"/>
    <col min="2065" max="2065" width="6.42578125" style="478" bestFit="1" customWidth="1"/>
    <col min="2066" max="2066" width="11.7109375" style="478" customWidth="1"/>
    <col min="2067" max="2067" width="0" style="478" hidden="1" customWidth="1"/>
    <col min="2068" max="2068" width="3.7109375" style="478" customWidth="1"/>
    <col min="2069" max="2069" width="11.140625" style="478" bestFit="1" customWidth="1"/>
    <col min="2070" max="2297" width="10.5703125" style="478"/>
    <col min="2298" max="2305" width="0" style="478" hidden="1" customWidth="1"/>
    <col min="2306" max="2308" width="3.7109375" style="478" customWidth="1"/>
    <col min="2309" max="2309" width="12.7109375" style="478" customWidth="1"/>
    <col min="2310" max="2310" width="47.42578125" style="478" customWidth="1"/>
    <col min="2311" max="2319" width="0" style="478" hidden="1" customWidth="1"/>
    <col min="2320" max="2320" width="11.7109375" style="478" customWidth="1"/>
    <col min="2321" max="2321" width="6.42578125" style="478" bestFit="1" customWidth="1"/>
    <col min="2322" max="2322" width="11.7109375" style="478" customWidth="1"/>
    <col min="2323" max="2323" width="0" style="478" hidden="1" customWidth="1"/>
    <col min="2324" max="2324" width="3.7109375" style="478" customWidth="1"/>
    <col min="2325" max="2325" width="11.140625" style="478" bestFit="1" customWidth="1"/>
    <col min="2326" max="2553" width="10.5703125" style="478"/>
    <col min="2554" max="2561" width="0" style="478" hidden="1" customWidth="1"/>
    <col min="2562" max="2564" width="3.7109375" style="478" customWidth="1"/>
    <col min="2565" max="2565" width="12.7109375" style="478" customWidth="1"/>
    <col min="2566" max="2566" width="47.42578125" style="478" customWidth="1"/>
    <col min="2567" max="2575" width="0" style="478" hidden="1" customWidth="1"/>
    <col min="2576" max="2576" width="11.7109375" style="478" customWidth="1"/>
    <col min="2577" max="2577" width="6.42578125" style="478" bestFit="1" customWidth="1"/>
    <col min="2578" max="2578" width="11.7109375" style="478" customWidth="1"/>
    <col min="2579" max="2579" width="0" style="478" hidden="1" customWidth="1"/>
    <col min="2580" max="2580" width="3.7109375" style="478" customWidth="1"/>
    <col min="2581" max="2581" width="11.140625" style="478" bestFit="1" customWidth="1"/>
    <col min="2582" max="2809" width="10.5703125" style="478"/>
    <col min="2810" max="2817" width="0" style="478" hidden="1" customWidth="1"/>
    <col min="2818" max="2820" width="3.7109375" style="478" customWidth="1"/>
    <col min="2821" max="2821" width="12.7109375" style="478" customWidth="1"/>
    <col min="2822" max="2822" width="47.42578125" style="478" customWidth="1"/>
    <col min="2823" max="2831" width="0" style="478" hidden="1" customWidth="1"/>
    <col min="2832" max="2832" width="11.7109375" style="478" customWidth="1"/>
    <col min="2833" max="2833" width="6.42578125" style="478" bestFit="1" customWidth="1"/>
    <col min="2834" max="2834" width="11.7109375" style="478" customWidth="1"/>
    <col min="2835" max="2835" width="0" style="478" hidden="1" customWidth="1"/>
    <col min="2836" max="2836" width="3.7109375" style="478" customWidth="1"/>
    <col min="2837" max="2837" width="11.140625" style="478" bestFit="1" customWidth="1"/>
    <col min="2838" max="3065" width="10.5703125" style="478"/>
    <col min="3066" max="3073" width="0" style="478" hidden="1" customWidth="1"/>
    <col min="3074" max="3076" width="3.7109375" style="478" customWidth="1"/>
    <col min="3077" max="3077" width="12.7109375" style="478" customWidth="1"/>
    <col min="3078" max="3078" width="47.42578125" style="478" customWidth="1"/>
    <col min="3079" max="3087" width="0" style="478" hidden="1" customWidth="1"/>
    <col min="3088" max="3088" width="11.7109375" style="478" customWidth="1"/>
    <col min="3089" max="3089" width="6.42578125" style="478" bestFit="1" customWidth="1"/>
    <col min="3090" max="3090" width="11.7109375" style="478" customWidth="1"/>
    <col min="3091" max="3091" width="0" style="478" hidden="1" customWidth="1"/>
    <col min="3092" max="3092" width="3.7109375" style="478" customWidth="1"/>
    <col min="3093" max="3093" width="11.140625" style="478" bestFit="1" customWidth="1"/>
    <col min="3094" max="3321" width="10.5703125" style="478"/>
    <col min="3322" max="3329" width="0" style="478" hidden="1" customWidth="1"/>
    <col min="3330" max="3332" width="3.7109375" style="478" customWidth="1"/>
    <col min="3333" max="3333" width="12.7109375" style="478" customWidth="1"/>
    <col min="3334" max="3334" width="47.42578125" style="478" customWidth="1"/>
    <col min="3335" max="3343" width="0" style="478" hidden="1" customWidth="1"/>
    <col min="3344" max="3344" width="11.7109375" style="478" customWidth="1"/>
    <col min="3345" max="3345" width="6.42578125" style="478" bestFit="1" customWidth="1"/>
    <col min="3346" max="3346" width="11.7109375" style="478" customWidth="1"/>
    <col min="3347" max="3347" width="0" style="478" hidden="1" customWidth="1"/>
    <col min="3348" max="3348" width="3.7109375" style="478" customWidth="1"/>
    <col min="3349" max="3349" width="11.140625" style="478" bestFit="1" customWidth="1"/>
    <col min="3350" max="3577" width="10.5703125" style="478"/>
    <col min="3578" max="3585" width="0" style="478" hidden="1" customWidth="1"/>
    <col min="3586" max="3588" width="3.7109375" style="478" customWidth="1"/>
    <col min="3589" max="3589" width="12.7109375" style="478" customWidth="1"/>
    <col min="3590" max="3590" width="47.42578125" style="478" customWidth="1"/>
    <col min="3591" max="3599" width="0" style="478" hidden="1" customWidth="1"/>
    <col min="3600" max="3600" width="11.7109375" style="478" customWidth="1"/>
    <col min="3601" max="3601" width="6.42578125" style="478" bestFit="1" customWidth="1"/>
    <col min="3602" max="3602" width="11.7109375" style="478" customWidth="1"/>
    <col min="3603" max="3603" width="0" style="478" hidden="1" customWidth="1"/>
    <col min="3604" max="3604" width="3.7109375" style="478" customWidth="1"/>
    <col min="3605" max="3605" width="11.140625" style="478" bestFit="1" customWidth="1"/>
    <col min="3606" max="3833" width="10.5703125" style="478"/>
    <col min="3834" max="3841" width="0" style="478" hidden="1" customWidth="1"/>
    <col min="3842" max="3844" width="3.7109375" style="478" customWidth="1"/>
    <col min="3845" max="3845" width="12.7109375" style="478" customWidth="1"/>
    <col min="3846" max="3846" width="47.42578125" style="478" customWidth="1"/>
    <col min="3847" max="3855" width="0" style="478" hidden="1" customWidth="1"/>
    <col min="3856" max="3856" width="11.7109375" style="478" customWidth="1"/>
    <col min="3857" max="3857" width="6.42578125" style="478" bestFit="1" customWidth="1"/>
    <col min="3858" max="3858" width="11.7109375" style="478" customWidth="1"/>
    <col min="3859" max="3859" width="0" style="478" hidden="1" customWidth="1"/>
    <col min="3860" max="3860" width="3.7109375" style="478" customWidth="1"/>
    <col min="3861" max="3861" width="11.140625" style="478" bestFit="1" customWidth="1"/>
    <col min="3862" max="4089" width="10.5703125" style="478"/>
    <col min="4090" max="4097" width="0" style="478" hidden="1" customWidth="1"/>
    <col min="4098" max="4100" width="3.7109375" style="478" customWidth="1"/>
    <col min="4101" max="4101" width="12.7109375" style="478" customWidth="1"/>
    <col min="4102" max="4102" width="47.42578125" style="478" customWidth="1"/>
    <col min="4103" max="4111" width="0" style="478" hidden="1" customWidth="1"/>
    <col min="4112" max="4112" width="11.7109375" style="478" customWidth="1"/>
    <col min="4113" max="4113" width="6.42578125" style="478" bestFit="1" customWidth="1"/>
    <col min="4114" max="4114" width="11.7109375" style="478" customWidth="1"/>
    <col min="4115" max="4115" width="0" style="478" hidden="1" customWidth="1"/>
    <col min="4116" max="4116" width="3.7109375" style="478" customWidth="1"/>
    <col min="4117" max="4117" width="11.140625" style="478" bestFit="1" customWidth="1"/>
    <col min="4118" max="4345" width="10.5703125" style="478"/>
    <col min="4346" max="4353" width="0" style="478" hidden="1" customWidth="1"/>
    <col min="4354" max="4356" width="3.7109375" style="478" customWidth="1"/>
    <col min="4357" max="4357" width="12.7109375" style="478" customWidth="1"/>
    <col min="4358" max="4358" width="47.42578125" style="478" customWidth="1"/>
    <col min="4359" max="4367" width="0" style="478" hidden="1" customWidth="1"/>
    <col min="4368" max="4368" width="11.7109375" style="478" customWidth="1"/>
    <col min="4369" max="4369" width="6.42578125" style="478" bestFit="1" customWidth="1"/>
    <col min="4370" max="4370" width="11.7109375" style="478" customWidth="1"/>
    <col min="4371" max="4371" width="0" style="478" hidden="1" customWidth="1"/>
    <col min="4372" max="4372" width="3.7109375" style="478" customWidth="1"/>
    <col min="4373" max="4373" width="11.140625" style="478" bestFit="1" customWidth="1"/>
    <col min="4374" max="4601" width="10.5703125" style="478"/>
    <col min="4602" max="4609" width="0" style="478" hidden="1" customWidth="1"/>
    <col min="4610" max="4612" width="3.7109375" style="478" customWidth="1"/>
    <col min="4613" max="4613" width="12.7109375" style="478" customWidth="1"/>
    <col min="4614" max="4614" width="47.42578125" style="478" customWidth="1"/>
    <col min="4615" max="4623" width="0" style="478" hidden="1" customWidth="1"/>
    <col min="4624" max="4624" width="11.7109375" style="478" customWidth="1"/>
    <col min="4625" max="4625" width="6.42578125" style="478" bestFit="1" customWidth="1"/>
    <col min="4626" max="4626" width="11.7109375" style="478" customWidth="1"/>
    <col min="4627" max="4627" width="0" style="478" hidden="1" customWidth="1"/>
    <col min="4628" max="4628" width="3.7109375" style="478" customWidth="1"/>
    <col min="4629" max="4629" width="11.140625" style="478" bestFit="1" customWidth="1"/>
    <col min="4630" max="4857" width="10.5703125" style="478"/>
    <col min="4858" max="4865" width="0" style="478" hidden="1" customWidth="1"/>
    <col min="4866" max="4868" width="3.7109375" style="478" customWidth="1"/>
    <col min="4869" max="4869" width="12.7109375" style="478" customWidth="1"/>
    <col min="4870" max="4870" width="47.42578125" style="478" customWidth="1"/>
    <col min="4871" max="4879" width="0" style="478" hidden="1" customWidth="1"/>
    <col min="4880" max="4880" width="11.7109375" style="478" customWidth="1"/>
    <col min="4881" max="4881" width="6.42578125" style="478" bestFit="1" customWidth="1"/>
    <col min="4882" max="4882" width="11.7109375" style="478" customWidth="1"/>
    <col min="4883" max="4883" width="0" style="478" hidden="1" customWidth="1"/>
    <col min="4884" max="4884" width="3.7109375" style="478" customWidth="1"/>
    <col min="4885" max="4885" width="11.140625" style="478" bestFit="1" customWidth="1"/>
    <col min="4886" max="5113" width="10.5703125" style="478"/>
    <col min="5114" max="5121" width="0" style="478" hidden="1" customWidth="1"/>
    <col min="5122" max="5124" width="3.7109375" style="478" customWidth="1"/>
    <col min="5125" max="5125" width="12.7109375" style="478" customWidth="1"/>
    <col min="5126" max="5126" width="47.42578125" style="478" customWidth="1"/>
    <col min="5127" max="5135" width="0" style="478" hidden="1" customWidth="1"/>
    <col min="5136" max="5136" width="11.7109375" style="478" customWidth="1"/>
    <col min="5137" max="5137" width="6.42578125" style="478" bestFit="1" customWidth="1"/>
    <col min="5138" max="5138" width="11.7109375" style="478" customWidth="1"/>
    <col min="5139" max="5139" width="0" style="478" hidden="1" customWidth="1"/>
    <col min="5140" max="5140" width="3.7109375" style="478" customWidth="1"/>
    <col min="5141" max="5141" width="11.140625" style="478" bestFit="1" customWidth="1"/>
    <col min="5142" max="5369" width="10.5703125" style="478"/>
    <col min="5370" max="5377" width="0" style="478" hidden="1" customWidth="1"/>
    <col min="5378" max="5380" width="3.7109375" style="478" customWidth="1"/>
    <col min="5381" max="5381" width="12.7109375" style="478" customWidth="1"/>
    <col min="5382" max="5382" width="47.42578125" style="478" customWidth="1"/>
    <col min="5383" max="5391" width="0" style="478" hidden="1" customWidth="1"/>
    <col min="5392" max="5392" width="11.7109375" style="478" customWidth="1"/>
    <col min="5393" max="5393" width="6.42578125" style="478" bestFit="1" customWidth="1"/>
    <col min="5394" max="5394" width="11.7109375" style="478" customWidth="1"/>
    <col min="5395" max="5395" width="0" style="478" hidden="1" customWidth="1"/>
    <col min="5396" max="5396" width="3.7109375" style="478" customWidth="1"/>
    <col min="5397" max="5397" width="11.140625" style="478" bestFit="1" customWidth="1"/>
    <col min="5398" max="5625" width="10.5703125" style="478"/>
    <col min="5626" max="5633" width="0" style="478" hidden="1" customWidth="1"/>
    <col min="5634" max="5636" width="3.7109375" style="478" customWidth="1"/>
    <col min="5637" max="5637" width="12.7109375" style="478" customWidth="1"/>
    <col min="5638" max="5638" width="47.42578125" style="478" customWidth="1"/>
    <col min="5639" max="5647" width="0" style="478" hidden="1" customWidth="1"/>
    <col min="5648" max="5648" width="11.7109375" style="478" customWidth="1"/>
    <col min="5649" max="5649" width="6.42578125" style="478" bestFit="1" customWidth="1"/>
    <col min="5650" max="5650" width="11.7109375" style="478" customWidth="1"/>
    <col min="5651" max="5651" width="0" style="478" hidden="1" customWidth="1"/>
    <col min="5652" max="5652" width="3.7109375" style="478" customWidth="1"/>
    <col min="5653" max="5653" width="11.140625" style="478" bestFit="1" customWidth="1"/>
    <col min="5654" max="5881" width="10.5703125" style="478"/>
    <col min="5882" max="5889" width="0" style="478" hidden="1" customWidth="1"/>
    <col min="5890" max="5892" width="3.7109375" style="478" customWidth="1"/>
    <col min="5893" max="5893" width="12.7109375" style="478" customWidth="1"/>
    <col min="5894" max="5894" width="47.42578125" style="478" customWidth="1"/>
    <col min="5895" max="5903" width="0" style="478" hidden="1" customWidth="1"/>
    <col min="5904" max="5904" width="11.7109375" style="478" customWidth="1"/>
    <col min="5905" max="5905" width="6.42578125" style="478" bestFit="1" customWidth="1"/>
    <col min="5906" max="5906" width="11.7109375" style="478" customWidth="1"/>
    <col min="5907" max="5907" width="0" style="478" hidden="1" customWidth="1"/>
    <col min="5908" max="5908" width="3.7109375" style="478" customWidth="1"/>
    <col min="5909" max="5909" width="11.140625" style="478" bestFit="1" customWidth="1"/>
    <col min="5910" max="6137" width="10.5703125" style="478"/>
    <col min="6138" max="6145" width="0" style="478" hidden="1" customWidth="1"/>
    <col min="6146" max="6148" width="3.7109375" style="478" customWidth="1"/>
    <col min="6149" max="6149" width="12.7109375" style="478" customWidth="1"/>
    <col min="6150" max="6150" width="47.42578125" style="478" customWidth="1"/>
    <col min="6151" max="6159" width="0" style="478" hidden="1" customWidth="1"/>
    <col min="6160" max="6160" width="11.7109375" style="478" customWidth="1"/>
    <col min="6161" max="6161" width="6.42578125" style="478" bestFit="1" customWidth="1"/>
    <col min="6162" max="6162" width="11.7109375" style="478" customWidth="1"/>
    <col min="6163" max="6163" width="0" style="478" hidden="1" customWidth="1"/>
    <col min="6164" max="6164" width="3.7109375" style="478" customWidth="1"/>
    <col min="6165" max="6165" width="11.140625" style="478" bestFit="1" customWidth="1"/>
    <col min="6166" max="6393" width="10.5703125" style="478"/>
    <col min="6394" max="6401" width="0" style="478" hidden="1" customWidth="1"/>
    <col min="6402" max="6404" width="3.7109375" style="478" customWidth="1"/>
    <col min="6405" max="6405" width="12.7109375" style="478" customWidth="1"/>
    <col min="6406" max="6406" width="47.42578125" style="478" customWidth="1"/>
    <col min="6407" max="6415" width="0" style="478" hidden="1" customWidth="1"/>
    <col min="6416" max="6416" width="11.7109375" style="478" customWidth="1"/>
    <col min="6417" max="6417" width="6.42578125" style="478" bestFit="1" customWidth="1"/>
    <col min="6418" max="6418" width="11.7109375" style="478" customWidth="1"/>
    <col min="6419" max="6419" width="0" style="478" hidden="1" customWidth="1"/>
    <col min="6420" max="6420" width="3.7109375" style="478" customWidth="1"/>
    <col min="6421" max="6421" width="11.140625" style="478" bestFit="1" customWidth="1"/>
    <col min="6422" max="6649" width="10.5703125" style="478"/>
    <col min="6650" max="6657" width="0" style="478" hidden="1" customWidth="1"/>
    <col min="6658" max="6660" width="3.7109375" style="478" customWidth="1"/>
    <col min="6661" max="6661" width="12.7109375" style="478" customWidth="1"/>
    <col min="6662" max="6662" width="47.42578125" style="478" customWidth="1"/>
    <col min="6663" max="6671" width="0" style="478" hidden="1" customWidth="1"/>
    <col min="6672" max="6672" width="11.7109375" style="478" customWidth="1"/>
    <col min="6673" max="6673" width="6.42578125" style="478" bestFit="1" customWidth="1"/>
    <col min="6674" max="6674" width="11.7109375" style="478" customWidth="1"/>
    <col min="6675" max="6675" width="0" style="478" hidden="1" customWidth="1"/>
    <col min="6676" max="6676" width="3.7109375" style="478" customWidth="1"/>
    <col min="6677" max="6677" width="11.140625" style="478" bestFit="1" customWidth="1"/>
    <col min="6678" max="6905" width="10.5703125" style="478"/>
    <col min="6906" max="6913" width="0" style="478" hidden="1" customWidth="1"/>
    <col min="6914" max="6916" width="3.7109375" style="478" customWidth="1"/>
    <col min="6917" max="6917" width="12.7109375" style="478" customWidth="1"/>
    <col min="6918" max="6918" width="47.42578125" style="478" customWidth="1"/>
    <col min="6919" max="6927" width="0" style="478" hidden="1" customWidth="1"/>
    <col min="6928" max="6928" width="11.7109375" style="478" customWidth="1"/>
    <col min="6929" max="6929" width="6.42578125" style="478" bestFit="1" customWidth="1"/>
    <col min="6930" max="6930" width="11.7109375" style="478" customWidth="1"/>
    <col min="6931" max="6931" width="0" style="478" hidden="1" customWidth="1"/>
    <col min="6932" max="6932" width="3.7109375" style="478" customWidth="1"/>
    <col min="6933" max="6933" width="11.140625" style="478" bestFit="1" customWidth="1"/>
    <col min="6934" max="7161" width="10.5703125" style="478"/>
    <col min="7162" max="7169" width="0" style="478" hidden="1" customWidth="1"/>
    <col min="7170" max="7172" width="3.7109375" style="478" customWidth="1"/>
    <col min="7173" max="7173" width="12.7109375" style="478" customWidth="1"/>
    <col min="7174" max="7174" width="47.42578125" style="478" customWidth="1"/>
    <col min="7175" max="7183" width="0" style="478" hidden="1" customWidth="1"/>
    <col min="7184" max="7184" width="11.7109375" style="478" customWidth="1"/>
    <col min="7185" max="7185" width="6.42578125" style="478" bestFit="1" customWidth="1"/>
    <col min="7186" max="7186" width="11.7109375" style="478" customWidth="1"/>
    <col min="7187" max="7187" width="0" style="478" hidden="1" customWidth="1"/>
    <col min="7188" max="7188" width="3.7109375" style="478" customWidth="1"/>
    <col min="7189" max="7189" width="11.140625" style="478" bestFit="1" customWidth="1"/>
    <col min="7190" max="7417" width="10.5703125" style="478"/>
    <col min="7418" max="7425" width="0" style="478" hidden="1" customWidth="1"/>
    <col min="7426" max="7428" width="3.7109375" style="478" customWidth="1"/>
    <col min="7429" max="7429" width="12.7109375" style="478" customWidth="1"/>
    <col min="7430" max="7430" width="47.42578125" style="478" customWidth="1"/>
    <col min="7431" max="7439" width="0" style="478" hidden="1" customWidth="1"/>
    <col min="7440" max="7440" width="11.7109375" style="478" customWidth="1"/>
    <col min="7441" max="7441" width="6.42578125" style="478" bestFit="1" customWidth="1"/>
    <col min="7442" max="7442" width="11.7109375" style="478" customWidth="1"/>
    <col min="7443" max="7443" width="0" style="478" hidden="1" customWidth="1"/>
    <col min="7444" max="7444" width="3.7109375" style="478" customWidth="1"/>
    <col min="7445" max="7445" width="11.140625" style="478" bestFit="1" customWidth="1"/>
    <col min="7446" max="7673" width="10.5703125" style="478"/>
    <col min="7674" max="7681" width="0" style="478" hidden="1" customWidth="1"/>
    <col min="7682" max="7684" width="3.7109375" style="478" customWidth="1"/>
    <col min="7685" max="7685" width="12.7109375" style="478" customWidth="1"/>
    <col min="7686" max="7686" width="47.42578125" style="478" customWidth="1"/>
    <col min="7687" max="7695" width="0" style="478" hidden="1" customWidth="1"/>
    <col min="7696" max="7696" width="11.7109375" style="478" customWidth="1"/>
    <col min="7697" max="7697" width="6.42578125" style="478" bestFit="1" customWidth="1"/>
    <col min="7698" max="7698" width="11.7109375" style="478" customWidth="1"/>
    <col min="7699" max="7699" width="0" style="478" hidden="1" customWidth="1"/>
    <col min="7700" max="7700" width="3.7109375" style="478" customWidth="1"/>
    <col min="7701" max="7701" width="11.140625" style="478" bestFit="1" customWidth="1"/>
    <col min="7702" max="7929" width="10.5703125" style="478"/>
    <col min="7930" max="7937" width="0" style="478" hidden="1" customWidth="1"/>
    <col min="7938" max="7940" width="3.7109375" style="478" customWidth="1"/>
    <col min="7941" max="7941" width="12.7109375" style="478" customWidth="1"/>
    <col min="7942" max="7942" width="47.42578125" style="478" customWidth="1"/>
    <col min="7943" max="7951" width="0" style="478" hidden="1" customWidth="1"/>
    <col min="7952" max="7952" width="11.7109375" style="478" customWidth="1"/>
    <col min="7953" max="7953" width="6.42578125" style="478" bestFit="1" customWidth="1"/>
    <col min="7954" max="7954" width="11.7109375" style="478" customWidth="1"/>
    <col min="7955" max="7955" width="0" style="478" hidden="1" customWidth="1"/>
    <col min="7956" max="7956" width="3.7109375" style="478" customWidth="1"/>
    <col min="7957" max="7957" width="11.140625" style="478" bestFit="1" customWidth="1"/>
    <col min="7958" max="8185" width="10.5703125" style="478"/>
    <col min="8186" max="8193" width="0" style="478" hidden="1" customWidth="1"/>
    <col min="8194" max="8196" width="3.7109375" style="478" customWidth="1"/>
    <col min="8197" max="8197" width="12.7109375" style="478" customWidth="1"/>
    <col min="8198" max="8198" width="47.42578125" style="478" customWidth="1"/>
    <col min="8199" max="8207" width="0" style="478" hidden="1" customWidth="1"/>
    <col min="8208" max="8208" width="11.7109375" style="478" customWidth="1"/>
    <col min="8209" max="8209" width="6.42578125" style="478" bestFit="1" customWidth="1"/>
    <col min="8210" max="8210" width="11.7109375" style="478" customWidth="1"/>
    <col min="8211" max="8211" width="0" style="478" hidden="1" customWidth="1"/>
    <col min="8212" max="8212" width="3.7109375" style="478" customWidth="1"/>
    <col min="8213" max="8213" width="11.140625" style="478" bestFit="1" customWidth="1"/>
    <col min="8214" max="8441" width="10.5703125" style="478"/>
    <col min="8442" max="8449" width="0" style="478" hidden="1" customWidth="1"/>
    <col min="8450" max="8452" width="3.7109375" style="478" customWidth="1"/>
    <col min="8453" max="8453" width="12.7109375" style="478" customWidth="1"/>
    <col min="8454" max="8454" width="47.42578125" style="478" customWidth="1"/>
    <col min="8455" max="8463" width="0" style="478" hidden="1" customWidth="1"/>
    <col min="8464" max="8464" width="11.7109375" style="478" customWidth="1"/>
    <col min="8465" max="8465" width="6.42578125" style="478" bestFit="1" customWidth="1"/>
    <col min="8466" max="8466" width="11.7109375" style="478" customWidth="1"/>
    <col min="8467" max="8467" width="0" style="478" hidden="1" customWidth="1"/>
    <col min="8468" max="8468" width="3.7109375" style="478" customWidth="1"/>
    <col min="8469" max="8469" width="11.140625" style="478" bestFit="1" customWidth="1"/>
    <col min="8470" max="8697" width="10.5703125" style="478"/>
    <col min="8698" max="8705" width="0" style="478" hidden="1" customWidth="1"/>
    <col min="8706" max="8708" width="3.7109375" style="478" customWidth="1"/>
    <col min="8709" max="8709" width="12.7109375" style="478" customWidth="1"/>
    <col min="8710" max="8710" width="47.42578125" style="478" customWidth="1"/>
    <col min="8711" max="8719" width="0" style="478" hidden="1" customWidth="1"/>
    <col min="8720" max="8720" width="11.7109375" style="478" customWidth="1"/>
    <col min="8721" max="8721" width="6.42578125" style="478" bestFit="1" customWidth="1"/>
    <col min="8722" max="8722" width="11.7109375" style="478" customWidth="1"/>
    <col min="8723" max="8723" width="0" style="478" hidden="1" customWidth="1"/>
    <col min="8724" max="8724" width="3.7109375" style="478" customWidth="1"/>
    <col min="8725" max="8725" width="11.140625" style="478" bestFit="1" customWidth="1"/>
    <col min="8726" max="8953" width="10.5703125" style="478"/>
    <col min="8954" max="8961" width="0" style="478" hidden="1" customWidth="1"/>
    <col min="8962" max="8964" width="3.7109375" style="478" customWidth="1"/>
    <col min="8965" max="8965" width="12.7109375" style="478" customWidth="1"/>
    <col min="8966" max="8966" width="47.42578125" style="478" customWidth="1"/>
    <col min="8967" max="8975" width="0" style="478" hidden="1" customWidth="1"/>
    <col min="8976" max="8976" width="11.7109375" style="478" customWidth="1"/>
    <col min="8977" max="8977" width="6.42578125" style="478" bestFit="1" customWidth="1"/>
    <col min="8978" max="8978" width="11.7109375" style="478" customWidth="1"/>
    <col min="8979" max="8979" width="0" style="478" hidden="1" customWidth="1"/>
    <col min="8980" max="8980" width="3.7109375" style="478" customWidth="1"/>
    <col min="8981" max="8981" width="11.140625" style="478" bestFit="1" customWidth="1"/>
    <col min="8982" max="9209" width="10.5703125" style="478"/>
    <col min="9210" max="9217" width="0" style="478" hidden="1" customWidth="1"/>
    <col min="9218" max="9220" width="3.7109375" style="478" customWidth="1"/>
    <col min="9221" max="9221" width="12.7109375" style="478" customWidth="1"/>
    <col min="9222" max="9222" width="47.42578125" style="478" customWidth="1"/>
    <col min="9223" max="9231" width="0" style="478" hidden="1" customWidth="1"/>
    <col min="9232" max="9232" width="11.7109375" style="478" customWidth="1"/>
    <col min="9233" max="9233" width="6.42578125" style="478" bestFit="1" customWidth="1"/>
    <col min="9234" max="9234" width="11.7109375" style="478" customWidth="1"/>
    <col min="9235" max="9235" width="0" style="478" hidden="1" customWidth="1"/>
    <col min="9236" max="9236" width="3.7109375" style="478" customWidth="1"/>
    <col min="9237" max="9237" width="11.140625" style="478" bestFit="1" customWidth="1"/>
    <col min="9238" max="9465" width="10.5703125" style="478"/>
    <col min="9466" max="9473" width="0" style="478" hidden="1" customWidth="1"/>
    <col min="9474" max="9476" width="3.7109375" style="478" customWidth="1"/>
    <col min="9477" max="9477" width="12.7109375" style="478" customWidth="1"/>
    <col min="9478" max="9478" width="47.42578125" style="478" customWidth="1"/>
    <col min="9479" max="9487" width="0" style="478" hidden="1" customWidth="1"/>
    <col min="9488" max="9488" width="11.7109375" style="478" customWidth="1"/>
    <col min="9489" max="9489" width="6.42578125" style="478" bestFit="1" customWidth="1"/>
    <col min="9490" max="9490" width="11.7109375" style="478" customWidth="1"/>
    <col min="9491" max="9491" width="0" style="478" hidden="1" customWidth="1"/>
    <col min="9492" max="9492" width="3.7109375" style="478" customWidth="1"/>
    <col min="9493" max="9493" width="11.140625" style="478" bestFit="1" customWidth="1"/>
    <col min="9494" max="9721" width="10.5703125" style="478"/>
    <col min="9722" max="9729" width="0" style="478" hidden="1" customWidth="1"/>
    <col min="9730" max="9732" width="3.7109375" style="478" customWidth="1"/>
    <col min="9733" max="9733" width="12.7109375" style="478" customWidth="1"/>
    <col min="9734" max="9734" width="47.42578125" style="478" customWidth="1"/>
    <col min="9735" max="9743" width="0" style="478" hidden="1" customWidth="1"/>
    <col min="9744" max="9744" width="11.7109375" style="478" customWidth="1"/>
    <col min="9745" max="9745" width="6.42578125" style="478" bestFit="1" customWidth="1"/>
    <col min="9746" max="9746" width="11.7109375" style="478" customWidth="1"/>
    <col min="9747" max="9747" width="0" style="478" hidden="1" customWidth="1"/>
    <col min="9748" max="9748" width="3.7109375" style="478" customWidth="1"/>
    <col min="9749" max="9749" width="11.140625" style="478" bestFit="1" customWidth="1"/>
    <col min="9750" max="9977" width="10.5703125" style="478"/>
    <col min="9978" max="9985" width="0" style="478" hidden="1" customWidth="1"/>
    <col min="9986" max="9988" width="3.7109375" style="478" customWidth="1"/>
    <col min="9989" max="9989" width="12.7109375" style="478" customWidth="1"/>
    <col min="9990" max="9990" width="47.42578125" style="478" customWidth="1"/>
    <col min="9991" max="9999" width="0" style="478" hidden="1" customWidth="1"/>
    <col min="10000" max="10000" width="11.7109375" style="478" customWidth="1"/>
    <col min="10001" max="10001" width="6.42578125" style="478" bestFit="1" customWidth="1"/>
    <col min="10002" max="10002" width="11.7109375" style="478" customWidth="1"/>
    <col min="10003" max="10003" width="0" style="478" hidden="1" customWidth="1"/>
    <col min="10004" max="10004" width="3.7109375" style="478" customWidth="1"/>
    <col min="10005" max="10005" width="11.140625" style="478" bestFit="1" customWidth="1"/>
    <col min="10006" max="10233" width="10.5703125" style="478"/>
    <col min="10234" max="10241" width="0" style="478" hidden="1" customWidth="1"/>
    <col min="10242" max="10244" width="3.7109375" style="478" customWidth="1"/>
    <col min="10245" max="10245" width="12.7109375" style="478" customWidth="1"/>
    <col min="10246" max="10246" width="47.42578125" style="478" customWidth="1"/>
    <col min="10247" max="10255" width="0" style="478" hidden="1" customWidth="1"/>
    <col min="10256" max="10256" width="11.7109375" style="478" customWidth="1"/>
    <col min="10257" max="10257" width="6.42578125" style="478" bestFit="1" customWidth="1"/>
    <col min="10258" max="10258" width="11.7109375" style="478" customWidth="1"/>
    <col min="10259" max="10259" width="0" style="478" hidden="1" customWidth="1"/>
    <col min="10260" max="10260" width="3.7109375" style="478" customWidth="1"/>
    <col min="10261" max="10261" width="11.140625" style="478" bestFit="1" customWidth="1"/>
    <col min="10262" max="10489" width="10.5703125" style="478"/>
    <col min="10490" max="10497" width="0" style="478" hidden="1" customWidth="1"/>
    <col min="10498" max="10500" width="3.7109375" style="478" customWidth="1"/>
    <col min="10501" max="10501" width="12.7109375" style="478" customWidth="1"/>
    <col min="10502" max="10502" width="47.42578125" style="478" customWidth="1"/>
    <col min="10503" max="10511" width="0" style="478" hidden="1" customWidth="1"/>
    <col min="10512" max="10512" width="11.7109375" style="478" customWidth="1"/>
    <col min="10513" max="10513" width="6.42578125" style="478" bestFit="1" customWidth="1"/>
    <col min="10514" max="10514" width="11.7109375" style="478" customWidth="1"/>
    <col min="10515" max="10515" width="0" style="478" hidden="1" customWidth="1"/>
    <col min="10516" max="10516" width="3.7109375" style="478" customWidth="1"/>
    <col min="10517" max="10517" width="11.140625" style="478" bestFit="1" customWidth="1"/>
    <col min="10518" max="10745" width="10.5703125" style="478"/>
    <col min="10746" max="10753" width="0" style="478" hidden="1" customWidth="1"/>
    <col min="10754" max="10756" width="3.7109375" style="478" customWidth="1"/>
    <col min="10757" max="10757" width="12.7109375" style="478" customWidth="1"/>
    <col min="10758" max="10758" width="47.42578125" style="478" customWidth="1"/>
    <col min="10759" max="10767" width="0" style="478" hidden="1" customWidth="1"/>
    <col min="10768" max="10768" width="11.7109375" style="478" customWidth="1"/>
    <col min="10769" max="10769" width="6.42578125" style="478" bestFit="1" customWidth="1"/>
    <col min="10770" max="10770" width="11.7109375" style="478" customWidth="1"/>
    <col min="10771" max="10771" width="0" style="478" hidden="1" customWidth="1"/>
    <col min="10772" max="10772" width="3.7109375" style="478" customWidth="1"/>
    <col min="10773" max="10773" width="11.140625" style="478" bestFit="1" customWidth="1"/>
    <col min="10774" max="11001" width="10.5703125" style="478"/>
    <col min="11002" max="11009" width="0" style="478" hidden="1" customWidth="1"/>
    <col min="11010" max="11012" width="3.7109375" style="478" customWidth="1"/>
    <col min="11013" max="11013" width="12.7109375" style="478" customWidth="1"/>
    <col min="11014" max="11014" width="47.42578125" style="478" customWidth="1"/>
    <col min="11015" max="11023" width="0" style="478" hidden="1" customWidth="1"/>
    <col min="11024" max="11024" width="11.7109375" style="478" customWidth="1"/>
    <col min="11025" max="11025" width="6.42578125" style="478" bestFit="1" customWidth="1"/>
    <col min="11026" max="11026" width="11.7109375" style="478" customWidth="1"/>
    <col min="11027" max="11027" width="0" style="478" hidden="1" customWidth="1"/>
    <col min="11028" max="11028" width="3.7109375" style="478" customWidth="1"/>
    <col min="11029" max="11029" width="11.140625" style="478" bestFit="1" customWidth="1"/>
    <col min="11030" max="11257" width="10.5703125" style="478"/>
    <col min="11258" max="11265" width="0" style="478" hidden="1" customWidth="1"/>
    <col min="11266" max="11268" width="3.7109375" style="478" customWidth="1"/>
    <col min="11269" max="11269" width="12.7109375" style="478" customWidth="1"/>
    <col min="11270" max="11270" width="47.42578125" style="478" customWidth="1"/>
    <col min="11271" max="11279" width="0" style="478" hidden="1" customWidth="1"/>
    <col min="11280" max="11280" width="11.7109375" style="478" customWidth="1"/>
    <col min="11281" max="11281" width="6.42578125" style="478" bestFit="1" customWidth="1"/>
    <col min="11282" max="11282" width="11.7109375" style="478" customWidth="1"/>
    <col min="11283" max="11283" width="0" style="478" hidden="1" customWidth="1"/>
    <col min="11284" max="11284" width="3.7109375" style="478" customWidth="1"/>
    <col min="11285" max="11285" width="11.140625" style="478" bestFit="1" customWidth="1"/>
    <col min="11286" max="11513" width="10.5703125" style="478"/>
    <col min="11514" max="11521" width="0" style="478" hidden="1" customWidth="1"/>
    <col min="11522" max="11524" width="3.7109375" style="478" customWidth="1"/>
    <col min="11525" max="11525" width="12.7109375" style="478" customWidth="1"/>
    <col min="11526" max="11526" width="47.42578125" style="478" customWidth="1"/>
    <col min="11527" max="11535" width="0" style="478" hidden="1" customWidth="1"/>
    <col min="11536" max="11536" width="11.7109375" style="478" customWidth="1"/>
    <col min="11537" max="11537" width="6.42578125" style="478" bestFit="1" customWidth="1"/>
    <col min="11538" max="11538" width="11.7109375" style="478" customWidth="1"/>
    <col min="11539" max="11539" width="0" style="478" hidden="1" customWidth="1"/>
    <col min="11540" max="11540" width="3.7109375" style="478" customWidth="1"/>
    <col min="11541" max="11541" width="11.140625" style="478" bestFit="1" customWidth="1"/>
    <col min="11542" max="11769" width="10.5703125" style="478"/>
    <col min="11770" max="11777" width="0" style="478" hidden="1" customWidth="1"/>
    <col min="11778" max="11780" width="3.7109375" style="478" customWidth="1"/>
    <col min="11781" max="11781" width="12.7109375" style="478" customWidth="1"/>
    <col min="11782" max="11782" width="47.42578125" style="478" customWidth="1"/>
    <col min="11783" max="11791" width="0" style="478" hidden="1" customWidth="1"/>
    <col min="11792" max="11792" width="11.7109375" style="478" customWidth="1"/>
    <col min="11793" max="11793" width="6.42578125" style="478" bestFit="1" customWidth="1"/>
    <col min="11794" max="11794" width="11.7109375" style="478" customWidth="1"/>
    <col min="11795" max="11795" width="0" style="478" hidden="1" customWidth="1"/>
    <col min="11796" max="11796" width="3.7109375" style="478" customWidth="1"/>
    <col min="11797" max="11797" width="11.140625" style="478" bestFit="1" customWidth="1"/>
    <col min="11798" max="12025" width="10.5703125" style="478"/>
    <col min="12026" max="12033" width="0" style="478" hidden="1" customWidth="1"/>
    <col min="12034" max="12036" width="3.7109375" style="478" customWidth="1"/>
    <col min="12037" max="12037" width="12.7109375" style="478" customWidth="1"/>
    <col min="12038" max="12038" width="47.42578125" style="478" customWidth="1"/>
    <col min="12039" max="12047" width="0" style="478" hidden="1" customWidth="1"/>
    <col min="12048" max="12048" width="11.7109375" style="478" customWidth="1"/>
    <col min="12049" max="12049" width="6.42578125" style="478" bestFit="1" customWidth="1"/>
    <col min="12050" max="12050" width="11.7109375" style="478" customWidth="1"/>
    <col min="12051" max="12051" width="0" style="478" hidden="1" customWidth="1"/>
    <col min="12052" max="12052" width="3.7109375" style="478" customWidth="1"/>
    <col min="12053" max="12053" width="11.140625" style="478" bestFit="1" customWidth="1"/>
    <col min="12054" max="12281" width="10.5703125" style="478"/>
    <col min="12282" max="12289" width="0" style="478" hidden="1" customWidth="1"/>
    <col min="12290" max="12292" width="3.7109375" style="478" customWidth="1"/>
    <col min="12293" max="12293" width="12.7109375" style="478" customWidth="1"/>
    <col min="12294" max="12294" width="47.42578125" style="478" customWidth="1"/>
    <col min="12295" max="12303" width="0" style="478" hidden="1" customWidth="1"/>
    <col min="12304" max="12304" width="11.7109375" style="478" customWidth="1"/>
    <col min="12305" max="12305" width="6.42578125" style="478" bestFit="1" customWidth="1"/>
    <col min="12306" max="12306" width="11.7109375" style="478" customWidth="1"/>
    <col min="12307" max="12307" width="0" style="478" hidden="1" customWidth="1"/>
    <col min="12308" max="12308" width="3.7109375" style="478" customWidth="1"/>
    <col min="12309" max="12309" width="11.140625" style="478" bestFit="1" customWidth="1"/>
    <col min="12310" max="12537" width="10.5703125" style="478"/>
    <col min="12538" max="12545" width="0" style="478" hidden="1" customWidth="1"/>
    <col min="12546" max="12548" width="3.7109375" style="478" customWidth="1"/>
    <col min="12549" max="12549" width="12.7109375" style="478" customWidth="1"/>
    <col min="12550" max="12550" width="47.42578125" style="478" customWidth="1"/>
    <col min="12551" max="12559" width="0" style="478" hidden="1" customWidth="1"/>
    <col min="12560" max="12560" width="11.7109375" style="478" customWidth="1"/>
    <col min="12561" max="12561" width="6.42578125" style="478" bestFit="1" customWidth="1"/>
    <col min="12562" max="12562" width="11.7109375" style="478" customWidth="1"/>
    <col min="12563" max="12563" width="0" style="478" hidden="1" customWidth="1"/>
    <col min="12564" max="12564" width="3.7109375" style="478" customWidth="1"/>
    <col min="12565" max="12565" width="11.140625" style="478" bestFit="1" customWidth="1"/>
    <col min="12566" max="12793" width="10.5703125" style="478"/>
    <col min="12794" max="12801" width="0" style="478" hidden="1" customWidth="1"/>
    <col min="12802" max="12804" width="3.7109375" style="478" customWidth="1"/>
    <col min="12805" max="12805" width="12.7109375" style="478" customWidth="1"/>
    <col min="12806" max="12806" width="47.42578125" style="478" customWidth="1"/>
    <col min="12807" max="12815" width="0" style="478" hidden="1" customWidth="1"/>
    <col min="12816" max="12816" width="11.7109375" style="478" customWidth="1"/>
    <col min="12817" max="12817" width="6.42578125" style="478" bestFit="1" customWidth="1"/>
    <col min="12818" max="12818" width="11.7109375" style="478" customWidth="1"/>
    <col min="12819" max="12819" width="0" style="478" hidden="1" customWidth="1"/>
    <col min="12820" max="12820" width="3.7109375" style="478" customWidth="1"/>
    <col min="12821" max="12821" width="11.140625" style="478" bestFit="1" customWidth="1"/>
    <col min="12822" max="13049" width="10.5703125" style="478"/>
    <col min="13050" max="13057" width="0" style="478" hidden="1" customWidth="1"/>
    <col min="13058" max="13060" width="3.7109375" style="478" customWidth="1"/>
    <col min="13061" max="13061" width="12.7109375" style="478" customWidth="1"/>
    <col min="13062" max="13062" width="47.42578125" style="478" customWidth="1"/>
    <col min="13063" max="13071" width="0" style="478" hidden="1" customWidth="1"/>
    <col min="13072" max="13072" width="11.7109375" style="478" customWidth="1"/>
    <col min="13073" max="13073" width="6.42578125" style="478" bestFit="1" customWidth="1"/>
    <col min="13074" max="13074" width="11.7109375" style="478" customWidth="1"/>
    <col min="13075" max="13075" width="0" style="478" hidden="1" customWidth="1"/>
    <col min="13076" max="13076" width="3.7109375" style="478" customWidth="1"/>
    <col min="13077" max="13077" width="11.140625" style="478" bestFit="1" customWidth="1"/>
    <col min="13078" max="13305" width="10.5703125" style="478"/>
    <col min="13306" max="13313" width="0" style="478" hidden="1" customWidth="1"/>
    <col min="13314" max="13316" width="3.7109375" style="478" customWidth="1"/>
    <col min="13317" max="13317" width="12.7109375" style="478" customWidth="1"/>
    <col min="13318" max="13318" width="47.42578125" style="478" customWidth="1"/>
    <col min="13319" max="13327" width="0" style="478" hidden="1" customWidth="1"/>
    <col min="13328" max="13328" width="11.7109375" style="478" customWidth="1"/>
    <col min="13329" max="13329" width="6.42578125" style="478" bestFit="1" customWidth="1"/>
    <col min="13330" max="13330" width="11.7109375" style="478" customWidth="1"/>
    <col min="13331" max="13331" width="0" style="478" hidden="1" customWidth="1"/>
    <col min="13332" max="13332" width="3.7109375" style="478" customWidth="1"/>
    <col min="13333" max="13333" width="11.140625" style="478" bestFit="1" customWidth="1"/>
    <col min="13334" max="13561" width="10.5703125" style="478"/>
    <col min="13562" max="13569" width="0" style="478" hidden="1" customWidth="1"/>
    <col min="13570" max="13572" width="3.7109375" style="478" customWidth="1"/>
    <col min="13573" max="13573" width="12.7109375" style="478" customWidth="1"/>
    <col min="13574" max="13574" width="47.42578125" style="478" customWidth="1"/>
    <col min="13575" max="13583" width="0" style="478" hidden="1" customWidth="1"/>
    <col min="13584" max="13584" width="11.7109375" style="478" customWidth="1"/>
    <col min="13585" max="13585" width="6.42578125" style="478" bestFit="1" customWidth="1"/>
    <col min="13586" max="13586" width="11.7109375" style="478" customWidth="1"/>
    <col min="13587" max="13587" width="0" style="478" hidden="1" customWidth="1"/>
    <col min="13588" max="13588" width="3.7109375" style="478" customWidth="1"/>
    <col min="13589" max="13589" width="11.140625" style="478" bestFit="1" customWidth="1"/>
    <col min="13590" max="13817" width="10.5703125" style="478"/>
    <col min="13818" max="13825" width="0" style="478" hidden="1" customWidth="1"/>
    <col min="13826" max="13828" width="3.7109375" style="478" customWidth="1"/>
    <col min="13829" max="13829" width="12.7109375" style="478" customWidth="1"/>
    <col min="13830" max="13830" width="47.42578125" style="478" customWidth="1"/>
    <col min="13831" max="13839" width="0" style="478" hidden="1" customWidth="1"/>
    <col min="13840" max="13840" width="11.7109375" style="478" customWidth="1"/>
    <col min="13841" max="13841" width="6.42578125" style="478" bestFit="1" customWidth="1"/>
    <col min="13842" max="13842" width="11.7109375" style="478" customWidth="1"/>
    <col min="13843" max="13843" width="0" style="478" hidden="1" customWidth="1"/>
    <col min="13844" max="13844" width="3.7109375" style="478" customWidth="1"/>
    <col min="13845" max="13845" width="11.140625" style="478" bestFit="1" customWidth="1"/>
    <col min="13846" max="14073" width="10.5703125" style="478"/>
    <col min="14074" max="14081" width="0" style="478" hidden="1" customWidth="1"/>
    <col min="14082" max="14084" width="3.7109375" style="478" customWidth="1"/>
    <col min="14085" max="14085" width="12.7109375" style="478" customWidth="1"/>
    <col min="14086" max="14086" width="47.42578125" style="478" customWidth="1"/>
    <col min="14087" max="14095" width="0" style="478" hidden="1" customWidth="1"/>
    <col min="14096" max="14096" width="11.7109375" style="478" customWidth="1"/>
    <col min="14097" max="14097" width="6.42578125" style="478" bestFit="1" customWidth="1"/>
    <col min="14098" max="14098" width="11.7109375" style="478" customWidth="1"/>
    <col min="14099" max="14099" width="0" style="478" hidden="1" customWidth="1"/>
    <col min="14100" max="14100" width="3.7109375" style="478" customWidth="1"/>
    <col min="14101" max="14101" width="11.140625" style="478" bestFit="1" customWidth="1"/>
    <col min="14102" max="14329" width="10.5703125" style="478"/>
    <col min="14330" max="14337" width="0" style="478" hidden="1" customWidth="1"/>
    <col min="14338" max="14340" width="3.7109375" style="478" customWidth="1"/>
    <col min="14341" max="14341" width="12.7109375" style="478" customWidth="1"/>
    <col min="14342" max="14342" width="47.42578125" style="478" customWidth="1"/>
    <col min="14343" max="14351" width="0" style="478" hidden="1" customWidth="1"/>
    <col min="14352" max="14352" width="11.7109375" style="478" customWidth="1"/>
    <col min="14353" max="14353" width="6.42578125" style="478" bestFit="1" customWidth="1"/>
    <col min="14354" max="14354" width="11.7109375" style="478" customWidth="1"/>
    <col min="14355" max="14355" width="0" style="478" hidden="1" customWidth="1"/>
    <col min="14356" max="14356" width="3.7109375" style="478" customWidth="1"/>
    <col min="14357" max="14357" width="11.140625" style="478" bestFit="1" customWidth="1"/>
    <col min="14358" max="14585" width="10.5703125" style="478"/>
    <col min="14586" max="14593" width="0" style="478" hidden="1" customWidth="1"/>
    <col min="14594" max="14596" width="3.7109375" style="478" customWidth="1"/>
    <col min="14597" max="14597" width="12.7109375" style="478" customWidth="1"/>
    <col min="14598" max="14598" width="47.42578125" style="478" customWidth="1"/>
    <col min="14599" max="14607" width="0" style="478" hidden="1" customWidth="1"/>
    <col min="14608" max="14608" width="11.7109375" style="478" customWidth="1"/>
    <col min="14609" max="14609" width="6.42578125" style="478" bestFit="1" customWidth="1"/>
    <col min="14610" max="14610" width="11.7109375" style="478" customWidth="1"/>
    <col min="14611" max="14611" width="0" style="478" hidden="1" customWidth="1"/>
    <col min="14612" max="14612" width="3.7109375" style="478" customWidth="1"/>
    <col min="14613" max="14613" width="11.140625" style="478" bestFit="1" customWidth="1"/>
    <col min="14614" max="14841" width="10.5703125" style="478"/>
    <col min="14842" max="14849" width="0" style="478" hidden="1" customWidth="1"/>
    <col min="14850" max="14852" width="3.7109375" style="478" customWidth="1"/>
    <col min="14853" max="14853" width="12.7109375" style="478" customWidth="1"/>
    <col min="14854" max="14854" width="47.42578125" style="478" customWidth="1"/>
    <col min="14855" max="14863" width="0" style="478" hidden="1" customWidth="1"/>
    <col min="14864" max="14864" width="11.7109375" style="478" customWidth="1"/>
    <col min="14865" max="14865" width="6.42578125" style="478" bestFit="1" customWidth="1"/>
    <col min="14866" max="14866" width="11.7109375" style="478" customWidth="1"/>
    <col min="14867" max="14867" width="0" style="478" hidden="1" customWidth="1"/>
    <col min="14868" max="14868" width="3.7109375" style="478" customWidth="1"/>
    <col min="14869" max="14869" width="11.140625" style="478" bestFit="1" customWidth="1"/>
    <col min="14870" max="15097" width="10.5703125" style="478"/>
    <col min="15098" max="15105" width="0" style="478" hidden="1" customWidth="1"/>
    <col min="15106" max="15108" width="3.7109375" style="478" customWidth="1"/>
    <col min="15109" max="15109" width="12.7109375" style="478" customWidth="1"/>
    <col min="15110" max="15110" width="47.42578125" style="478" customWidth="1"/>
    <col min="15111" max="15119" width="0" style="478" hidden="1" customWidth="1"/>
    <col min="15120" max="15120" width="11.7109375" style="478" customWidth="1"/>
    <col min="15121" max="15121" width="6.42578125" style="478" bestFit="1" customWidth="1"/>
    <col min="15122" max="15122" width="11.7109375" style="478" customWidth="1"/>
    <col min="15123" max="15123" width="0" style="478" hidden="1" customWidth="1"/>
    <col min="15124" max="15124" width="3.7109375" style="478" customWidth="1"/>
    <col min="15125" max="15125" width="11.140625" style="478" bestFit="1" customWidth="1"/>
    <col min="15126" max="15353" width="10.5703125" style="478"/>
    <col min="15354" max="15361" width="0" style="478" hidden="1" customWidth="1"/>
    <col min="15362" max="15364" width="3.7109375" style="478" customWidth="1"/>
    <col min="15365" max="15365" width="12.7109375" style="478" customWidth="1"/>
    <col min="15366" max="15366" width="47.42578125" style="478" customWidth="1"/>
    <col min="15367" max="15375" width="0" style="478" hidden="1" customWidth="1"/>
    <col min="15376" max="15376" width="11.7109375" style="478" customWidth="1"/>
    <col min="15377" max="15377" width="6.42578125" style="478" bestFit="1" customWidth="1"/>
    <col min="15378" max="15378" width="11.7109375" style="478" customWidth="1"/>
    <col min="15379" max="15379" width="0" style="478" hidden="1" customWidth="1"/>
    <col min="15380" max="15380" width="3.7109375" style="478" customWidth="1"/>
    <col min="15381" max="15381" width="11.140625" style="478" bestFit="1" customWidth="1"/>
    <col min="15382" max="15609" width="10.5703125" style="478"/>
    <col min="15610" max="15617" width="0" style="478" hidden="1" customWidth="1"/>
    <col min="15618" max="15620" width="3.7109375" style="478" customWidth="1"/>
    <col min="15621" max="15621" width="12.7109375" style="478" customWidth="1"/>
    <col min="15622" max="15622" width="47.42578125" style="478" customWidth="1"/>
    <col min="15623" max="15631" width="0" style="478" hidden="1" customWidth="1"/>
    <col min="15632" max="15632" width="11.7109375" style="478" customWidth="1"/>
    <col min="15633" max="15633" width="6.42578125" style="478" bestFit="1" customWidth="1"/>
    <col min="15634" max="15634" width="11.7109375" style="478" customWidth="1"/>
    <col min="15635" max="15635" width="0" style="478" hidden="1" customWidth="1"/>
    <col min="15636" max="15636" width="3.7109375" style="478" customWidth="1"/>
    <col min="15637" max="15637" width="11.140625" style="478" bestFit="1" customWidth="1"/>
    <col min="15638" max="15865" width="10.5703125" style="478"/>
    <col min="15866" max="15873" width="0" style="478" hidden="1" customWidth="1"/>
    <col min="15874" max="15876" width="3.7109375" style="478" customWidth="1"/>
    <col min="15877" max="15877" width="12.7109375" style="478" customWidth="1"/>
    <col min="15878" max="15878" width="47.42578125" style="478" customWidth="1"/>
    <col min="15879" max="15887" width="0" style="478" hidden="1" customWidth="1"/>
    <col min="15888" max="15888" width="11.7109375" style="478" customWidth="1"/>
    <col min="15889" max="15889" width="6.42578125" style="478" bestFit="1" customWidth="1"/>
    <col min="15890" max="15890" width="11.7109375" style="478" customWidth="1"/>
    <col min="15891" max="15891" width="0" style="478" hidden="1" customWidth="1"/>
    <col min="15892" max="15892" width="3.7109375" style="478" customWidth="1"/>
    <col min="15893" max="15893" width="11.140625" style="478" bestFit="1" customWidth="1"/>
    <col min="15894" max="16121" width="10.5703125" style="478"/>
    <col min="16122" max="16129" width="0" style="478" hidden="1" customWidth="1"/>
    <col min="16130" max="16132" width="3.7109375" style="478" customWidth="1"/>
    <col min="16133" max="16133" width="12.7109375" style="478" customWidth="1"/>
    <col min="16134" max="16134" width="47.42578125" style="478" customWidth="1"/>
    <col min="16135" max="16143" width="0" style="478" hidden="1" customWidth="1"/>
    <col min="16144" max="16144" width="11.7109375" style="478" customWidth="1"/>
    <col min="16145" max="16145" width="6.42578125" style="478" bestFit="1" customWidth="1"/>
    <col min="16146" max="16146" width="11.7109375" style="478" customWidth="1"/>
    <col min="16147" max="16147" width="0" style="478" hidden="1" customWidth="1"/>
    <col min="16148" max="16148" width="3.7109375" style="478" customWidth="1"/>
    <col min="16149" max="16149" width="11.140625" style="478" bestFit="1" customWidth="1"/>
    <col min="16150" max="16384" width="10.5703125" style="478"/>
  </cols>
  <sheetData>
    <row r="1" spans="1:33" hidden="1"/>
    <row r="2" spans="1:33" hidden="1"/>
    <row r="3" spans="1:33" hidden="1"/>
    <row r="4" spans="1:33" ht="3" customHeight="1">
      <c r="J4" s="483"/>
      <c r="K4" s="483"/>
      <c r="L4" s="479"/>
      <c r="M4" s="479"/>
      <c r="N4" s="479"/>
      <c r="O4" s="486"/>
      <c r="P4" s="486"/>
      <c r="Q4" s="486"/>
      <c r="R4" s="486"/>
      <c r="S4" s="486"/>
      <c r="T4" s="486"/>
      <c r="U4" s="486"/>
      <c r="V4" s="486"/>
      <c r="W4" s="486"/>
      <c r="X4" s="486"/>
      <c r="Y4" s="486"/>
      <c r="Z4" s="479"/>
    </row>
    <row r="5" spans="1:33" ht="22.5" customHeight="1">
      <c r="J5" s="483"/>
      <c r="K5" s="483"/>
      <c r="L5" s="1287" t="s">
        <v>668</v>
      </c>
      <c r="M5" s="1287"/>
      <c r="N5" s="1287"/>
      <c r="O5" s="1287"/>
      <c r="P5" s="1287"/>
      <c r="Q5" s="1287"/>
      <c r="R5" s="1287"/>
      <c r="S5" s="1287"/>
      <c r="T5" s="1287"/>
      <c r="U5" s="581"/>
      <c r="V5" s="525"/>
      <c r="W5" s="525"/>
      <c r="X5" s="587"/>
      <c r="Y5" s="587"/>
      <c r="Z5" s="499"/>
    </row>
    <row r="6" spans="1:33" ht="3" customHeight="1">
      <c r="J6" s="483"/>
      <c r="K6" s="483"/>
      <c r="L6" s="479"/>
      <c r="M6" s="479"/>
      <c r="N6" s="479"/>
      <c r="O6" s="482"/>
      <c r="P6" s="482"/>
      <c r="Q6" s="482"/>
      <c r="R6" s="482"/>
      <c r="S6" s="482"/>
      <c r="T6" s="482"/>
      <c r="U6" s="479"/>
      <c r="V6" s="479"/>
    </row>
    <row r="7" spans="1:33" s="525" customFormat="1" ht="22.5">
      <c r="A7" s="587"/>
      <c r="B7" s="587"/>
      <c r="C7" s="587"/>
      <c r="D7" s="587"/>
      <c r="E7" s="587"/>
      <c r="F7" s="587"/>
      <c r="G7" s="593"/>
      <c r="H7" s="593"/>
      <c r="I7" s="533"/>
      <c r="J7" s="531"/>
      <c r="K7" s="531"/>
      <c r="L7" s="526"/>
      <c r="M7" s="619" t="s">
        <v>503</v>
      </c>
      <c r="N7" s="668"/>
      <c r="O7" s="1306" t="str">
        <f>IF(NameOrPr_ch="",IF(NameOrPr="","",NameOrPr),NameOrPr_ch)</f>
        <v>Региональная служба по тарифам Нижегородской области</v>
      </c>
      <c r="P7" s="1307"/>
      <c r="Q7" s="1307"/>
      <c r="R7" s="1307"/>
      <c r="S7" s="1307"/>
      <c r="T7" s="1308"/>
      <c r="U7" s="671"/>
      <c r="V7" s="526"/>
      <c r="AC7" s="587"/>
      <c r="AD7" s="587"/>
      <c r="AE7" s="587"/>
      <c r="AF7" s="587"/>
      <c r="AG7" s="587"/>
    </row>
    <row r="8" spans="1:33" s="493" customFormat="1" ht="18.75">
      <c r="A8" s="507"/>
      <c r="B8" s="507"/>
      <c r="C8" s="507"/>
      <c r="D8" s="507"/>
      <c r="E8" s="507"/>
      <c r="F8" s="507"/>
      <c r="G8" s="507"/>
      <c r="H8" s="507"/>
      <c r="L8" s="501"/>
      <c r="M8" s="619" t="s">
        <v>598</v>
      </c>
      <c r="N8" s="668"/>
      <c r="O8" s="1306" t="str">
        <f>IF(datePr_ch="",IF(datePr="","",datePr),datePr_ch)</f>
        <v>21.11.2018</v>
      </c>
      <c r="P8" s="1307"/>
      <c r="Q8" s="1307"/>
      <c r="R8" s="1307"/>
      <c r="S8" s="1307"/>
      <c r="T8" s="1308"/>
      <c r="U8" s="669"/>
      <c r="V8" s="488"/>
      <c r="AC8" s="507"/>
      <c r="AD8" s="507"/>
      <c r="AE8" s="507"/>
      <c r="AF8" s="507"/>
      <c r="AG8" s="507"/>
    </row>
    <row r="9" spans="1:33" s="493" customFormat="1" ht="18.75">
      <c r="A9" s="507"/>
      <c r="B9" s="507"/>
      <c r="C9" s="507"/>
      <c r="D9" s="507"/>
      <c r="E9" s="507"/>
      <c r="F9" s="507"/>
      <c r="G9" s="507"/>
      <c r="H9" s="507"/>
      <c r="L9" s="554"/>
      <c r="M9" s="619" t="s">
        <v>597</v>
      </c>
      <c r="N9" s="668"/>
      <c r="O9" s="1306" t="str">
        <f>IF(numberPr_ch="",IF(numberPr="","",numberPr),numberPr_ch)</f>
        <v>47/17</v>
      </c>
      <c r="P9" s="1307"/>
      <c r="Q9" s="1307"/>
      <c r="R9" s="1307"/>
      <c r="S9" s="1307"/>
      <c r="T9" s="1308"/>
      <c r="U9" s="669"/>
      <c r="V9" s="488"/>
      <c r="AC9" s="507"/>
      <c r="AD9" s="507"/>
      <c r="AE9" s="507"/>
      <c r="AF9" s="507"/>
      <c r="AG9" s="507"/>
    </row>
    <row r="10" spans="1:33" s="493" customFormat="1" ht="18.75">
      <c r="A10" s="507"/>
      <c r="B10" s="507"/>
      <c r="C10" s="507"/>
      <c r="D10" s="507"/>
      <c r="E10" s="507"/>
      <c r="F10" s="507"/>
      <c r="G10" s="507"/>
      <c r="H10" s="507"/>
      <c r="L10" s="554"/>
      <c r="M10" s="619" t="s">
        <v>502</v>
      </c>
      <c r="N10" s="668"/>
      <c r="O10" s="1306" t="str">
        <f>IF(IstPub_ch="",IF(IstPub="","",IstPub),IstPub_ch)</f>
        <v>официальный сайт РСТ НО</v>
      </c>
      <c r="P10" s="1307"/>
      <c r="Q10" s="1307"/>
      <c r="R10" s="1307"/>
      <c r="S10" s="1307"/>
      <c r="T10" s="1308"/>
      <c r="U10" s="669"/>
      <c r="V10" s="488"/>
      <c r="AC10" s="507"/>
      <c r="AD10" s="507"/>
      <c r="AE10" s="507"/>
      <c r="AF10" s="507"/>
      <c r="AG10" s="507"/>
    </row>
    <row r="11" spans="1:33" s="493" customFormat="1" ht="11.25" hidden="1">
      <c r="A11" s="507"/>
      <c r="B11" s="507"/>
      <c r="C11" s="507"/>
      <c r="D11" s="507"/>
      <c r="E11" s="507"/>
      <c r="F11" s="507"/>
      <c r="G11" s="507"/>
      <c r="H11" s="507"/>
      <c r="L11" s="554"/>
      <c r="M11" s="554"/>
      <c r="N11" s="568"/>
      <c r="O11" s="584"/>
      <c r="P11" s="584"/>
      <c r="Q11" s="584"/>
      <c r="R11" s="584"/>
      <c r="S11" s="584"/>
      <c r="T11" s="584"/>
      <c r="U11" s="488"/>
      <c r="V11" s="488"/>
      <c r="Z11" s="505" t="s">
        <v>373</v>
      </c>
      <c r="AC11" s="507"/>
      <c r="AD11" s="507"/>
      <c r="AE11" s="507"/>
      <c r="AF11" s="507"/>
      <c r="AG11" s="507"/>
    </row>
    <row r="12" spans="1:33">
      <c r="J12" s="483"/>
      <c r="K12" s="483"/>
      <c r="L12" s="479"/>
      <c r="M12" s="479"/>
      <c r="N12" s="479"/>
      <c r="O12" s="1305"/>
      <c r="P12" s="1305"/>
      <c r="Q12" s="1305"/>
      <c r="R12" s="1305"/>
      <c r="S12" s="1305"/>
      <c r="T12" s="1305"/>
      <c r="U12" s="1305"/>
      <c r="V12" s="1305"/>
      <c r="W12" s="1305"/>
      <c r="X12" s="1305"/>
      <c r="Y12" s="1305"/>
      <c r="Z12" s="1305"/>
    </row>
    <row r="13" spans="1:33" ht="14.25" customHeight="1">
      <c r="J13" s="483"/>
      <c r="K13" s="483"/>
      <c r="L13" s="1271" t="s">
        <v>454</v>
      </c>
      <c r="M13" s="1271"/>
      <c r="N13" s="1271"/>
      <c r="O13" s="1271"/>
      <c r="P13" s="1271"/>
      <c r="Q13" s="1271"/>
      <c r="R13" s="1271"/>
      <c r="S13" s="1271"/>
      <c r="T13" s="1271"/>
      <c r="U13" s="1271"/>
      <c r="V13" s="1271"/>
      <c r="W13" s="1271"/>
      <c r="X13" s="1271"/>
      <c r="Y13" s="1271"/>
      <c r="Z13" s="1271"/>
      <c r="AA13" s="1271"/>
      <c r="AB13" s="1209" t="s">
        <v>455</v>
      </c>
    </row>
    <row r="14" spans="1:33" ht="14.25" customHeight="1">
      <c r="J14" s="483"/>
      <c r="K14" s="483"/>
      <c r="L14" s="1271" t="s">
        <v>92</v>
      </c>
      <c r="M14" s="1271" t="s">
        <v>641</v>
      </c>
      <c r="N14" s="580"/>
      <c r="O14" s="1209" t="s">
        <v>643</v>
      </c>
      <c r="P14" s="1209"/>
      <c r="Q14" s="1209"/>
      <c r="R14" s="1209"/>
      <c r="S14" s="1209"/>
      <c r="T14" s="1209"/>
      <c r="U14" s="1209"/>
      <c r="V14" s="1209"/>
      <c r="W14" s="1209"/>
      <c r="X14" s="1209"/>
      <c r="Y14" s="1209"/>
      <c r="Z14" s="1271" t="s">
        <v>341</v>
      </c>
      <c r="AA14" s="1304" t="s">
        <v>275</v>
      </c>
      <c r="AB14" s="1209"/>
    </row>
    <row r="15" spans="1:33" s="525" customFormat="1" ht="14.25" customHeight="1">
      <c r="A15" s="587"/>
      <c r="B15" s="587"/>
      <c r="C15" s="587"/>
      <c r="D15" s="587"/>
      <c r="E15" s="587"/>
      <c r="F15" s="587"/>
      <c r="G15" s="593"/>
      <c r="H15" s="593"/>
      <c r="I15" s="533"/>
      <c r="J15" s="531"/>
      <c r="K15" s="531"/>
      <c r="L15" s="1271"/>
      <c r="M15" s="1271"/>
      <c r="N15" s="580"/>
      <c r="O15" s="1315" t="s">
        <v>669</v>
      </c>
      <c r="P15" s="1315" t="s">
        <v>622</v>
      </c>
      <c r="Q15" s="1315" t="s">
        <v>623</v>
      </c>
      <c r="R15" s="1315" t="s">
        <v>271</v>
      </c>
      <c r="S15" s="1315"/>
      <c r="T15" s="1315" t="s">
        <v>271</v>
      </c>
      <c r="U15" s="1315"/>
      <c r="V15" s="654"/>
      <c r="W15" s="1314" t="s">
        <v>656</v>
      </c>
      <c r="X15" s="1314"/>
      <c r="Y15" s="1314"/>
      <c r="Z15" s="1271"/>
      <c r="AA15" s="1304"/>
      <c r="AB15" s="1209"/>
      <c r="AC15" s="587"/>
      <c r="AD15" s="587"/>
      <c r="AE15" s="587"/>
      <c r="AF15" s="587"/>
      <c r="AG15" s="587"/>
    </row>
    <row r="16" spans="1:33" ht="56.25" customHeight="1">
      <c r="J16" s="483"/>
      <c r="K16" s="483"/>
      <c r="L16" s="1271"/>
      <c r="M16" s="1271"/>
      <c r="N16" s="580"/>
      <c r="O16" s="1315"/>
      <c r="P16" s="1315"/>
      <c r="Q16" s="1315"/>
      <c r="R16" s="537" t="s">
        <v>624</v>
      </c>
      <c r="S16" s="537" t="s">
        <v>625</v>
      </c>
      <c r="T16" s="537" t="s">
        <v>626</v>
      </c>
      <c r="U16" s="537" t="s">
        <v>627</v>
      </c>
      <c r="V16" s="537"/>
      <c r="W16" s="538" t="s">
        <v>274</v>
      </c>
      <c r="X16" s="1316" t="s">
        <v>273</v>
      </c>
      <c r="Y16" s="1316"/>
      <c r="Z16" s="1271"/>
      <c r="AA16" s="1304"/>
      <c r="AB16" s="1209"/>
    </row>
    <row r="17" spans="1:33">
      <c r="J17" s="483"/>
      <c r="K17" s="491">
        <v>1</v>
      </c>
      <c r="L17" s="480" t="s">
        <v>93</v>
      </c>
      <c r="M17" s="480" t="s">
        <v>49</v>
      </c>
      <c r="N17" s="498" t="s">
        <v>49</v>
      </c>
      <c r="O17" s="489">
        <f ca="1">OFFSET(O17,0,-1)+1</f>
        <v>3</v>
      </c>
      <c r="P17" s="489">
        <f t="shared" ref="P17:W17" ca="1" si="0">OFFSET(P17,0,-1)+1</f>
        <v>4</v>
      </c>
      <c r="Q17" s="489">
        <f t="shared" ca="1" si="0"/>
        <v>5</v>
      </c>
      <c r="R17" s="489">
        <f t="shared" ca="1" si="0"/>
        <v>6</v>
      </c>
      <c r="S17" s="489">
        <f t="shared" ca="1" si="0"/>
        <v>7</v>
      </c>
      <c r="T17" s="489">
        <f t="shared" ca="1" si="0"/>
        <v>8</v>
      </c>
      <c r="U17" s="489">
        <f t="shared" ca="1" si="0"/>
        <v>9</v>
      </c>
      <c r="V17" s="497">
        <f ca="1">OFFSET(V17,0,-1)</f>
        <v>9</v>
      </c>
      <c r="W17" s="489">
        <f t="shared" ca="1" si="0"/>
        <v>10</v>
      </c>
      <c r="X17" s="1289">
        <f ca="1">OFFSET(X17,0,-1)+1</f>
        <v>11</v>
      </c>
      <c r="Y17" s="1289"/>
      <c r="Z17" s="489">
        <f ca="1">OFFSET(Z17,0,-2)+1</f>
        <v>12</v>
      </c>
      <c r="AB17" s="489">
        <f ca="1">OFFSET(AB17,0,-2)+1</f>
        <v>13</v>
      </c>
    </row>
    <row r="18" spans="1:33" ht="22.5">
      <c r="A18" s="1290">
        <v>1</v>
      </c>
      <c r="B18" s="1055"/>
      <c r="C18" s="1055"/>
      <c r="D18" s="1055"/>
      <c r="E18" s="1056"/>
      <c r="F18" s="1057"/>
      <c r="G18" s="1055"/>
      <c r="H18" s="1055"/>
      <c r="I18" s="1043"/>
      <c r="J18" s="1048"/>
      <c r="K18" s="1048"/>
      <c r="L18" s="595">
        <f>mergeValue(A18)</f>
        <v>1</v>
      </c>
      <c r="M18" s="643" t="s">
        <v>20</v>
      </c>
      <c r="N18" s="582"/>
      <c r="O18" s="1303"/>
      <c r="P18" s="1303"/>
      <c r="Q18" s="1303"/>
      <c r="R18" s="1303"/>
      <c r="S18" s="1303"/>
      <c r="T18" s="1303"/>
      <c r="U18" s="1303"/>
      <c r="V18" s="1303"/>
      <c r="W18" s="1303"/>
      <c r="X18" s="1303"/>
      <c r="Y18" s="1303"/>
      <c r="Z18" s="1303"/>
      <c r="AA18" s="1303"/>
      <c r="AB18" s="632" t="s">
        <v>477</v>
      </c>
    </row>
    <row r="19" spans="1:33" ht="22.5">
      <c r="A19" s="1290"/>
      <c r="B19" s="1290">
        <v>1</v>
      </c>
      <c r="C19" s="1055"/>
      <c r="D19" s="1055"/>
      <c r="E19" s="1057"/>
      <c r="F19" s="1057"/>
      <c r="G19" s="1055"/>
      <c r="H19" s="1055"/>
      <c r="I19" s="1050"/>
      <c r="J19" s="1045"/>
      <c r="K19" s="1044"/>
      <c r="L19" s="595" t="str">
        <f>mergeValue(A19) &amp;"."&amp; mergeValue(B19)</f>
        <v>1.1</v>
      </c>
      <c r="M19" s="548" t="s">
        <v>16</v>
      </c>
      <c r="N19" s="582"/>
      <c r="O19" s="1303"/>
      <c r="P19" s="1303"/>
      <c r="Q19" s="1303"/>
      <c r="R19" s="1303"/>
      <c r="S19" s="1303"/>
      <c r="T19" s="1303"/>
      <c r="U19" s="1303"/>
      <c r="V19" s="1303"/>
      <c r="W19" s="1303"/>
      <c r="X19" s="1303"/>
      <c r="Y19" s="1303"/>
      <c r="Z19" s="1303"/>
      <c r="AA19" s="1303"/>
      <c r="AB19" s="632" t="s">
        <v>478</v>
      </c>
    </row>
    <row r="20" spans="1:33" ht="22.5">
      <c r="A20" s="1290"/>
      <c r="B20" s="1290"/>
      <c r="C20" s="1290">
        <v>1</v>
      </c>
      <c r="D20" s="1055"/>
      <c r="E20" s="1057"/>
      <c r="F20" s="1057"/>
      <c r="G20" s="1055"/>
      <c r="H20" s="1055"/>
      <c r="I20" s="1050"/>
      <c r="J20" s="1045"/>
      <c r="K20" s="1044"/>
      <c r="L20" s="595" t="str">
        <f>mergeValue(A20) &amp;"."&amp; mergeValue(B20)&amp;"."&amp; mergeValue(C20)</f>
        <v>1.1.1</v>
      </c>
      <c r="M20" s="549" t="s">
        <v>7</v>
      </c>
      <c r="N20" s="582"/>
      <c r="O20" s="1303"/>
      <c r="P20" s="1303"/>
      <c r="Q20" s="1303"/>
      <c r="R20" s="1303"/>
      <c r="S20" s="1303"/>
      <c r="T20" s="1303"/>
      <c r="U20" s="1303"/>
      <c r="V20" s="1303"/>
      <c r="W20" s="1303"/>
      <c r="X20" s="1303"/>
      <c r="Y20" s="1303"/>
      <c r="Z20" s="1303"/>
      <c r="AA20" s="1303"/>
      <c r="AB20" s="632" t="s">
        <v>635</v>
      </c>
    </row>
    <row r="21" spans="1:33" ht="22.5">
      <c r="A21" s="1290"/>
      <c r="B21" s="1290"/>
      <c r="C21" s="1290"/>
      <c r="D21" s="1290">
        <v>1</v>
      </c>
      <c r="E21" s="1057"/>
      <c r="F21" s="1057"/>
      <c r="G21" s="1055"/>
      <c r="H21" s="1055"/>
      <c r="I21" s="1050"/>
      <c r="J21" s="1045"/>
      <c r="K21" s="1044"/>
      <c r="L21" s="595" t="str">
        <f>mergeValue(A21) &amp;"."&amp; mergeValue(B21)&amp;"."&amp; mergeValue(C21)&amp;"."&amp; mergeValue(D21)</f>
        <v>1.1.1.1</v>
      </c>
      <c r="M21" s="550" t="s">
        <v>22</v>
      </c>
      <c r="N21" s="582"/>
      <c r="O21" s="1303"/>
      <c r="P21" s="1303"/>
      <c r="Q21" s="1303"/>
      <c r="R21" s="1303"/>
      <c r="S21" s="1303"/>
      <c r="T21" s="1303"/>
      <c r="U21" s="1303"/>
      <c r="V21" s="1303"/>
      <c r="W21" s="1303"/>
      <c r="X21" s="1303"/>
      <c r="Y21" s="1303"/>
      <c r="Z21" s="1303"/>
      <c r="AA21" s="1303"/>
      <c r="AB21" s="632" t="s">
        <v>636</v>
      </c>
    </row>
    <row r="22" spans="1:33" ht="0.2" customHeight="1">
      <c r="A22" s="1290"/>
      <c r="B22" s="1290"/>
      <c r="C22" s="1290"/>
      <c r="D22" s="1290"/>
      <c r="E22" s="1290">
        <v>1</v>
      </c>
      <c r="F22" s="1057"/>
      <c r="G22" s="1055"/>
      <c r="H22" s="1055"/>
      <c r="I22" s="1049"/>
      <c r="J22" s="1045"/>
      <c r="K22" s="1044"/>
      <c r="L22" s="595"/>
      <c r="M22" s="556"/>
      <c r="N22" s="583"/>
      <c r="O22" s="633"/>
      <c r="P22" s="633"/>
      <c r="Q22" s="633"/>
      <c r="R22" s="633"/>
      <c r="S22" s="633"/>
      <c r="T22" s="633"/>
      <c r="U22" s="633"/>
      <c r="V22" s="633"/>
      <c r="W22" s="633"/>
      <c r="X22" s="633"/>
      <c r="Y22" s="633"/>
      <c r="Z22" s="633"/>
      <c r="AA22" s="510"/>
      <c r="AB22" s="632"/>
    </row>
    <row r="23" spans="1:33" ht="90">
      <c r="A23" s="1290"/>
      <c r="B23" s="1290"/>
      <c r="C23" s="1290"/>
      <c r="D23" s="1290"/>
      <c r="E23" s="1290"/>
      <c r="F23" s="1290">
        <v>1</v>
      </c>
      <c r="G23" s="1055"/>
      <c r="H23" s="1055"/>
      <c r="I23" s="1312"/>
      <c r="J23" s="1045"/>
      <c r="K23" s="1044"/>
      <c r="L23" s="595" t="str">
        <f>mergeValue(A23) &amp;"."&amp; mergeValue(B23)&amp;"."&amp; mergeValue(C23)&amp;"."&amp; mergeValue(D23)&amp;"."&amp; mergeValue(F23)</f>
        <v>1.1.1.1.1</v>
      </c>
      <c r="M23" s="557" t="s">
        <v>10</v>
      </c>
      <c r="N23" s="583"/>
      <c r="O23" s="1293"/>
      <c r="P23" s="1294"/>
      <c r="Q23" s="1294"/>
      <c r="R23" s="1294"/>
      <c r="S23" s="1294"/>
      <c r="T23" s="1294"/>
      <c r="U23" s="1294"/>
      <c r="V23" s="1294"/>
      <c r="W23" s="1294"/>
      <c r="X23" s="1294"/>
      <c r="Y23" s="1294"/>
      <c r="Z23" s="1294"/>
      <c r="AA23" s="1295"/>
      <c r="AB23" s="632" t="s">
        <v>637</v>
      </c>
      <c r="AD23" s="506" t="str">
        <f>strCheckUnique(AE23:AE28)</f>
        <v/>
      </c>
      <c r="AF23" s="506"/>
    </row>
    <row r="24" spans="1:33" ht="135">
      <c r="A24" s="1290"/>
      <c r="B24" s="1290"/>
      <c r="C24" s="1290"/>
      <c r="D24" s="1290"/>
      <c r="E24" s="1290"/>
      <c r="F24" s="1290"/>
      <c r="G24" s="1290">
        <v>1</v>
      </c>
      <c r="H24" s="1055"/>
      <c r="I24" s="1312"/>
      <c r="J24" s="1313"/>
      <c r="K24" s="1051"/>
      <c r="L24" s="595" t="str">
        <f>mergeValue(A24) &amp;"."&amp; mergeValue(B24)&amp;"."&amp; mergeValue(C24)&amp;"."&amp; mergeValue(D24)&amp;"."&amp; mergeValue(F24)&amp;"."&amp; mergeValue(G24)</f>
        <v>1.1.1.1.1.1</v>
      </c>
      <c r="M24" s="1071" t="s">
        <v>652</v>
      </c>
      <c r="N24" s="648"/>
      <c r="O24" s="564"/>
      <c r="P24" s="564"/>
      <c r="Q24" s="564"/>
      <c r="R24" s="495"/>
      <c r="S24" s="1097"/>
      <c r="T24" s="495"/>
      <c r="U24" s="1097"/>
      <c r="V24" s="586" t="str">
        <f>W24 &amp; "-" &amp; Y24</f>
        <v>-</v>
      </c>
      <c r="W24" s="1301"/>
      <c r="X24" s="1286" t="s">
        <v>84</v>
      </c>
      <c r="Y24" s="1301"/>
      <c r="Z24" s="1286" t="s">
        <v>85</v>
      </c>
      <c r="AA24" s="539"/>
      <c r="AB24" s="632" t="s">
        <v>670</v>
      </c>
      <c r="AC24" s="502" t="str">
        <f>strCheckDate(O24:AA24)</f>
        <v/>
      </c>
      <c r="AD24" s="506"/>
      <c r="AE24" s="506" t="str">
        <f>IF(M24="","",M24 )</f>
        <v>горячая вода в системе централизованного теплоснабжения на горячее водоснабжение</v>
      </c>
      <c r="AF24" s="506"/>
      <c r="AG24" s="506"/>
    </row>
    <row r="25" spans="1:33" ht="99" customHeight="1">
      <c r="A25" s="1290"/>
      <c r="B25" s="1290"/>
      <c r="C25" s="1290"/>
      <c r="D25" s="1290"/>
      <c r="E25" s="1290"/>
      <c r="F25" s="1290"/>
      <c r="G25" s="1290"/>
      <c r="H25" s="1055">
        <v>1</v>
      </c>
      <c r="I25" s="1312"/>
      <c r="J25" s="1313"/>
      <c r="K25" s="1051"/>
      <c r="L25" s="595" t="str">
        <f>mergeValue(A25) &amp;"."&amp; mergeValue(B25)&amp;"."&amp; mergeValue(C25)&amp;"."&amp; mergeValue(D25)&amp;"."&amp; mergeValue(F25)&amp;"."&amp; mergeValue(G25)&amp;"."&amp; mergeValue(H25)</f>
        <v>1.1.1.1.1.1.1</v>
      </c>
      <c r="M25" s="1073"/>
      <c r="N25" s="496"/>
      <c r="O25" s="564"/>
      <c r="P25" s="564"/>
      <c r="Q25" s="564"/>
      <c r="R25" s="495"/>
      <c r="S25" s="1097"/>
      <c r="T25" s="495"/>
      <c r="U25" s="1097"/>
      <c r="V25" s="586" t="str">
        <f>W25 &amp; "-" &amp; Y25</f>
        <v>-</v>
      </c>
      <c r="W25" s="1301"/>
      <c r="X25" s="1286"/>
      <c r="Y25" s="1301"/>
      <c r="Z25" s="1286"/>
      <c r="AA25" s="672"/>
      <c r="AB25" s="1261" t="s">
        <v>671</v>
      </c>
      <c r="AC25" s="502" t="str">
        <f>strCheckDate(O25:AA25)</f>
        <v/>
      </c>
      <c r="AF25" s="506"/>
    </row>
    <row r="26" spans="1:33" ht="14.25" hidden="1" customHeight="1">
      <c r="A26" s="1290"/>
      <c r="B26" s="1290"/>
      <c r="C26" s="1290"/>
      <c r="D26" s="1290"/>
      <c r="E26" s="1290"/>
      <c r="F26" s="1290"/>
      <c r="G26" s="1290"/>
      <c r="H26" s="1055"/>
      <c r="I26" s="1312"/>
      <c r="J26" s="1313"/>
      <c r="K26" s="1051"/>
      <c r="L26" s="602"/>
      <c r="M26" s="648"/>
      <c r="N26" s="648"/>
      <c r="O26" s="564"/>
      <c r="P26" s="495"/>
      <c r="Q26" s="495"/>
      <c r="R26" s="495"/>
      <c r="S26" s="495"/>
      <c r="T26" s="495"/>
      <c r="U26" s="561"/>
      <c r="V26" s="586"/>
      <c r="W26" s="1285"/>
      <c r="X26" s="1286"/>
      <c r="Y26" s="1285"/>
      <c r="Z26" s="1286"/>
      <c r="AA26" s="539"/>
      <c r="AB26" s="1262"/>
      <c r="AF26" s="506">
        <f ca="1">OFFSET(AF26,-1,0)</f>
        <v>0</v>
      </c>
    </row>
    <row r="27" spans="1:33" s="477" customFormat="1" ht="15" customHeight="1">
      <c r="A27" s="1290"/>
      <c r="B27" s="1290"/>
      <c r="C27" s="1290"/>
      <c r="D27" s="1290"/>
      <c r="E27" s="1290"/>
      <c r="F27" s="1290"/>
      <c r="G27" s="1290"/>
      <c r="H27" s="1055"/>
      <c r="I27" s="1312"/>
      <c r="J27" s="1313"/>
      <c r="K27" s="1052"/>
      <c r="L27" s="540"/>
      <c r="M27" s="559" t="s">
        <v>41</v>
      </c>
      <c r="N27" s="553"/>
      <c r="O27" s="547"/>
      <c r="P27" s="547"/>
      <c r="Q27" s="547"/>
      <c r="R27" s="547"/>
      <c r="S27" s="547"/>
      <c r="T27" s="547"/>
      <c r="U27" s="547"/>
      <c r="V27" s="547"/>
      <c r="W27" s="565"/>
      <c r="X27" s="566"/>
      <c r="Y27" s="565"/>
      <c r="Z27" s="553"/>
      <c r="AA27" s="562"/>
      <c r="AB27" s="1263"/>
      <c r="AC27" s="503"/>
      <c r="AD27" s="503"/>
      <c r="AE27" s="503"/>
      <c r="AF27" s="503"/>
      <c r="AG27" s="503"/>
    </row>
    <row r="28" spans="1:33" s="477" customFormat="1" ht="15" customHeight="1">
      <c r="A28" s="1290"/>
      <c r="B28" s="1290"/>
      <c r="C28" s="1290"/>
      <c r="D28" s="1290"/>
      <c r="E28" s="1290"/>
      <c r="F28" s="1290"/>
      <c r="G28" s="1055"/>
      <c r="H28" s="1055"/>
      <c r="I28" s="1312"/>
      <c r="J28" s="1053"/>
      <c r="K28" s="1052"/>
      <c r="L28" s="540"/>
      <c r="M28" s="558" t="s">
        <v>25</v>
      </c>
      <c r="N28" s="559"/>
      <c r="O28" s="559"/>
      <c r="P28" s="559"/>
      <c r="Q28" s="559"/>
      <c r="R28" s="559"/>
      <c r="S28" s="559"/>
      <c r="T28" s="559"/>
      <c r="U28" s="559"/>
      <c r="V28" s="559"/>
      <c r="W28" s="559"/>
      <c r="X28" s="559"/>
      <c r="Y28" s="559"/>
      <c r="Z28" s="559"/>
      <c r="AA28" s="559"/>
      <c r="AB28" s="562"/>
      <c r="AC28" s="503"/>
      <c r="AD28" s="503"/>
      <c r="AE28" s="503"/>
      <c r="AF28" s="503"/>
      <c r="AG28" s="503"/>
    </row>
    <row r="29" spans="1:33" s="477" customFormat="1" ht="15" customHeight="1">
      <c r="A29" s="1290"/>
      <c r="B29" s="1290"/>
      <c r="C29" s="1290"/>
      <c r="D29" s="1290"/>
      <c r="E29" s="1290"/>
      <c r="F29" s="1058"/>
      <c r="G29" s="1055"/>
      <c r="H29" s="1055"/>
      <c r="I29" s="1049"/>
      <c r="J29" s="1047"/>
      <c r="K29" s="1052"/>
      <c r="L29" s="540"/>
      <c r="M29" s="553" t="s">
        <v>11</v>
      </c>
      <c r="N29" s="552"/>
      <c r="O29" s="547"/>
      <c r="P29" s="547"/>
      <c r="Q29" s="547"/>
      <c r="R29" s="547"/>
      <c r="S29" s="547"/>
      <c r="T29" s="547"/>
      <c r="U29" s="547"/>
      <c r="V29" s="547"/>
      <c r="W29" s="575"/>
      <c r="X29" s="566"/>
      <c r="Y29" s="565"/>
      <c r="Z29" s="552"/>
      <c r="AA29" s="566"/>
      <c r="AB29" s="562"/>
      <c r="AC29" s="503"/>
      <c r="AD29" s="503"/>
      <c r="AE29" s="503"/>
      <c r="AF29" s="503"/>
      <c r="AG29" s="503"/>
    </row>
    <row r="30" spans="1:33" s="477" customFormat="1" ht="14.25" hidden="1" customHeight="1">
      <c r="A30" s="1290"/>
      <c r="B30" s="1290"/>
      <c r="C30" s="1290"/>
      <c r="D30" s="1057"/>
      <c r="E30" s="1058"/>
      <c r="F30" s="1058"/>
      <c r="G30" s="1055"/>
      <c r="H30" s="1055"/>
      <c r="I30" s="1054"/>
      <c r="J30" s="1047"/>
      <c r="K30" s="1043"/>
      <c r="L30" s="540"/>
      <c r="M30" s="553"/>
      <c r="N30" s="553"/>
      <c r="O30" s="553"/>
      <c r="P30" s="553"/>
      <c r="Q30" s="553"/>
      <c r="R30" s="553"/>
      <c r="S30" s="553"/>
      <c r="T30" s="553"/>
      <c r="U30" s="553"/>
      <c r="V30" s="553"/>
      <c r="W30" s="553"/>
      <c r="X30" s="553"/>
      <c r="Y30" s="553"/>
      <c r="Z30" s="553"/>
      <c r="AA30" s="553"/>
      <c r="AB30" s="562"/>
      <c r="AC30" s="503"/>
      <c r="AD30" s="503"/>
      <c r="AE30" s="503"/>
      <c r="AF30" s="503"/>
      <c r="AG30" s="503"/>
    </row>
    <row r="31" spans="1:33" s="991" customFormat="1">
      <c r="A31" s="1290"/>
      <c r="B31" s="1290"/>
      <c r="C31" s="1290"/>
      <c r="D31" s="1059"/>
      <c r="E31" s="1059"/>
      <c r="F31" s="1059"/>
      <c r="G31" s="1060"/>
      <c r="H31" s="1059"/>
      <c r="I31" s="1052"/>
      <c r="J31" s="1047"/>
      <c r="K31" s="1052"/>
      <c r="L31" s="690"/>
      <c r="M31" s="1042" t="s">
        <v>17</v>
      </c>
      <c r="N31" s="1003"/>
      <c r="O31" s="1003"/>
      <c r="P31" s="1003"/>
      <c r="Q31" s="1003"/>
      <c r="R31" s="1003"/>
      <c r="S31" s="1003"/>
      <c r="T31" s="1003"/>
      <c r="U31" s="1003"/>
      <c r="V31" s="1003"/>
      <c r="W31" s="1003"/>
      <c r="X31" s="1003"/>
      <c r="Y31" s="1003"/>
      <c r="Z31" s="1003"/>
      <c r="AA31" s="1003"/>
      <c r="AB31" s="764"/>
      <c r="AC31" s="1012"/>
      <c r="AD31" s="1012"/>
      <c r="AE31" s="1012"/>
      <c r="AF31" s="1012"/>
      <c r="AG31" s="1012"/>
    </row>
    <row r="32" spans="1:33" s="477" customFormat="1" ht="15" customHeight="1">
      <c r="A32" s="1290"/>
      <c r="B32" s="1290"/>
      <c r="C32" s="1059"/>
      <c r="D32" s="1059"/>
      <c r="E32" s="1059"/>
      <c r="F32" s="1059"/>
      <c r="G32" s="1060"/>
      <c r="H32" s="1059"/>
      <c r="I32" s="1052"/>
      <c r="J32" s="1047"/>
      <c r="K32" s="1052"/>
      <c r="L32" s="540"/>
      <c r="M32" s="551" t="s">
        <v>18</v>
      </c>
      <c r="N32" s="551"/>
      <c r="O32" s="547"/>
      <c r="P32" s="547"/>
      <c r="Q32" s="547"/>
      <c r="R32" s="547"/>
      <c r="S32" s="547"/>
      <c r="T32" s="547"/>
      <c r="U32" s="547"/>
      <c r="V32" s="547"/>
      <c r="W32" s="575"/>
      <c r="X32" s="566"/>
      <c r="Y32" s="565"/>
      <c r="Z32" s="551"/>
      <c r="AA32" s="566"/>
      <c r="AB32" s="562"/>
      <c r="AC32" s="503"/>
      <c r="AD32" s="503"/>
      <c r="AE32" s="503"/>
      <c r="AF32" s="503"/>
      <c r="AG32" s="503"/>
    </row>
    <row r="33" spans="1:33" s="477" customFormat="1" ht="15" customHeight="1">
      <c r="A33" s="1290"/>
      <c r="B33" s="1059"/>
      <c r="C33" s="1059"/>
      <c r="D33" s="1059"/>
      <c r="E33" s="1059"/>
      <c r="F33" s="1059"/>
      <c r="G33" s="1060"/>
      <c r="H33" s="1059"/>
      <c r="I33" s="1052"/>
      <c r="J33" s="1047"/>
      <c r="K33" s="1052"/>
      <c r="L33" s="540"/>
      <c r="M33" s="560" t="s">
        <v>19</v>
      </c>
      <c r="N33" s="551"/>
      <c r="O33" s="547"/>
      <c r="P33" s="547"/>
      <c r="Q33" s="547"/>
      <c r="R33" s="547"/>
      <c r="S33" s="547"/>
      <c r="T33" s="547"/>
      <c r="U33" s="547"/>
      <c r="V33" s="547"/>
      <c r="W33" s="575"/>
      <c r="X33" s="566"/>
      <c r="Y33" s="565"/>
      <c r="Z33" s="551"/>
      <c r="AA33" s="566"/>
      <c r="AB33" s="562"/>
      <c r="AC33" s="503"/>
      <c r="AD33" s="503"/>
      <c r="AE33" s="503"/>
      <c r="AF33" s="503"/>
      <c r="AG33" s="503"/>
    </row>
    <row r="34" spans="1:33" s="477" customFormat="1" ht="15" customHeight="1">
      <c r="A34" s="1054"/>
      <c r="B34" s="1054"/>
      <c r="C34" s="1054"/>
      <c r="D34" s="1054"/>
      <c r="E34" s="1054"/>
      <c r="F34" s="1054"/>
      <c r="G34" s="1061"/>
      <c r="H34" s="1054"/>
      <c r="I34" s="1046"/>
      <c r="J34" s="1047"/>
      <c r="K34" s="1043"/>
      <c r="L34" s="540"/>
      <c r="M34" s="567" t="s">
        <v>309</v>
      </c>
      <c r="N34" s="551"/>
      <c r="O34" s="547"/>
      <c r="P34" s="547"/>
      <c r="Q34" s="547"/>
      <c r="R34" s="547"/>
      <c r="S34" s="547"/>
      <c r="T34" s="547"/>
      <c r="U34" s="547"/>
      <c r="V34" s="547"/>
      <c r="W34" s="575"/>
      <c r="X34" s="566"/>
      <c r="Y34" s="565"/>
      <c r="Z34" s="551"/>
      <c r="AA34" s="566"/>
      <c r="AB34" s="562"/>
      <c r="AC34" s="503"/>
      <c r="AD34" s="503"/>
      <c r="AE34" s="503"/>
      <c r="AF34" s="503"/>
      <c r="AG34" s="503"/>
    </row>
    <row r="35" spans="1:33" ht="3" customHeight="1">
      <c r="L35" s="487"/>
      <c r="M35" s="487"/>
      <c r="N35" s="487"/>
      <c r="O35" s="487"/>
      <c r="P35" s="487"/>
      <c r="Q35" s="487"/>
      <c r="R35" s="487"/>
      <c r="S35" s="487"/>
      <c r="T35" s="487"/>
      <c r="U35" s="487"/>
      <c r="V35" s="487"/>
      <c r="W35" s="487"/>
      <c r="X35" s="487"/>
      <c r="Y35" s="487"/>
      <c r="Z35" s="487"/>
    </row>
    <row r="36" spans="1:33" ht="89.25" customHeight="1">
      <c r="L36" s="1">
        <v>1</v>
      </c>
      <c r="M36" s="1254" t="s">
        <v>674</v>
      </c>
      <c r="N36" s="1254"/>
      <c r="O36" s="1254"/>
      <c r="P36" s="1254"/>
      <c r="Q36" s="1254"/>
      <c r="R36" s="1254"/>
      <c r="S36" s="1254"/>
      <c r="T36" s="1254"/>
      <c r="U36" s="1254"/>
      <c r="V36" s="1254"/>
      <c r="W36" s="1254"/>
    </row>
  </sheetData>
  <sheetProtection password="FA9C" sheet="1" objects="1" scenarios="1" formatColumns="0" formatRows="0"/>
  <dataConsolidate link="1"/>
  <mergeCells count="41">
    <mergeCell ref="AB13:AB16"/>
    <mergeCell ref="X16:Y16"/>
    <mergeCell ref="O18:AA18"/>
    <mergeCell ref="O19:AA19"/>
    <mergeCell ref="O20:AA20"/>
    <mergeCell ref="Z24:Z26"/>
    <mergeCell ref="O9:T9"/>
    <mergeCell ref="O10:T10"/>
    <mergeCell ref="L5:T5"/>
    <mergeCell ref="O7:T7"/>
    <mergeCell ref="O8:T8"/>
    <mergeCell ref="O12:Z12"/>
    <mergeCell ref="L14:L16"/>
    <mergeCell ref="L13:AA13"/>
    <mergeCell ref="O21:AA21"/>
    <mergeCell ref="O23:AA23"/>
    <mergeCell ref="W24:W26"/>
    <mergeCell ref="X24:X26"/>
    <mergeCell ref="I23:I28"/>
    <mergeCell ref="J24:J27"/>
    <mergeCell ref="M36:W36"/>
    <mergeCell ref="AB25:AB27"/>
    <mergeCell ref="W15:Y15"/>
    <mergeCell ref="T15:U15"/>
    <mergeCell ref="R15:S15"/>
    <mergeCell ref="O15:O16"/>
    <mergeCell ref="P15:P16"/>
    <mergeCell ref="Q15:Q16"/>
    <mergeCell ref="M14:M16"/>
    <mergeCell ref="Z14:Z16"/>
    <mergeCell ref="AA14:AA16"/>
    <mergeCell ref="O14:Y14"/>
    <mergeCell ref="X17:Y17"/>
    <mergeCell ref="Y24:Y26"/>
    <mergeCell ref="A18:A33"/>
    <mergeCell ref="B19:B32"/>
    <mergeCell ref="C20:C31"/>
    <mergeCell ref="D21:D29"/>
    <mergeCell ref="G24:G27"/>
    <mergeCell ref="E22:E29"/>
    <mergeCell ref="F23:F28"/>
  </mergeCells>
  <dataValidations count="10">
    <dataValidation allowBlank="1" sqref="JA30:JQ31 SW30:TM31 ACS30:ADI31 AMO30:ANE31 AWK30:AXA31 BGG30:BGW31 BQC30:BQS31 BZY30:CAO31 CJU30:CKK31 CTQ30:CUG31 DDM30:DEC31 DNI30:DNY31 DXE30:DXU31 EHA30:EHQ31 EQW30:ERM31 FAS30:FBI31 FKO30:FLE31 FUK30:FVA31 GEG30:GEW31 GOC30:GOS31 GXY30:GYO31 HHU30:HIK31 HRQ30:HSG31 IBM30:ICC31 ILI30:ILY31 IVE30:IVU31 JFA30:JFQ31 JOW30:JPM31 JYS30:JZI31 KIO30:KJE31 KSK30:KTA31 LCG30:LCW31 LMC30:LMS31 LVY30:LWO31 MFU30:MGK31 MPQ30:MQG31 MZM30:NAC31 NJI30:NJY31 NTE30:NTU31 ODA30:ODQ31 OMW30:ONM31 OWS30:OXI31 PGO30:PHE31 PQK30:PRA31 QAG30:QAW31 QKC30:QKS31 QTY30:QUO31 RDU30:REK31 RNQ30:ROG31 RXM30:RYC31 SHI30:SHY31 SRE30:SRU31 TBA30:TBQ31 TKW30:TLM31 TUS30:TVI31 UEO30:UFE31 UOK30:UPA31 UYG30:UYW31 VIC30:VIS31 VRY30:VSO31 WBU30:WCK31 WLQ30:WMG31 WVM30:WWC31 WVM983070:WWC983070 JA65566:JQ65566 SW65566:TM65566 ACS65566:ADI65566 AMO65566:ANE65566 AWK65566:AXA65566 BGG65566:BGW65566 BQC65566:BQS65566 BZY65566:CAO65566 CJU65566:CKK65566 CTQ65566:CUG65566 DDM65566:DEC65566 DNI65566:DNY65566 DXE65566:DXU65566 EHA65566:EHQ65566 EQW65566:ERM65566 FAS65566:FBI65566 FKO65566:FLE65566 FUK65566:FVA65566 GEG65566:GEW65566 GOC65566:GOS65566 GXY65566:GYO65566 HHU65566:HIK65566 HRQ65566:HSG65566 IBM65566:ICC65566 ILI65566:ILY65566 IVE65566:IVU65566 JFA65566:JFQ65566 JOW65566:JPM65566 JYS65566:JZI65566 KIO65566:KJE65566 KSK65566:KTA65566 LCG65566:LCW65566 LMC65566:LMS65566 LVY65566:LWO65566 MFU65566:MGK65566 MPQ65566:MQG65566 MZM65566:NAC65566 NJI65566:NJY65566 NTE65566:NTU65566 ODA65566:ODQ65566 OMW65566:ONM65566 OWS65566:OXI65566 PGO65566:PHE65566 PQK65566:PRA65566 QAG65566:QAW65566 QKC65566:QKS65566 QTY65566:QUO65566 RDU65566:REK65566 RNQ65566:ROG65566 RXM65566:RYC65566 SHI65566:SHY65566 SRE65566:SRU65566 TBA65566:TBQ65566 TKW65566:TLM65566 TUS65566:TVI65566 UEO65566:UFE65566 UOK65566:UPA65566 UYG65566:UYW65566 VIC65566:VIS65566 VRY65566:VSO65566 WBU65566:WCK65566 WLQ65566:WMG65566 WVM65566:WWC65566 JA131102:JQ131102 SW131102:TM131102 ACS131102:ADI131102 AMO131102:ANE131102 AWK131102:AXA131102 BGG131102:BGW131102 BQC131102:BQS131102 BZY131102:CAO131102 CJU131102:CKK131102 CTQ131102:CUG131102 DDM131102:DEC131102 DNI131102:DNY131102 DXE131102:DXU131102 EHA131102:EHQ131102 EQW131102:ERM131102 FAS131102:FBI131102 FKO131102:FLE131102 FUK131102:FVA131102 GEG131102:GEW131102 GOC131102:GOS131102 GXY131102:GYO131102 HHU131102:HIK131102 HRQ131102:HSG131102 IBM131102:ICC131102 ILI131102:ILY131102 IVE131102:IVU131102 JFA131102:JFQ131102 JOW131102:JPM131102 JYS131102:JZI131102 KIO131102:KJE131102 KSK131102:KTA131102 LCG131102:LCW131102 LMC131102:LMS131102 LVY131102:LWO131102 MFU131102:MGK131102 MPQ131102:MQG131102 MZM131102:NAC131102 NJI131102:NJY131102 NTE131102:NTU131102 ODA131102:ODQ131102 OMW131102:ONM131102 OWS131102:OXI131102 PGO131102:PHE131102 PQK131102:PRA131102 QAG131102:QAW131102 QKC131102:QKS131102 QTY131102:QUO131102 RDU131102:REK131102 RNQ131102:ROG131102 RXM131102:RYC131102 SHI131102:SHY131102 SRE131102:SRU131102 TBA131102:TBQ131102 TKW131102:TLM131102 TUS131102:TVI131102 UEO131102:UFE131102 UOK131102:UPA131102 UYG131102:UYW131102 VIC131102:VIS131102 VRY131102:VSO131102 WBU131102:WCK131102 WLQ131102:WMG131102 WVM131102:WWC131102 JA196638:JQ196638 SW196638:TM196638 ACS196638:ADI196638 AMO196638:ANE196638 AWK196638:AXA196638 BGG196638:BGW196638 BQC196638:BQS196638 BZY196638:CAO196638 CJU196638:CKK196638 CTQ196638:CUG196638 DDM196638:DEC196638 DNI196638:DNY196638 DXE196638:DXU196638 EHA196638:EHQ196638 EQW196638:ERM196638 FAS196638:FBI196638 FKO196638:FLE196638 FUK196638:FVA196638 GEG196638:GEW196638 GOC196638:GOS196638 GXY196638:GYO196638 HHU196638:HIK196638 HRQ196638:HSG196638 IBM196638:ICC196638 ILI196638:ILY196638 IVE196638:IVU196638 JFA196638:JFQ196638 JOW196638:JPM196638 JYS196638:JZI196638 KIO196638:KJE196638 KSK196638:KTA196638 LCG196638:LCW196638 LMC196638:LMS196638 LVY196638:LWO196638 MFU196638:MGK196638 MPQ196638:MQG196638 MZM196638:NAC196638 NJI196638:NJY196638 NTE196638:NTU196638 ODA196638:ODQ196638 OMW196638:ONM196638 OWS196638:OXI196638 PGO196638:PHE196638 PQK196638:PRA196638 QAG196638:QAW196638 QKC196638:QKS196638 QTY196638:QUO196638 RDU196638:REK196638 RNQ196638:ROG196638 RXM196638:RYC196638 SHI196638:SHY196638 SRE196638:SRU196638 TBA196638:TBQ196638 TKW196638:TLM196638 TUS196638:TVI196638 UEO196638:UFE196638 UOK196638:UPA196638 UYG196638:UYW196638 VIC196638:VIS196638 VRY196638:VSO196638 WBU196638:WCK196638 WLQ196638:WMG196638 WVM196638:WWC196638 JA262174:JQ262174 SW262174:TM262174 ACS262174:ADI262174 AMO262174:ANE262174 AWK262174:AXA262174 BGG262174:BGW262174 BQC262174:BQS262174 BZY262174:CAO262174 CJU262174:CKK262174 CTQ262174:CUG262174 DDM262174:DEC262174 DNI262174:DNY262174 DXE262174:DXU262174 EHA262174:EHQ262174 EQW262174:ERM262174 FAS262174:FBI262174 FKO262174:FLE262174 FUK262174:FVA262174 GEG262174:GEW262174 GOC262174:GOS262174 GXY262174:GYO262174 HHU262174:HIK262174 HRQ262174:HSG262174 IBM262174:ICC262174 ILI262174:ILY262174 IVE262174:IVU262174 JFA262174:JFQ262174 JOW262174:JPM262174 JYS262174:JZI262174 KIO262174:KJE262174 KSK262174:KTA262174 LCG262174:LCW262174 LMC262174:LMS262174 LVY262174:LWO262174 MFU262174:MGK262174 MPQ262174:MQG262174 MZM262174:NAC262174 NJI262174:NJY262174 NTE262174:NTU262174 ODA262174:ODQ262174 OMW262174:ONM262174 OWS262174:OXI262174 PGO262174:PHE262174 PQK262174:PRA262174 QAG262174:QAW262174 QKC262174:QKS262174 QTY262174:QUO262174 RDU262174:REK262174 RNQ262174:ROG262174 RXM262174:RYC262174 SHI262174:SHY262174 SRE262174:SRU262174 TBA262174:TBQ262174 TKW262174:TLM262174 TUS262174:TVI262174 UEO262174:UFE262174 UOK262174:UPA262174 UYG262174:UYW262174 VIC262174:VIS262174 VRY262174:VSO262174 WBU262174:WCK262174 WLQ262174:WMG262174 WVM262174:WWC262174 JA327710:JQ327710 SW327710:TM327710 ACS327710:ADI327710 AMO327710:ANE327710 AWK327710:AXA327710 BGG327710:BGW327710 BQC327710:BQS327710 BZY327710:CAO327710 CJU327710:CKK327710 CTQ327710:CUG327710 DDM327710:DEC327710 DNI327710:DNY327710 DXE327710:DXU327710 EHA327710:EHQ327710 EQW327710:ERM327710 FAS327710:FBI327710 FKO327710:FLE327710 FUK327710:FVA327710 GEG327710:GEW327710 GOC327710:GOS327710 GXY327710:GYO327710 HHU327710:HIK327710 HRQ327710:HSG327710 IBM327710:ICC327710 ILI327710:ILY327710 IVE327710:IVU327710 JFA327710:JFQ327710 JOW327710:JPM327710 JYS327710:JZI327710 KIO327710:KJE327710 KSK327710:KTA327710 LCG327710:LCW327710 LMC327710:LMS327710 LVY327710:LWO327710 MFU327710:MGK327710 MPQ327710:MQG327710 MZM327710:NAC327710 NJI327710:NJY327710 NTE327710:NTU327710 ODA327710:ODQ327710 OMW327710:ONM327710 OWS327710:OXI327710 PGO327710:PHE327710 PQK327710:PRA327710 QAG327710:QAW327710 QKC327710:QKS327710 QTY327710:QUO327710 RDU327710:REK327710 RNQ327710:ROG327710 RXM327710:RYC327710 SHI327710:SHY327710 SRE327710:SRU327710 TBA327710:TBQ327710 TKW327710:TLM327710 TUS327710:TVI327710 UEO327710:UFE327710 UOK327710:UPA327710 UYG327710:UYW327710 VIC327710:VIS327710 VRY327710:VSO327710 WBU327710:WCK327710 WLQ327710:WMG327710 WVM327710:WWC327710 JA393246:JQ393246 SW393246:TM393246 ACS393246:ADI393246 AMO393246:ANE393246 AWK393246:AXA393246 BGG393246:BGW393246 BQC393246:BQS393246 BZY393246:CAO393246 CJU393246:CKK393246 CTQ393246:CUG393246 DDM393246:DEC393246 DNI393246:DNY393246 DXE393246:DXU393246 EHA393246:EHQ393246 EQW393246:ERM393246 FAS393246:FBI393246 FKO393246:FLE393246 FUK393246:FVA393246 GEG393246:GEW393246 GOC393246:GOS393246 GXY393246:GYO393246 HHU393246:HIK393246 HRQ393246:HSG393246 IBM393246:ICC393246 ILI393246:ILY393246 IVE393246:IVU393246 JFA393246:JFQ393246 JOW393246:JPM393246 JYS393246:JZI393246 KIO393246:KJE393246 KSK393246:KTA393246 LCG393246:LCW393246 LMC393246:LMS393246 LVY393246:LWO393246 MFU393246:MGK393246 MPQ393246:MQG393246 MZM393246:NAC393246 NJI393246:NJY393246 NTE393246:NTU393246 ODA393246:ODQ393246 OMW393246:ONM393246 OWS393246:OXI393246 PGO393246:PHE393246 PQK393246:PRA393246 QAG393246:QAW393246 QKC393246:QKS393246 QTY393246:QUO393246 RDU393246:REK393246 RNQ393246:ROG393246 RXM393246:RYC393246 SHI393246:SHY393246 SRE393246:SRU393246 TBA393246:TBQ393246 TKW393246:TLM393246 TUS393246:TVI393246 UEO393246:UFE393246 UOK393246:UPA393246 UYG393246:UYW393246 VIC393246:VIS393246 VRY393246:VSO393246 WBU393246:WCK393246 WLQ393246:WMG393246 WVM393246:WWC393246 JA458782:JQ458782 SW458782:TM458782 ACS458782:ADI458782 AMO458782:ANE458782 AWK458782:AXA458782 BGG458782:BGW458782 BQC458782:BQS458782 BZY458782:CAO458782 CJU458782:CKK458782 CTQ458782:CUG458782 DDM458782:DEC458782 DNI458782:DNY458782 DXE458782:DXU458782 EHA458782:EHQ458782 EQW458782:ERM458782 FAS458782:FBI458782 FKO458782:FLE458782 FUK458782:FVA458782 GEG458782:GEW458782 GOC458782:GOS458782 GXY458782:GYO458782 HHU458782:HIK458782 HRQ458782:HSG458782 IBM458782:ICC458782 ILI458782:ILY458782 IVE458782:IVU458782 JFA458782:JFQ458782 JOW458782:JPM458782 JYS458782:JZI458782 KIO458782:KJE458782 KSK458782:KTA458782 LCG458782:LCW458782 LMC458782:LMS458782 LVY458782:LWO458782 MFU458782:MGK458782 MPQ458782:MQG458782 MZM458782:NAC458782 NJI458782:NJY458782 NTE458782:NTU458782 ODA458782:ODQ458782 OMW458782:ONM458782 OWS458782:OXI458782 PGO458782:PHE458782 PQK458782:PRA458782 QAG458782:QAW458782 QKC458782:QKS458782 QTY458782:QUO458782 RDU458782:REK458782 RNQ458782:ROG458782 RXM458782:RYC458782 SHI458782:SHY458782 SRE458782:SRU458782 TBA458782:TBQ458782 TKW458782:TLM458782 TUS458782:TVI458782 UEO458782:UFE458782 UOK458782:UPA458782 UYG458782:UYW458782 VIC458782:VIS458782 VRY458782:VSO458782 WBU458782:WCK458782 WLQ458782:WMG458782 WVM458782:WWC458782 JA524318:JQ524318 SW524318:TM524318 ACS524318:ADI524318 AMO524318:ANE524318 AWK524318:AXA524318 BGG524318:BGW524318 BQC524318:BQS524318 BZY524318:CAO524318 CJU524318:CKK524318 CTQ524318:CUG524318 DDM524318:DEC524318 DNI524318:DNY524318 DXE524318:DXU524318 EHA524318:EHQ524318 EQW524318:ERM524318 FAS524318:FBI524318 FKO524318:FLE524318 FUK524318:FVA524318 GEG524318:GEW524318 GOC524318:GOS524318 GXY524318:GYO524318 HHU524318:HIK524318 HRQ524318:HSG524318 IBM524318:ICC524318 ILI524318:ILY524318 IVE524318:IVU524318 JFA524318:JFQ524318 JOW524318:JPM524318 JYS524318:JZI524318 KIO524318:KJE524318 KSK524318:KTA524318 LCG524318:LCW524318 LMC524318:LMS524318 LVY524318:LWO524318 MFU524318:MGK524318 MPQ524318:MQG524318 MZM524318:NAC524318 NJI524318:NJY524318 NTE524318:NTU524318 ODA524318:ODQ524318 OMW524318:ONM524318 OWS524318:OXI524318 PGO524318:PHE524318 PQK524318:PRA524318 QAG524318:QAW524318 QKC524318:QKS524318 QTY524318:QUO524318 RDU524318:REK524318 RNQ524318:ROG524318 RXM524318:RYC524318 SHI524318:SHY524318 SRE524318:SRU524318 TBA524318:TBQ524318 TKW524318:TLM524318 TUS524318:TVI524318 UEO524318:UFE524318 UOK524318:UPA524318 UYG524318:UYW524318 VIC524318:VIS524318 VRY524318:VSO524318 WBU524318:WCK524318 WLQ524318:WMG524318 WVM524318:WWC524318 JA589854:JQ589854 SW589854:TM589854 ACS589854:ADI589854 AMO589854:ANE589854 AWK589854:AXA589854 BGG589854:BGW589854 BQC589854:BQS589854 BZY589854:CAO589854 CJU589854:CKK589854 CTQ589854:CUG589854 DDM589854:DEC589854 DNI589854:DNY589854 DXE589854:DXU589854 EHA589854:EHQ589854 EQW589854:ERM589854 FAS589854:FBI589854 FKO589854:FLE589854 FUK589854:FVA589854 GEG589854:GEW589854 GOC589854:GOS589854 GXY589854:GYO589854 HHU589854:HIK589854 HRQ589854:HSG589854 IBM589854:ICC589854 ILI589854:ILY589854 IVE589854:IVU589854 JFA589854:JFQ589854 JOW589854:JPM589854 JYS589854:JZI589854 KIO589854:KJE589854 KSK589854:KTA589854 LCG589854:LCW589854 LMC589854:LMS589854 LVY589854:LWO589854 MFU589854:MGK589854 MPQ589854:MQG589854 MZM589854:NAC589854 NJI589854:NJY589854 NTE589854:NTU589854 ODA589854:ODQ589854 OMW589854:ONM589854 OWS589854:OXI589854 PGO589854:PHE589854 PQK589854:PRA589854 QAG589854:QAW589854 QKC589854:QKS589854 QTY589854:QUO589854 RDU589854:REK589854 RNQ589854:ROG589854 RXM589854:RYC589854 SHI589854:SHY589854 SRE589854:SRU589854 TBA589854:TBQ589854 TKW589854:TLM589854 TUS589854:TVI589854 UEO589854:UFE589854 UOK589854:UPA589854 UYG589854:UYW589854 VIC589854:VIS589854 VRY589854:VSO589854 WBU589854:WCK589854 WLQ589854:WMG589854 WVM589854:WWC589854 JA655390:JQ655390 SW655390:TM655390 ACS655390:ADI655390 AMO655390:ANE655390 AWK655390:AXA655390 BGG655390:BGW655390 BQC655390:BQS655390 BZY655390:CAO655390 CJU655390:CKK655390 CTQ655390:CUG655390 DDM655390:DEC655390 DNI655390:DNY655390 DXE655390:DXU655390 EHA655390:EHQ655390 EQW655390:ERM655390 FAS655390:FBI655390 FKO655390:FLE655390 FUK655390:FVA655390 GEG655390:GEW655390 GOC655390:GOS655390 GXY655390:GYO655390 HHU655390:HIK655390 HRQ655390:HSG655390 IBM655390:ICC655390 ILI655390:ILY655390 IVE655390:IVU655390 JFA655390:JFQ655390 JOW655390:JPM655390 JYS655390:JZI655390 KIO655390:KJE655390 KSK655390:KTA655390 LCG655390:LCW655390 LMC655390:LMS655390 LVY655390:LWO655390 MFU655390:MGK655390 MPQ655390:MQG655390 MZM655390:NAC655390 NJI655390:NJY655390 NTE655390:NTU655390 ODA655390:ODQ655390 OMW655390:ONM655390 OWS655390:OXI655390 PGO655390:PHE655390 PQK655390:PRA655390 QAG655390:QAW655390 QKC655390:QKS655390 QTY655390:QUO655390 RDU655390:REK655390 RNQ655390:ROG655390 RXM655390:RYC655390 SHI655390:SHY655390 SRE655390:SRU655390 TBA655390:TBQ655390 TKW655390:TLM655390 TUS655390:TVI655390 UEO655390:UFE655390 UOK655390:UPA655390 UYG655390:UYW655390 VIC655390:VIS655390 VRY655390:VSO655390 WBU655390:WCK655390 WLQ655390:WMG655390 WVM655390:WWC655390 JA720926:JQ720926 SW720926:TM720926 ACS720926:ADI720926 AMO720926:ANE720926 AWK720926:AXA720926 BGG720926:BGW720926 BQC720926:BQS720926 BZY720926:CAO720926 CJU720926:CKK720926 CTQ720926:CUG720926 DDM720926:DEC720926 DNI720926:DNY720926 DXE720926:DXU720926 EHA720926:EHQ720926 EQW720926:ERM720926 FAS720926:FBI720926 FKO720926:FLE720926 FUK720926:FVA720926 GEG720926:GEW720926 GOC720926:GOS720926 GXY720926:GYO720926 HHU720926:HIK720926 HRQ720926:HSG720926 IBM720926:ICC720926 ILI720926:ILY720926 IVE720926:IVU720926 JFA720926:JFQ720926 JOW720926:JPM720926 JYS720926:JZI720926 KIO720926:KJE720926 KSK720926:KTA720926 LCG720926:LCW720926 LMC720926:LMS720926 LVY720926:LWO720926 MFU720926:MGK720926 MPQ720926:MQG720926 MZM720926:NAC720926 NJI720926:NJY720926 NTE720926:NTU720926 ODA720926:ODQ720926 OMW720926:ONM720926 OWS720926:OXI720926 PGO720926:PHE720926 PQK720926:PRA720926 QAG720926:QAW720926 QKC720926:QKS720926 QTY720926:QUO720926 RDU720926:REK720926 RNQ720926:ROG720926 RXM720926:RYC720926 SHI720926:SHY720926 SRE720926:SRU720926 TBA720926:TBQ720926 TKW720926:TLM720926 TUS720926:TVI720926 UEO720926:UFE720926 UOK720926:UPA720926 UYG720926:UYW720926 VIC720926:VIS720926 VRY720926:VSO720926 WBU720926:WCK720926 WLQ720926:WMG720926 WVM720926:WWC720926 JA786462:JQ786462 SW786462:TM786462 ACS786462:ADI786462 AMO786462:ANE786462 AWK786462:AXA786462 BGG786462:BGW786462 BQC786462:BQS786462 BZY786462:CAO786462 CJU786462:CKK786462 CTQ786462:CUG786462 DDM786462:DEC786462 DNI786462:DNY786462 DXE786462:DXU786462 EHA786462:EHQ786462 EQW786462:ERM786462 FAS786462:FBI786462 FKO786462:FLE786462 FUK786462:FVA786462 GEG786462:GEW786462 GOC786462:GOS786462 GXY786462:GYO786462 HHU786462:HIK786462 HRQ786462:HSG786462 IBM786462:ICC786462 ILI786462:ILY786462 IVE786462:IVU786462 JFA786462:JFQ786462 JOW786462:JPM786462 JYS786462:JZI786462 KIO786462:KJE786462 KSK786462:KTA786462 LCG786462:LCW786462 LMC786462:LMS786462 LVY786462:LWO786462 MFU786462:MGK786462 MPQ786462:MQG786462 MZM786462:NAC786462 NJI786462:NJY786462 NTE786462:NTU786462 ODA786462:ODQ786462 OMW786462:ONM786462 OWS786462:OXI786462 PGO786462:PHE786462 PQK786462:PRA786462 QAG786462:QAW786462 QKC786462:QKS786462 QTY786462:QUO786462 RDU786462:REK786462 RNQ786462:ROG786462 RXM786462:RYC786462 SHI786462:SHY786462 SRE786462:SRU786462 TBA786462:TBQ786462 TKW786462:TLM786462 TUS786462:TVI786462 UEO786462:UFE786462 UOK786462:UPA786462 UYG786462:UYW786462 VIC786462:VIS786462 VRY786462:VSO786462 WBU786462:WCK786462 WLQ786462:WMG786462 WVM786462:WWC786462 JA851998:JQ851998 SW851998:TM851998 ACS851998:ADI851998 AMO851998:ANE851998 AWK851998:AXA851998 BGG851998:BGW851998 BQC851998:BQS851998 BZY851998:CAO851998 CJU851998:CKK851998 CTQ851998:CUG851998 DDM851998:DEC851998 DNI851998:DNY851998 DXE851998:DXU851998 EHA851998:EHQ851998 EQW851998:ERM851998 FAS851998:FBI851998 FKO851998:FLE851998 FUK851998:FVA851998 GEG851998:GEW851998 GOC851998:GOS851998 GXY851998:GYO851998 HHU851998:HIK851998 HRQ851998:HSG851998 IBM851998:ICC851998 ILI851998:ILY851998 IVE851998:IVU851998 JFA851998:JFQ851998 JOW851998:JPM851998 JYS851998:JZI851998 KIO851998:KJE851998 KSK851998:KTA851998 LCG851998:LCW851998 LMC851998:LMS851998 LVY851998:LWO851998 MFU851998:MGK851998 MPQ851998:MQG851998 MZM851998:NAC851998 NJI851998:NJY851998 NTE851998:NTU851998 ODA851998:ODQ851998 OMW851998:ONM851998 OWS851998:OXI851998 PGO851998:PHE851998 PQK851998:PRA851998 QAG851998:QAW851998 QKC851998:QKS851998 QTY851998:QUO851998 RDU851998:REK851998 RNQ851998:ROG851998 RXM851998:RYC851998 SHI851998:SHY851998 SRE851998:SRU851998 TBA851998:TBQ851998 TKW851998:TLM851998 TUS851998:TVI851998 UEO851998:UFE851998 UOK851998:UPA851998 UYG851998:UYW851998 VIC851998:VIS851998 VRY851998:VSO851998 WBU851998:WCK851998 WLQ851998:WMG851998 WVM851998:WWC851998 JA917534:JQ917534 SW917534:TM917534 ACS917534:ADI917534 AMO917534:ANE917534 AWK917534:AXA917534 BGG917534:BGW917534 BQC917534:BQS917534 BZY917534:CAO917534 CJU917534:CKK917534 CTQ917534:CUG917534 DDM917534:DEC917534 DNI917534:DNY917534 DXE917534:DXU917534 EHA917534:EHQ917534 EQW917534:ERM917534 FAS917534:FBI917534 FKO917534:FLE917534 FUK917534:FVA917534 GEG917534:GEW917534 GOC917534:GOS917534 GXY917534:GYO917534 HHU917534:HIK917534 HRQ917534:HSG917534 IBM917534:ICC917534 ILI917534:ILY917534 IVE917534:IVU917534 JFA917534:JFQ917534 JOW917534:JPM917534 JYS917534:JZI917534 KIO917534:KJE917534 KSK917534:KTA917534 LCG917534:LCW917534 LMC917534:LMS917534 LVY917534:LWO917534 MFU917534:MGK917534 MPQ917534:MQG917534 MZM917534:NAC917534 NJI917534:NJY917534 NTE917534:NTU917534 ODA917534:ODQ917534 OMW917534:ONM917534 OWS917534:OXI917534 PGO917534:PHE917534 PQK917534:PRA917534 QAG917534:QAW917534 QKC917534:QKS917534 QTY917534:QUO917534 RDU917534:REK917534 RNQ917534:ROG917534 RXM917534:RYC917534 SHI917534:SHY917534 SRE917534:SRU917534 TBA917534:TBQ917534 TKW917534:TLM917534 TUS917534:TVI917534 UEO917534:UFE917534 UOK917534:UPA917534 UYG917534:UYW917534 VIC917534:VIS917534 VRY917534:VSO917534 WBU917534:WCK917534 WLQ917534:WMG917534 WVM917534:WWC917534 JA983070:JQ983070 SW983070:TM983070 ACS983070:ADI983070 AMO983070:ANE983070 AWK983070:AXA983070 BGG983070:BGW983070 BQC983070:BQS983070 BZY983070:CAO983070 CJU983070:CKK983070 CTQ983070:CUG983070 DDM983070:DEC983070 DNI983070:DNY983070 DXE983070:DXU983070 EHA983070:EHQ983070 EQW983070:ERM983070 FAS983070:FBI983070 FKO983070:FLE983070 FUK983070:FVA983070 GEG983070:GEW983070 GOC983070:GOS983070 GXY983070:GYO983070 HHU983070:HIK983070 HRQ983070:HSG983070 IBM983070:ICC983070 ILI983070:ILY983070 IVE983070:IVU983070 JFA983070:JFQ983070 JOW983070:JPM983070 JYS983070:JZI983070 KIO983070:KJE983070 KSK983070:KTA983070 LCG983070:LCW983070 LMC983070:LMS983070 LVY983070:LWO983070 MFU983070:MGK983070 MPQ983070:MQG983070 MZM983070:NAC983070 NJI983070:NJY983070 NTE983070:NTU983070 ODA983070:ODQ983070 OMW983070:ONM983070 OWS983070:OXI983070 PGO983070:PHE983070 PQK983070:PRA983070 QAG983070:QAW983070 QKC983070:QKS983070 QTY983070:QUO983070 RDU983070:REK983070 RNQ983070:ROG983070 RXM983070:RYC983070 SHI983070:SHY983070 SRE983070:SRU983070 TBA983070:TBQ983070 TKW983070:TLM983070 TUS983070:TVI983070 UEO983070:UFE983070 UOK983070:UPA983070 UYG983070:UYW983070 VIC983070:VIS983070 VRY983070:VSO983070 WBU983070:WCK983070 WLQ983070:WMG983070 L65566:AB65566 L131102:AB131102 L196638:AB196638 L262174:AB262174 L327710:AB327710 L393246:AB393246 L458782:AB458782 L524318:AB524318 L589854:AB589854 L655390:AB655390 L720926:AB720926 L786462:AB786462 L851998:AB851998 L917534:AB917534 L983070:AB983070 L30:AB31" xr:uid="{00000000-0002-0000-1900-000000000000}"/>
    <dataValidation allowBlank="1" prompt="Для выбора выполните двойной щелчок левой клавиши мыши по соответствующей ячейке." sqref="JA65567:JQ65570 SW65567:TM65570 ACS65567:ADI65570 AMO65567:ANE65570 AWK65567:AXA65570 BGG65567:BGW65570 BQC65567:BQS65570 BZY65567:CAO65570 CJU65567:CKK65570 CTQ65567:CUG65570 DDM65567:DEC65570 DNI65567:DNY65570 DXE65567:DXU65570 EHA65567:EHQ65570 EQW65567:ERM65570 FAS65567:FBI65570 FKO65567:FLE65570 FUK65567:FVA65570 GEG65567:GEW65570 GOC65567:GOS65570 GXY65567:GYO65570 HHU65567:HIK65570 HRQ65567:HSG65570 IBM65567:ICC65570 ILI65567:ILY65570 IVE65567:IVU65570 JFA65567:JFQ65570 JOW65567:JPM65570 JYS65567:JZI65570 KIO65567:KJE65570 KSK65567:KTA65570 LCG65567:LCW65570 LMC65567:LMS65570 LVY65567:LWO65570 MFU65567:MGK65570 MPQ65567:MQG65570 MZM65567:NAC65570 NJI65567:NJY65570 NTE65567:NTU65570 ODA65567:ODQ65570 OMW65567:ONM65570 OWS65567:OXI65570 PGO65567:PHE65570 PQK65567:PRA65570 QAG65567:QAW65570 QKC65567:QKS65570 QTY65567:QUO65570 RDU65567:REK65570 RNQ65567:ROG65570 RXM65567:RYC65570 SHI65567:SHY65570 SRE65567:SRU65570 TBA65567:TBQ65570 TKW65567:TLM65570 TUS65567:TVI65570 UEO65567:UFE65570 UOK65567:UPA65570 UYG65567:UYW65570 VIC65567:VIS65570 VRY65567:VSO65570 WBU65567:WCK65570 WLQ65567:WMG65570 WVM65567:WWC65570 JA131103:JQ131106 SW131103:TM131106 ACS131103:ADI131106 AMO131103:ANE131106 AWK131103:AXA131106 BGG131103:BGW131106 BQC131103:BQS131106 BZY131103:CAO131106 CJU131103:CKK131106 CTQ131103:CUG131106 DDM131103:DEC131106 DNI131103:DNY131106 DXE131103:DXU131106 EHA131103:EHQ131106 EQW131103:ERM131106 FAS131103:FBI131106 FKO131103:FLE131106 FUK131103:FVA131106 GEG131103:GEW131106 GOC131103:GOS131106 GXY131103:GYO131106 HHU131103:HIK131106 HRQ131103:HSG131106 IBM131103:ICC131106 ILI131103:ILY131106 IVE131103:IVU131106 JFA131103:JFQ131106 JOW131103:JPM131106 JYS131103:JZI131106 KIO131103:KJE131106 KSK131103:KTA131106 LCG131103:LCW131106 LMC131103:LMS131106 LVY131103:LWO131106 MFU131103:MGK131106 MPQ131103:MQG131106 MZM131103:NAC131106 NJI131103:NJY131106 NTE131103:NTU131106 ODA131103:ODQ131106 OMW131103:ONM131106 OWS131103:OXI131106 PGO131103:PHE131106 PQK131103:PRA131106 QAG131103:QAW131106 QKC131103:QKS131106 QTY131103:QUO131106 RDU131103:REK131106 RNQ131103:ROG131106 RXM131103:RYC131106 SHI131103:SHY131106 SRE131103:SRU131106 TBA131103:TBQ131106 TKW131103:TLM131106 TUS131103:TVI131106 UEO131103:UFE131106 UOK131103:UPA131106 UYG131103:UYW131106 VIC131103:VIS131106 VRY131103:VSO131106 WBU131103:WCK131106 WLQ131103:WMG131106 WVM131103:WWC131106 JA196639:JQ196642 SW196639:TM196642 ACS196639:ADI196642 AMO196639:ANE196642 AWK196639:AXA196642 BGG196639:BGW196642 BQC196639:BQS196642 BZY196639:CAO196642 CJU196639:CKK196642 CTQ196639:CUG196642 DDM196639:DEC196642 DNI196639:DNY196642 DXE196639:DXU196642 EHA196639:EHQ196642 EQW196639:ERM196642 FAS196639:FBI196642 FKO196639:FLE196642 FUK196639:FVA196642 GEG196639:GEW196642 GOC196639:GOS196642 GXY196639:GYO196642 HHU196639:HIK196642 HRQ196639:HSG196642 IBM196639:ICC196642 ILI196639:ILY196642 IVE196639:IVU196642 JFA196639:JFQ196642 JOW196639:JPM196642 JYS196639:JZI196642 KIO196639:KJE196642 KSK196639:KTA196642 LCG196639:LCW196642 LMC196639:LMS196642 LVY196639:LWO196642 MFU196639:MGK196642 MPQ196639:MQG196642 MZM196639:NAC196642 NJI196639:NJY196642 NTE196639:NTU196642 ODA196639:ODQ196642 OMW196639:ONM196642 OWS196639:OXI196642 PGO196639:PHE196642 PQK196639:PRA196642 QAG196639:QAW196642 QKC196639:QKS196642 QTY196639:QUO196642 RDU196639:REK196642 RNQ196639:ROG196642 RXM196639:RYC196642 SHI196639:SHY196642 SRE196639:SRU196642 TBA196639:TBQ196642 TKW196639:TLM196642 TUS196639:TVI196642 UEO196639:UFE196642 UOK196639:UPA196642 UYG196639:UYW196642 VIC196639:VIS196642 VRY196639:VSO196642 WBU196639:WCK196642 WLQ196639:WMG196642 WVM196639:WWC196642 JA262175:JQ262178 SW262175:TM262178 ACS262175:ADI262178 AMO262175:ANE262178 AWK262175:AXA262178 BGG262175:BGW262178 BQC262175:BQS262178 BZY262175:CAO262178 CJU262175:CKK262178 CTQ262175:CUG262178 DDM262175:DEC262178 DNI262175:DNY262178 DXE262175:DXU262178 EHA262175:EHQ262178 EQW262175:ERM262178 FAS262175:FBI262178 FKO262175:FLE262178 FUK262175:FVA262178 GEG262175:GEW262178 GOC262175:GOS262178 GXY262175:GYO262178 HHU262175:HIK262178 HRQ262175:HSG262178 IBM262175:ICC262178 ILI262175:ILY262178 IVE262175:IVU262178 JFA262175:JFQ262178 JOW262175:JPM262178 JYS262175:JZI262178 KIO262175:KJE262178 KSK262175:KTA262178 LCG262175:LCW262178 LMC262175:LMS262178 LVY262175:LWO262178 MFU262175:MGK262178 MPQ262175:MQG262178 MZM262175:NAC262178 NJI262175:NJY262178 NTE262175:NTU262178 ODA262175:ODQ262178 OMW262175:ONM262178 OWS262175:OXI262178 PGO262175:PHE262178 PQK262175:PRA262178 QAG262175:QAW262178 QKC262175:QKS262178 QTY262175:QUO262178 RDU262175:REK262178 RNQ262175:ROG262178 RXM262175:RYC262178 SHI262175:SHY262178 SRE262175:SRU262178 TBA262175:TBQ262178 TKW262175:TLM262178 TUS262175:TVI262178 UEO262175:UFE262178 UOK262175:UPA262178 UYG262175:UYW262178 VIC262175:VIS262178 VRY262175:VSO262178 WBU262175:WCK262178 WLQ262175:WMG262178 WVM262175:WWC262178 JA327711:JQ327714 SW327711:TM327714 ACS327711:ADI327714 AMO327711:ANE327714 AWK327711:AXA327714 BGG327711:BGW327714 BQC327711:BQS327714 BZY327711:CAO327714 CJU327711:CKK327714 CTQ327711:CUG327714 DDM327711:DEC327714 DNI327711:DNY327714 DXE327711:DXU327714 EHA327711:EHQ327714 EQW327711:ERM327714 FAS327711:FBI327714 FKO327711:FLE327714 FUK327711:FVA327714 GEG327711:GEW327714 GOC327711:GOS327714 GXY327711:GYO327714 HHU327711:HIK327714 HRQ327711:HSG327714 IBM327711:ICC327714 ILI327711:ILY327714 IVE327711:IVU327714 JFA327711:JFQ327714 JOW327711:JPM327714 JYS327711:JZI327714 KIO327711:KJE327714 KSK327711:KTA327714 LCG327711:LCW327714 LMC327711:LMS327714 LVY327711:LWO327714 MFU327711:MGK327714 MPQ327711:MQG327714 MZM327711:NAC327714 NJI327711:NJY327714 NTE327711:NTU327714 ODA327711:ODQ327714 OMW327711:ONM327714 OWS327711:OXI327714 PGO327711:PHE327714 PQK327711:PRA327714 QAG327711:QAW327714 QKC327711:QKS327714 QTY327711:QUO327714 RDU327711:REK327714 RNQ327711:ROG327714 RXM327711:RYC327714 SHI327711:SHY327714 SRE327711:SRU327714 TBA327711:TBQ327714 TKW327711:TLM327714 TUS327711:TVI327714 UEO327711:UFE327714 UOK327711:UPA327714 UYG327711:UYW327714 VIC327711:VIS327714 VRY327711:VSO327714 WBU327711:WCK327714 WLQ327711:WMG327714 WVM327711:WWC327714 JA393247:JQ393250 SW393247:TM393250 ACS393247:ADI393250 AMO393247:ANE393250 AWK393247:AXA393250 BGG393247:BGW393250 BQC393247:BQS393250 BZY393247:CAO393250 CJU393247:CKK393250 CTQ393247:CUG393250 DDM393247:DEC393250 DNI393247:DNY393250 DXE393247:DXU393250 EHA393247:EHQ393250 EQW393247:ERM393250 FAS393247:FBI393250 FKO393247:FLE393250 FUK393247:FVA393250 GEG393247:GEW393250 GOC393247:GOS393250 GXY393247:GYO393250 HHU393247:HIK393250 HRQ393247:HSG393250 IBM393247:ICC393250 ILI393247:ILY393250 IVE393247:IVU393250 JFA393247:JFQ393250 JOW393247:JPM393250 JYS393247:JZI393250 KIO393247:KJE393250 KSK393247:KTA393250 LCG393247:LCW393250 LMC393247:LMS393250 LVY393247:LWO393250 MFU393247:MGK393250 MPQ393247:MQG393250 MZM393247:NAC393250 NJI393247:NJY393250 NTE393247:NTU393250 ODA393247:ODQ393250 OMW393247:ONM393250 OWS393247:OXI393250 PGO393247:PHE393250 PQK393247:PRA393250 QAG393247:QAW393250 QKC393247:QKS393250 QTY393247:QUO393250 RDU393247:REK393250 RNQ393247:ROG393250 RXM393247:RYC393250 SHI393247:SHY393250 SRE393247:SRU393250 TBA393247:TBQ393250 TKW393247:TLM393250 TUS393247:TVI393250 UEO393247:UFE393250 UOK393247:UPA393250 UYG393247:UYW393250 VIC393247:VIS393250 VRY393247:VSO393250 WBU393247:WCK393250 WLQ393247:WMG393250 WVM393247:WWC393250 JA458783:JQ458786 SW458783:TM458786 ACS458783:ADI458786 AMO458783:ANE458786 AWK458783:AXA458786 BGG458783:BGW458786 BQC458783:BQS458786 BZY458783:CAO458786 CJU458783:CKK458786 CTQ458783:CUG458786 DDM458783:DEC458786 DNI458783:DNY458786 DXE458783:DXU458786 EHA458783:EHQ458786 EQW458783:ERM458786 FAS458783:FBI458786 FKO458783:FLE458786 FUK458783:FVA458786 GEG458783:GEW458786 GOC458783:GOS458786 GXY458783:GYO458786 HHU458783:HIK458786 HRQ458783:HSG458786 IBM458783:ICC458786 ILI458783:ILY458786 IVE458783:IVU458786 JFA458783:JFQ458786 JOW458783:JPM458786 JYS458783:JZI458786 KIO458783:KJE458786 KSK458783:KTA458786 LCG458783:LCW458786 LMC458783:LMS458786 LVY458783:LWO458786 MFU458783:MGK458786 MPQ458783:MQG458786 MZM458783:NAC458786 NJI458783:NJY458786 NTE458783:NTU458786 ODA458783:ODQ458786 OMW458783:ONM458786 OWS458783:OXI458786 PGO458783:PHE458786 PQK458783:PRA458786 QAG458783:QAW458786 QKC458783:QKS458786 QTY458783:QUO458786 RDU458783:REK458786 RNQ458783:ROG458786 RXM458783:RYC458786 SHI458783:SHY458786 SRE458783:SRU458786 TBA458783:TBQ458786 TKW458783:TLM458786 TUS458783:TVI458786 UEO458783:UFE458786 UOK458783:UPA458786 UYG458783:UYW458786 VIC458783:VIS458786 VRY458783:VSO458786 WBU458783:WCK458786 WLQ458783:WMG458786 WVM458783:WWC458786 JA524319:JQ524322 SW524319:TM524322 ACS524319:ADI524322 AMO524319:ANE524322 AWK524319:AXA524322 BGG524319:BGW524322 BQC524319:BQS524322 BZY524319:CAO524322 CJU524319:CKK524322 CTQ524319:CUG524322 DDM524319:DEC524322 DNI524319:DNY524322 DXE524319:DXU524322 EHA524319:EHQ524322 EQW524319:ERM524322 FAS524319:FBI524322 FKO524319:FLE524322 FUK524319:FVA524322 GEG524319:GEW524322 GOC524319:GOS524322 GXY524319:GYO524322 HHU524319:HIK524322 HRQ524319:HSG524322 IBM524319:ICC524322 ILI524319:ILY524322 IVE524319:IVU524322 JFA524319:JFQ524322 JOW524319:JPM524322 JYS524319:JZI524322 KIO524319:KJE524322 KSK524319:KTA524322 LCG524319:LCW524322 LMC524319:LMS524322 LVY524319:LWO524322 MFU524319:MGK524322 MPQ524319:MQG524322 MZM524319:NAC524322 NJI524319:NJY524322 NTE524319:NTU524322 ODA524319:ODQ524322 OMW524319:ONM524322 OWS524319:OXI524322 PGO524319:PHE524322 PQK524319:PRA524322 QAG524319:QAW524322 QKC524319:QKS524322 QTY524319:QUO524322 RDU524319:REK524322 RNQ524319:ROG524322 RXM524319:RYC524322 SHI524319:SHY524322 SRE524319:SRU524322 TBA524319:TBQ524322 TKW524319:TLM524322 TUS524319:TVI524322 UEO524319:UFE524322 UOK524319:UPA524322 UYG524319:UYW524322 VIC524319:VIS524322 VRY524319:VSO524322 WBU524319:WCK524322 WLQ524319:WMG524322 WVM524319:WWC524322 JA589855:JQ589858 SW589855:TM589858 ACS589855:ADI589858 AMO589855:ANE589858 AWK589855:AXA589858 BGG589855:BGW589858 BQC589855:BQS589858 BZY589855:CAO589858 CJU589855:CKK589858 CTQ589855:CUG589858 DDM589855:DEC589858 DNI589855:DNY589858 DXE589855:DXU589858 EHA589855:EHQ589858 EQW589855:ERM589858 FAS589855:FBI589858 FKO589855:FLE589858 FUK589855:FVA589858 GEG589855:GEW589858 GOC589855:GOS589858 GXY589855:GYO589858 HHU589855:HIK589858 HRQ589855:HSG589858 IBM589855:ICC589858 ILI589855:ILY589858 IVE589855:IVU589858 JFA589855:JFQ589858 JOW589855:JPM589858 JYS589855:JZI589858 KIO589855:KJE589858 KSK589855:KTA589858 LCG589855:LCW589858 LMC589855:LMS589858 LVY589855:LWO589858 MFU589855:MGK589858 MPQ589855:MQG589858 MZM589855:NAC589858 NJI589855:NJY589858 NTE589855:NTU589858 ODA589855:ODQ589858 OMW589855:ONM589858 OWS589855:OXI589858 PGO589855:PHE589858 PQK589855:PRA589858 QAG589855:QAW589858 QKC589855:QKS589858 QTY589855:QUO589858 RDU589855:REK589858 RNQ589855:ROG589858 RXM589855:RYC589858 SHI589855:SHY589858 SRE589855:SRU589858 TBA589855:TBQ589858 TKW589855:TLM589858 TUS589855:TVI589858 UEO589855:UFE589858 UOK589855:UPA589858 UYG589855:UYW589858 VIC589855:VIS589858 VRY589855:VSO589858 WBU589855:WCK589858 WLQ589855:WMG589858 WVM589855:WWC589858 JA655391:JQ655394 SW655391:TM655394 ACS655391:ADI655394 AMO655391:ANE655394 AWK655391:AXA655394 BGG655391:BGW655394 BQC655391:BQS655394 BZY655391:CAO655394 CJU655391:CKK655394 CTQ655391:CUG655394 DDM655391:DEC655394 DNI655391:DNY655394 DXE655391:DXU655394 EHA655391:EHQ655394 EQW655391:ERM655394 FAS655391:FBI655394 FKO655391:FLE655394 FUK655391:FVA655394 GEG655391:GEW655394 GOC655391:GOS655394 GXY655391:GYO655394 HHU655391:HIK655394 HRQ655391:HSG655394 IBM655391:ICC655394 ILI655391:ILY655394 IVE655391:IVU655394 JFA655391:JFQ655394 JOW655391:JPM655394 JYS655391:JZI655394 KIO655391:KJE655394 KSK655391:KTA655394 LCG655391:LCW655394 LMC655391:LMS655394 LVY655391:LWO655394 MFU655391:MGK655394 MPQ655391:MQG655394 MZM655391:NAC655394 NJI655391:NJY655394 NTE655391:NTU655394 ODA655391:ODQ655394 OMW655391:ONM655394 OWS655391:OXI655394 PGO655391:PHE655394 PQK655391:PRA655394 QAG655391:QAW655394 QKC655391:QKS655394 QTY655391:QUO655394 RDU655391:REK655394 RNQ655391:ROG655394 RXM655391:RYC655394 SHI655391:SHY655394 SRE655391:SRU655394 TBA655391:TBQ655394 TKW655391:TLM655394 TUS655391:TVI655394 UEO655391:UFE655394 UOK655391:UPA655394 UYG655391:UYW655394 VIC655391:VIS655394 VRY655391:VSO655394 WBU655391:WCK655394 WLQ655391:WMG655394 WVM655391:WWC655394 JA720927:JQ720930 SW720927:TM720930 ACS720927:ADI720930 AMO720927:ANE720930 AWK720927:AXA720930 BGG720927:BGW720930 BQC720927:BQS720930 BZY720927:CAO720930 CJU720927:CKK720930 CTQ720927:CUG720930 DDM720927:DEC720930 DNI720927:DNY720930 DXE720927:DXU720930 EHA720927:EHQ720930 EQW720927:ERM720930 FAS720927:FBI720930 FKO720927:FLE720930 FUK720927:FVA720930 GEG720927:GEW720930 GOC720927:GOS720930 GXY720927:GYO720930 HHU720927:HIK720930 HRQ720927:HSG720930 IBM720927:ICC720930 ILI720927:ILY720930 IVE720927:IVU720930 JFA720927:JFQ720930 JOW720927:JPM720930 JYS720927:JZI720930 KIO720927:KJE720930 KSK720927:KTA720930 LCG720927:LCW720930 LMC720927:LMS720930 LVY720927:LWO720930 MFU720927:MGK720930 MPQ720927:MQG720930 MZM720927:NAC720930 NJI720927:NJY720930 NTE720927:NTU720930 ODA720927:ODQ720930 OMW720927:ONM720930 OWS720927:OXI720930 PGO720927:PHE720930 PQK720927:PRA720930 QAG720927:QAW720930 QKC720927:QKS720930 QTY720927:QUO720930 RDU720927:REK720930 RNQ720927:ROG720930 RXM720927:RYC720930 SHI720927:SHY720930 SRE720927:SRU720930 TBA720927:TBQ720930 TKW720927:TLM720930 TUS720927:TVI720930 UEO720927:UFE720930 UOK720927:UPA720930 UYG720927:UYW720930 VIC720927:VIS720930 VRY720927:VSO720930 WBU720927:WCK720930 WLQ720927:WMG720930 WVM720927:WWC720930 JA786463:JQ786466 SW786463:TM786466 ACS786463:ADI786466 AMO786463:ANE786466 AWK786463:AXA786466 BGG786463:BGW786466 BQC786463:BQS786466 BZY786463:CAO786466 CJU786463:CKK786466 CTQ786463:CUG786466 DDM786463:DEC786466 DNI786463:DNY786466 DXE786463:DXU786466 EHA786463:EHQ786466 EQW786463:ERM786466 FAS786463:FBI786466 FKO786463:FLE786466 FUK786463:FVA786466 GEG786463:GEW786466 GOC786463:GOS786466 GXY786463:GYO786466 HHU786463:HIK786466 HRQ786463:HSG786466 IBM786463:ICC786466 ILI786463:ILY786466 IVE786463:IVU786466 JFA786463:JFQ786466 JOW786463:JPM786466 JYS786463:JZI786466 KIO786463:KJE786466 KSK786463:KTA786466 LCG786463:LCW786466 LMC786463:LMS786466 LVY786463:LWO786466 MFU786463:MGK786466 MPQ786463:MQG786466 MZM786463:NAC786466 NJI786463:NJY786466 NTE786463:NTU786466 ODA786463:ODQ786466 OMW786463:ONM786466 OWS786463:OXI786466 PGO786463:PHE786466 PQK786463:PRA786466 QAG786463:QAW786466 QKC786463:QKS786466 QTY786463:QUO786466 RDU786463:REK786466 RNQ786463:ROG786466 RXM786463:RYC786466 SHI786463:SHY786466 SRE786463:SRU786466 TBA786463:TBQ786466 TKW786463:TLM786466 TUS786463:TVI786466 UEO786463:UFE786466 UOK786463:UPA786466 UYG786463:UYW786466 VIC786463:VIS786466 VRY786463:VSO786466 WBU786463:WCK786466 WLQ786463:WMG786466 WVM786463:WWC786466 JA851999:JQ852002 SW851999:TM852002 ACS851999:ADI852002 AMO851999:ANE852002 AWK851999:AXA852002 BGG851999:BGW852002 BQC851999:BQS852002 BZY851999:CAO852002 CJU851999:CKK852002 CTQ851999:CUG852002 DDM851999:DEC852002 DNI851999:DNY852002 DXE851999:DXU852002 EHA851999:EHQ852002 EQW851999:ERM852002 FAS851999:FBI852002 FKO851999:FLE852002 FUK851999:FVA852002 GEG851999:GEW852002 GOC851999:GOS852002 GXY851999:GYO852002 HHU851999:HIK852002 HRQ851999:HSG852002 IBM851999:ICC852002 ILI851999:ILY852002 IVE851999:IVU852002 JFA851999:JFQ852002 JOW851999:JPM852002 JYS851999:JZI852002 KIO851999:KJE852002 KSK851999:KTA852002 LCG851999:LCW852002 LMC851999:LMS852002 LVY851999:LWO852002 MFU851999:MGK852002 MPQ851999:MQG852002 MZM851999:NAC852002 NJI851999:NJY852002 NTE851999:NTU852002 ODA851999:ODQ852002 OMW851999:ONM852002 OWS851999:OXI852002 PGO851999:PHE852002 PQK851999:PRA852002 QAG851999:QAW852002 QKC851999:QKS852002 QTY851999:QUO852002 RDU851999:REK852002 RNQ851999:ROG852002 RXM851999:RYC852002 SHI851999:SHY852002 SRE851999:SRU852002 TBA851999:TBQ852002 TKW851999:TLM852002 TUS851999:TVI852002 UEO851999:UFE852002 UOK851999:UPA852002 UYG851999:UYW852002 VIC851999:VIS852002 VRY851999:VSO852002 WBU851999:WCK852002 WLQ851999:WMG852002 WVM851999:WWC852002 JA917535:JQ917538 SW917535:TM917538 ACS917535:ADI917538 AMO917535:ANE917538 AWK917535:AXA917538 BGG917535:BGW917538 BQC917535:BQS917538 BZY917535:CAO917538 CJU917535:CKK917538 CTQ917535:CUG917538 DDM917535:DEC917538 DNI917535:DNY917538 DXE917535:DXU917538 EHA917535:EHQ917538 EQW917535:ERM917538 FAS917535:FBI917538 FKO917535:FLE917538 FUK917535:FVA917538 GEG917535:GEW917538 GOC917535:GOS917538 GXY917535:GYO917538 HHU917535:HIK917538 HRQ917535:HSG917538 IBM917535:ICC917538 ILI917535:ILY917538 IVE917535:IVU917538 JFA917535:JFQ917538 JOW917535:JPM917538 JYS917535:JZI917538 KIO917535:KJE917538 KSK917535:KTA917538 LCG917535:LCW917538 LMC917535:LMS917538 LVY917535:LWO917538 MFU917535:MGK917538 MPQ917535:MQG917538 MZM917535:NAC917538 NJI917535:NJY917538 NTE917535:NTU917538 ODA917535:ODQ917538 OMW917535:ONM917538 OWS917535:OXI917538 PGO917535:PHE917538 PQK917535:PRA917538 QAG917535:QAW917538 QKC917535:QKS917538 QTY917535:QUO917538 RDU917535:REK917538 RNQ917535:ROG917538 RXM917535:RYC917538 SHI917535:SHY917538 SRE917535:SRU917538 TBA917535:TBQ917538 TKW917535:TLM917538 TUS917535:TVI917538 UEO917535:UFE917538 UOK917535:UPA917538 UYG917535:UYW917538 VIC917535:VIS917538 VRY917535:VSO917538 WBU917535:WCK917538 WLQ917535:WMG917538 WVM917535:WWC917538 JA983071:JQ983074 SW983071:TM983074 ACS983071:ADI983074 AMO983071:ANE983074 AWK983071:AXA983074 BGG983071:BGW983074 BQC983071:BQS983074 BZY983071:CAO983074 CJU983071:CKK983074 CTQ983071:CUG983074 DDM983071:DEC983074 DNI983071:DNY983074 DXE983071:DXU983074 EHA983071:EHQ983074 EQW983071:ERM983074 FAS983071:FBI983074 FKO983071:FLE983074 FUK983071:FVA983074 GEG983071:GEW983074 GOC983071:GOS983074 GXY983071:GYO983074 HHU983071:HIK983074 HRQ983071:HSG983074 IBM983071:ICC983074 ILI983071:ILY983074 IVE983071:IVU983074 JFA983071:JFQ983074 JOW983071:JPM983074 JYS983071:JZI983074 KIO983071:KJE983074 KSK983071:KTA983074 LCG983071:LCW983074 LMC983071:LMS983074 LVY983071:LWO983074 MFU983071:MGK983074 MPQ983071:MQG983074 MZM983071:NAC983074 NJI983071:NJY983074 NTE983071:NTU983074 ODA983071:ODQ983074 OMW983071:ONM983074 OWS983071:OXI983074 PGO983071:PHE983074 PQK983071:PRA983074 QAG983071:QAW983074 QKC983071:QKS983074 QTY983071:QUO983074 RDU983071:REK983074 RNQ983071:ROG983074 RXM983071:RYC983074 SHI983071:SHY983074 SRE983071:SRU983074 TBA983071:TBQ983074 TKW983071:TLM983074 TUS983071:TVI983074 UEO983071:UFE983074 UOK983071:UPA983074 UYG983071:UYW983074 VIC983071:VIS983074 VRY983071:VSO983074 WBU983071:WCK983074 WLQ983071:WMG983074 WVM983071:WWC983074 WVM983067:WWC983069 JA65563:JQ65565 SW65563:TM65565 ACS65563:ADI65565 AMO65563:ANE65565 AWK65563:AXA65565 BGG65563:BGW65565 BQC65563:BQS65565 BZY65563:CAO65565 CJU65563:CKK65565 CTQ65563:CUG65565 DDM65563:DEC65565 DNI65563:DNY65565 DXE65563:DXU65565 EHA65563:EHQ65565 EQW65563:ERM65565 FAS65563:FBI65565 FKO65563:FLE65565 FUK65563:FVA65565 GEG65563:GEW65565 GOC65563:GOS65565 GXY65563:GYO65565 HHU65563:HIK65565 HRQ65563:HSG65565 IBM65563:ICC65565 ILI65563:ILY65565 IVE65563:IVU65565 JFA65563:JFQ65565 JOW65563:JPM65565 JYS65563:JZI65565 KIO65563:KJE65565 KSK65563:KTA65565 LCG65563:LCW65565 LMC65563:LMS65565 LVY65563:LWO65565 MFU65563:MGK65565 MPQ65563:MQG65565 MZM65563:NAC65565 NJI65563:NJY65565 NTE65563:NTU65565 ODA65563:ODQ65565 OMW65563:ONM65565 OWS65563:OXI65565 PGO65563:PHE65565 PQK65563:PRA65565 QAG65563:QAW65565 QKC65563:QKS65565 QTY65563:QUO65565 RDU65563:REK65565 RNQ65563:ROG65565 RXM65563:RYC65565 SHI65563:SHY65565 SRE65563:SRU65565 TBA65563:TBQ65565 TKW65563:TLM65565 TUS65563:TVI65565 UEO65563:UFE65565 UOK65563:UPA65565 UYG65563:UYW65565 VIC65563:VIS65565 VRY65563:VSO65565 WBU65563:WCK65565 WLQ65563:WMG65565 WVM65563:WWC65565 JA131099:JQ131101 SW131099:TM131101 ACS131099:ADI131101 AMO131099:ANE131101 AWK131099:AXA131101 BGG131099:BGW131101 BQC131099:BQS131101 BZY131099:CAO131101 CJU131099:CKK131101 CTQ131099:CUG131101 DDM131099:DEC131101 DNI131099:DNY131101 DXE131099:DXU131101 EHA131099:EHQ131101 EQW131099:ERM131101 FAS131099:FBI131101 FKO131099:FLE131101 FUK131099:FVA131101 GEG131099:GEW131101 GOC131099:GOS131101 GXY131099:GYO131101 HHU131099:HIK131101 HRQ131099:HSG131101 IBM131099:ICC131101 ILI131099:ILY131101 IVE131099:IVU131101 JFA131099:JFQ131101 JOW131099:JPM131101 JYS131099:JZI131101 KIO131099:KJE131101 KSK131099:KTA131101 LCG131099:LCW131101 LMC131099:LMS131101 LVY131099:LWO131101 MFU131099:MGK131101 MPQ131099:MQG131101 MZM131099:NAC131101 NJI131099:NJY131101 NTE131099:NTU131101 ODA131099:ODQ131101 OMW131099:ONM131101 OWS131099:OXI131101 PGO131099:PHE131101 PQK131099:PRA131101 QAG131099:QAW131101 QKC131099:QKS131101 QTY131099:QUO131101 RDU131099:REK131101 RNQ131099:ROG131101 RXM131099:RYC131101 SHI131099:SHY131101 SRE131099:SRU131101 TBA131099:TBQ131101 TKW131099:TLM131101 TUS131099:TVI131101 UEO131099:UFE131101 UOK131099:UPA131101 UYG131099:UYW131101 VIC131099:VIS131101 VRY131099:VSO131101 WBU131099:WCK131101 WLQ131099:WMG131101 WVM131099:WWC131101 JA196635:JQ196637 SW196635:TM196637 ACS196635:ADI196637 AMO196635:ANE196637 AWK196635:AXA196637 BGG196635:BGW196637 BQC196635:BQS196637 BZY196635:CAO196637 CJU196635:CKK196637 CTQ196635:CUG196637 DDM196635:DEC196637 DNI196635:DNY196637 DXE196635:DXU196637 EHA196635:EHQ196637 EQW196635:ERM196637 FAS196635:FBI196637 FKO196635:FLE196637 FUK196635:FVA196637 GEG196635:GEW196637 GOC196635:GOS196637 GXY196635:GYO196637 HHU196635:HIK196637 HRQ196635:HSG196637 IBM196635:ICC196637 ILI196635:ILY196637 IVE196635:IVU196637 JFA196635:JFQ196637 JOW196635:JPM196637 JYS196635:JZI196637 KIO196635:KJE196637 KSK196635:KTA196637 LCG196635:LCW196637 LMC196635:LMS196637 LVY196635:LWO196637 MFU196635:MGK196637 MPQ196635:MQG196637 MZM196635:NAC196637 NJI196635:NJY196637 NTE196635:NTU196637 ODA196635:ODQ196637 OMW196635:ONM196637 OWS196635:OXI196637 PGO196635:PHE196637 PQK196635:PRA196637 QAG196635:QAW196637 QKC196635:QKS196637 QTY196635:QUO196637 RDU196635:REK196637 RNQ196635:ROG196637 RXM196635:RYC196637 SHI196635:SHY196637 SRE196635:SRU196637 TBA196635:TBQ196637 TKW196635:TLM196637 TUS196635:TVI196637 UEO196635:UFE196637 UOK196635:UPA196637 UYG196635:UYW196637 VIC196635:VIS196637 VRY196635:VSO196637 WBU196635:WCK196637 WLQ196635:WMG196637 WVM196635:WWC196637 JA262171:JQ262173 SW262171:TM262173 ACS262171:ADI262173 AMO262171:ANE262173 AWK262171:AXA262173 BGG262171:BGW262173 BQC262171:BQS262173 BZY262171:CAO262173 CJU262171:CKK262173 CTQ262171:CUG262173 DDM262171:DEC262173 DNI262171:DNY262173 DXE262171:DXU262173 EHA262171:EHQ262173 EQW262171:ERM262173 FAS262171:FBI262173 FKO262171:FLE262173 FUK262171:FVA262173 GEG262171:GEW262173 GOC262171:GOS262173 GXY262171:GYO262173 HHU262171:HIK262173 HRQ262171:HSG262173 IBM262171:ICC262173 ILI262171:ILY262173 IVE262171:IVU262173 JFA262171:JFQ262173 JOW262171:JPM262173 JYS262171:JZI262173 KIO262171:KJE262173 KSK262171:KTA262173 LCG262171:LCW262173 LMC262171:LMS262173 LVY262171:LWO262173 MFU262171:MGK262173 MPQ262171:MQG262173 MZM262171:NAC262173 NJI262171:NJY262173 NTE262171:NTU262173 ODA262171:ODQ262173 OMW262171:ONM262173 OWS262171:OXI262173 PGO262171:PHE262173 PQK262171:PRA262173 QAG262171:QAW262173 QKC262171:QKS262173 QTY262171:QUO262173 RDU262171:REK262173 RNQ262171:ROG262173 RXM262171:RYC262173 SHI262171:SHY262173 SRE262171:SRU262173 TBA262171:TBQ262173 TKW262171:TLM262173 TUS262171:TVI262173 UEO262171:UFE262173 UOK262171:UPA262173 UYG262171:UYW262173 VIC262171:VIS262173 VRY262171:VSO262173 WBU262171:WCK262173 WLQ262171:WMG262173 WVM262171:WWC262173 JA327707:JQ327709 SW327707:TM327709 ACS327707:ADI327709 AMO327707:ANE327709 AWK327707:AXA327709 BGG327707:BGW327709 BQC327707:BQS327709 BZY327707:CAO327709 CJU327707:CKK327709 CTQ327707:CUG327709 DDM327707:DEC327709 DNI327707:DNY327709 DXE327707:DXU327709 EHA327707:EHQ327709 EQW327707:ERM327709 FAS327707:FBI327709 FKO327707:FLE327709 FUK327707:FVA327709 GEG327707:GEW327709 GOC327707:GOS327709 GXY327707:GYO327709 HHU327707:HIK327709 HRQ327707:HSG327709 IBM327707:ICC327709 ILI327707:ILY327709 IVE327707:IVU327709 JFA327707:JFQ327709 JOW327707:JPM327709 JYS327707:JZI327709 KIO327707:KJE327709 KSK327707:KTA327709 LCG327707:LCW327709 LMC327707:LMS327709 LVY327707:LWO327709 MFU327707:MGK327709 MPQ327707:MQG327709 MZM327707:NAC327709 NJI327707:NJY327709 NTE327707:NTU327709 ODA327707:ODQ327709 OMW327707:ONM327709 OWS327707:OXI327709 PGO327707:PHE327709 PQK327707:PRA327709 QAG327707:QAW327709 QKC327707:QKS327709 QTY327707:QUO327709 RDU327707:REK327709 RNQ327707:ROG327709 RXM327707:RYC327709 SHI327707:SHY327709 SRE327707:SRU327709 TBA327707:TBQ327709 TKW327707:TLM327709 TUS327707:TVI327709 UEO327707:UFE327709 UOK327707:UPA327709 UYG327707:UYW327709 VIC327707:VIS327709 VRY327707:VSO327709 WBU327707:WCK327709 WLQ327707:WMG327709 WVM327707:WWC327709 JA393243:JQ393245 SW393243:TM393245 ACS393243:ADI393245 AMO393243:ANE393245 AWK393243:AXA393245 BGG393243:BGW393245 BQC393243:BQS393245 BZY393243:CAO393245 CJU393243:CKK393245 CTQ393243:CUG393245 DDM393243:DEC393245 DNI393243:DNY393245 DXE393243:DXU393245 EHA393243:EHQ393245 EQW393243:ERM393245 FAS393243:FBI393245 FKO393243:FLE393245 FUK393243:FVA393245 GEG393243:GEW393245 GOC393243:GOS393245 GXY393243:GYO393245 HHU393243:HIK393245 HRQ393243:HSG393245 IBM393243:ICC393245 ILI393243:ILY393245 IVE393243:IVU393245 JFA393243:JFQ393245 JOW393243:JPM393245 JYS393243:JZI393245 KIO393243:KJE393245 KSK393243:KTA393245 LCG393243:LCW393245 LMC393243:LMS393245 LVY393243:LWO393245 MFU393243:MGK393245 MPQ393243:MQG393245 MZM393243:NAC393245 NJI393243:NJY393245 NTE393243:NTU393245 ODA393243:ODQ393245 OMW393243:ONM393245 OWS393243:OXI393245 PGO393243:PHE393245 PQK393243:PRA393245 QAG393243:QAW393245 QKC393243:QKS393245 QTY393243:QUO393245 RDU393243:REK393245 RNQ393243:ROG393245 RXM393243:RYC393245 SHI393243:SHY393245 SRE393243:SRU393245 TBA393243:TBQ393245 TKW393243:TLM393245 TUS393243:TVI393245 UEO393243:UFE393245 UOK393243:UPA393245 UYG393243:UYW393245 VIC393243:VIS393245 VRY393243:VSO393245 WBU393243:WCK393245 WLQ393243:WMG393245 WVM393243:WWC393245 JA458779:JQ458781 SW458779:TM458781 ACS458779:ADI458781 AMO458779:ANE458781 AWK458779:AXA458781 BGG458779:BGW458781 BQC458779:BQS458781 BZY458779:CAO458781 CJU458779:CKK458781 CTQ458779:CUG458781 DDM458779:DEC458781 DNI458779:DNY458781 DXE458779:DXU458781 EHA458779:EHQ458781 EQW458779:ERM458781 FAS458779:FBI458781 FKO458779:FLE458781 FUK458779:FVA458781 GEG458779:GEW458781 GOC458779:GOS458781 GXY458779:GYO458781 HHU458779:HIK458781 HRQ458779:HSG458781 IBM458779:ICC458781 ILI458779:ILY458781 IVE458779:IVU458781 JFA458779:JFQ458781 JOW458779:JPM458781 JYS458779:JZI458781 KIO458779:KJE458781 KSK458779:KTA458781 LCG458779:LCW458781 LMC458779:LMS458781 LVY458779:LWO458781 MFU458779:MGK458781 MPQ458779:MQG458781 MZM458779:NAC458781 NJI458779:NJY458781 NTE458779:NTU458781 ODA458779:ODQ458781 OMW458779:ONM458781 OWS458779:OXI458781 PGO458779:PHE458781 PQK458779:PRA458781 QAG458779:QAW458781 QKC458779:QKS458781 QTY458779:QUO458781 RDU458779:REK458781 RNQ458779:ROG458781 RXM458779:RYC458781 SHI458779:SHY458781 SRE458779:SRU458781 TBA458779:TBQ458781 TKW458779:TLM458781 TUS458779:TVI458781 UEO458779:UFE458781 UOK458779:UPA458781 UYG458779:UYW458781 VIC458779:VIS458781 VRY458779:VSO458781 WBU458779:WCK458781 WLQ458779:WMG458781 WVM458779:WWC458781 JA524315:JQ524317 SW524315:TM524317 ACS524315:ADI524317 AMO524315:ANE524317 AWK524315:AXA524317 BGG524315:BGW524317 BQC524315:BQS524317 BZY524315:CAO524317 CJU524315:CKK524317 CTQ524315:CUG524317 DDM524315:DEC524317 DNI524315:DNY524317 DXE524315:DXU524317 EHA524315:EHQ524317 EQW524315:ERM524317 FAS524315:FBI524317 FKO524315:FLE524317 FUK524315:FVA524317 GEG524315:GEW524317 GOC524315:GOS524317 GXY524315:GYO524317 HHU524315:HIK524317 HRQ524315:HSG524317 IBM524315:ICC524317 ILI524315:ILY524317 IVE524315:IVU524317 JFA524315:JFQ524317 JOW524315:JPM524317 JYS524315:JZI524317 KIO524315:KJE524317 KSK524315:KTA524317 LCG524315:LCW524317 LMC524315:LMS524317 LVY524315:LWO524317 MFU524315:MGK524317 MPQ524315:MQG524317 MZM524315:NAC524317 NJI524315:NJY524317 NTE524315:NTU524317 ODA524315:ODQ524317 OMW524315:ONM524317 OWS524315:OXI524317 PGO524315:PHE524317 PQK524315:PRA524317 QAG524315:QAW524317 QKC524315:QKS524317 QTY524315:QUO524317 RDU524315:REK524317 RNQ524315:ROG524317 RXM524315:RYC524317 SHI524315:SHY524317 SRE524315:SRU524317 TBA524315:TBQ524317 TKW524315:TLM524317 TUS524315:TVI524317 UEO524315:UFE524317 UOK524315:UPA524317 UYG524315:UYW524317 VIC524315:VIS524317 VRY524315:VSO524317 WBU524315:WCK524317 WLQ524315:WMG524317 WVM524315:WWC524317 JA589851:JQ589853 SW589851:TM589853 ACS589851:ADI589853 AMO589851:ANE589853 AWK589851:AXA589853 BGG589851:BGW589853 BQC589851:BQS589853 BZY589851:CAO589853 CJU589851:CKK589853 CTQ589851:CUG589853 DDM589851:DEC589853 DNI589851:DNY589853 DXE589851:DXU589853 EHA589851:EHQ589853 EQW589851:ERM589853 FAS589851:FBI589853 FKO589851:FLE589853 FUK589851:FVA589853 GEG589851:GEW589853 GOC589851:GOS589853 GXY589851:GYO589853 HHU589851:HIK589853 HRQ589851:HSG589853 IBM589851:ICC589853 ILI589851:ILY589853 IVE589851:IVU589853 JFA589851:JFQ589853 JOW589851:JPM589853 JYS589851:JZI589853 KIO589851:KJE589853 KSK589851:KTA589853 LCG589851:LCW589853 LMC589851:LMS589853 LVY589851:LWO589853 MFU589851:MGK589853 MPQ589851:MQG589853 MZM589851:NAC589853 NJI589851:NJY589853 NTE589851:NTU589853 ODA589851:ODQ589853 OMW589851:ONM589853 OWS589851:OXI589853 PGO589851:PHE589853 PQK589851:PRA589853 QAG589851:QAW589853 QKC589851:QKS589853 QTY589851:QUO589853 RDU589851:REK589853 RNQ589851:ROG589853 RXM589851:RYC589853 SHI589851:SHY589853 SRE589851:SRU589853 TBA589851:TBQ589853 TKW589851:TLM589853 TUS589851:TVI589853 UEO589851:UFE589853 UOK589851:UPA589853 UYG589851:UYW589853 VIC589851:VIS589853 VRY589851:VSO589853 WBU589851:WCK589853 WLQ589851:WMG589853 WVM589851:WWC589853 JA655387:JQ655389 SW655387:TM655389 ACS655387:ADI655389 AMO655387:ANE655389 AWK655387:AXA655389 BGG655387:BGW655389 BQC655387:BQS655389 BZY655387:CAO655389 CJU655387:CKK655389 CTQ655387:CUG655389 DDM655387:DEC655389 DNI655387:DNY655389 DXE655387:DXU655389 EHA655387:EHQ655389 EQW655387:ERM655389 FAS655387:FBI655389 FKO655387:FLE655389 FUK655387:FVA655389 GEG655387:GEW655389 GOC655387:GOS655389 GXY655387:GYO655389 HHU655387:HIK655389 HRQ655387:HSG655389 IBM655387:ICC655389 ILI655387:ILY655389 IVE655387:IVU655389 JFA655387:JFQ655389 JOW655387:JPM655389 JYS655387:JZI655389 KIO655387:KJE655389 KSK655387:KTA655389 LCG655387:LCW655389 LMC655387:LMS655389 LVY655387:LWO655389 MFU655387:MGK655389 MPQ655387:MQG655389 MZM655387:NAC655389 NJI655387:NJY655389 NTE655387:NTU655389 ODA655387:ODQ655389 OMW655387:ONM655389 OWS655387:OXI655389 PGO655387:PHE655389 PQK655387:PRA655389 QAG655387:QAW655389 QKC655387:QKS655389 QTY655387:QUO655389 RDU655387:REK655389 RNQ655387:ROG655389 RXM655387:RYC655389 SHI655387:SHY655389 SRE655387:SRU655389 TBA655387:TBQ655389 TKW655387:TLM655389 TUS655387:TVI655389 UEO655387:UFE655389 UOK655387:UPA655389 UYG655387:UYW655389 VIC655387:VIS655389 VRY655387:VSO655389 WBU655387:WCK655389 WLQ655387:WMG655389 WVM655387:WWC655389 JA720923:JQ720925 SW720923:TM720925 ACS720923:ADI720925 AMO720923:ANE720925 AWK720923:AXA720925 BGG720923:BGW720925 BQC720923:BQS720925 BZY720923:CAO720925 CJU720923:CKK720925 CTQ720923:CUG720925 DDM720923:DEC720925 DNI720923:DNY720925 DXE720923:DXU720925 EHA720923:EHQ720925 EQW720923:ERM720925 FAS720923:FBI720925 FKO720923:FLE720925 FUK720923:FVA720925 GEG720923:GEW720925 GOC720923:GOS720925 GXY720923:GYO720925 HHU720923:HIK720925 HRQ720923:HSG720925 IBM720923:ICC720925 ILI720923:ILY720925 IVE720923:IVU720925 JFA720923:JFQ720925 JOW720923:JPM720925 JYS720923:JZI720925 KIO720923:KJE720925 KSK720923:KTA720925 LCG720923:LCW720925 LMC720923:LMS720925 LVY720923:LWO720925 MFU720923:MGK720925 MPQ720923:MQG720925 MZM720923:NAC720925 NJI720923:NJY720925 NTE720923:NTU720925 ODA720923:ODQ720925 OMW720923:ONM720925 OWS720923:OXI720925 PGO720923:PHE720925 PQK720923:PRA720925 QAG720923:QAW720925 QKC720923:QKS720925 QTY720923:QUO720925 RDU720923:REK720925 RNQ720923:ROG720925 RXM720923:RYC720925 SHI720923:SHY720925 SRE720923:SRU720925 TBA720923:TBQ720925 TKW720923:TLM720925 TUS720923:TVI720925 UEO720923:UFE720925 UOK720923:UPA720925 UYG720923:UYW720925 VIC720923:VIS720925 VRY720923:VSO720925 WBU720923:WCK720925 WLQ720923:WMG720925 WVM720923:WWC720925 JA786459:JQ786461 SW786459:TM786461 ACS786459:ADI786461 AMO786459:ANE786461 AWK786459:AXA786461 BGG786459:BGW786461 BQC786459:BQS786461 BZY786459:CAO786461 CJU786459:CKK786461 CTQ786459:CUG786461 DDM786459:DEC786461 DNI786459:DNY786461 DXE786459:DXU786461 EHA786459:EHQ786461 EQW786459:ERM786461 FAS786459:FBI786461 FKO786459:FLE786461 FUK786459:FVA786461 GEG786459:GEW786461 GOC786459:GOS786461 GXY786459:GYO786461 HHU786459:HIK786461 HRQ786459:HSG786461 IBM786459:ICC786461 ILI786459:ILY786461 IVE786459:IVU786461 JFA786459:JFQ786461 JOW786459:JPM786461 JYS786459:JZI786461 KIO786459:KJE786461 KSK786459:KTA786461 LCG786459:LCW786461 LMC786459:LMS786461 LVY786459:LWO786461 MFU786459:MGK786461 MPQ786459:MQG786461 MZM786459:NAC786461 NJI786459:NJY786461 NTE786459:NTU786461 ODA786459:ODQ786461 OMW786459:ONM786461 OWS786459:OXI786461 PGO786459:PHE786461 PQK786459:PRA786461 QAG786459:QAW786461 QKC786459:QKS786461 QTY786459:QUO786461 RDU786459:REK786461 RNQ786459:ROG786461 RXM786459:RYC786461 SHI786459:SHY786461 SRE786459:SRU786461 TBA786459:TBQ786461 TKW786459:TLM786461 TUS786459:TVI786461 UEO786459:UFE786461 UOK786459:UPA786461 UYG786459:UYW786461 VIC786459:VIS786461 VRY786459:VSO786461 WBU786459:WCK786461 WLQ786459:WMG786461 WVM786459:WWC786461 JA851995:JQ851997 SW851995:TM851997 ACS851995:ADI851997 AMO851995:ANE851997 AWK851995:AXA851997 BGG851995:BGW851997 BQC851995:BQS851997 BZY851995:CAO851997 CJU851995:CKK851997 CTQ851995:CUG851997 DDM851995:DEC851997 DNI851995:DNY851997 DXE851995:DXU851997 EHA851995:EHQ851997 EQW851995:ERM851997 FAS851995:FBI851997 FKO851995:FLE851997 FUK851995:FVA851997 GEG851995:GEW851997 GOC851995:GOS851997 GXY851995:GYO851997 HHU851995:HIK851997 HRQ851995:HSG851997 IBM851995:ICC851997 ILI851995:ILY851997 IVE851995:IVU851997 JFA851995:JFQ851997 JOW851995:JPM851997 JYS851995:JZI851997 KIO851995:KJE851997 KSK851995:KTA851997 LCG851995:LCW851997 LMC851995:LMS851997 LVY851995:LWO851997 MFU851995:MGK851997 MPQ851995:MQG851997 MZM851995:NAC851997 NJI851995:NJY851997 NTE851995:NTU851997 ODA851995:ODQ851997 OMW851995:ONM851997 OWS851995:OXI851997 PGO851995:PHE851997 PQK851995:PRA851997 QAG851995:QAW851997 QKC851995:QKS851997 QTY851995:QUO851997 RDU851995:REK851997 RNQ851995:ROG851997 RXM851995:RYC851997 SHI851995:SHY851997 SRE851995:SRU851997 TBA851995:TBQ851997 TKW851995:TLM851997 TUS851995:TVI851997 UEO851995:UFE851997 UOK851995:UPA851997 UYG851995:UYW851997 VIC851995:VIS851997 VRY851995:VSO851997 WBU851995:WCK851997 WLQ851995:WMG851997 WVM851995:WWC851997 JA917531:JQ917533 SW917531:TM917533 ACS917531:ADI917533 AMO917531:ANE917533 AWK917531:AXA917533 BGG917531:BGW917533 BQC917531:BQS917533 BZY917531:CAO917533 CJU917531:CKK917533 CTQ917531:CUG917533 DDM917531:DEC917533 DNI917531:DNY917533 DXE917531:DXU917533 EHA917531:EHQ917533 EQW917531:ERM917533 FAS917531:FBI917533 FKO917531:FLE917533 FUK917531:FVA917533 GEG917531:GEW917533 GOC917531:GOS917533 GXY917531:GYO917533 HHU917531:HIK917533 HRQ917531:HSG917533 IBM917531:ICC917533 ILI917531:ILY917533 IVE917531:IVU917533 JFA917531:JFQ917533 JOW917531:JPM917533 JYS917531:JZI917533 KIO917531:KJE917533 KSK917531:KTA917533 LCG917531:LCW917533 LMC917531:LMS917533 LVY917531:LWO917533 MFU917531:MGK917533 MPQ917531:MQG917533 MZM917531:NAC917533 NJI917531:NJY917533 NTE917531:NTU917533 ODA917531:ODQ917533 OMW917531:ONM917533 OWS917531:OXI917533 PGO917531:PHE917533 PQK917531:PRA917533 QAG917531:QAW917533 QKC917531:QKS917533 QTY917531:QUO917533 RDU917531:REK917533 RNQ917531:ROG917533 RXM917531:RYC917533 SHI917531:SHY917533 SRE917531:SRU917533 TBA917531:TBQ917533 TKW917531:TLM917533 TUS917531:TVI917533 UEO917531:UFE917533 UOK917531:UPA917533 UYG917531:UYW917533 VIC917531:VIS917533 VRY917531:VSO917533 WBU917531:WCK917533 WLQ917531:WMG917533 WVM917531:WWC917533 JA983067:JQ983069 SW983067:TM983069 ACS983067:ADI983069 AMO983067:ANE983069 AWK983067:AXA983069 BGG983067:BGW983069 BQC983067:BQS983069 BZY983067:CAO983069 CJU983067:CKK983069 CTQ983067:CUG983069 DDM983067:DEC983069 DNI983067:DNY983069 DXE983067:DXU983069 EHA983067:EHQ983069 EQW983067:ERM983069 FAS983067:FBI983069 FKO983067:FLE983069 FUK983067:FVA983069 GEG983067:GEW983069 GOC983067:GOS983069 GXY983067:GYO983069 HHU983067:HIK983069 HRQ983067:HSG983069 IBM983067:ICC983069 ILI983067:ILY983069 IVE983067:IVU983069 JFA983067:JFQ983069 JOW983067:JPM983069 JYS983067:JZI983069 KIO983067:KJE983069 KSK983067:KTA983069 LCG983067:LCW983069 LMC983067:LMS983069 LVY983067:LWO983069 MFU983067:MGK983069 MPQ983067:MQG983069 MZM983067:NAC983069 NJI983067:NJY983069 NTE983067:NTU983069 ODA983067:ODQ983069 OMW983067:ONM983069 OWS983067:OXI983069 PGO983067:PHE983069 PQK983067:PRA983069 QAG983067:QAW983069 QKC983067:QKS983069 QTY983067:QUO983069 RDU983067:REK983069 RNQ983067:ROG983069 RXM983067:RYC983069 SHI983067:SHY983069 SRE983067:SRU983069 TBA983067:TBQ983069 TKW983067:TLM983069 TUS983067:TVI983069 UEO983067:UFE983069 UOK983067:UPA983069 UYG983067:UYW983069 VIC983067:VIS983069 VRY983067:VSO983069 WBU983067:WCK983069 WLQ983067:WMG983069 WVM32:WWC34 WLQ32:WMG34 WBU32:WCK34 VRY32:VSO34 VIC32:VIS34 UYG32:UYW34 UOK32:UPA34 UEO32:UFE34 TUS32:TVI34 TKW32:TLM34 TBA32:TBQ34 SRE32:SRU34 SHI32:SHY34 RXM32:RYC34 RNQ32:ROG34 RDU32:REK34 QTY32:QUO34 QKC32:QKS34 QAG32:QAW34 PQK32:PRA34 PGO32:PHE34 OWS32:OXI34 OMW32:ONM34 ODA32:ODQ34 NTE32:NTU34 NJI32:NJY34 MZM32:NAC34 MPQ32:MQG34 MFU32:MGK34 LVY32:LWO34 LMC32:LMS34 LCG32:LCW34 KSK32:KTA34 KIO32:KJE34 JYS32:JZI34 JOW32:JPM34 JFA32:JFQ34 IVE32:IVU34 ILI32:ILY34 IBM32:ICC34 HRQ32:HSG34 HHU32:HIK34 GXY32:GYO34 GOC32:GOS34 GEG32:GEW34 FUK32:FVA34 FKO32:FLE34 FAS32:FBI34 EQW32:ERM34 EHA32:EHQ34 DXE32:DXU34 DNI32:DNY34 DDM32:DEC34 CTQ32:CUG34 CJU32:CKK34 BZY32:CAO34 BQC32:BQS34 BGG32:BGW34 AWK32:AXA34 AMO32:ANE34 ACS32:ADI34 SW32:TM34 JA32:JQ34 SW27:TM29 JA27:JQ29 WVM27:WWC29 WLQ27:WMG29 WBU27:WCK29 VRY27:VSO29 VIC27:VIS29 UYG27:UYW29 UOK27:UPA29 UEO27:UFE29 TUS27:TVI29 TKW27:TLM29 TBA27:TBQ29 SRE27:SRU29 SHI27:SHY29 RXM27:RYC29 RNQ27:ROG29 RDU27:REK29 QTY27:QUO29 QKC27:QKS29 QAG27:QAW29 PQK27:PRA29 PGO27:PHE29 OWS27:OXI29 OMW27:ONM29 ODA27:ODQ29 NTE27:NTU29 NJI27:NJY29 MZM27:NAC29 MPQ27:MQG29 MFU27:MGK29 LVY27:LWO29 LMC27:LMS29 LCG27:LCW29 KSK27:KTA29 KIO27:KJE29 JYS27:JZI29 JOW27:JPM29 JFA27:JFQ29 IVE27:IVU29 ILI27:ILY29 IBM27:ICC29 HRQ27:HSG29 HHU27:HIK29 GXY27:GYO29 GOC27:GOS29 GEG27:GEW29 FUK27:FVA29 FKO27:FLE29 FAS27:FBI29 EQW27:ERM29 EHA27:EHQ29 DXE27:DXU29 DNI27:DNY29 DDM27:DEC29 CTQ27:CUG29 CJU27:CKK29 BZY27:CAO29 BQC27:BQS29 BGG27:BGW29 AWK27:AXA29 AMO27:ANE29 ACS27:ADI29 L27:Z29 L65567:AB65570 L131103:AB131106 L196639:AB196642 L262175:AB262178 L327711:AB327714 L393247:AB393250 L458783:AB458786 L524319:AB524322 L589855:AB589858 L655391:AB655394 L720927:AB720930 L786463:AB786466 L851999:AB852002 L917535:AB917538 L983071:AB983074 L65563:AB65565 L131099:AB131101 L196635:AB196637 L262171:AB262173 L327707:AB327709 L393243:AB393245 L458779:AB458781 L524315:AB524317 L589851:AB589853 L655387:AB655389 L720923:AB720925 L786459:AB786461 L851995:AB851997 L917531:AB917533 L983067:AB983069 L32:AB34 AA27 AA28:AB29" xr:uid="{00000000-0002-0000-1900-000001000000}"/>
    <dataValidation type="list" allowBlank="1" showInputMessage="1" showErrorMessage="1" errorTitle="Ошибка" error="Выберите значение из списка" sqref="WVP98306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O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O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O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O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O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O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O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O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O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O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O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O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O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O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O23" xr:uid="{00000000-0002-0000-1900-000002000000}">
      <formula1>kind_of_cons</formula1>
    </dataValidation>
    <dataValidation type="textLength" operator="lessThanOrEqual" allowBlank="1" showInputMessage="1" showErrorMessage="1" errorTitle="Ошибка" error="Допускается ввод не более 900 символов!" sqref="WWC983058:WWC983064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54:AB65560 JQ65554:JQ65560 TM65554:TM65560 ADI65554:ADI65560 ANE65554:ANE65560 AXA65554:AXA65560 BGW65554:BGW65560 BQS65554:BQS65560 CAO65554:CAO65560 CKK65554:CKK65560 CUG65554:CUG65560 DEC65554:DEC65560 DNY65554:DNY65560 DXU65554:DXU65560 EHQ65554:EHQ65560 ERM65554:ERM65560 FBI65554:FBI65560 FLE65554:FLE65560 FVA65554:FVA65560 GEW65554:GEW65560 GOS65554:GOS65560 GYO65554:GYO65560 HIK65554:HIK65560 HSG65554:HSG65560 ICC65554:ICC65560 ILY65554:ILY65560 IVU65554:IVU65560 JFQ65554:JFQ65560 JPM65554:JPM65560 JZI65554:JZI65560 KJE65554:KJE65560 KTA65554:KTA65560 LCW65554:LCW65560 LMS65554:LMS65560 LWO65554:LWO65560 MGK65554:MGK65560 MQG65554:MQG65560 NAC65554:NAC65560 NJY65554:NJY65560 NTU65554:NTU65560 ODQ65554:ODQ65560 ONM65554:ONM65560 OXI65554:OXI65560 PHE65554:PHE65560 PRA65554:PRA65560 QAW65554:QAW65560 QKS65554:QKS65560 QUO65554:QUO65560 REK65554:REK65560 ROG65554:ROG65560 RYC65554:RYC65560 SHY65554:SHY65560 SRU65554:SRU65560 TBQ65554:TBQ65560 TLM65554:TLM65560 TVI65554:TVI65560 UFE65554:UFE65560 UPA65554:UPA65560 UYW65554:UYW65560 VIS65554:VIS65560 VSO65554:VSO65560 WCK65554:WCK65560 WMG65554:WMG65560 WWC65554:WWC65560 AB131090:AB131096 JQ131090:JQ131096 TM131090:TM131096 ADI131090:ADI131096 ANE131090:ANE131096 AXA131090:AXA131096 BGW131090:BGW131096 BQS131090:BQS131096 CAO131090:CAO131096 CKK131090:CKK131096 CUG131090:CUG131096 DEC131090:DEC131096 DNY131090:DNY131096 DXU131090:DXU131096 EHQ131090:EHQ131096 ERM131090:ERM131096 FBI131090:FBI131096 FLE131090:FLE131096 FVA131090:FVA131096 GEW131090:GEW131096 GOS131090:GOS131096 GYO131090:GYO131096 HIK131090:HIK131096 HSG131090:HSG131096 ICC131090:ICC131096 ILY131090:ILY131096 IVU131090:IVU131096 JFQ131090:JFQ131096 JPM131090:JPM131096 JZI131090:JZI131096 KJE131090:KJE131096 KTA131090:KTA131096 LCW131090:LCW131096 LMS131090:LMS131096 LWO131090:LWO131096 MGK131090:MGK131096 MQG131090:MQG131096 NAC131090:NAC131096 NJY131090:NJY131096 NTU131090:NTU131096 ODQ131090:ODQ131096 ONM131090:ONM131096 OXI131090:OXI131096 PHE131090:PHE131096 PRA131090:PRA131096 QAW131090:QAW131096 QKS131090:QKS131096 QUO131090:QUO131096 REK131090:REK131096 ROG131090:ROG131096 RYC131090:RYC131096 SHY131090:SHY131096 SRU131090:SRU131096 TBQ131090:TBQ131096 TLM131090:TLM131096 TVI131090:TVI131096 UFE131090:UFE131096 UPA131090:UPA131096 UYW131090:UYW131096 VIS131090:VIS131096 VSO131090:VSO131096 WCK131090:WCK131096 WMG131090:WMG131096 WWC131090:WWC131096 AB196626:AB196632 JQ196626:JQ196632 TM196626:TM196632 ADI196626:ADI196632 ANE196626:ANE196632 AXA196626:AXA196632 BGW196626:BGW196632 BQS196626:BQS196632 CAO196626:CAO196632 CKK196626:CKK196632 CUG196626:CUG196632 DEC196626:DEC196632 DNY196626:DNY196632 DXU196626:DXU196632 EHQ196626:EHQ196632 ERM196626:ERM196632 FBI196626:FBI196632 FLE196626:FLE196632 FVA196626:FVA196632 GEW196626:GEW196632 GOS196626:GOS196632 GYO196626:GYO196632 HIK196626:HIK196632 HSG196626:HSG196632 ICC196626:ICC196632 ILY196626:ILY196632 IVU196626:IVU196632 JFQ196626:JFQ196632 JPM196626:JPM196632 JZI196626:JZI196632 KJE196626:KJE196632 KTA196626:KTA196632 LCW196626:LCW196632 LMS196626:LMS196632 LWO196626:LWO196632 MGK196626:MGK196632 MQG196626:MQG196632 NAC196626:NAC196632 NJY196626:NJY196632 NTU196626:NTU196632 ODQ196626:ODQ196632 ONM196626:ONM196632 OXI196626:OXI196632 PHE196626:PHE196632 PRA196626:PRA196632 QAW196626:QAW196632 QKS196626:QKS196632 QUO196626:QUO196632 REK196626:REK196632 ROG196626:ROG196632 RYC196626:RYC196632 SHY196626:SHY196632 SRU196626:SRU196632 TBQ196626:TBQ196632 TLM196626:TLM196632 TVI196626:TVI196632 UFE196626:UFE196632 UPA196626:UPA196632 UYW196626:UYW196632 VIS196626:VIS196632 VSO196626:VSO196632 WCK196626:WCK196632 WMG196626:WMG196632 WWC196626:WWC196632 AB262162:AB262168 JQ262162:JQ262168 TM262162:TM262168 ADI262162:ADI262168 ANE262162:ANE262168 AXA262162:AXA262168 BGW262162:BGW262168 BQS262162:BQS262168 CAO262162:CAO262168 CKK262162:CKK262168 CUG262162:CUG262168 DEC262162:DEC262168 DNY262162:DNY262168 DXU262162:DXU262168 EHQ262162:EHQ262168 ERM262162:ERM262168 FBI262162:FBI262168 FLE262162:FLE262168 FVA262162:FVA262168 GEW262162:GEW262168 GOS262162:GOS262168 GYO262162:GYO262168 HIK262162:HIK262168 HSG262162:HSG262168 ICC262162:ICC262168 ILY262162:ILY262168 IVU262162:IVU262168 JFQ262162:JFQ262168 JPM262162:JPM262168 JZI262162:JZI262168 KJE262162:KJE262168 KTA262162:KTA262168 LCW262162:LCW262168 LMS262162:LMS262168 LWO262162:LWO262168 MGK262162:MGK262168 MQG262162:MQG262168 NAC262162:NAC262168 NJY262162:NJY262168 NTU262162:NTU262168 ODQ262162:ODQ262168 ONM262162:ONM262168 OXI262162:OXI262168 PHE262162:PHE262168 PRA262162:PRA262168 QAW262162:QAW262168 QKS262162:QKS262168 QUO262162:QUO262168 REK262162:REK262168 ROG262162:ROG262168 RYC262162:RYC262168 SHY262162:SHY262168 SRU262162:SRU262168 TBQ262162:TBQ262168 TLM262162:TLM262168 TVI262162:TVI262168 UFE262162:UFE262168 UPA262162:UPA262168 UYW262162:UYW262168 VIS262162:VIS262168 VSO262162:VSO262168 WCK262162:WCK262168 WMG262162:WMG262168 WWC262162:WWC262168 AB327698:AB327704 JQ327698:JQ327704 TM327698:TM327704 ADI327698:ADI327704 ANE327698:ANE327704 AXA327698:AXA327704 BGW327698:BGW327704 BQS327698:BQS327704 CAO327698:CAO327704 CKK327698:CKK327704 CUG327698:CUG327704 DEC327698:DEC327704 DNY327698:DNY327704 DXU327698:DXU327704 EHQ327698:EHQ327704 ERM327698:ERM327704 FBI327698:FBI327704 FLE327698:FLE327704 FVA327698:FVA327704 GEW327698:GEW327704 GOS327698:GOS327704 GYO327698:GYO327704 HIK327698:HIK327704 HSG327698:HSG327704 ICC327698:ICC327704 ILY327698:ILY327704 IVU327698:IVU327704 JFQ327698:JFQ327704 JPM327698:JPM327704 JZI327698:JZI327704 KJE327698:KJE327704 KTA327698:KTA327704 LCW327698:LCW327704 LMS327698:LMS327704 LWO327698:LWO327704 MGK327698:MGK327704 MQG327698:MQG327704 NAC327698:NAC327704 NJY327698:NJY327704 NTU327698:NTU327704 ODQ327698:ODQ327704 ONM327698:ONM327704 OXI327698:OXI327704 PHE327698:PHE327704 PRA327698:PRA327704 QAW327698:QAW327704 QKS327698:QKS327704 QUO327698:QUO327704 REK327698:REK327704 ROG327698:ROG327704 RYC327698:RYC327704 SHY327698:SHY327704 SRU327698:SRU327704 TBQ327698:TBQ327704 TLM327698:TLM327704 TVI327698:TVI327704 UFE327698:UFE327704 UPA327698:UPA327704 UYW327698:UYW327704 VIS327698:VIS327704 VSO327698:VSO327704 WCK327698:WCK327704 WMG327698:WMG327704 WWC327698:WWC327704 AB393234:AB393240 JQ393234:JQ393240 TM393234:TM393240 ADI393234:ADI393240 ANE393234:ANE393240 AXA393234:AXA393240 BGW393234:BGW393240 BQS393234:BQS393240 CAO393234:CAO393240 CKK393234:CKK393240 CUG393234:CUG393240 DEC393234:DEC393240 DNY393234:DNY393240 DXU393234:DXU393240 EHQ393234:EHQ393240 ERM393234:ERM393240 FBI393234:FBI393240 FLE393234:FLE393240 FVA393234:FVA393240 GEW393234:GEW393240 GOS393234:GOS393240 GYO393234:GYO393240 HIK393234:HIK393240 HSG393234:HSG393240 ICC393234:ICC393240 ILY393234:ILY393240 IVU393234:IVU393240 JFQ393234:JFQ393240 JPM393234:JPM393240 JZI393234:JZI393240 KJE393234:KJE393240 KTA393234:KTA393240 LCW393234:LCW393240 LMS393234:LMS393240 LWO393234:LWO393240 MGK393234:MGK393240 MQG393234:MQG393240 NAC393234:NAC393240 NJY393234:NJY393240 NTU393234:NTU393240 ODQ393234:ODQ393240 ONM393234:ONM393240 OXI393234:OXI393240 PHE393234:PHE393240 PRA393234:PRA393240 QAW393234:QAW393240 QKS393234:QKS393240 QUO393234:QUO393240 REK393234:REK393240 ROG393234:ROG393240 RYC393234:RYC393240 SHY393234:SHY393240 SRU393234:SRU393240 TBQ393234:TBQ393240 TLM393234:TLM393240 TVI393234:TVI393240 UFE393234:UFE393240 UPA393234:UPA393240 UYW393234:UYW393240 VIS393234:VIS393240 VSO393234:VSO393240 WCK393234:WCK393240 WMG393234:WMG393240 WWC393234:WWC393240 AB458770:AB458776 JQ458770:JQ458776 TM458770:TM458776 ADI458770:ADI458776 ANE458770:ANE458776 AXA458770:AXA458776 BGW458770:BGW458776 BQS458770:BQS458776 CAO458770:CAO458776 CKK458770:CKK458776 CUG458770:CUG458776 DEC458770:DEC458776 DNY458770:DNY458776 DXU458770:DXU458776 EHQ458770:EHQ458776 ERM458770:ERM458776 FBI458770:FBI458776 FLE458770:FLE458776 FVA458770:FVA458776 GEW458770:GEW458776 GOS458770:GOS458776 GYO458770:GYO458776 HIK458770:HIK458776 HSG458770:HSG458776 ICC458770:ICC458776 ILY458770:ILY458776 IVU458770:IVU458776 JFQ458770:JFQ458776 JPM458770:JPM458776 JZI458770:JZI458776 KJE458770:KJE458776 KTA458770:KTA458776 LCW458770:LCW458776 LMS458770:LMS458776 LWO458770:LWO458776 MGK458770:MGK458776 MQG458770:MQG458776 NAC458770:NAC458776 NJY458770:NJY458776 NTU458770:NTU458776 ODQ458770:ODQ458776 ONM458770:ONM458776 OXI458770:OXI458776 PHE458770:PHE458776 PRA458770:PRA458776 QAW458770:QAW458776 QKS458770:QKS458776 QUO458770:QUO458776 REK458770:REK458776 ROG458770:ROG458776 RYC458770:RYC458776 SHY458770:SHY458776 SRU458770:SRU458776 TBQ458770:TBQ458776 TLM458770:TLM458776 TVI458770:TVI458776 UFE458770:UFE458776 UPA458770:UPA458776 UYW458770:UYW458776 VIS458770:VIS458776 VSO458770:VSO458776 WCK458770:WCK458776 WMG458770:WMG458776 WWC458770:WWC458776 AB524306:AB524312 JQ524306:JQ524312 TM524306:TM524312 ADI524306:ADI524312 ANE524306:ANE524312 AXA524306:AXA524312 BGW524306:BGW524312 BQS524306:BQS524312 CAO524306:CAO524312 CKK524306:CKK524312 CUG524306:CUG524312 DEC524306:DEC524312 DNY524306:DNY524312 DXU524306:DXU524312 EHQ524306:EHQ524312 ERM524306:ERM524312 FBI524306:FBI524312 FLE524306:FLE524312 FVA524306:FVA524312 GEW524306:GEW524312 GOS524306:GOS524312 GYO524306:GYO524312 HIK524306:HIK524312 HSG524306:HSG524312 ICC524306:ICC524312 ILY524306:ILY524312 IVU524306:IVU524312 JFQ524306:JFQ524312 JPM524306:JPM524312 JZI524306:JZI524312 KJE524306:KJE524312 KTA524306:KTA524312 LCW524306:LCW524312 LMS524306:LMS524312 LWO524306:LWO524312 MGK524306:MGK524312 MQG524306:MQG524312 NAC524306:NAC524312 NJY524306:NJY524312 NTU524306:NTU524312 ODQ524306:ODQ524312 ONM524306:ONM524312 OXI524306:OXI524312 PHE524306:PHE524312 PRA524306:PRA524312 QAW524306:QAW524312 QKS524306:QKS524312 QUO524306:QUO524312 REK524306:REK524312 ROG524306:ROG524312 RYC524306:RYC524312 SHY524306:SHY524312 SRU524306:SRU524312 TBQ524306:TBQ524312 TLM524306:TLM524312 TVI524306:TVI524312 UFE524306:UFE524312 UPA524306:UPA524312 UYW524306:UYW524312 VIS524306:VIS524312 VSO524306:VSO524312 WCK524306:WCK524312 WMG524306:WMG524312 WWC524306:WWC524312 AB589842:AB589848 JQ589842:JQ589848 TM589842:TM589848 ADI589842:ADI589848 ANE589842:ANE589848 AXA589842:AXA589848 BGW589842:BGW589848 BQS589842:BQS589848 CAO589842:CAO589848 CKK589842:CKK589848 CUG589842:CUG589848 DEC589842:DEC589848 DNY589842:DNY589848 DXU589842:DXU589848 EHQ589842:EHQ589848 ERM589842:ERM589848 FBI589842:FBI589848 FLE589842:FLE589848 FVA589842:FVA589848 GEW589842:GEW589848 GOS589842:GOS589848 GYO589842:GYO589848 HIK589842:HIK589848 HSG589842:HSG589848 ICC589842:ICC589848 ILY589842:ILY589848 IVU589842:IVU589848 JFQ589842:JFQ589848 JPM589842:JPM589848 JZI589842:JZI589848 KJE589842:KJE589848 KTA589842:KTA589848 LCW589842:LCW589848 LMS589842:LMS589848 LWO589842:LWO589848 MGK589842:MGK589848 MQG589842:MQG589848 NAC589842:NAC589848 NJY589842:NJY589848 NTU589842:NTU589848 ODQ589842:ODQ589848 ONM589842:ONM589848 OXI589842:OXI589848 PHE589842:PHE589848 PRA589842:PRA589848 QAW589842:QAW589848 QKS589842:QKS589848 QUO589842:QUO589848 REK589842:REK589848 ROG589842:ROG589848 RYC589842:RYC589848 SHY589842:SHY589848 SRU589842:SRU589848 TBQ589842:TBQ589848 TLM589842:TLM589848 TVI589842:TVI589848 UFE589842:UFE589848 UPA589842:UPA589848 UYW589842:UYW589848 VIS589842:VIS589848 VSO589842:VSO589848 WCK589842:WCK589848 WMG589842:WMG589848 WWC589842:WWC589848 AB655378:AB655384 JQ655378:JQ655384 TM655378:TM655384 ADI655378:ADI655384 ANE655378:ANE655384 AXA655378:AXA655384 BGW655378:BGW655384 BQS655378:BQS655384 CAO655378:CAO655384 CKK655378:CKK655384 CUG655378:CUG655384 DEC655378:DEC655384 DNY655378:DNY655384 DXU655378:DXU655384 EHQ655378:EHQ655384 ERM655378:ERM655384 FBI655378:FBI655384 FLE655378:FLE655384 FVA655378:FVA655384 GEW655378:GEW655384 GOS655378:GOS655384 GYO655378:GYO655384 HIK655378:HIK655384 HSG655378:HSG655384 ICC655378:ICC655384 ILY655378:ILY655384 IVU655378:IVU655384 JFQ655378:JFQ655384 JPM655378:JPM655384 JZI655378:JZI655384 KJE655378:KJE655384 KTA655378:KTA655384 LCW655378:LCW655384 LMS655378:LMS655384 LWO655378:LWO655384 MGK655378:MGK655384 MQG655378:MQG655384 NAC655378:NAC655384 NJY655378:NJY655384 NTU655378:NTU655384 ODQ655378:ODQ655384 ONM655378:ONM655384 OXI655378:OXI655384 PHE655378:PHE655384 PRA655378:PRA655384 QAW655378:QAW655384 QKS655378:QKS655384 QUO655378:QUO655384 REK655378:REK655384 ROG655378:ROG655384 RYC655378:RYC655384 SHY655378:SHY655384 SRU655378:SRU655384 TBQ655378:TBQ655384 TLM655378:TLM655384 TVI655378:TVI655384 UFE655378:UFE655384 UPA655378:UPA655384 UYW655378:UYW655384 VIS655378:VIS655384 VSO655378:VSO655384 WCK655378:WCK655384 WMG655378:WMG655384 WWC655378:WWC655384 AB720914:AB720920 JQ720914:JQ720920 TM720914:TM720920 ADI720914:ADI720920 ANE720914:ANE720920 AXA720914:AXA720920 BGW720914:BGW720920 BQS720914:BQS720920 CAO720914:CAO720920 CKK720914:CKK720920 CUG720914:CUG720920 DEC720914:DEC720920 DNY720914:DNY720920 DXU720914:DXU720920 EHQ720914:EHQ720920 ERM720914:ERM720920 FBI720914:FBI720920 FLE720914:FLE720920 FVA720914:FVA720920 GEW720914:GEW720920 GOS720914:GOS720920 GYO720914:GYO720920 HIK720914:HIK720920 HSG720914:HSG720920 ICC720914:ICC720920 ILY720914:ILY720920 IVU720914:IVU720920 JFQ720914:JFQ720920 JPM720914:JPM720920 JZI720914:JZI720920 KJE720914:KJE720920 KTA720914:KTA720920 LCW720914:LCW720920 LMS720914:LMS720920 LWO720914:LWO720920 MGK720914:MGK720920 MQG720914:MQG720920 NAC720914:NAC720920 NJY720914:NJY720920 NTU720914:NTU720920 ODQ720914:ODQ720920 ONM720914:ONM720920 OXI720914:OXI720920 PHE720914:PHE720920 PRA720914:PRA720920 QAW720914:QAW720920 QKS720914:QKS720920 QUO720914:QUO720920 REK720914:REK720920 ROG720914:ROG720920 RYC720914:RYC720920 SHY720914:SHY720920 SRU720914:SRU720920 TBQ720914:TBQ720920 TLM720914:TLM720920 TVI720914:TVI720920 UFE720914:UFE720920 UPA720914:UPA720920 UYW720914:UYW720920 VIS720914:VIS720920 VSO720914:VSO720920 WCK720914:WCK720920 WMG720914:WMG720920 WWC720914:WWC720920 AB786450:AB786456 JQ786450:JQ786456 TM786450:TM786456 ADI786450:ADI786456 ANE786450:ANE786456 AXA786450:AXA786456 BGW786450:BGW786456 BQS786450:BQS786456 CAO786450:CAO786456 CKK786450:CKK786456 CUG786450:CUG786456 DEC786450:DEC786456 DNY786450:DNY786456 DXU786450:DXU786456 EHQ786450:EHQ786456 ERM786450:ERM786456 FBI786450:FBI786456 FLE786450:FLE786456 FVA786450:FVA786456 GEW786450:GEW786456 GOS786450:GOS786456 GYO786450:GYO786456 HIK786450:HIK786456 HSG786450:HSG786456 ICC786450:ICC786456 ILY786450:ILY786456 IVU786450:IVU786456 JFQ786450:JFQ786456 JPM786450:JPM786456 JZI786450:JZI786456 KJE786450:KJE786456 KTA786450:KTA786456 LCW786450:LCW786456 LMS786450:LMS786456 LWO786450:LWO786456 MGK786450:MGK786456 MQG786450:MQG786456 NAC786450:NAC786456 NJY786450:NJY786456 NTU786450:NTU786456 ODQ786450:ODQ786456 ONM786450:ONM786456 OXI786450:OXI786456 PHE786450:PHE786456 PRA786450:PRA786456 QAW786450:QAW786456 QKS786450:QKS786456 QUO786450:QUO786456 REK786450:REK786456 ROG786450:ROG786456 RYC786450:RYC786456 SHY786450:SHY786456 SRU786450:SRU786456 TBQ786450:TBQ786456 TLM786450:TLM786456 TVI786450:TVI786456 UFE786450:UFE786456 UPA786450:UPA786456 UYW786450:UYW786456 VIS786450:VIS786456 VSO786450:VSO786456 WCK786450:WCK786456 WMG786450:WMG786456 WWC786450:WWC786456 AB851986:AB851992 JQ851986:JQ851992 TM851986:TM851992 ADI851986:ADI851992 ANE851986:ANE851992 AXA851986:AXA851992 BGW851986:BGW851992 BQS851986:BQS851992 CAO851986:CAO851992 CKK851986:CKK851992 CUG851986:CUG851992 DEC851986:DEC851992 DNY851986:DNY851992 DXU851986:DXU851992 EHQ851986:EHQ851992 ERM851986:ERM851992 FBI851986:FBI851992 FLE851986:FLE851992 FVA851986:FVA851992 GEW851986:GEW851992 GOS851986:GOS851992 GYO851986:GYO851992 HIK851986:HIK851992 HSG851986:HSG851992 ICC851986:ICC851992 ILY851986:ILY851992 IVU851986:IVU851992 JFQ851986:JFQ851992 JPM851986:JPM851992 JZI851986:JZI851992 KJE851986:KJE851992 KTA851986:KTA851992 LCW851986:LCW851992 LMS851986:LMS851992 LWO851986:LWO851992 MGK851986:MGK851992 MQG851986:MQG851992 NAC851986:NAC851992 NJY851986:NJY851992 NTU851986:NTU851992 ODQ851986:ODQ851992 ONM851986:ONM851992 OXI851986:OXI851992 PHE851986:PHE851992 PRA851986:PRA851992 QAW851986:QAW851992 QKS851986:QKS851992 QUO851986:QUO851992 REK851986:REK851992 ROG851986:ROG851992 RYC851986:RYC851992 SHY851986:SHY851992 SRU851986:SRU851992 TBQ851986:TBQ851992 TLM851986:TLM851992 TVI851986:TVI851992 UFE851986:UFE851992 UPA851986:UPA851992 UYW851986:UYW851992 VIS851986:VIS851992 VSO851986:VSO851992 WCK851986:WCK851992 WMG851986:WMG851992 WWC851986:WWC851992 AB917522:AB917528 JQ917522:JQ917528 TM917522:TM917528 ADI917522:ADI917528 ANE917522:ANE917528 AXA917522:AXA917528 BGW917522:BGW917528 BQS917522:BQS917528 CAO917522:CAO917528 CKK917522:CKK917528 CUG917522:CUG917528 DEC917522:DEC917528 DNY917522:DNY917528 DXU917522:DXU917528 EHQ917522:EHQ917528 ERM917522:ERM917528 FBI917522:FBI917528 FLE917522:FLE917528 FVA917522:FVA917528 GEW917522:GEW917528 GOS917522:GOS917528 GYO917522:GYO917528 HIK917522:HIK917528 HSG917522:HSG917528 ICC917522:ICC917528 ILY917522:ILY917528 IVU917522:IVU917528 JFQ917522:JFQ917528 JPM917522:JPM917528 JZI917522:JZI917528 KJE917522:KJE917528 KTA917522:KTA917528 LCW917522:LCW917528 LMS917522:LMS917528 LWO917522:LWO917528 MGK917522:MGK917528 MQG917522:MQG917528 NAC917522:NAC917528 NJY917522:NJY917528 NTU917522:NTU917528 ODQ917522:ODQ917528 ONM917522:ONM917528 OXI917522:OXI917528 PHE917522:PHE917528 PRA917522:PRA917528 QAW917522:QAW917528 QKS917522:QKS917528 QUO917522:QUO917528 REK917522:REK917528 ROG917522:ROG917528 RYC917522:RYC917528 SHY917522:SHY917528 SRU917522:SRU917528 TBQ917522:TBQ917528 TLM917522:TLM917528 TVI917522:TVI917528 UFE917522:UFE917528 UPA917522:UPA917528 UYW917522:UYW917528 VIS917522:VIS917528 VSO917522:VSO917528 WCK917522:WCK917528 WMG917522:WMG917528 WWC917522:WWC917528 AB983058:AB983064 JQ983058:JQ983064 TM983058:TM983064 ADI983058:ADI983064 ANE983058:ANE983064 AXA983058:AXA983064 BGW983058:BGW983064 BQS983058:BQS983064 CAO983058:CAO983064 CKK983058:CKK983064 CUG983058:CUG983064 DEC983058:DEC983064 DNY983058:DNY983064 DXU983058:DXU983064 EHQ983058:EHQ983064 ERM983058:ERM983064 FBI983058:FBI983064 FLE983058:FLE983064 FVA983058:FVA983064 GEW983058:GEW983064 GOS983058:GOS983064 GYO983058:GYO983064 HIK983058:HIK983064 HSG983058:HSG983064 ICC983058:ICC983064 ILY983058:ILY983064 IVU983058:IVU983064 JFQ983058:JFQ983064 JPM983058:JPM983064 JZI983058:JZI983064 KJE983058:KJE983064 KTA983058:KTA983064 LCW983058:LCW983064 LMS983058:LMS983064 LWO983058:LWO983064 MGK983058:MGK983064 MQG983058:MQG983064 NAC983058:NAC983064 NJY983058:NJY983064 NTU983058:NTU983064 ODQ983058:ODQ983064 ONM983058:ONM983064 OXI983058:OXI983064 PHE983058:PHE983064 PRA983058:PRA983064 QAW983058:QAW983064 QKS983058:QKS983064 QUO983058:QUO983064 REK983058:REK983064 ROG983058:ROG983064 RYC983058:RYC983064 SHY983058:SHY983064 SRU983058:SRU983064 TBQ983058:TBQ983064 TLM983058:TLM983064 TVI983058:TVI983064 UFE983058:UFE983064 UPA983058:UPA983064 UYW983058:UYW983064 VIS983058:VIS983064 VSO983058:VSO983064 WCK983058:WCK983064 WMG983058:WMG983064" xr:uid="{00000000-0002-0000-1900-000003000000}">
      <formula1>900</formula1>
    </dataValidation>
    <dataValidation type="list" allowBlank="1" showInputMessage="1" errorTitle="Ошибка" error="Выберите значение из списка" prompt="Выберите значение из списка" sqref="WVN98306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1900-000004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Y24:Y25 JN24:JN25 W65560:W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W131096:W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W196632:W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W262168:W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W327704:W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W393240:W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W458776:W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W524312:W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W589848:W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W655384:W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W720920:W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W786456:W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W851992:W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W917528:W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W983064:W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W24:W25 WVZ983064:WVZ983065 Y65560:Y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Y131096:Y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Y196632:Y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Y262168:Y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Y327704:Y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Y393240:Y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Y458776:Y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Y524312:Y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Y589848:Y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Y655384:Y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Y720920:Y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Y786456:Y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Y851992:Y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Y917528:Y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Y983064:Y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JL24:JL25" xr:uid="{00000000-0002-0000-1900-000005000000}"/>
    <dataValidation allowBlank="1" promptTitle="checkPeriodRange" sqref="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V24:V25 WVW983064:WVW983065 V65560:V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V131096:V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V196632:V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V262168:V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V327704:V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V393240:V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V458776:V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V524312:V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V589848:V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V655384:V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V720920:V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V786456:V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V851992:V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V917528:V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V983064:V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JK24:JK25" xr:uid="{00000000-0002-0000-1900-000006000000}"/>
    <dataValidation allowBlank="1" showInputMessage="1" showErrorMessage="1" prompt="Для выбора выполните двойной щелчок левой клавиши мыши по соответствующей ячейке." sqref="JO24:JO25 X65560:X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X131096:X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X196632:X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X262168:X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X327704:X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X393240:X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X458776:X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X524312:X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X589848:X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X655384:X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X720920:X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X786456:X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X851992:X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X917528:X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X983064:X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WWA983064:WWA983065 Z131096:Z131097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Z196632:Z196633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Z262168:Z262169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Z327704:Z327705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Z393240:Z393241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Z458776:Z458777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Z524312:Z524313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Z589848:Z589849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Z655384:Z655385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Z720920:Z720921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Z786456:Z786457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Z851992:Z851993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Z917528:Z917529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Z983064:Z983065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Z24:Z2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VY24:WVY26 X24:X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Z65560:Z65561" xr:uid="{00000000-0002-0000-1900-000007000000}"/>
    <dataValidation type="textLength" operator="lessThanOrEqual" allowBlank="1" showInputMessage="1" showErrorMessage="1" errorTitle="Ошибка" error="Допускается ввод не более 900 символов!" prompt="Укажите поставщика" sqref="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M25 WVN983065 M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M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M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M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M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M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M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M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M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M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M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M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M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M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M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JB25" xr:uid="{00000000-0002-0000-1900-000008000000}">
      <formula1>900</formula1>
    </dataValidation>
    <dataValidation type="list" allowBlank="1" showInputMessage="1" showErrorMessage="1" errorTitle="Ошибка" error="Выберите значение из списка" prompt="Выберите значение из списка" sqref="M24" xr:uid="{00000000-0002-0000-1900-00000A000000}">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209</v>
      </c>
    </row>
    <row r="2" spans="1:20" ht="22.5">
      <c r="F2" s="1255" t="s">
        <v>492</v>
      </c>
      <c r="G2" s="1256"/>
      <c r="H2" s="1257"/>
      <c r="I2" s="436"/>
    </row>
    <row r="3" spans="1:20" ht="3" customHeight="1"/>
    <row r="4" spans="1:20" s="190" customFormat="1" ht="11.25">
      <c r="A4" s="214"/>
      <c r="B4" s="214"/>
      <c r="C4" s="214"/>
      <c r="D4" s="214"/>
      <c r="F4" s="1209" t="s">
        <v>454</v>
      </c>
      <c r="G4" s="1209"/>
      <c r="H4" s="1209"/>
      <c r="I4" s="1258"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58"/>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19.12.2018</v>
      </c>
      <c r="I7" s="196" t="s">
        <v>494</v>
      </c>
      <c r="J7" s="334"/>
      <c r="K7" s="214"/>
      <c r="L7" s="214"/>
      <c r="M7" s="214"/>
      <c r="N7" s="214"/>
      <c r="O7" s="214"/>
      <c r="P7" s="214"/>
      <c r="Q7" s="214"/>
      <c r="R7" s="214"/>
      <c r="S7" s="214"/>
      <c r="T7" s="214"/>
    </row>
    <row r="8" spans="1:20" s="190" customFormat="1" ht="45">
      <c r="A8" s="1259">
        <v>1</v>
      </c>
      <c r="B8" s="214"/>
      <c r="C8" s="214"/>
      <c r="D8" s="214"/>
      <c r="F8" s="335" t="str">
        <f>"2." &amp;mergeValue(A8)</f>
        <v>2.1</v>
      </c>
      <c r="G8" s="417" t="s">
        <v>495</v>
      </c>
      <c r="H8" s="317"/>
      <c r="I8" s="196" t="s">
        <v>592</v>
      </c>
      <c r="J8" s="334"/>
      <c r="K8" s="214"/>
      <c r="L8" s="214"/>
      <c r="M8" s="214"/>
      <c r="N8" s="214"/>
      <c r="O8" s="214"/>
      <c r="P8" s="214"/>
      <c r="Q8" s="214"/>
      <c r="R8" s="214"/>
      <c r="S8" s="214"/>
      <c r="T8" s="214"/>
    </row>
    <row r="9" spans="1:20" s="190" customFormat="1" ht="22.5">
      <c r="A9" s="1259"/>
      <c r="B9" s="214"/>
      <c r="C9" s="214"/>
      <c r="D9" s="214"/>
      <c r="F9" s="335" t="str">
        <f>"3." &amp;mergeValue(A9)</f>
        <v>3.1</v>
      </c>
      <c r="G9" s="417" t="s">
        <v>496</v>
      </c>
      <c r="H9" s="317"/>
      <c r="I9" s="196" t="s">
        <v>590</v>
      </c>
      <c r="J9" s="334"/>
      <c r="K9" s="214"/>
      <c r="L9" s="214"/>
      <c r="M9" s="214"/>
      <c r="N9" s="214"/>
      <c r="O9" s="214"/>
      <c r="P9" s="214"/>
      <c r="Q9" s="214"/>
      <c r="R9" s="214"/>
      <c r="S9" s="214"/>
      <c r="T9" s="214"/>
    </row>
    <row r="10" spans="1:20" s="190" customFormat="1" ht="22.5">
      <c r="A10" s="1259"/>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59"/>
      <c r="B11" s="1259">
        <v>1</v>
      </c>
      <c r="C11" s="344"/>
      <c r="D11" s="344"/>
      <c r="F11" s="335" t="str">
        <f>"4."&amp;mergeValue(A11) &amp;"."&amp;mergeValue(B11)</f>
        <v>4.1.1</v>
      </c>
      <c r="G11" s="324" t="s">
        <v>594</v>
      </c>
      <c r="H11" s="317" t="str">
        <f>IF(region_name="","",region_name)</f>
        <v>Нижегородская область</v>
      </c>
      <c r="I11" s="196" t="s">
        <v>500</v>
      </c>
      <c r="J11" s="334"/>
      <c r="K11" s="214"/>
      <c r="L11" s="214"/>
      <c r="M11" s="214"/>
      <c r="N11" s="214"/>
      <c r="O11" s="214"/>
      <c r="P11" s="214"/>
      <c r="Q11" s="214"/>
      <c r="R11" s="214"/>
      <c r="S11" s="214"/>
      <c r="T11" s="214"/>
    </row>
    <row r="12" spans="1:20" s="190" customFormat="1" ht="22.5">
      <c r="A12" s="1259"/>
      <c r="B12" s="1259"/>
      <c r="C12" s="1259">
        <v>1</v>
      </c>
      <c r="D12" s="344"/>
      <c r="F12" s="335" t="str">
        <f>"4."&amp;mergeValue(A12) &amp;"."&amp;mergeValue(B12)&amp;"."&amp;mergeValue(C12)</f>
        <v>4.1.1.1</v>
      </c>
      <c r="G12" s="341" t="s">
        <v>498</v>
      </c>
      <c r="H12" s="317"/>
      <c r="I12" s="196" t="s">
        <v>501</v>
      </c>
      <c r="J12" s="334"/>
      <c r="K12" s="214"/>
      <c r="L12" s="214"/>
      <c r="M12" s="214"/>
      <c r="N12" s="214"/>
      <c r="O12" s="214"/>
      <c r="P12" s="214"/>
      <c r="Q12" s="214"/>
      <c r="R12" s="214"/>
      <c r="S12" s="214"/>
      <c r="T12" s="214"/>
    </row>
    <row r="13" spans="1:20" s="190" customFormat="1" ht="39" customHeight="1">
      <c r="A13" s="1259"/>
      <c r="B13" s="1259"/>
      <c r="C13" s="1259"/>
      <c r="D13" s="344">
        <v>1</v>
      </c>
      <c r="F13" s="335" t="str">
        <f>"4."&amp;mergeValue(A13) &amp;"."&amp;mergeValue(B13)&amp;"."&amp;mergeValue(C13)&amp;"."&amp;mergeValue(D13)</f>
        <v>4.1.1.1.1</v>
      </c>
      <c r="G13" s="420" t="s">
        <v>499</v>
      </c>
      <c r="H13" s="317"/>
      <c r="I13" s="1260" t="s">
        <v>593</v>
      </c>
      <c r="J13" s="334"/>
      <c r="K13" s="214"/>
      <c r="L13" s="214"/>
      <c r="M13" s="214"/>
      <c r="N13" s="214"/>
      <c r="O13" s="214"/>
      <c r="P13" s="214"/>
      <c r="Q13" s="214"/>
      <c r="R13" s="214"/>
      <c r="S13" s="214"/>
      <c r="T13" s="214"/>
    </row>
    <row r="14" spans="1:20" s="190" customFormat="1" ht="18.75">
      <c r="A14" s="1259"/>
      <c r="B14" s="1259"/>
      <c r="C14" s="1259"/>
      <c r="D14" s="344"/>
      <c r="F14" s="338"/>
      <c r="G14" s="150" t="s">
        <v>4</v>
      </c>
      <c r="H14" s="343"/>
      <c r="I14" s="1260"/>
      <c r="J14" s="334"/>
      <c r="K14" s="214"/>
      <c r="L14" s="214"/>
      <c r="M14" s="214"/>
      <c r="N14" s="214"/>
      <c r="O14" s="214"/>
      <c r="P14" s="214"/>
      <c r="Q14" s="214"/>
      <c r="R14" s="214"/>
      <c r="S14" s="214"/>
      <c r="T14" s="214"/>
    </row>
    <row r="15" spans="1:20" s="190" customFormat="1" ht="18.75">
      <c r="A15" s="1259"/>
      <c r="B15" s="1259"/>
      <c r="C15" s="344"/>
      <c r="D15" s="344"/>
      <c r="F15" s="338"/>
      <c r="G15" s="149" t="s">
        <v>403</v>
      </c>
      <c r="H15" s="339"/>
      <c r="I15" s="340"/>
      <c r="J15" s="334"/>
      <c r="K15" s="214"/>
      <c r="L15" s="214"/>
      <c r="M15" s="214"/>
      <c r="N15" s="214"/>
      <c r="O15" s="214"/>
      <c r="P15" s="214"/>
      <c r="Q15" s="214"/>
      <c r="R15" s="214"/>
      <c r="S15" s="214"/>
      <c r="T15" s="214"/>
    </row>
    <row r="16" spans="1:20" s="190" customFormat="1" ht="18.75">
      <c r="A16" s="1259"/>
      <c r="B16" s="214"/>
      <c r="C16" s="214"/>
      <c r="D16" s="214"/>
      <c r="F16" s="338"/>
      <c r="G16" s="155" t="s">
        <v>507</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506</v>
      </c>
      <c r="H17" s="339"/>
      <c r="I17" s="340"/>
      <c r="J17" s="334"/>
      <c r="K17" s="214"/>
      <c r="L17" s="214"/>
      <c r="M17" s="214"/>
      <c r="N17" s="214"/>
      <c r="O17" s="214"/>
      <c r="P17" s="214"/>
      <c r="Q17" s="214"/>
      <c r="R17" s="214"/>
      <c r="S17" s="214"/>
      <c r="T17" s="214"/>
    </row>
    <row r="18" spans="1:20" s="326" customFormat="1" ht="3" customHeight="1">
      <c r="A18" s="327"/>
      <c r="B18" s="327"/>
      <c r="C18" s="327"/>
      <c r="D18" s="327"/>
      <c r="F18" s="325"/>
      <c r="G18" s="418"/>
      <c r="H18" s="419"/>
      <c r="I18" s="226"/>
      <c r="J18" s="327"/>
      <c r="K18" s="327"/>
      <c r="L18" s="327"/>
      <c r="M18" s="327"/>
      <c r="N18" s="327"/>
      <c r="O18" s="327"/>
      <c r="P18" s="327"/>
      <c r="Q18" s="327"/>
      <c r="R18" s="327"/>
      <c r="S18" s="327"/>
      <c r="T18" s="327"/>
    </row>
    <row r="19" spans="1:20" s="326" customFormat="1" ht="15" customHeight="1">
      <c r="A19" s="327"/>
      <c r="B19" s="327"/>
      <c r="C19" s="327"/>
      <c r="D19" s="327"/>
      <c r="F19" s="325"/>
      <c r="G19" s="1254" t="s">
        <v>595</v>
      </c>
      <c r="H19" s="1254"/>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A00-000000000000}">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502" hidden="1" customWidth="1"/>
    <col min="7" max="8" width="7" style="508" hidden="1" customWidth="1"/>
    <col min="9" max="9" width="3.7109375" style="485" customWidth="1"/>
    <col min="10" max="11" width="3.7109375" style="484" customWidth="1"/>
    <col min="12" max="12" width="12.7109375" style="478" customWidth="1"/>
    <col min="13" max="13" width="47.42578125" style="478" customWidth="1"/>
    <col min="14" max="16" width="3.7109375" style="478" customWidth="1"/>
    <col min="17" max="17" width="23.7109375" style="478" customWidth="1"/>
    <col min="18" max="20" width="3.7109375" style="478" customWidth="1"/>
    <col min="21" max="21" width="23.7109375" style="478" customWidth="1"/>
    <col min="22" max="24" width="3.7109375" style="478" customWidth="1"/>
    <col min="25" max="27" width="23.7109375" style="478" customWidth="1"/>
    <col min="28" max="28" width="11.7109375" style="478" customWidth="1"/>
    <col min="29" max="29" width="3.7109375" style="478" customWidth="1"/>
    <col min="30" max="30" width="11.7109375" style="478" customWidth="1"/>
    <col min="31" max="31" width="8.5703125" style="478" hidden="1" customWidth="1"/>
    <col min="32" max="32" width="4.7109375" style="478" customWidth="1"/>
    <col min="33" max="33" width="115.7109375" style="478" customWidth="1"/>
    <col min="34" max="35" width="10.5703125" style="502"/>
    <col min="36" max="36" width="13.42578125" style="502" customWidth="1"/>
    <col min="37" max="37" width="10.5703125" style="502"/>
    <col min="38" max="246" width="10.5703125" style="478"/>
    <col min="247" max="254" width="0" style="478" hidden="1" customWidth="1"/>
    <col min="255" max="257" width="3.7109375" style="478" customWidth="1"/>
    <col min="258" max="258" width="12.7109375" style="478" customWidth="1"/>
    <col min="259" max="259" width="47.42578125" style="478" customWidth="1"/>
    <col min="260" max="260" width="5.5703125" style="478" customWidth="1"/>
    <col min="261" max="262" width="3.7109375" style="478" customWidth="1"/>
    <col min="263" max="263" width="22" style="478" customWidth="1"/>
    <col min="264" max="264" width="5.5703125" style="478" customWidth="1"/>
    <col min="265" max="266" width="3.7109375" style="478" customWidth="1"/>
    <col min="267" max="267" width="22" style="478" customWidth="1"/>
    <col min="268" max="268" width="5.5703125" style="478" customWidth="1"/>
    <col min="269" max="270" width="3.7109375" style="478" customWidth="1"/>
    <col min="271" max="271" width="22" style="478" customWidth="1"/>
    <col min="272" max="273" width="15.7109375" style="478" customWidth="1"/>
    <col min="274" max="274" width="11.7109375" style="478" customWidth="1"/>
    <col min="275" max="275" width="6.42578125" style="478" bestFit="1" customWidth="1"/>
    <col min="276" max="276" width="11.7109375" style="478" customWidth="1"/>
    <col min="277" max="277" width="0" style="478" hidden="1" customWidth="1"/>
    <col min="278" max="278" width="3.7109375" style="478" customWidth="1"/>
    <col min="279" max="279" width="11.140625" style="478" bestFit="1" customWidth="1"/>
    <col min="280" max="281" width="10.5703125" style="478"/>
    <col min="282" max="282" width="13.42578125" style="478" customWidth="1"/>
    <col min="283" max="502" width="10.5703125" style="478"/>
    <col min="503" max="510" width="0" style="478" hidden="1" customWidth="1"/>
    <col min="511" max="513" width="3.7109375" style="478" customWidth="1"/>
    <col min="514" max="514" width="12.7109375" style="478" customWidth="1"/>
    <col min="515" max="515" width="47.42578125" style="478" customWidth="1"/>
    <col min="516" max="516" width="5.5703125" style="478" customWidth="1"/>
    <col min="517" max="518" width="3.7109375" style="478" customWidth="1"/>
    <col min="519" max="519" width="22" style="478" customWidth="1"/>
    <col min="520" max="520" width="5.5703125" style="478" customWidth="1"/>
    <col min="521" max="522" width="3.7109375" style="478" customWidth="1"/>
    <col min="523" max="523" width="22" style="478" customWidth="1"/>
    <col min="524" max="524" width="5.5703125" style="478" customWidth="1"/>
    <col min="525" max="526" width="3.7109375" style="478" customWidth="1"/>
    <col min="527" max="527" width="22" style="478" customWidth="1"/>
    <col min="528" max="529" width="15.7109375" style="478" customWidth="1"/>
    <col min="530" max="530" width="11.7109375" style="478" customWidth="1"/>
    <col min="531" max="531" width="6.42578125" style="478" bestFit="1" customWidth="1"/>
    <col min="532" max="532" width="11.7109375" style="478" customWidth="1"/>
    <col min="533" max="533" width="0" style="478" hidden="1" customWidth="1"/>
    <col min="534" max="534" width="3.7109375" style="478" customWidth="1"/>
    <col min="535" max="535" width="11.140625" style="478" bestFit="1" customWidth="1"/>
    <col min="536" max="537" width="10.5703125" style="478"/>
    <col min="538" max="538" width="13.42578125" style="478" customWidth="1"/>
    <col min="539" max="758" width="10.5703125" style="478"/>
    <col min="759" max="766" width="0" style="478" hidden="1" customWidth="1"/>
    <col min="767" max="769" width="3.7109375" style="478" customWidth="1"/>
    <col min="770" max="770" width="12.7109375" style="478" customWidth="1"/>
    <col min="771" max="771" width="47.42578125" style="478" customWidth="1"/>
    <col min="772" max="772" width="5.5703125" style="478" customWidth="1"/>
    <col min="773" max="774" width="3.7109375" style="478" customWidth="1"/>
    <col min="775" max="775" width="22" style="478" customWidth="1"/>
    <col min="776" max="776" width="5.5703125" style="478" customWidth="1"/>
    <col min="777" max="778" width="3.7109375" style="478" customWidth="1"/>
    <col min="779" max="779" width="22" style="478" customWidth="1"/>
    <col min="780" max="780" width="5.5703125" style="478" customWidth="1"/>
    <col min="781" max="782" width="3.7109375" style="478" customWidth="1"/>
    <col min="783" max="783" width="22" style="478" customWidth="1"/>
    <col min="784" max="785" width="15.7109375" style="478" customWidth="1"/>
    <col min="786" max="786" width="11.7109375" style="478" customWidth="1"/>
    <col min="787" max="787" width="6.42578125" style="478" bestFit="1" customWidth="1"/>
    <col min="788" max="788" width="11.7109375" style="478" customWidth="1"/>
    <col min="789" max="789" width="0" style="478" hidden="1" customWidth="1"/>
    <col min="790" max="790" width="3.7109375" style="478" customWidth="1"/>
    <col min="791" max="791" width="11.140625" style="478" bestFit="1" customWidth="1"/>
    <col min="792" max="793" width="10.5703125" style="478"/>
    <col min="794" max="794" width="13.42578125" style="478" customWidth="1"/>
    <col min="795"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5.5703125" style="478" customWidth="1"/>
    <col min="1029" max="1030" width="3.7109375" style="478" customWidth="1"/>
    <col min="1031" max="1031" width="22" style="478" customWidth="1"/>
    <col min="1032" max="1032" width="5.5703125" style="478" customWidth="1"/>
    <col min="1033" max="1034" width="3.7109375" style="478" customWidth="1"/>
    <col min="1035" max="1035" width="22" style="478" customWidth="1"/>
    <col min="1036" max="1036" width="5.5703125" style="478" customWidth="1"/>
    <col min="1037" max="1038" width="3.7109375" style="478" customWidth="1"/>
    <col min="1039" max="1039" width="22" style="478" customWidth="1"/>
    <col min="1040" max="1041" width="15.7109375" style="478" customWidth="1"/>
    <col min="1042" max="1042" width="11.7109375" style="478" customWidth="1"/>
    <col min="1043" max="1043" width="6.42578125" style="478" bestFit="1" customWidth="1"/>
    <col min="1044" max="1044" width="11.7109375" style="478" customWidth="1"/>
    <col min="1045" max="1045" width="0" style="478" hidden="1" customWidth="1"/>
    <col min="1046" max="1046" width="3.7109375" style="478" customWidth="1"/>
    <col min="1047" max="1047" width="11.140625" style="478" bestFit="1" customWidth="1"/>
    <col min="1048" max="1049" width="10.5703125" style="478"/>
    <col min="1050" max="1050" width="13.42578125" style="478" customWidth="1"/>
    <col min="1051"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5.5703125" style="478" customWidth="1"/>
    <col min="1285" max="1286" width="3.7109375" style="478" customWidth="1"/>
    <col min="1287" max="1287" width="22" style="478" customWidth="1"/>
    <col min="1288" max="1288" width="5.5703125" style="478" customWidth="1"/>
    <col min="1289" max="1290" width="3.7109375" style="478" customWidth="1"/>
    <col min="1291" max="1291" width="22" style="478" customWidth="1"/>
    <col min="1292" max="1292" width="5.5703125" style="478" customWidth="1"/>
    <col min="1293" max="1294" width="3.7109375" style="478" customWidth="1"/>
    <col min="1295" max="1295" width="22" style="478" customWidth="1"/>
    <col min="1296" max="1297" width="15.7109375" style="478" customWidth="1"/>
    <col min="1298" max="1298" width="11.7109375" style="478" customWidth="1"/>
    <col min="1299" max="1299" width="6.42578125" style="478" bestFit="1" customWidth="1"/>
    <col min="1300" max="1300" width="11.7109375" style="478" customWidth="1"/>
    <col min="1301" max="1301" width="0" style="478" hidden="1" customWidth="1"/>
    <col min="1302" max="1302" width="3.7109375" style="478" customWidth="1"/>
    <col min="1303" max="1303" width="11.140625" style="478" bestFit="1" customWidth="1"/>
    <col min="1304" max="1305" width="10.5703125" style="478"/>
    <col min="1306" max="1306" width="13.42578125" style="478" customWidth="1"/>
    <col min="1307"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5.5703125" style="478" customWidth="1"/>
    <col min="1541" max="1542" width="3.7109375" style="478" customWidth="1"/>
    <col min="1543" max="1543" width="22" style="478" customWidth="1"/>
    <col min="1544" max="1544" width="5.5703125" style="478" customWidth="1"/>
    <col min="1545" max="1546" width="3.7109375" style="478" customWidth="1"/>
    <col min="1547" max="1547" width="22" style="478" customWidth="1"/>
    <col min="1548" max="1548" width="5.5703125" style="478" customWidth="1"/>
    <col min="1549" max="1550" width="3.7109375" style="478" customWidth="1"/>
    <col min="1551" max="1551" width="22" style="478" customWidth="1"/>
    <col min="1552" max="1553" width="15.7109375" style="478" customWidth="1"/>
    <col min="1554" max="1554" width="11.7109375" style="478" customWidth="1"/>
    <col min="1555" max="1555" width="6.42578125" style="478" bestFit="1" customWidth="1"/>
    <col min="1556" max="1556" width="11.7109375" style="478" customWidth="1"/>
    <col min="1557" max="1557" width="0" style="478" hidden="1" customWidth="1"/>
    <col min="1558" max="1558" width="3.7109375" style="478" customWidth="1"/>
    <col min="1559" max="1559" width="11.140625" style="478" bestFit="1" customWidth="1"/>
    <col min="1560" max="1561" width="10.5703125" style="478"/>
    <col min="1562" max="1562" width="13.42578125" style="478" customWidth="1"/>
    <col min="1563"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5.5703125" style="478" customWidth="1"/>
    <col min="1797" max="1798" width="3.7109375" style="478" customWidth="1"/>
    <col min="1799" max="1799" width="22" style="478" customWidth="1"/>
    <col min="1800" max="1800" width="5.5703125" style="478" customWidth="1"/>
    <col min="1801" max="1802" width="3.7109375" style="478" customWidth="1"/>
    <col min="1803" max="1803" width="22" style="478" customWidth="1"/>
    <col min="1804" max="1804" width="5.5703125" style="478" customWidth="1"/>
    <col min="1805" max="1806" width="3.7109375" style="478" customWidth="1"/>
    <col min="1807" max="1807" width="22" style="478" customWidth="1"/>
    <col min="1808" max="1809" width="15.7109375" style="478" customWidth="1"/>
    <col min="1810" max="1810" width="11.7109375" style="478" customWidth="1"/>
    <col min="1811" max="1811" width="6.42578125" style="478" bestFit="1" customWidth="1"/>
    <col min="1812" max="1812" width="11.7109375" style="478" customWidth="1"/>
    <col min="1813" max="1813" width="0" style="478" hidden="1" customWidth="1"/>
    <col min="1814" max="1814" width="3.7109375" style="478" customWidth="1"/>
    <col min="1815" max="1815" width="11.140625" style="478" bestFit="1" customWidth="1"/>
    <col min="1816" max="1817" width="10.5703125" style="478"/>
    <col min="1818" max="1818" width="13.42578125" style="478" customWidth="1"/>
    <col min="1819"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5.5703125" style="478" customWidth="1"/>
    <col min="2053" max="2054" width="3.7109375" style="478" customWidth="1"/>
    <col min="2055" max="2055" width="22" style="478" customWidth="1"/>
    <col min="2056" max="2056" width="5.5703125" style="478" customWidth="1"/>
    <col min="2057" max="2058" width="3.7109375" style="478" customWidth="1"/>
    <col min="2059" max="2059" width="22" style="478" customWidth="1"/>
    <col min="2060" max="2060" width="5.5703125" style="478" customWidth="1"/>
    <col min="2061" max="2062" width="3.7109375" style="478" customWidth="1"/>
    <col min="2063" max="2063" width="22" style="478" customWidth="1"/>
    <col min="2064" max="2065" width="15.7109375" style="478" customWidth="1"/>
    <col min="2066" max="2066" width="11.7109375" style="478" customWidth="1"/>
    <col min="2067" max="2067" width="6.42578125" style="478" bestFit="1" customWidth="1"/>
    <col min="2068" max="2068" width="11.7109375" style="478" customWidth="1"/>
    <col min="2069" max="2069" width="0" style="478" hidden="1" customWidth="1"/>
    <col min="2070" max="2070" width="3.7109375" style="478" customWidth="1"/>
    <col min="2071" max="2071" width="11.140625" style="478" bestFit="1" customWidth="1"/>
    <col min="2072" max="2073" width="10.5703125" style="478"/>
    <col min="2074" max="2074" width="13.42578125" style="478" customWidth="1"/>
    <col min="2075"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5.5703125" style="478" customWidth="1"/>
    <col min="2309" max="2310" width="3.7109375" style="478" customWidth="1"/>
    <col min="2311" max="2311" width="22" style="478" customWidth="1"/>
    <col min="2312" max="2312" width="5.5703125" style="478" customWidth="1"/>
    <col min="2313" max="2314" width="3.7109375" style="478" customWidth="1"/>
    <col min="2315" max="2315" width="22" style="478" customWidth="1"/>
    <col min="2316" max="2316" width="5.5703125" style="478" customWidth="1"/>
    <col min="2317" max="2318" width="3.7109375" style="478" customWidth="1"/>
    <col min="2319" max="2319" width="22" style="478" customWidth="1"/>
    <col min="2320" max="2321" width="15.7109375" style="478" customWidth="1"/>
    <col min="2322" max="2322" width="11.7109375" style="478" customWidth="1"/>
    <col min="2323" max="2323" width="6.42578125" style="478" bestFit="1" customWidth="1"/>
    <col min="2324" max="2324" width="11.7109375" style="478" customWidth="1"/>
    <col min="2325" max="2325" width="0" style="478" hidden="1" customWidth="1"/>
    <col min="2326" max="2326" width="3.7109375" style="478" customWidth="1"/>
    <col min="2327" max="2327" width="11.140625" style="478" bestFit="1" customWidth="1"/>
    <col min="2328" max="2329" width="10.5703125" style="478"/>
    <col min="2330" max="2330" width="13.42578125" style="478" customWidth="1"/>
    <col min="2331"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5.5703125" style="478" customWidth="1"/>
    <col min="2565" max="2566" width="3.7109375" style="478" customWidth="1"/>
    <col min="2567" max="2567" width="22" style="478" customWidth="1"/>
    <col min="2568" max="2568" width="5.5703125" style="478" customWidth="1"/>
    <col min="2569" max="2570" width="3.7109375" style="478" customWidth="1"/>
    <col min="2571" max="2571" width="22" style="478" customWidth="1"/>
    <col min="2572" max="2572" width="5.5703125" style="478" customWidth="1"/>
    <col min="2573" max="2574" width="3.7109375" style="478" customWidth="1"/>
    <col min="2575" max="2575" width="22" style="478" customWidth="1"/>
    <col min="2576" max="2577" width="15.7109375" style="478" customWidth="1"/>
    <col min="2578" max="2578" width="11.7109375" style="478" customWidth="1"/>
    <col min="2579" max="2579" width="6.42578125" style="478" bestFit="1" customWidth="1"/>
    <col min="2580" max="2580" width="11.7109375" style="478" customWidth="1"/>
    <col min="2581" max="2581" width="0" style="478" hidden="1" customWidth="1"/>
    <col min="2582" max="2582" width="3.7109375" style="478" customWidth="1"/>
    <col min="2583" max="2583" width="11.140625" style="478" bestFit="1" customWidth="1"/>
    <col min="2584" max="2585" width="10.5703125" style="478"/>
    <col min="2586" max="2586" width="13.42578125" style="478" customWidth="1"/>
    <col min="2587"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5.5703125" style="478" customWidth="1"/>
    <col min="2821" max="2822" width="3.7109375" style="478" customWidth="1"/>
    <col min="2823" max="2823" width="22" style="478" customWidth="1"/>
    <col min="2824" max="2824" width="5.5703125" style="478" customWidth="1"/>
    <col min="2825" max="2826" width="3.7109375" style="478" customWidth="1"/>
    <col min="2827" max="2827" width="22" style="478" customWidth="1"/>
    <col min="2828" max="2828" width="5.5703125" style="478" customWidth="1"/>
    <col min="2829" max="2830" width="3.7109375" style="478" customWidth="1"/>
    <col min="2831" max="2831" width="22" style="478" customWidth="1"/>
    <col min="2832" max="2833" width="15.7109375" style="478" customWidth="1"/>
    <col min="2834" max="2834" width="11.7109375" style="478" customWidth="1"/>
    <col min="2835" max="2835" width="6.42578125" style="478" bestFit="1" customWidth="1"/>
    <col min="2836" max="2836" width="11.7109375" style="478" customWidth="1"/>
    <col min="2837" max="2837" width="0" style="478" hidden="1" customWidth="1"/>
    <col min="2838" max="2838" width="3.7109375" style="478" customWidth="1"/>
    <col min="2839" max="2839" width="11.140625" style="478" bestFit="1" customWidth="1"/>
    <col min="2840" max="2841" width="10.5703125" style="478"/>
    <col min="2842" max="2842" width="13.42578125" style="478" customWidth="1"/>
    <col min="2843"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5.5703125" style="478" customWidth="1"/>
    <col min="3077" max="3078" width="3.7109375" style="478" customWidth="1"/>
    <col min="3079" max="3079" width="22" style="478" customWidth="1"/>
    <col min="3080" max="3080" width="5.5703125" style="478" customWidth="1"/>
    <col min="3081" max="3082" width="3.7109375" style="478" customWidth="1"/>
    <col min="3083" max="3083" width="22" style="478" customWidth="1"/>
    <col min="3084" max="3084" width="5.5703125" style="478" customWidth="1"/>
    <col min="3085" max="3086" width="3.7109375" style="478" customWidth="1"/>
    <col min="3087" max="3087" width="22" style="478" customWidth="1"/>
    <col min="3088" max="3089" width="15.7109375" style="478" customWidth="1"/>
    <col min="3090" max="3090" width="11.7109375" style="478" customWidth="1"/>
    <col min="3091" max="3091" width="6.42578125" style="478" bestFit="1" customWidth="1"/>
    <col min="3092" max="3092" width="11.7109375" style="478" customWidth="1"/>
    <col min="3093" max="3093" width="0" style="478" hidden="1" customWidth="1"/>
    <col min="3094" max="3094" width="3.7109375" style="478" customWidth="1"/>
    <col min="3095" max="3095" width="11.140625" style="478" bestFit="1" customWidth="1"/>
    <col min="3096" max="3097" width="10.5703125" style="478"/>
    <col min="3098" max="3098" width="13.42578125" style="478" customWidth="1"/>
    <col min="3099"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5.5703125" style="478" customWidth="1"/>
    <col min="3333" max="3334" width="3.7109375" style="478" customWidth="1"/>
    <col min="3335" max="3335" width="22" style="478" customWidth="1"/>
    <col min="3336" max="3336" width="5.5703125" style="478" customWidth="1"/>
    <col min="3337" max="3338" width="3.7109375" style="478" customWidth="1"/>
    <col min="3339" max="3339" width="22" style="478" customWidth="1"/>
    <col min="3340" max="3340" width="5.5703125" style="478" customWidth="1"/>
    <col min="3341" max="3342" width="3.7109375" style="478" customWidth="1"/>
    <col min="3343" max="3343" width="22" style="478" customWidth="1"/>
    <col min="3344" max="3345" width="15.7109375" style="478" customWidth="1"/>
    <col min="3346" max="3346" width="11.7109375" style="478" customWidth="1"/>
    <col min="3347" max="3347" width="6.42578125" style="478" bestFit="1" customWidth="1"/>
    <col min="3348" max="3348" width="11.7109375" style="478" customWidth="1"/>
    <col min="3349" max="3349" width="0" style="478" hidden="1" customWidth="1"/>
    <col min="3350" max="3350" width="3.7109375" style="478" customWidth="1"/>
    <col min="3351" max="3351" width="11.140625" style="478" bestFit="1" customWidth="1"/>
    <col min="3352" max="3353" width="10.5703125" style="478"/>
    <col min="3354" max="3354" width="13.42578125" style="478" customWidth="1"/>
    <col min="3355"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5.5703125" style="478" customWidth="1"/>
    <col min="3589" max="3590" width="3.7109375" style="478" customWidth="1"/>
    <col min="3591" max="3591" width="22" style="478" customWidth="1"/>
    <col min="3592" max="3592" width="5.5703125" style="478" customWidth="1"/>
    <col min="3593" max="3594" width="3.7109375" style="478" customWidth="1"/>
    <col min="3595" max="3595" width="22" style="478" customWidth="1"/>
    <col min="3596" max="3596" width="5.5703125" style="478" customWidth="1"/>
    <col min="3597" max="3598" width="3.7109375" style="478" customWidth="1"/>
    <col min="3599" max="3599" width="22" style="478" customWidth="1"/>
    <col min="3600" max="3601" width="15.7109375" style="478" customWidth="1"/>
    <col min="3602" max="3602" width="11.7109375" style="478" customWidth="1"/>
    <col min="3603" max="3603" width="6.42578125" style="478" bestFit="1" customWidth="1"/>
    <col min="3604" max="3604" width="11.7109375" style="478" customWidth="1"/>
    <col min="3605" max="3605" width="0" style="478" hidden="1" customWidth="1"/>
    <col min="3606" max="3606" width="3.7109375" style="478" customWidth="1"/>
    <col min="3607" max="3607" width="11.140625" style="478" bestFit="1" customWidth="1"/>
    <col min="3608" max="3609" width="10.5703125" style="478"/>
    <col min="3610" max="3610" width="13.42578125" style="478" customWidth="1"/>
    <col min="3611"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5.5703125" style="478" customWidth="1"/>
    <col min="3845" max="3846" width="3.7109375" style="478" customWidth="1"/>
    <col min="3847" max="3847" width="22" style="478" customWidth="1"/>
    <col min="3848" max="3848" width="5.5703125" style="478" customWidth="1"/>
    <col min="3849" max="3850" width="3.7109375" style="478" customWidth="1"/>
    <col min="3851" max="3851" width="22" style="478" customWidth="1"/>
    <col min="3852" max="3852" width="5.5703125" style="478" customWidth="1"/>
    <col min="3853" max="3854" width="3.7109375" style="478" customWidth="1"/>
    <col min="3855" max="3855" width="22" style="478" customWidth="1"/>
    <col min="3856" max="3857" width="15.7109375" style="478" customWidth="1"/>
    <col min="3858" max="3858" width="11.7109375" style="478" customWidth="1"/>
    <col min="3859" max="3859" width="6.42578125" style="478" bestFit="1" customWidth="1"/>
    <col min="3860" max="3860" width="11.7109375" style="478" customWidth="1"/>
    <col min="3861" max="3861" width="0" style="478" hidden="1" customWidth="1"/>
    <col min="3862" max="3862" width="3.7109375" style="478" customWidth="1"/>
    <col min="3863" max="3863" width="11.140625" style="478" bestFit="1" customWidth="1"/>
    <col min="3864" max="3865" width="10.5703125" style="478"/>
    <col min="3866" max="3866" width="13.42578125" style="478" customWidth="1"/>
    <col min="3867"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5.5703125" style="478" customWidth="1"/>
    <col min="4101" max="4102" width="3.7109375" style="478" customWidth="1"/>
    <col min="4103" max="4103" width="22" style="478" customWidth="1"/>
    <col min="4104" max="4104" width="5.5703125" style="478" customWidth="1"/>
    <col min="4105" max="4106" width="3.7109375" style="478" customWidth="1"/>
    <col min="4107" max="4107" width="22" style="478" customWidth="1"/>
    <col min="4108" max="4108" width="5.5703125" style="478" customWidth="1"/>
    <col min="4109" max="4110" width="3.7109375" style="478" customWidth="1"/>
    <col min="4111" max="4111" width="22" style="478" customWidth="1"/>
    <col min="4112" max="4113" width="15.7109375" style="478" customWidth="1"/>
    <col min="4114" max="4114" width="11.7109375" style="478" customWidth="1"/>
    <col min="4115" max="4115" width="6.42578125" style="478" bestFit="1" customWidth="1"/>
    <col min="4116" max="4116" width="11.7109375" style="478" customWidth="1"/>
    <col min="4117" max="4117" width="0" style="478" hidden="1" customWidth="1"/>
    <col min="4118" max="4118" width="3.7109375" style="478" customWidth="1"/>
    <col min="4119" max="4119" width="11.140625" style="478" bestFit="1" customWidth="1"/>
    <col min="4120" max="4121" width="10.5703125" style="478"/>
    <col min="4122" max="4122" width="13.42578125" style="478" customWidth="1"/>
    <col min="4123"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5.5703125" style="478" customWidth="1"/>
    <col min="4357" max="4358" width="3.7109375" style="478" customWidth="1"/>
    <col min="4359" max="4359" width="22" style="478" customWidth="1"/>
    <col min="4360" max="4360" width="5.5703125" style="478" customWidth="1"/>
    <col min="4361" max="4362" width="3.7109375" style="478" customWidth="1"/>
    <col min="4363" max="4363" width="22" style="478" customWidth="1"/>
    <col min="4364" max="4364" width="5.5703125" style="478" customWidth="1"/>
    <col min="4365" max="4366" width="3.7109375" style="478" customWidth="1"/>
    <col min="4367" max="4367" width="22" style="478" customWidth="1"/>
    <col min="4368" max="4369" width="15.7109375" style="478" customWidth="1"/>
    <col min="4370" max="4370" width="11.7109375" style="478" customWidth="1"/>
    <col min="4371" max="4371" width="6.42578125" style="478" bestFit="1" customWidth="1"/>
    <col min="4372" max="4372" width="11.7109375" style="478" customWidth="1"/>
    <col min="4373" max="4373" width="0" style="478" hidden="1" customWidth="1"/>
    <col min="4374" max="4374" width="3.7109375" style="478" customWidth="1"/>
    <col min="4375" max="4375" width="11.140625" style="478" bestFit="1" customWidth="1"/>
    <col min="4376" max="4377" width="10.5703125" style="478"/>
    <col min="4378" max="4378" width="13.42578125" style="478" customWidth="1"/>
    <col min="4379"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5.5703125" style="478" customWidth="1"/>
    <col min="4613" max="4614" width="3.7109375" style="478" customWidth="1"/>
    <col min="4615" max="4615" width="22" style="478" customWidth="1"/>
    <col min="4616" max="4616" width="5.5703125" style="478" customWidth="1"/>
    <col min="4617" max="4618" width="3.7109375" style="478" customWidth="1"/>
    <col min="4619" max="4619" width="22" style="478" customWidth="1"/>
    <col min="4620" max="4620" width="5.5703125" style="478" customWidth="1"/>
    <col min="4621" max="4622" width="3.7109375" style="478" customWidth="1"/>
    <col min="4623" max="4623" width="22" style="478" customWidth="1"/>
    <col min="4624" max="4625" width="15.7109375" style="478" customWidth="1"/>
    <col min="4626" max="4626" width="11.7109375" style="478" customWidth="1"/>
    <col min="4627" max="4627" width="6.42578125" style="478" bestFit="1" customWidth="1"/>
    <col min="4628" max="4628" width="11.7109375" style="478" customWidth="1"/>
    <col min="4629" max="4629" width="0" style="478" hidden="1" customWidth="1"/>
    <col min="4630" max="4630" width="3.7109375" style="478" customWidth="1"/>
    <col min="4631" max="4631" width="11.140625" style="478" bestFit="1" customWidth="1"/>
    <col min="4632" max="4633" width="10.5703125" style="478"/>
    <col min="4634" max="4634" width="13.42578125" style="478" customWidth="1"/>
    <col min="4635"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5.5703125" style="478" customWidth="1"/>
    <col min="4869" max="4870" width="3.7109375" style="478" customWidth="1"/>
    <col min="4871" max="4871" width="22" style="478" customWidth="1"/>
    <col min="4872" max="4872" width="5.5703125" style="478" customWidth="1"/>
    <col min="4873" max="4874" width="3.7109375" style="478" customWidth="1"/>
    <col min="4875" max="4875" width="22" style="478" customWidth="1"/>
    <col min="4876" max="4876" width="5.5703125" style="478" customWidth="1"/>
    <col min="4877" max="4878" width="3.7109375" style="478" customWidth="1"/>
    <col min="4879" max="4879" width="22" style="478" customWidth="1"/>
    <col min="4880" max="4881" width="15.7109375" style="478" customWidth="1"/>
    <col min="4882" max="4882" width="11.7109375" style="478" customWidth="1"/>
    <col min="4883" max="4883" width="6.42578125" style="478" bestFit="1" customWidth="1"/>
    <col min="4884" max="4884" width="11.7109375" style="478" customWidth="1"/>
    <col min="4885" max="4885" width="0" style="478" hidden="1" customWidth="1"/>
    <col min="4886" max="4886" width="3.7109375" style="478" customWidth="1"/>
    <col min="4887" max="4887" width="11.140625" style="478" bestFit="1" customWidth="1"/>
    <col min="4888" max="4889" width="10.5703125" style="478"/>
    <col min="4890" max="4890" width="13.42578125" style="478" customWidth="1"/>
    <col min="4891"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5.5703125" style="478" customWidth="1"/>
    <col min="5125" max="5126" width="3.7109375" style="478" customWidth="1"/>
    <col min="5127" max="5127" width="22" style="478" customWidth="1"/>
    <col min="5128" max="5128" width="5.5703125" style="478" customWidth="1"/>
    <col min="5129" max="5130" width="3.7109375" style="478" customWidth="1"/>
    <col min="5131" max="5131" width="22" style="478" customWidth="1"/>
    <col min="5132" max="5132" width="5.5703125" style="478" customWidth="1"/>
    <col min="5133" max="5134" width="3.7109375" style="478" customWidth="1"/>
    <col min="5135" max="5135" width="22" style="478" customWidth="1"/>
    <col min="5136" max="5137" width="15.7109375" style="478" customWidth="1"/>
    <col min="5138" max="5138" width="11.7109375" style="478" customWidth="1"/>
    <col min="5139" max="5139" width="6.42578125" style="478" bestFit="1" customWidth="1"/>
    <col min="5140" max="5140" width="11.7109375" style="478" customWidth="1"/>
    <col min="5141" max="5141" width="0" style="478" hidden="1" customWidth="1"/>
    <col min="5142" max="5142" width="3.7109375" style="478" customWidth="1"/>
    <col min="5143" max="5143" width="11.140625" style="478" bestFit="1" customWidth="1"/>
    <col min="5144" max="5145" width="10.5703125" style="478"/>
    <col min="5146" max="5146" width="13.42578125" style="478" customWidth="1"/>
    <col min="5147"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5.5703125" style="478" customWidth="1"/>
    <col min="5381" max="5382" width="3.7109375" style="478" customWidth="1"/>
    <col min="5383" max="5383" width="22" style="478" customWidth="1"/>
    <col min="5384" max="5384" width="5.5703125" style="478" customWidth="1"/>
    <col min="5385" max="5386" width="3.7109375" style="478" customWidth="1"/>
    <col min="5387" max="5387" width="22" style="478" customWidth="1"/>
    <col min="5388" max="5388" width="5.5703125" style="478" customWidth="1"/>
    <col min="5389" max="5390" width="3.7109375" style="478" customWidth="1"/>
    <col min="5391" max="5391" width="22" style="478" customWidth="1"/>
    <col min="5392" max="5393" width="15.7109375" style="478" customWidth="1"/>
    <col min="5394" max="5394" width="11.7109375" style="478" customWidth="1"/>
    <col min="5395" max="5395" width="6.42578125" style="478" bestFit="1" customWidth="1"/>
    <col min="5396" max="5396" width="11.7109375" style="478" customWidth="1"/>
    <col min="5397" max="5397" width="0" style="478" hidden="1" customWidth="1"/>
    <col min="5398" max="5398" width="3.7109375" style="478" customWidth="1"/>
    <col min="5399" max="5399" width="11.140625" style="478" bestFit="1" customWidth="1"/>
    <col min="5400" max="5401" width="10.5703125" style="478"/>
    <col min="5402" max="5402" width="13.42578125" style="478" customWidth="1"/>
    <col min="5403"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5.5703125" style="478" customWidth="1"/>
    <col min="5637" max="5638" width="3.7109375" style="478" customWidth="1"/>
    <col min="5639" max="5639" width="22" style="478" customWidth="1"/>
    <col min="5640" max="5640" width="5.5703125" style="478" customWidth="1"/>
    <col min="5641" max="5642" width="3.7109375" style="478" customWidth="1"/>
    <col min="5643" max="5643" width="22" style="478" customWidth="1"/>
    <col min="5644" max="5644" width="5.5703125" style="478" customWidth="1"/>
    <col min="5645" max="5646" width="3.7109375" style="478" customWidth="1"/>
    <col min="5647" max="5647" width="22" style="478" customWidth="1"/>
    <col min="5648" max="5649" width="15.7109375" style="478" customWidth="1"/>
    <col min="5650" max="5650" width="11.7109375" style="478" customWidth="1"/>
    <col min="5651" max="5651" width="6.42578125" style="478" bestFit="1" customWidth="1"/>
    <col min="5652" max="5652" width="11.7109375" style="478" customWidth="1"/>
    <col min="5653" max="5653" width="0" style="478" hidden="1" customWidth="1"/>
    <col min="5654" max="5654" width="3.7109375" style="478" customWidth="1"/>
    <col min="5655" max="5655" width="11.140625" style="478" bestFit="1" customWidth="1"/>
    <col min="5656" max="5657" width="10.5703125" style="478"/>
    <col min="5658" max="5658" width="13.42578125" style="478" customWidth="1"/>
    <col min="5659"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5.5703125" style="478" customWidth="1"/>
    <col min="5893" max="5894" width="3.7109375" style="478" customWidth="1"/>
    <col min="5895" max="5895" width="22" style="478" customWidth="1"/>
    <col min="5896" max="5896" width="5.5703125" style="478" customWidth="1"/>
    <col min="5897" max="5898" width="3.7109375" style="478" customWidth="1"/>
    <col min="5899" max="5899" width="22" style="478" customWidth="1"/>
    <col min="5900" max="5900" width="5.5703125" style="478" customWidth="1"/>
    <col min="5901" max="5902" width="3.7109375" style="478" customWidth="1"/>
    <col min="5903" max="5903" width="22" style="478" customWidth="1"/>
    <col min="5904" max="5905" width="15.7109375" style="478" customWidth="1"/>
    <col min="5906" max="5906" width="11.7109375" style="478" customWidth="1"/>
    <col min="5907" max="5907" width="6.42578125" style="478" bestFit="1" customWidth="1"/>
    <col min="5908" max="5908" width="11.7109375" style="478" customWidth="1"/>
    <col min="5909" max="5909" width="0" style="478" hidden="1" customWidth="1"/>
    <col min="5910" max="5910" width="3.7109375" style="478" customWidth="1"/>
    <col min="5911" max="5911" width="11.140625" style="478" bestFit="1" customWidth="1"/>
    <col min="5912" max="5913" width="10.5703125" style="478"/>
    <col min="5914" max="5914" width="13.42578125" style="478" customWidth="1"/>
    <col min="5915"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5.5703125" style="478" customWidth="1"/>
    <col min="6149" max="6150" width="3.7109375" style="478" customWidth="1"/>
    <col min="6151" max="6151" width="22" style="478" customWidth="1"/>
    <col min="6152" max="6152" width="5.5703125" style="478" customWidth="1"/>
    <col min="6153" max="6154" width="3.7109375" style="478" customWidth="1"/>
    <col min="6155" max="6155" width="22" style="478" customWidth="1"/>
    <col min="6156" max="6156" width="5.5703125" style="478" customWidth="1"/>
    <col min="6157" max="6158" width="3.7109375" style="478" customWidth="1"/>
    <col min="6159" max="6159" width="22" style="478" customWidth="1"/>
    <col min="6160" max="6161" width="15.7109375" style="478" customWidth="1"/>
    <col min="6162" max="6162" width="11.7109375" style="478" customWidth="1"/>
    <col min="6163" max="6163" width="6.42578125" style="478" bestFit="1" customWidth="1"/>
    <col min="6164" max="6164" width="11.7109375" style="478" customWidth="1"/>
    <col min="6165" max="6165" width="0" style="478" hidden="1" customWidth="1"/>
    <col min="6166" max="6166" width="3.7109375" style="478" customWidth="1"/>
    <col min="6167" max="6167" width="11.140625" style="478" bestFit="1" customWidth="1"/>
    <col min="6168" max="6169" width="10.5703125" style="478"/>
    <col min="6170" max="6170" width="13.42578125" style="478" customWidth="1"/>
    <col min="6171"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5.5703125" style="478" customWidth="1"/>
    <col min="6405" max="6406" width="3.7109375" style="478" customWidth="1"/>
    <col min="6407" max="6407" width="22" style="478" customWidth="1"/>
    <col min="6408" max="6408" width="5.5703125" style="478" customWidth="1"/>
    <col min="6409" max="6410" width="3.7109375" style="478" customWidth="1"/>
    <col min="6411" max="6411" width="22" style="478" customWidth="1"/>
    <col min="6412" max="6412" width="5.5703125" style="478" customWidth="1"/>
    <col min="6413" max="6414" width="3.7109375" style="478" customWidth="1"/>
    <col min="6415" max="6415" width="22" style="478" customWidth="1"/>
    <col min="6416" max="6417" width="15.7109375" style="478" customWidth="1"/>
    <col min="6418" max="6418" width="11.7109375" style="478" customWidth="1"/>
    <col min="6419" max="6419" width="6.42578125" style="478" bestFit="1" customWidth="1"/>
    <col min="6420" max="6420" width="11.7109375" style="478" customWidth="1"/>
    <col min="6421" max="6421" width="0" style="478" hidden="1" customWidth="1"/>
    <col min="6422" max="6422" width="3.7109375" style="478" customWidth="1"/>
    <col min="6423" max="6423" width="11.140625" style="478" bestFit="1" customWidth="1"/>
    <col min="6424" max="6425" width="10.5703125" style="478"/>
    <col min="6426" max="6426" width="13.42578125" style="478" customWidth="1"/>
    <col min="6427"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5.5703125" style="478" customWidth="1"/>
    <col min="6661" max="6662" width="3.7109375" style="478" customWidth="1"/>
    <col min="6663" max="6663" width="22" style="478" customWidth="1"/>
    <col min="6664" max="6664" width="5.5703125" style="478" customWidth="1"/>
    <col min="6665" max="6666" width="3.7109375" style="478" customWidth="1"/>
    <col min="6667" max="6667" width="22" style="478" customWidth="1"/>
    <col min="6668" max="6668" width="5.5703125" style="478" customWidth="1"/>
    <col min="6669" max="6670" width="3.7109375" style="478" customWidth="1"/>
    <col min="6671" max="6671" width="22" style="478" customWidth="1"/>
    <col min="6672" max="6673" width="15.7109375" style="478" customWidth="1"/>
    <col min="6674" max="6674" width="11.7109375" style="478" customWidth="1"/>
    <col min="6675" max="6675" width="6.42578125" style="478" bestFit="1" customWidth="1"/>
    <col min="6676" max="6676" width="11.7109375" style="478" customWidth="1"/>
    <col min="6677" max="6677" width="0" style="478" hidden="1" customWidth="1"/>
    <col min="6678" max="6678" width="3.7109375" style="478" customWidth="1"/>
    <col min="6679" max="6679" width="11.140625" style="478" bestFit="1" customWidth="1"/>
    <col min="6680" max="6681" width="10.5703125" style="478"/>
    <col min="6682" max="6682" width="13.42578125" style="478" customWidth="1"/>
    <col min="6683"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5.5703125" style="478" customWidth="1"/>
    <col min="6917" max="6918" width="3.7109375" style="478" customWidth="1"/>
    <col min="6919" max="6919" width="22" style="478" customWidth="1"/>
    <col min="6920" max="6920" width="5.5703125" style="478" customWidth="1"/>
    <col min="6921" max="6922" width="3.7109375" style="478" customWidth="1"/>
    <col min="6923" max="6923" width="22" style="478" customWidth="1"/>
    <col min="6924" max="6924" width="5.5703125" style="478" customWidth="1"/>
    <col min="6925" max="6926" width="3.7109375" style="478" customWidth="1"/>
    <col min="6927" max="6927" width="22" style="478" customWidth="1"/>
    <col min="6928" max="6929" width="15.7109375" style="478" customWidth="1"/>
    <col min="6930" max="6930" width="11.7109375" style="478" customWidth="1"/>
    <col min="6931" max="6931" width="6.42578125" style="478" bestFit="1" customWidth="1"/>
    <col min="6932" max="6932" width="11.7109375" style="478" customWidth="1"/>
    <col min="6933" max="6933" width="0" style="478" hidden="1" customWidth="1"/>
    <col min="6934" max="6934" width="3.7109375" style="478" customWidth="1"/>
    <col min="6935" max="6935" width="11.140625" style="478" bestFit="1" customWidth="1"/>
    <col min="6936" max="6937" width="10.5703125" style="478"/>
    <col min="6938" max="6938" width="13.42578125" style="478" customWidth="1"/>
    <col min="6939"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5.5703125" style="478" customWidth="1"/>
    <col min="7173" max="7174" width="3.7109375" style="478" customWidth="1"/>
    <col min="7175" max="7175" width="22" style="478" customWidth="1"/>
    <col min="7176" max="7176" width="5.5703125" style="478" customWidth="1"/>
    <col min="7177" max="7178" width="3.7109375" style="478" customWidth="1"/>
    <col min="7179" max="7179" width="22" style="478" customWidth="1"/>
    <col min="7180" max="7180" width="5.5703125" style="478" customWidth="1"/>
    <col min="7181" max="7182" width="3.7109375" style="478" customWidth="1"/>
    <col min="7183" max="7183" width="22" style="478" customWidth="1"/>
    <col min="7184" max="7185" width="15.7109375" style="478" customWidth="1"/>
    <col min="7186" max="7186" width="11.7109375" style="478" customWidth="1"/>
    <col min="7187" max="7187" width="6.42578125" style="478" bestFit="1" customWidth="1"/>
    <col min="7188" max="7188" width="11.7109375" style="478" customWidth="1"/>
    <col min="7189" max="7189" width="0" style="478" hidden="1" customWidth="1"/>
    <col min="7190" max="7190" width="3.7109375" style="478" customWidth="1"/>
    <col min="7191" max="7191" width="11.140625" style="478" bestFit="1" customWidth="1"/>
    <col min="7192" max="7193" width="10.5703125" style="478"/>
    <col min="7194" max="7194" width="13.42578125" style="478" customWidth="1"/>
    <col min="7195"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5.5703125" style="478" customWidth="1"/>
    <col min="7429" max="7430" width="3.7109375" style="478" customWidth="1"/>
    <col min="7431" max="7431" width="22" style="478" customWidth="1"/>
    <col min="7432" max="7432" width="5.5703125" style="478" customWidth="1"/>
    <col min="7433" max="7434" width="3.7109375" style="478" customWidth="1"/>
    <col min="7435" max="7435" width="22" style="478" customWidth="1"/>
    <col min="7436" max="7436" width="5.5703125" style="478" customWidth="1"/>
    <col min="7437" max="7438" width="3.7109375" style="478" customWidth="1"/>
    <col min="7439" max="7439" width="22" style="478" customWidth="1"/>
    <col min="7440" max="7441" width="15.7109375" style="478" customWidth="1"/>
    <col min="7442" max="7442" width="11.7109375" style="478" customWidth="1"/>
    <col min="7443" max="7443" width="6.42578125" style="478" bestFit="1" customWidth="1"/>
    <col min="7444" max="7444" width="11.7109375" style="478" customWidth="1"/>
    <col min="7445" max="7445" width="0" style="478" hidden="1" customWidth="1"/>
    <col min="7446" max="7446" width="3.7109375" style="478" customWidth="1"/>
    <col min="7447" max="7447" width="11.140625" style="478" bestFit="1" customWidth="1"/>
    <col min="7448" max="7449" width="10.5703125" style="478"/>
    <col min="7450" max="7450" width="13.42578125" style="478" customWidth="1"/>
    <col min="7451"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5.5703125" style="478" customWidth="1"/>
    <col min="7685" max="7686" width="3.7109375" style="478" customWidth="1"/>
    <col min="7687" max="7687" width="22" style="478" customWidth="1"/>
    <col min="7688" max="7688" width="5.5703125" style="478" customWidth="1"/>
    <col min="7689" max="7690" width="3.7109375" style="478" customWidth="1"/>
    <col min="7691" max="7691" width="22" style="478" customWidth="1"/>
    <col min="7692" max="7692" width="5.5703125" style="478" customWidth="1"/>
    <col min="7693" max="7694" width="3.7109375" style="478" customWidth="1"/>
    <col min="7695" max="7695" width="22" style="478" customWidth="1"/>
    <col min="7696" max="7697" width="15.7109375" style="478" customWidth="1"/>
    <col min="7698" max="7698" width="11.7109375" style="478" customWidth="1"/>
    <col min="7699" max="7699" width="6.42578125" style="478" bestFit="1" customWidth="1"/>
    <col min="7700" max="7700" width="11.7109375" style="478" customWidth="1"/>
    <col min="7701" max="7701" width="0" style="478" hidden="1" customWidth="1"/>
    <col min="7702" max="7702" width="3.7109375" style="478" customWidth="1"/>
    <col min="7703" max="7703" width="11.140625" style="478" bestFit="1" customWidth="1"/>
    <col min="7704" max="7705" width="10.5703125" style="478"/>
    <col min="7706" max="7706" width="13.42578125" style="478" customWidth="1"/>
    <col min="7707"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5.5703125" style="478" customWidth="1"/>
    <col min="7941" max="7942" width="3.7109375" style="478" customWidth="1"/>
    <col min="7943" max="7943" width="22" style="478" customWidth="1"/>
    <col min="7944" max="7944" width="5.5703125" style="478" customWidth="1"/>
    <col min="7945" max="7946" width="3.7109375" style="478" customWidth="1"/>
    <col min="7947" max="7947" width="22" style="478" customWidth="1"/>
    <col min="7948" max="7948" width="5.5703125" style="478" customWidth="1"/>
    <col min="7949" max="7950" width="3.7109375" style="478" customWidth="1"/>
    <col min="7951" max="7951" width="22" style="478" customWidth="1"/>
    <col min="7952" max="7953" width="15.7109375" style="478" customWidth="1"/>
    <col min="7954" max="7954" width="11.7109375" style="478" customWidth="1"/>
    <col min="7955" max="7955" width="6.42578125" style="478" bestFit="1" customWidth="1"/>
    <col min="7956" max="7956" width="11.7109375" style="478" customWidth="1"/>
    <col min="7957" max="7957" width="0" style="478" hidden="1" customWidth="1"/>
    <col min="7958" max="7958" width="3.7109375" style="478" customWidth="1"/>
    <col min="7959" max="7959" width="11.140625" style="478" bestFit="1" customWidth="1"/>
    <col min="7960" max="7961" width="10.5703125" style="478"/>
    <col min="7962" max="7962" width="13.42578125" style="478" customWidth="1"/>
    <col min="7963"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5.5703125" style="478" customWidth="1"/>
    <col min="8197" max="8198" width="3.7109375" style="478" customWidth="1"/>
    <col min="8199" max="8199" width="22" style="478" customWidth="1"/>
    <col min="8200" max="8200" width="5.5703125" style="478" customWidth="1"/>
    <col min="8201" max="8202" width="3.7109375" style="478" customWidth="1"/>
    <col min="8203" max="8203" width="22" style="478" customWidth="1"/>
    <col min="8204" max="8204" width="5.5703125" style="478" customWidth="1"/>
    <col min="8205" max="8206" width="3.7109375" style="478" customWidth="1"/>
    <col min="8207" max="8207" width="22" style="478" customWidth="1"/>
    <col min="8208" max="8209" width="15.7109375" style="478" customWidth="1"/>
    <col min="8210" max="8210" width="11.7109375" style="478" customWidth="1"/>
    <col min="8211" max="8211" width="6.42578125" style="478" bestFit="1" customWidth="1"/>
    <col min="8212" max="8212" width="11.7109375" style="478" customWidth="1"/>
    <col min="8213" max="8213" width="0" style="478" hidden="1" customWidth="1"/>
    <col min="8214" max="8214" width="3.7109375" style="478" customWidth="1"/>
    <col min="8215" max="8215" width="11.140625" style="478" bestFit="1" customWidth="1"/>
    <col min="8216" max="8217" width="10.5703125" style="478"/>
    <col min="8218" max="8218" width="13.42578125" style="478" customWidth="1"/>
    <col min="8219"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5.5703125" style="478" customWidth="1"/>
    <col min="8453" max="8454" width="3.7109375" style="478" customWidth="1"/>
    <col min="8455" max="8455" width="22" style="478" customWidth="1"/>
    <col min="8456" max="8456" width="5.5703125" style="478" customWidth="1"/>
    <col min="8457" max="8458" width="3.7109375" style="478" customWidth="1"/>
    <col min="8459" max="8459" width="22" style="478" customWidth="1"/>
    <col min="8460" max="8460" width="5.5703125" style="478" customWidth="1"/>
    <col min="8461" max="8462" width="3.7109375" style="478" customWidth="1"/>
    <col min="8463" max="8463" width="22" style="478" customWidth="1"/>
    <col min="8464" max="8465" width="15.7109375" style="478" customWidth="1"/>
    <col min="8466" max="8466" width="11.7109375" style="478" customWidth="1"/>
    <col min="8467" max="8467" width="6.42578125" style="478" bestFit="1" customWidth="1"/>
    <col min="8468" max="8468" width="11.7109375" style="478" customWidth="1"/>
    <col min="8469" max="8469" width="0" style="478" hidden="1" customWidth="1"/>
    <col min="8470" max="8470" width="3.7109375" style="478" customWidth="1"/>
    <col min="8471" max="8471" width="11.140625" style="478" bestFit="1" customWidth="1"/>
    <col min="8472" max="8473" width="10.5703125" style="478"/>
    <col min="8474" max="8474" width="13.42578125" style="478" customWidth="1"/>
    <col min="8475"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5.5703125" style="478" customWidth="1"/>
    <col min="8709" max="8710" width="3.7109375" style="478" customWidth="1"/>
    <col min="8711" max="8711" width="22" style="478" customWidth="1"/>
    <col min="8712" max="8712" width="5.5703125" style="478" customWidth="1"/>
    <col min="8713" max="8714" width="3.7109375" style="478" customWidth="1"/>
    <col min="8715" max="8715" width="22" style="478" customWidth="1"/>
    <col min="8716" max="8716" width="5.5703125" style="478" customWidth="1"/>
    <col min="8717" max="8718" width="3.7109375" style="478" customWidth="1"/>
    <col min="8719" max="8719" width="22" style="478" customWidth="1"/>
    <col min="8720" max="8721" width="15.7109375" style="478" customWidth="1"/>
    <col min="8722" max="8722" width="11.7109375" style="478" customWidth="1"/>
    <col min="8723" max="8723" width="6.42578125" style="478" bestFit="1" customWidth="1"/>
    <col min="8724" max="8724" width="11.7109375" style="478" customWidth="1"/>
    <col min="8725" max="8725" width="0" style="478" hidden="1" customWidth="1"/>
    <col min="8726" max="8726" width="3.7109375" style="478" customWidth="1"/>
    <col min="8727" max="8727" width="11.140625" style="478" bestFit="1" customWidth="1"/>
    <col min="8728" max="8729" width="10.5703125" style="478"/>
    <col min="8730" max="8730" width="13.42578125" style="478" customWidth="1"/>
    <col min="8731"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5.5703125" style="478" customWidth="1"/>
    <col min="8965" max="8966" width="3.7109375" style="478" customWidth="1"/>
    <col min="8967" max="8967" width="22" style="478" customWidth="1"/>
    <col min="8968" max="8968" width="5.5703125" style="478" customWidth="1"/>
    <col min="8969" max="8970" width="3.7109375" style="478" customWidth="1"/>
    <col min="8971" max="8971" width="22" style="478" customWidth="1"/>
    <col min="8972" max="8972" width="5.5703125" style="478" customWidth="1"/>
    <col min="8973" max="8974" width="3.7109375" style="478" customWidth="1"/>
    <col min="8975" max="8975" width="22" style="478" customWidth="1"/>
    <col min="8976" max="8977" width="15.7109375" style="478" customWidth="1"/>
    <col min="8978" max="8978" width="11.7109375" style="478" customWidth="1"/>
    <col min="8979" max="8979" width="6.42578125" style="478" bestFit="1" customWidth="1"/>
    <col min="8980" max="8980" width="11.7109375" style="478" customWidth="1"/>
    <col min="8981" max="8981" width="0" style="478" hidden="1" customWidth="1"/>
    <col min="8982" max="8982" width="3.7109375" style="478" customWidth="1"/>
    <col min="8983" max="8983" width="11.140625" style="478" bestFit="1" customWidth="1"/>
    <col min="8984" max="8985" width="10.5703125" style="478"/>
    <col min="8986" max="8986" width="13.42578125" style="478" customWidth="1"/>
    <col min="8987"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5.5703125" style="478" customWidth="1"/>
    <col min="9221" max="9222" width="3.7109375" style="478" customWidth="1"/>
    <col min="9223" max="9223" width="22" style="478" customWidth="1"/>
    <col min="9224" max="9224" width="5.5703125" style="478" customWidth="1"/>
    <col min="9225" max="9226" width="3.7109375" style="478" customWidth="1"/>
    <col min="9227" max="9227" width="22" style="478" customWidth="1"/>
    <col min="9228" max="9228" width="5.5703125" style="478" customWidth="1"/>
    <col min="9229" max="9230" width="3.7109375" style="478" customWidth="1"/>
    <col min="9231" max="9231" width="22" style="478" customWidth="1"/>
    <col min="9232" max="9233" width="15.7109375" style="478" customWidth="1"/>
    <col min="9234" max="9234" width="11.7109375" style="478" customWidth="1"/>
    <col min="9235" max="9235" width="6.42578125" style="478" bestFit="1" customWidth="1"/>
    <col min="9236" max="9236" width="11.7109375" style="478" customWidth="1"/>
    <col min="9237" max="9237" width="0" style="478" hidden="1" customWidth="1"/>
    <col min="9238" max="9238" width="3.7109375" style="478" customWidth="1"/>
    <col min="9239" max="9239" width="11.140625" style="478" bestFit="1" customWidth="1"/>
    <col min="9240" max="9241" width="10.5703125" style="478"/>
    <col min="9242" max="9242" width="13.42578125" style="478" customWidth="1"/>
    <col min="9243"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5.5703125" style="478" customWidth="1"/>
    <col min="9477" max="9478" width="3.7109375" style="478" customWidth="1"/>
    <col min="9479" max="9479" width="22" style="478" customWidth="1"/>
    <col min="9480" max="9480" width="5.5703125" style="478" customWidth="1"/>
    <col min="9481" max="9482" width="3.7109375" style="478" customWidth="1"/>
    <col min="9483" max="9483" width="22" style="478" customWidth="1"/>
    <col min="9484" max="9484" width="5.5703125" style="478" customWidth="1"/>
    <col min="9485" max="9486" width="3.7109375" style="478" customWidth="1"/>
    <col min="9487" max="9487" width="22" style="478" customWidth="1"/>
    <col min="9488" max="9489" width="15.7109375" style="478" customWidth="1"/>
    <col min="9490" max="9490" width="11.7109375" style="478" customWidth="1"/>
    <col min="9491" max="9491" width="6.42578125" style="478" bestFit="1" customWidth="1"/>
    <col min="9492" max="9492" width="11.7109375" style="478" customWidth="1"/>
    <col min="9493" max="9493" width="0" style="478" hidden="1" customWidth="1"/>
    <col min="9494" max="9494" width="3.7109375" style="478" customWidth="1"/>
    <col min="9495" max="9495" width="11.140625" style="478" bestFit="1" customWidth="1"/>
    <col min="9496" max="9497" width="10.5703125" style="478"/>
    <col min="9498" max="9498" width="13.42578125" style="478" customWidth="1"/>
    <col min="9499"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5.5703125" style="478" customWidth="1"/>
    <col min="9733" max="9734" width="3.7109375" style="478" customWidth="1"/>
    <col min="9735" max="9735" width="22" style="478" customWidth="1"/>
    <col min="9736" max="9736" width="5.5703125" style="478" customWidth="1"/>
    <col min="9737" max="9738" width="3.7109375" style="478" customWidth="1"/>
    <col min="9739" max="9739" width="22" style="478" customWidth="1"/>
    <col min="9740" max="9740" width="5.5703125" style="478" customWidth="1"/>
    <col min="9741" max="9742" width="3.7109375" style="478" customWidth="1"/>
    <col min="9743" max="9743" width="22" style="478" customWidth="1"/>
    <col min="9744" max="9745" width="15.7109375" style="478" customWidth="1"/>
    <col min="9746" max="9746" width="11.7109375" style="478" customWidth="1"/>
    <col min="9747" max="9747" width="6.42578125" style="478" bestFit="1" customWidth="1"/>
    <col min="9748" max="9748" width="11.7109375" style="478" customWidth="1"/>
    <col min="9749" max="9749" width="0" style="478" hidden="1" customWidth="1"/>
    <col min="9750" max="9750" width="3.7109375" style="478" customWidth="1"/>
    <col min="9751" max="9751" width="11.140625" style="478" bestFit="1" customWidth="1"/>
    <col min="9752" max="9753" width="10.5703125" style="478"/>
    <col min="9754" max="9754" width="13.42578125" style="478" customWidth="1"/>
    <col min="9755"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5.5703125" style="478" customWidth="1"/>
    <col min="9989" max="9990" width="3.7109375" style="478" customWidth="1"/>
    <col min="9991" max="9991" width="22" style="478" customWidth="1"/>
    <col min="9992" max="9992" width="5.5703125" style="478" customWidth="1"/>
    <col min="9993" max="9994" width="3.7109375" style="478" customWidth="1"/>
    <col min="9995" max="9995" width="22" style="478" customWidth="1"/>
    <col min="9996" max="9996" width="5.5703125" style="478" customWidth="1"/>
    <col min="9997" max="9998" width="3.7109375" style="478" customWidth="1"/>
    <col min="9999" max="9999" width="22" style="478" customWidth="1"/>
    <col min="10000" max="10001" width="15.7109375" style="478" customWidth="1"/>
    <col min="10002" max="10002" width="11.7109375" style="478" customWidth="1"/>
    <col min="10003" max="10003" width="6.42578125" style="478" bestFit="1" customWidth="1"/>
    <col min="10004" max="10004" width="11.7109375" style="478" customWidth="1"/>
    <col min="10005" max="10005" width="0" style="478" hidden="1" customWidth="1"/>
    <col min="10006" max="10006" width="3.7109375" style="478" customWidth="1"/>
    <col min="10007" max="10007" width="11.140625" style="478" bestFit="1" customWidth="1"/>
    <col min="10008" max="10009" width="10.5703125" style="478"/>
    <col min="10010" max="10010" width="13.42578125" style="478" customWidth="1"/>
    <col min="10011"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5.5703125" style="478" customWidth="1"/>
    <col min="10245" max="10246" width="3.7109375" style="478" customWidth="1"/>
    <col min="10247" max="10247" width="22" style="478" customWidth="1"/>
    <col min="10248" max="10248" width="5.5703125" style="478" customWidth="1"/>
    <col min="10249" max="10250" width="3.7109375" style="478" customWidth="1"/>
    <col min="10251" max="10251" width="22" style="478" customWidth="1"/>
    <col min="10252" max="10252" width="5.5703125" style="478" customWidth="1"/>
    <col min="10253" max="10254" width="3.7109375" style="478" customWidth="1"/>
    <col min="10255" max="10255" width="22" style="478" customWidth="1"/>
    <col min="10256" max="10257" width="15.7109375" style="478" customWidth="1"/>
    <col min="10258" max="10258" width="11.7109375" style="478" customWidth="1"/>
    <col min="10259" max="10259" width="6.42578125" style="478" bestFit="1" customWidth="1"/>
    <col min="10260" max="10260" width="11.7109375" style="478" customWidth="1"/>
    <col min="10261" max="10261" width="0" style="478" hidden="1" customWidth="1"/>
    <col min="10262" max="10262" width="3.7109375" style="478" customWidth="1"/>
    <col min="10263" max="10263" width="11.140625" style="478" bestFit="1" customWidth="1"/>
    <col min="10264" max="10265" width="10.5703125" style="478"/>
    <col min="10266" max="10266" width="13.42578125" style="478" customWidth="1"/>
    <col min="10267"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5.5703125" style="478" customWidth="1"/>
    <col min="10501" max="10502" width="3.7109375" style="478" customWidth="1"/>
    <col min="10503" max="10503" width="22" style="478" customWidth="1"/>
    <col min="10504" max="10504" width="5.5703125" style="478" customWidth="1"/>
    <col min="10505" max="10506" width="3.7109375" style="478" customWidth="1"/>
    <col min="10507" max="10507" width="22" style="478" customWidth="1"/>
    <col min="10508" max="10508" width="5.5703125" style="478" customWidth="1"/>
    <col min="10509" max="10510" width="3.7109375" style="478" customWidth="1"/>
    <col min="10511" max="10511" width="22" style="478" customWidth="1"/>
    <col min="10512" max="10513" width="15.7109375" style="478" customWidth="1"/>
    <col min="10514" max="10514" width="11.7109375" style="478" customWidth="1"/>
    <col min="10515" max="10515" width="6.42578125" style="478" bestFit="1" customWidth="1"/>
    <col min="10516" max="10516" width="11.7109375" style="478" customWidth="1"/>
    <col min="10517" max="10517" width="0" style="478" hidden="1" customWidth="1"/>
    <col min="10518" max="10518" width="3.7109375" style="478" customWidth="1"/>
    <col min="10519" max="10519" width="11.140625" style="478" bestFit="1" customWidth="1"/>
    <col min="10520" max="10521" width="10.5703125" style="478"/>
    <col min="10522" max="10522" width="13.42578125" style="478" customWidth="1"/>
    <col min="10523"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5.5703125" style="478" customWidth="1"/>
    <col min="10757" max="10758" width="3.7109375" style="478" customWidth="1"/>
    <col min="10759" max="10759" width="22" style="478" customWidth="1"/>
    <col min="10760" max="10760" width="5.5703125" style="478" customWidth="1"/>
    <col min="10761" max="10762" width="3.7109375" style="478" customWidth="1"/>
    <col min="10763" max="10763" width="22" style="478" customWidth="1"/>
    <col min="10764" max="10764" width="5.5703125" style="478" customWidth="1"/>
    <col min="10765" max="10766" width="3.7109375" style="478" customWidth="1"/>
    <col min="10767" max="10767" width="22" style="478" customWidth="1"/>
    <col min="10768" max="10769" width="15.7109375" style="478" customWidth="1"/>
    <col min="10770" max="10770" width="11.7109375" style="478" customWidth="1"/>
    <col min="10771" max="10771" width="6.42578125" style="478" bestFit="1" customWidth="1"/>
    <col min="10772" max="10772" width="11.7109375" style="478" customWidth="1"/>
    <col min="10773" max="10773" width="0" style="478" hidden="1" customWidth="1"/>
    <col min="10774" max="10774" width="3.7109375" style="478" customWidth="1"/>
    <col min="10775" max="10775" width="11.140625" style="478" bestFit="1" customWidth="1"/>
    <col min="10776" max="10777" width="10.5703125" style="478"/>
    <col min="10778" max="10778" width="13.42578125" style="478" customWidth="1"/>
    <col min="10779"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5.5703125" style="478" customWidth="1"/>
    <col min="11013" max="11014" width="3.7109375" style="478" customWidth="1"/>
    <col min="11015" max="11015" width="22" style="478" customWidth="1"/>
    <col min="11016" max="11016" width="5.5703125" style="478" customWidth="1"/>
    <col min="11017" max="11018" width="3.7109375" style="478" customWidth="1"/>
    <col min="11019" max="11019" width="22" style="478" customWidth="1"/>
    <col min="11020" max="11020" width="5.5703125" style="478" customWidth="1"/>
    <col min="11021" max="11022" width="3.7109375" style="478" customWidth="1"/>
    <col min="11023" max="11023" width="22" style="478" customWidth="1"/>
    <col min="11024" max="11025" width="15.7109375" style="478" customWidth="1"/>
    <col min="11026" max="11026" width="11.7109375" style="478" customWidth="1"/>
    <col min="11027" max="11027" width="6.42578125" style="478" bestFit="1" customWidth="1"/>
    <col min="11028" max="11028" width="11.7109375" style="478" customWidth="1"/>
    <col min="11029" max="11029" width="0" style="478" hidden="1" customWidth="1"/>
    <col min="11030" max="11030" width="3.7109375" style="478" customWidth="1"/>
    <col min="11031" max="11031" width="11.140625" style="478" bestFit="1" customWidth="1"/>
    <col min="11032" max="11033" width="10.5703125" style="478"/>
    <col min="11034" max="11034" width="13.42578125" style="478" customWidth="1"/>
    <col min="11035"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5.5703125" style="478" customWidth="1"/>
    <col min="11269" max="11270" width="3.7109375" style="478" customWidth="1"/>
    <col min="11271" max="11271" width="22" style="478" customWidth="1"/>
    <col min="11272" max="11272" width="5.5703125" style="478" customWidth="1"/>
    <col min="11273" max="11274" width="3.7109375" style="478" customWidth="1"/>
    <col min="11275" max="11275" width="22" style="478" customWidth="1"/>
    <col min="11276" max="11276" width="5.5703125" style="478" customWidth="1"/>
    <col min="11277" max="11278" width="3.7109375" style="478" customWidth="1"/>
    <col min="11279" max="11279" width="22" style="478" customWidth="1"/>
    <col min="11280" max="11281" width="15.7109375" style="478" customWidth="1"/>
    <col min="11282" max="11282" width="11.7109375" style="478" customWidth="1"/>
    <col min="11283" max="11283" width="6.42578125" style="478" bestFit="1" customWidth="1"/>
    <col min="11284" max="11284" width="11.7109375" style="478" customWidth="1"/>
    <col min="11285" max="11285" width="0" style="478" hidden="1" customWidth="1"/>
    <col min="11286" max="11286" width="3.7109375" style="478" customWidth="1"/>
    <col min="11287" max="11287" width="11.140625" style="478" bestFit="1" customWidth="1"/>
    <col min="11288" max="11289" width="10.5703125" style="478"/>
    <col min="11290" max="11290" width="13.42578125" style="478" customWidth="1"/>
    <col min="11291"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5.5703125" style="478" customWidth="1"/>
    <col min="11525" max="11526" width="3.7109375" style="478" customWidth="1"/>
    <col min="11527" max="11527" width="22" style="478" customWidth="1"/>
    <col min="11528" max="11528" width="5.5703125" style="478" customWidth="1"/>
    <col min="11529" max="11530" width="3.7109375" style="478" customWidth="1"/>
    <col min="11531" max="11531" width="22" style="478" customWidth="1"/>
    <col min="11532" max="11532" width="5.5703125" style="478" customWidth="1"/>
    <col min="11533" max="11534" width="3.7109375" style="478" customWidth="1"/>
    <col min="11535" max="11535" width="22" style="478" customWidth="1"/>
    <col min="11536" max="11537" width="15.7109375" style="478" customWidth="1"/>
    <col min="11538" max="11538" width="11.7109375" style="478" customWidth="1"/>
    <col min="11539" max="11539" width="6.42578125" style="478" bestFit="1" customWidth="1"/>
    <col min="11540" max="11540" width="11.7109375" style="478" customWidth="1"/>
    <col min="11541" max="11541" width="0" style="478" hidden="1" customWidth="1"/>
    <col min="11542" max="11542" width="3.7109375" style="478" customWidth="1"/>
    <col min="11543" max="11543" width="11.140625" style="478" bestFit="1" customWidth="1"/>
    <col min="11544" max="11545" width="10.5703125" style="478"/>
    <col min="11546" max="11546" width="13.42578125" style="478" customWidth="1"/>
    <col min="11547"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5.5703125" style="478" customWidth="1"/>
    <col min="11781" max="11782" width="3.7109375" style="478" customWidth="1"/>
    <col min="11783" max="11783" width="22" style="478" customWidth="1"/>
    <col min="11784" max="11784" width="5.5703125" style="478" customWidth="1"/>
    <col min="11785" max="11786" width="3.7109375" style="478" customWidth="1"/>
    <col min="11787" max="11787" width="22" style="478" customWidth="1"/>
    <col min="11788" max="11788" width="5.5703125" style="478" customWidth="1"/>
    <col min="11789" max="11790" width="3.7109375" style="478" customWidth="1"/>
    <col min="11791" max="11791" width="22" style="478" customWidth="1"/>
    <col min="11792" max="11793" width="15.7109375" style="478" customWidth="1"/>
    <col min="11794" max="11794" width="11.7109375" style="478" customWidth="1"/>
    <col min="11795" max="11795" width="6.42578125" style="478" bestFit="1" customWidth="1"/>
    <col min="11796" max="11796" width="11.7109375" style="478" customWidth="1"/>
    <col min="11797" max="11797" width="0" style="478" hidden="1" customWidth="1"/>
    <col min="11798" max="11798" width="3.7109375" style="478" customWidth="1"/>
    <col min="11799" max="11799" width="11.140625" style="478" bestFit="1" customWidth="1"/>
    <col min="11800" max="11801" width="10.5703125" style="478"/>
    <col min="11802" max="11802" width="13.42578125" style="478" customWidth="1"/>
    <col min="11803"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5.5703125" style="478" customWidth="1"/>
    <col min="12037" max="12038" width="3.7109375" style="478" customWidth="1"/>
    <col min="12039" max="12039" width="22" style="478" customWidth="1"/>
    <col min="12040" max="12040" width="5.5703125" style="478" customWidth="1"/>
    <col min="12041" max="12042" width="3.7109375" style="478" customWidth="1"/>
    <col min="12043" max="12043" width="22" style="478" customWidth="1"/>
    <col min="12044" max="12044" width="5.5703125" style="478" customWidth="1"/>
    <col min="12045" max="12046" width="3.7109375" style="478" customWidth="1"/>
    <col min="12047" max="12047" width="22" style="478" customWidth="1"/>
    <col min="12048" max="12049" width="15.7109375" style="478" customWidth="1"/>
    <col min="12050" max="12050" width="11.7109375" style="478" customWidth="1"/>
    <col min="12051" max="12051" width="6.42578125" style="478" bestFit="1" customWidth="1"/>
    <col min="12052" max="12052" width="11.7109375" style="478" customWidth="1"/>
    <col min="12053" max="12053" width="0" style="478" hidden="1" customWidth="1"/>
    <col min="12054" max="12054" width="3.7109375" style="478" customWidth="1"/>
    <col min="12055" max="12055" width="11.140625" style="478" bestFit="1" customWidth="1"/>
    <col min="12056" max="12057" width="10.5703125" style="478"/>
    <col min="12058" max="12058" width="13.42578125" style="478" customWidth="1"/>
    <col min="12059"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5.5703125" style="478" customWidth="1"/>
    <col min="12293" max="12294" width="3.7109375" style="478" customWidth="1"/>
    <col min="12295" max="12295" width="22" style="478" customWidth="1"/>
    <col min="12296" max="12296" width="5.5703125" style="478" customWidth="1"/>
    <col min="12297" max="12298" width="3.7109375" style="478" customWidth="1"/>
    <col min="12299" max="12299" width="22" style="478" customWidth="1"/>
    <col min="12300" max="12300" width="5.5703125" style="478" customWidth="1"/>
    <col min="12301" max="12302" width="3.7109375" style="478" customWidth="1"/>
    <col min="12303" max="12303" width="22" style="478" customWidth="1"/>
    <col min="12304" max="12305" width="15.7109375" style="478" customWidth="1"/>
    <col min="12306" max="12306" width="11.7109375" style="478" customWidth="1"/>
    <col min="12307" max="12307" width="6.42578125" style="478" bestFit="1" customWidth="1"/>
    <col min="12308" max="12308" width="11.7109375" style="478" customWidth="1"/>
    <col min="12309" max="12309" width="0" style="478" hidden="1" customWidth="1"/>
    <col min="12310" max="12310" width="3.7109375" style="478" customWidth="1"/>
    <col min="12311" max="12311" width="11.140625" style="478" bestFit="1" customWidth="1"/>
    <col min="12312" max="12313" width="10.5703125" style="478"/>
    <col min="12314" max="12314" width="13.42578125" style="478" customWidth="1"/>
    <col min="12315"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5.5703125" style="478" customWidth="1"/>
    <col min="12549" max="12550" width="3.7109375" style="478" customWidth="1"/>
    <col min="12551" max="12551" width="22" style="478" customWidth="1"/>
    <col min="12552" max="12552" width="5.5703125" style="478" customWidth="1"/>
    <col min="12553" max="12554" width="3.7109375" style="478" customWidth="1"/>
    <col min="12555" max="12555" width="22" style="478" customWidth="1"/>
    <col min="12556" max="12556" width="5.5703125" style="478" customWidth="1"/>
    <col min="12557" max="12558" width="3.7109375" style="478" customWidth="1"/>
    <col min="12559" max="12559" width="22" style="478" customWidth="1"/>
    <col min="12560" max="12561" width="15.7109375" style="478" customWidth="1"/>
    <col min="12562" max="12562" width="11.7109375" style="478" customWidth="1"/>
    <col min="12563" max="12563" width="6.42578125" style="478" bestFit="1" customWidth="1"/>
    <col min="12564" max="12564" width="11.7109375" style="478" customWidth="1"/>
    <col min="12565" max="12565" width="0" style="478" hidden="1" customWidth="1"/>
    <col min="12566" max="12566" width="3.7109375" style="478" customWidth="1"/>
    <col min="12567" max="12567" width="11.140625" style="478" bestFit="1" customWidth="1"/>
    <col min="12568" max="12569" width="10.5703125" style="478"/>
    <col min="12570" max="12570" width="13.42578125" style="478" customWidth="1"/>
    <col min="12571"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5.5703125" style="478" customWidth="1"/>
    <col min="12805" max="12806" width="3.7109375" style="478" customWidth="1"/>
    <col min="12807" max="12807" width="22" style="478" customWidth="1"/>
    <col min="12808" max="12808" width="5.5703125" style="478" customWidth="1"/>
    <col min="12809" max="12810" width="3.7109375" style="478" customWidth="1"/>
    <col min="12811" max="12811" width="22" style="478" customWidth="1"/>
    <col min="12812" max="12812" width="5.5703125" style="478" customWidth="1"/>
    <col min="12813" max="12814" width="3.7109375" style="478" customWidth="1"/>
    <col min="12815" max="12815" width="22" style="478" customWidth="1"/>
    <col min="12816" max="12817" width="15.7109375" style="478" customWidth="1"/>
    <col min="12818" max="12818" width="11.7109375" style="478" customWidth="1"/>
    <col min="12819" max="12819" width="6.42578125" style="478" bestFit="1" customWidth="1"/>
    <col min="12820" max="12820" width="11.7109375" style="478" customWidth="1"/>
    <col min="12821" max="12821" width="0" style="478" hidden="1" customWidth="1"/>
    <col min="12822" max="12822" width="3.7109375" style="478" customWidth="1"/>
    <col min="12823" max="12823" width="11.140625" style="478" bestFit="1" customWidth="1"/>
    <col min="12824" max="12825" width="10.5703125" style="478"/>
    <col min="12826" max="12826" width="13.42578125" style="478" customWidth="1"/>
    <col min="12827"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5.5703125" style="478" customWidth="1"/>
    <col min="13061" max="13062" width="3.7109375" style="478" customWidth="1"/>
    <col min="13063" max="13063" width="22" style="478" customWidth="1"/>
    <col min="13064" max="13064" width="5.5703125" style="478" customWidth="1"/>
    <col min="13065" max="13066" width="3.7109375" style="478" customWidth="1"/>
    <col min="13067" max="13067" width="22" style="478" customWidth="1"/>
    <col min="13068" max="13068" width="5.5703125" style="478" customWidth="1"/>
    <col min="13069" max="13070" width="3.7109375" style="478" customWidth="1"/>
    <col min="13071" max="13071" width="22" style="478" customWidth="1"/>
    <col min="13072" max="13073" width="15.7109375" style="478" customWidth="1"/>
    <col min="13074" max="13074" width="11.7109375" style="478" customWidth="1"/>
    <col min="13075" max="13075" width="6.42578125" style="478" bestFit="1" customWidth="1"/>
    <col min="13076" max="13076" width="11.7109375" style="478" customWidth="1"/>
    <col min="13077" max="13077" width="0" style="478" hidden="1" customWidth="1"/>
    <col min="13078" max="13078" width="3.7109375" style="478" customWidth="1"/>
    <col min="13079" max="13079" width="11.140625" style="478" bestFit="1" customWidth="1"/>
    <col min="13080" max="13081" width="10.5703125" style="478"/>
    <col min="13082" max="13082" width="13.42578125" style="478" customWidth="1"/>
    <col min="13083"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5.5703125" style="478" customWidth="1"/>
    <col min="13317" max="13318" width="3.7109375" style="478" customWidth="1"/>
    <col min="13319" max="13319" width="22" style="478" customWidth="1"/>
    <col min="13320" max="13320" width="5.5703125" style="478" customWidth="1"/>
    <col min="13321" max="13322" width="3.7109375" style="478" customWidth="1"/>
    <col min="13323" max="13323" width="22" style="478" customWidth="1"/>
    <col min="13324" max="13324" width="5.5703125" style="478" customWidth="1"/>
    <col min="13325" max="13326" width="3.7109375" style="478" customWidth="1"/>
    <col min="13327" max="13327" width="22" style="478" customWidth="1"/>
    <col min="13328" max="13329" width="15.7109375" style="478" customWidth="1"/>
    <col min="13330" max="13330" width="11.7109375" style="478" customWidth="1"/>
    <col min="13331" max="13331" width="6.42578125" style="478" bestFit="1" customWidth="1"/>
    <col min="13332" max="13332" width="11.7109375" style="478" customWidth="1"/>
    <col min="13333" max="13333" width="0" style="478" hidden="1" customWidth="1"/>
    <col min="13334" max="13334" width="3.7109375" style="478" customWidth="1"/>
    <col min="13335" max="13335" width="11.140625" style="478" bestFit="1" customWidth="1"/>
    <col min="13336" max="13337" width="10.5703125" style="478"/>
    <col min="13338" max="13338" width="13.42578125" style="478" customWidth="1"/>
    <col min="13339"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5.5703125" style="478" customWidth="1"/>
    <col min="13573" max="13574" width="3.7109375" style="478" customWidth="1"/>
    <col min="13575" max="13575" width="22" style="478" customWidth="1"/>
    <col min="13576" max="13576" width="5.5703125" style="478" customWidth="1"/>
    <col min="13577" max="13578" width="3.7109375" style="478" customWidth="1"/>
    <col min="13579" max="13579" width="22" style="478" customWidth="1"/>
    <col min="13580" max="13580" width="5.5703125" style="478" customWidth="1"/>
    <col min="13581" max="13582" width="3.7109375" style="478" customWidth="1"/>
    <col min="13583" max="13583" width="22" style="478" customWidth="1"/>
    <col min="13584" max="13585" width="15.7109375" style="478" customWidth="1"/>
    <col min="13586" max="13586" width="11.7109375" style="478" customWidth="1"/>
    <col min="13587" max="13587" width="6.42578125" style="478" bestFit="1" customWidth="1"/>
    <col min="13588" max="13588" width="11.7109375" style="478" customWidth="1"/>
    <col min="13589" max="13589" width="0" style="478" hidden="1" customWidth="1"/>
    <col min="13590" max="13590" width="3.7109375" style="478" customWidth="1"/>
    <col min="13591" max="13591" width="11.140625" style="478" bestFit="1" customWidth="1"/>
    <col min="13592" max="13593" width="10.5703125" style="478"/>
    <col min="13594" max="13594" width="13.42578125" style="478" customWidth="1"/>
    <col min="13595"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5.5703125" style="478" customWidth="1"/>
    <col min="13829" max="13830" width="3.7109375" style="478" customWidth="1"/>
    <col min="13831" max="13831" width="22" style="478" customWidth="1"/>
    <col min="13832" max="13832" width="5.5703125" style="478" customWidth="1"/>
    <col min="13833" max="13834" width="3.7109375" style="478" customWidth="1"/>
    <col min="13835" max="13835" width="22" style="478" customWidth="1"/>
    <col min="13836" max="13836" width="5.5703125" style="478" customWidth="1"/>
    <col min="13837" max="13838" width="3.7109375" style="478" customWidth="1"/>
    <col min="13839" max="13839" width="22" style="478" customWidth="1"/>
    <col min="13840" max="13841" width="15.7109375" style="478" customWidth="1"/>
    <col min="13842" max="13842" width="11.7109375" style="478" customWidth="1"/>
    <col min="13843" max="13843" width="6.42578125" style="478" bestFit="1" customWidth="1"/>
    <col min="13844" max="13844" width="11.7109375" style="478" customWidth="1"/>
    <col min="13845" max="13845" width="0" style="478" hidden="1" customWidth="1"/>
    <col min="13846" max="13846" width="3.7109375" style="478" customWidth="1"/>
    <col min="13847" max="13847" width="11.140625" style="478" bestFit="1" customWidth="1"/>
    <col min="13848" max="13849" width="10.5703125" style="478"/>
    <col min="13850" max="13850" width="13.42578125" style="478" customWidth="1"/>
    <col min="13851"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5.5703125" style="478" customWidth="1"/>
    <col min="14085" max="14086" width="3.7109375" style="478" customWidth="1"/>
    <col min="14087" max="14087" width="22" style="478" customWidth="1"/>
    <col min="14088" max="14088" width="5.5703125" style="478" customWidth="1"/>
    <col min="14089" max="14090" width="3.7109375" style="478" customWidth="1"/>
    <col min="14091" max="14091" width="22" style="478" customWidth="1"/>
    <col min="14092" max="14092" width="5.5703125" style="478" customWidth="1"/>
    <col min="14093" max="14094" width="3.7109375" style="478" customWidth="1"/>
    <col min="14095" max="14095" width="22" style="478" customWidth="1"/>
    <col min="14096" max="14097" width="15.7109375" style="478" customWidth="1"/>
    <col min="14098" max="14098" width="11.7109375" style="478" customWidth="1"/>
    <col min="14099" max="14099" width="6.42578125" style="478" bestFit="1" customWidth="1"/>
    <col min="14100" max="14100" width="11.7109375" style="478" customWidth="1"/>
    <col min="14101" max="14101" width="0" style="478" hidden="1" customWidth="1"/>
    <col min="14102" max="14102" width="3.7109375" style="478" customWidth="1"/>
    <col min="14103" max="14103" width="11.140625" style="478" bestFit="1" customWidth="1"/>
    <col min="14104" max="14105" width="10.5703125" style="478"/>
    <col min="14106" max="14106" width="13.42578125" style="478" customWidth="1"/>
    <col min="14107"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5.5703125" style="478" customWidth="1"/>
    <col min="14341" max="14342" width="3.7109375" style="478" customWidth="1"/>
    <col min="14343" max="14343" width="22" style="478" customWidth="1"/>
    <col min="14344" max="14344" width="5.5703125" style="478" customWidth="1"/>
    <col min="14345" max="14346" width="3.7109375" style="478" customWidth="1"/>
    <col min="14347" max="14347" width="22" style="478" customWidth="1"/>
    <col min="14348" max="14348" width="5.5703125" style="478" customWidth="1"/>
    <col min="14349" max="14350" width="3.7109375" style="478" customWidth="1"/>
    <col min="14351" max="14351" width="22" style="478" customWidth="1"/>
    <col min="14352" max="14353" width="15.7109375" style="478" customWidth="1"/>
    <col min="14354" max="14354" width="11.7109375" style="478" customWidth="1"/>
    <col min="14355" max="14355" width="6.42578125" style="478" bestFit="1" customWidth="1"/>
    <col min="14356" max="14356" width="11.7109375" style="478" customWidth="1"/>
    <col min="14357" max="14357" width="0" style="478" hidden="1" customWidth="1"/>
    <col min="14358" max="14358" width="3.7109375" style="478" customWidth="1"/>
    <col min="14359" max="14359" width="11.140625" style="478" bestFit="1" customWidth="1"/>
    <col min="14360" max="14361" width="10.5703125" style="478"/>
    <col min="14362" max="14362" width="13.42578125" style="478" customWidth="1"/>
    <col min="14363"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5.5703125" style="478" customWidth="1"/>
    <col min="14597" max="14598" width="3.7109375" style="478" customWidth="1"/>
    <col min="14599" max="14599" width="22" style="478" customWidth="1"/>
    <col min="14600" max="14600" width="5.5703125" style="478" customWidth="1"/>
    <col min="14601" max="14602" width="3.7109375" style="478" customWidth="1"/>
    <col min="14603" max="14603" width="22" style="478" customWidth="1"/>
    <col min="14604" max="14604" width="5.5703125" style="478" customWidth="1"/>
    <col min="14605" max="14606" width="3.7109375" style="478" customWidth="1"/>
    <col min="14607" max="14607" width="22" style="478" customWidth="1"/>
    <col min="14608" max="14609" width="15.7109375" style="478" customWidth="1"/>
    <col min="14610" max="14610" width="11.7109375" style="478" customWidth="1"/>
    <col min="14611" max="14611" width="6.42578125" style="478" bestFit="1" customWidth="1"/>
    <col min="14612" max="14612" width="11.7109375" style="478" customWidth="1"/>
    <col min="14613" max="14613" width="0" style="478" hidden="1" customWidth="1"/>
    <col min="14614" max="14614" width="3.7109375" style="478" customWidth="1"/>
    <col min="14615" max="14615" width="11.140625" style="478" bestFit="1" customWidth="1"/>
    <col min="14616" max="14617" width="10.5703125" style="478"/>
    <col min="14618" max="14618" width="13.42578125" style="478" customWidth="1"/>
    <col min="14619"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5.5703125" style="478" customWidth="1"/>
    <col min="14853" max="14854" width="3.7109375" style="478" customWidth="1"/>
    <col min="14855" max="14855" width="22" style="478" customWidth="1"/>
    <col min="14856" max="14856" width="5.5703125" style="478" customWidth="1"/>
    <col min="14857" max="14858" width="3.7109375" style="478" customWidth="1"/>
    <col min="14859" max="14859" width="22" style="478" customWidth="1"/>
    <col min="14860" max="14860" width="5.5703125" style="478" customWidth="1"/>
    <col min="14861" max="14862" width="3.7109375" style="478" customWidth="1"/>
    <col min="14863" max="14863" width="22" style="478" customWidth="1"/>
    <col min="14864" max="14865" width="15.7109375" style="478" customWidth="1"/>
    <col min="14866" max="14866" width="11.7109375" style="478" customWidth="1"/>
    <col min="14867" max="14867" width="6.42578125" style="478" bestFit="1" customWidth="1"/>
    <col min="14868" max="14868" width="11.7109375" style="478" customWidth="1"/>
    <col min="14869" max="14869" width="0" style="478" hidden="1" customWidth="1"/>
    <col min="14870" max="14870" width="3.7109375" style="478" customWidth="1"/>
    <col min="14871" max="14871" width="11.140625" style="478" bestFit="1" customWidth="1"/>
    <col min="14872" max="14873" width="10.5703125" style="478"/>
    <col min="14874" max="14874" width="13.42578125" style="478" customWidth="1"/>
    <col min="14875"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5.5703125" style="478" customWidth="1"/>
    <col min="15109" max="15110" width="3.7109375" style="478" customWidth="1"/>
    <col min="15111" max="15111" width="22" style="478" customWidth="1"/>
    <col min="15112" max="15112" width="5.5703125" style="478" customWidth="1"/>
    <col min="15113" max="15114" width="3.7109375" style="478" customWidth="1"/>
    <col min="15115" max="15115" width="22" style="478" customWidth="1"/>
    <col min="15116" max="15116" width="5.5703125" style="478" customWidth="1"/>
    <col min="15117" max="15118" width="3.7109375" style="478" customWidth="1"/>
    <col min="15119" max="15119" width="22" style="478" customWidth="1"/>
    <col min="15120" max="15121" width="15.7109375" style="478" customWidth="1"/>
    <col min="15122" max="15122" width="11.7109375" style="478" customWidth="1"/>
    <col min="15123" max="15123" width="6.42578125" style="478" bestFit="1" customWidth="1"/>
    <col min="15124" max="15124" width="11.7109375" style="478" customWidth="1"/>
    <col min="15125" max="15125" width="0" style="478" hidden="1" customWidth="1"/>
    <col min="15126" max="15126" width="3.7109375" style="478" customWidth="1"/>
    <col min="15127" max="15127" width="11.140625" style="478" bestFit="1" customWidth="1"/>
    <col min="15128" max="15129" width="10.5703125" style="478"/>
    <col min="15130" max="15130" width="13.42578125" style="478" customWidth="1"/>
    <col min="15131"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5.5703125" style="478" customWidth="1"/>
    <col min="15365" max="15366" width="3.7109375" style="478" customWidth="1"/>
    <col min="15367" max="15367" width="22" style="478" customWidth="1"/>
    <col min="15368" max="15368" width="5.5703125" style="478" customWidth="1"/>
    <col min="15369" max="15370" width="3.7109375" style="478" customWidth="1"/>
    <col min="15371" max="15371" width="22" style="478" customWidth="1"/>
    <col min="15372" max="15372" width="5.5703125" style="478" customWidth="1"/>
    <col min="15373" max="15374" width="3.7109375" style="478" customWidth="1"/>
    <col min="15375" max="15375" width="22" style="478" customWidth="1"/>
    <col min="15376" max="15377" width="15.7109375" style="478" customWidth="1"/>
    <col min="15378" max="15378" width="11.7109375" style="478" customWidth="1"/>
    <col min="15379" max="15379" width="6.42578125" style="478" bestFit="1" customWidth="1"/>
    <col min="15380" max="15380" width="11.7109375" style="478" customWidth="1"/>
    <col min="15381" max="15381" width="0" style="478" hidden="1" customWidth="1"/>
    <col min="15382" max="15382" width="3.7109375" style="478" customWidth="1"/>
    <col min="15383" max="15383" width="11.140625" style="478" bestFit="1" customWidth="1"/>
    <col min="15384" max="15385" width="10.5703125" style="478"/>
    <col min="15386" max="15386" width="13.42578125" style="478" customWidth="1"/>
    <col min="15387"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5.5703125" style="478" customWidth="1"/>
    <col min="15621" max="15622" width="3.7109375" style="478" customWidth="1"/>
    <col min="15623" max="15623" width="22" style="478" customWidth="1"/>
    <col min="15624" max="15624" width="5.5703125" style="478" customWidth="1"/>
    <col min="15625" max="15626" width="3.7109375" style="478" customWidth="1"/>
    <col min="15627" max="15627" width="22" style="478" customWidth="1"/>
    <col min="15628" max="15628" width="5.5703125" style="478" customWidth="1"/>
    <col min="15629" max="15630" width="3.7109375" style="478" customWidth="1"/>
    <col min="15631" max="15631" width="22" style="478" customWidth="1"/>
    <col min="15632" max="15633" width="15.7109375" style="478" customWidth="1"/>
    <col min="15634" max="15634" width="11.7109375" style="478" customWidth="1"/>
    <col min="15635" max="15635" width="6.42578125" style="478" bestFit="1" customWidth="1"/>
    <col min="15636" max="15636" width="11.7109375" style="478" customWidth="1"/>
    <col min="15637" max="15637" width="0" style="478" hidden="1" customWidth="1"/>
    <col min="15638" max="15638" width="3.7109375" style="478" customWidth="1"/>
    <col min="15639" max="15639" width="11.140625" style="478" bestFit="1" customWidth="1"/>
    <col min="15640" max="15641" width="10.5703125" style="478"/>
    <col min="15642" max="15642" width="13.42578125" style="478" customWidth="1"/>
    <col min="15643"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5.5703125" style="478" customWidth="1"/>
    <col min="15877" max="15878" width="3.7109375" style="478" customWidth="1"/>
    <col min="15879" max="15879" width="22" style="478" customWidth="1"/>
    <col min="15880" max="15880" width="5.5703125" style="478" customWidth="1"/>
    <col min="15881" max="15882" width="3.7109375" style="478" customWidth="1"/>
    <col min="15883" max="15883" width="22" style="478" customWidth="1"/>
    <col min="15884" max="15884" width="5.5703125" style="478" customWidth="1"/>
    <col min="15885" max="15886" width="3.7109375" style="478" customWidth="1"/>
    <col min="15887" max="15887" width="22" style="478" customWidth="1"/>
    <col min="15888" max="15889" width="15.7109375" style="478" customWidth="1"/>
    <col min="15890" max="15890" width="11.7109375" style="478" customWidth="1"/>
    <col min="15891" max="15891" width="6.42578125" style="478" bestFit="1" customWidth="1"/>
    <col min="15892" max="15892" width="11.7109375" style="478" customWidth="1"/>
    <col min="15893" max="15893" width="0" style="478" hidden="1" customWidth="1"/>
    <col min="15894" max="15894" width="3.7109375" style="478" customWidth="1"/>
    <col min="15895" max="15895" width="11.140625" style="478" bestFit="1" customWidth="1"/>
    <col min="15896" max="15897" width="10.5703125" style="478"/>
    <col min="15898" max="15898" width="13.42578125" style="478" customWidth="1"/>
    <col min="15899"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5.5703125" style="478" customWidth="1"/>
    <col min="16133" max="16134" width="3.7109375" style="478" customWidth="1"/>
    <col min="16135" max="16135" width="22" style="478" customWidth="1"/>
    <col min="16136" max="16136" width="5.5703125" style="478" customWidth="1"/>
    <col min="16137" max="16138" width="3.7109375" style="478" customWidth="1"/>
    <col min="16139" max="16139" width="22" style="478" customWidth="1"/>
    <col min="16140" max="16140" width="5.5703125" style="478" customWidth="1"/>
    <col min="16141" max="16142" width="3.7109375" style="478" customWidth="1"/>
    <col min="16143" max="16143" width="22" style="478" customWidth="1"/>
    <col min="16144" max="16145" width="15.7109375" style="478" customWidth="1"/>
    <col min="16146" max="16146" width="11.7109375" style="478" customWidth="1"/>
    <col min="16147" max="16147" width="6.42578125" style="478" bestFit="1" customWidth="1"/>
    <col min="16148" max="16148" width="11.7109375" style="478" customWidth="1"/>
    <col min="16149" max="16149" width="0" style="478" hidden="1" customWidth="1"/>
    <col min="16150" max="16150" width="3.7109375" style="478" customWidth="1"/>
    <col min="16151" max="16151" width="11.140625" style="478" bestFit="1" customWidth="1"/>
    <col min="16152" max="16153" width="10.5703125" style="478"/>
    <col min="16154" max="16154" width="13.42578125" style="478" customWidth="1"/>
    <col min="16155" max="16384" width="10.5703125" style="478"/>
  </cols>
  <sheetData>
    <row r="1" spans="1:37" hidden="1"/>
    <row r="2" spans="1:37" hidden="1"/>
    <row r="3" spans="1:37" hidden="1"/>
    <row r="4" spans="1:37" ht="3" customHeight="1">
      <c r="J4" s="483"/>
      <c r="K4" s="483"/>
      <c r="L4" s="479"/>
      <c r="M4" s="479"/>
      <c r="N4" s="479"/>
      <c r="O4" s="479"/>
      <c r="P4" s="479"/>
      <c r="Q4" s="479"/>
      <c r="R4" s="479"/>
      <c r="S4" s="479"/>
      <c r="T4" s="479"/>
      <c r="U4" s="479"/>
      <c r="V4" s="479"/>
      <c r="W4" s="479"/>
      <c r="X4" s="479"/>
      <c r="Y4" s="479"/>
      <c r="Z4" s="486"/>
      <c r="AA4" s="486"/>
      <c r="AB4" s="486"/>
      <c r="AC4" s="486"/>
      <c r="AD4" s="486"/>
      <c r="AE4" s="479"/>
    </row>
    <row r="5" spans="1:37" ht="22.5" customHeight="1">
      <c r="J5" s="483"/>
      <c r="K5" s="483"/>
      <c r="L5" s="1287" t="s">
        <v>676</v>
      </c>
      <c r="M5" s="1287"/>
      <c r="N5" s="1287"/>
      <c r="O5" s="1287"/>
      <c r="P5" s="1287"/>
      <c r="Q5" s="1287"/>
      <c r="R5" s="1287"/>
      <c r="S5" s="1287"/>
      <c r="T5" s="1287"/>
      <c r="U5" s="581"/>
      <c r="V5" s="581"/>
      <c r="W5" s="525"/>
      <c r="X5" s="525"/>
      <c r="Y5" s="587"/>
      <c r="Z5" s="587"/>
      <c r="AA5" s="587"/>
      <c r="AB5" s="587"/>
      <c r="AC5" s="587"/>
      <c r="AD5" s="587"/>
      <c r="AE5" s="499"/>
    </row>
    <row r="6" spans="1:37" ht="3" customHeight="1">
      <c r="J6" s="483"/>
      <c r="K6" s="483"/>
      <c r="L6" s="479"/>
      <c r="M6" s="479"/>
      <c r="N6" s="479"/>
      <c r="O6" s="482"/>
      <c r="P6" s="482"/>
      <c r="Q6" s="482"/>
      <c r="R6" s="482"/>
      <c r="S6" s="482"/>
      <c r="T6" s="482"/>
      <c r="U6" s="479"/>
    </row>
    <row r="7" spans="1:37" s="525" customFormat="1" ht="22.5">
      <c r="A7" s="587"/>
      <c r="B7" s="587"/>
      <c r="C7" s="587"/>
      <c r="D7" s="587"/>
      <c r="E7" s="587"/>
      <c r="F7" s="587"/>
      <c r="G7" s="593"/>
      <c r="H7" s="593"/>
      <c r="I7" s="533"/>
      <c r="J7" s="531"/>
      <c r="K7" s="531"/>
      <c r="L7" s="526"/>
      <c r="M7" s="674" t="s">
        <v>503</v>
      </c>
      <c r="N7" s="1264" t="str">
        <f>IF(NameOrPr_ch="",IF(NameOrPr="","",NameOrPr),NameOrPr_ch)</f>
        <v>Региональная служба по тарифам Нижегородской области</v>
      </c>
      <c r="O7" s="1264"/>
      <c r="P7" s="1264"/>
      <c r="Q7" s="1264"/>
      <c r="R7" s="1264"/>
      <c r="S7" s="1264"/>
      <c r="T7" s="1264"/>
      <c r="U7" s="671"/>
      <c r="AH7" s="587"/>
      <c r="AI7" s="587"/>
      <c r="AJ7" s="587"/>
      <c r="AK7" s="587"/>
    </row>
    <row r="8" spans="1:37" s="493" customFormat="1" ht="18.75">
      <c r="A8" s="507"/>
      <c r="B8" s="507"/>
      <c r="C8" s="507"/>
      <c r="D8" s="507"/>
      <c r="E8" s="507"/>
      <c r="F8" s="507"/>
      <c r="G8" s="507"/>
      <c r="H8" s="507"/>
      <c r="L8" s="501"/>
      <c r="M8" s="674" t="s">
        <v>598</v>
      </c>
      <c r="N8" s="1264" t="str">
        <f>IF(datePr_ch="",IF(datePr="","",datePr),datePr_ch)</f>
        <v>21.11.2018</v>
      </c>
      <c r="O8" s="1264"/>
      <c r="P8" s="1264"/>
      <c r="Q8" s="1264"/>
      <c r="R8" s="1264"/>
      <c r="S8" s="1264"/>
      <c r="T8" s="1264"/>
      <c r="U8" s="669"/>
      <c r="V8" s="572"/>
      <c r="W8" s="572"/>
      <c r="X8" s="572"/>
      <c r="Y8" s="572"/>
      <c r="Z8" s="572"/>
      <c r="AA8" s="572"/>
      <c r="AH8" s="507"/>
      <c r="AI8" s="507"/>
      <c r="AJ8" s="507"/>
      <c r="AK8" s="507"/>
    </row>
    <row r="9" spans="1:37" s="493" customFormat="1" ht="18.75">
      <c r="A9" s="507"/>
      <c r="B9" s="507"/>
      <c r="C9" s="507"/>
      <c r="D9" s="507"/>
      <c r="E9" s="507"/>
      <c r="F9" s="507"/>
      <c r="G9" s="507"/>
      <c r="H9" s="507"/>
      <c r="L9" s="554"/>
      <c r="M9" s="674" t="s">
        <v>597</v>
      </c>
      <c r="N9" s="1264" t="str">
        <f>IF(numberPr_ch="",IF(numberPr="","",numberPr),numberPr_ch)</f>
        <v>47/17</v>
      </c>
      <c r="O9" s="1264"/>
      <c r="P9" s="1264"/>
      <c r="Q9" s="1264"/>
      <c r="R9" s="1264"/>
      <c r="S9" s="1264"/>
      <c r="T9" s="1264"/>
      <c r="U9" s="669"/>
      <c r="V9" s="572"/>
      <c r="W9" s="572"/>
      <c r="X9" s="572"/>
      <c r="Y9" s="572"/>
      <c r="Z9" s="572"/>
      <c r="AA9" s="572"/>
      <c r="AH9" s="507"/>
      <c r="AI9" s="507"/>
      <c r="AJ9" s="507"/>
      <c r="AK9" s="507"/>
    </row>
    <row r="10" spans="1:37" s="493" customFormat="1" ht="18.75">
      <c r="A10" s="507"/>
      <c r="B10" s="507"/>
      <c r="C10" s="507"/>
      <c r="D10" s="507"/>
      <c r="E10" s="507"/>
      <c r="F10" s="507"/>
      <c r="G10" s="507"/>
      <c r="H10" s="507"/>
      <c r="L10" s="554"/>
      <c r="M10" s="674" t="s">
        <v>502</v>
      </c>
      <c r="N10" s="1264" t="str">
        <f>IF(IstPub_ch="",IF(IstPub="","",IstPub),IstPub_ch)</f>
        <v>официальный сайт РСТ НО</v>
      </c>
      <c r="O10" s="1264"/>
      <c r="P10" s="1264"/>
      <c r="Q10" s="1264"/>
      <c r="R10" s="1264"/>
      <c r="S10" s="1264"/>
      <c r="T10" s="1264"/>
      <c r="U10" s="669"/>
      <c r="V10" s="572"/>
      <c r="W10" s="572"/>
      <c r="X10" s="572"/>
      <c r="Y10" s="572"/>
      <c r="Z10" s="572"/>
      <c r="AA10" s="572"/>
      <c r="AH10" s="507"/>
      <c r="AI10" s="507"/>
      <c r="AJ10" s="507"/>
      <c r="AK10" s="507"/>
    </row>
    <row r="11" spans="1:37" s="774" customFormat="1" ht="18.75" hidden="1">
      <c r="A11" s="775"/>
      <c r="B11" s="775"/>
      <c r="C11" s="775"/>
      <c r="D11" s="775"/>
      <c r="E11" s="775"/>
      <c r="F11" s="775"/>
      <c r="G11" s="775"/>
      <c r="H11" s="775"/>
      <c r="L11" s="763"/>
      <c r="M11" s="752"/>
      <c r="N11" s="751"/>
      <c r="O11" s="751"/>
      <c r="P11" s="751"/>
      <c r="Q11" s="751"/>
      <c r="R11" s="751"/>
      <c r="S11" s="751"/>
      <c r="T11" s="751"/>
      <c r="U11" s="669"/>
      <c r="Z11" s="773" t="s">
        <v>723</v>
      </c>
      <c r="AA11" s="773" t="s">
        <v>724</v>
      </c>
      <c r="AH11" s="775"/>
      <c r="AI11" s="775"/>
      <c r="AJ11" s="775"/>
      <c r="AK11" s="775"/>
    </row>
    <row r="12" spans="1:37" s="493" customFormat="1" ht="11.25" hidden="1">
      <c r="A12" s="507"/>
      <c r="B12" s="507"/>
      <c r="C12" s="507"/>
      <c r="D12" s="507"/>
      <c r="E12" s="507"/>
      <c r="F12" s="507"/>
      <c r="G12" s="507"/>
      <c r="H12" s="507"/>
      <c r="L12" s="1288"/>
      <c r="M12" s="1288"/>
      <c r="N12" s="568"/>
      <c r="O12" s="1311"/>
      <c r="P12" s="1311"/>
      <c r="Q12" s="1311"/>
      <c r="R12" s="1311"/>
      <c r="S12" s="1311"/>
      <c r="T12" s="1311"/>
      <c r="U12" s="488"/>
      <c r="AE12" s="505" t="s">
        <v>373</v>
      </c>
      <c r="AH12" s="507"/>
      <c r="AI12" s="507"/>
      <c r="AJ12" s="507"/>
      <c r="AK12" s="507"/>
    </row>
    <row r="13" spans="1:37">
      <c r="J13" s="483"/>
      <c r="K13" s="483"/>
      <c r="L13" s="479"/>
      <c r="M13" s="479"/>
      <c r="N13" s="479"/>
      <c r="O13" s="1305"/>
      <c r="P13" s="1305"/>
      <c r="Q13" s="1305"/>
      <c r="R13" s="1305"/>
      <c r="S13" s="1305"/>
      <c r="T13" s="1305"/>
      <c r="U13" s="601"/>
      <c r="Z13" s="1305"/>
      <c r="AA13" s="1305"/>
      <c r="AB13" s="1305"/>
      <c r="AC13" s="1305"/>
      <c r="AD13" s="1305"/>
      <c r="AE13" s="1305"/>
    </row>
    <row r="14" spans="1:37">
      <c r="J14" s="483"/>
      <c r="K14" s="483"/>
      <c r="L14" s="1209" t="s">
        <v>454</v>
      </c>
      <c r="M14" s="1209"/>
      <c r="N14" s="1209"/>
      <c r="O14" s="1209"/>
      <c r="P14" s="1209"/>
      <c r="Q14" s="1209"/>
      <c r="R14" s="1209"/>
      <c r="S14" s="1209"/>
      <c r="T14" s="1209"/>
      <c r="U14" s="1209"/>
      <c r="V14" s="1209"/>
      <c r="W14" s="1209"/>
      <c r="X14" s="1209"/>
      <c r="Y14" s="1209"/>
      <c r="Z14" s="1209"/>
      <c r="AA14" s="1209"/>
      <c r="AB14" s="1209"/>
      <c r="AC14" s="1209"/>
      <c r="AD14" s="1209"/>
      <c r="AE14" s="1209"/>
      <c r="AF14" s="1209"/>
      <c r="AG14" s="1209" t="s">
        <v>455</v>
      </c>
    </row>
    <row r="15" spans="1:37" ht="14.25" customHeight="1">
      <c r="J15" s="483"/>
      <c r="K15" s="483"/>
      <c r="L15" s="1271" t="s">
        <v>92</v>
      </c>
      <c r="M15" s="1271" t="s">
        <v>678</v>
      </c>
      <c r="N15" s="1325" t="s">
        <v>630</v>
      </c>
      <c r="O15" s="1325"/>
      <c r="P15" s="1325"/>
      <c r="Q15" s="1325"/>
      <c r="R15" s="1325" t="s">
        <v>631</v>
      </c>
      <c r="S15" s="1325"/>
      <c r="T15" s="1325"/>
      <c r="U15" s="1325"/>
      <c r="V15" s="1325" t="s">
        <v>632</v>
      </c>
      <c r="W15" s="1325"/>
      <c r="X15" s="1325"/>
      <c r="Y15" s="1325"/>
      <c r="Z15" s="1271" t="s">
        <v>643</v>
      </c>
      <c r="AA15" s="1271"/>
      <c r="AB15" s="1271"/>
      <c r="AC15" s="1271"/>
      <c r="AD15" s="1271"/>
      <c r="AE15" s="1271" t="s">
        <v>341</v>
      </c>
      <c r="AF15" s="1304" t="s">
        <v>275</v>
      </c>
      <c r="AG15" s="1209"/>
    </row>
    <row r="16" spans="1:37" s="525" customFormat="1" ht="27.75" customHeight="1">
      <c r="A16" s="587"/>
      <c r="B16" s="587"/>
      <c r="C16" s="587"/>
      <c r="D16" s="587"/>
      <c r="E16" s="587"/>
      <c r="F16" s="587"/>
      <c r="G16" s="593"/>
      <c r="H16" s="593"/>
      <c r="I16" s="533"/>
      <c r="J16" s="531"/>
      <c r="K16" s="531"/>
      <c r="L16" s="1271"/>
      <c r="M16" s="1271"/>
      <c r="N16" s="1325"/>
      <c r="O16" s="1325"/>
      <c r="P16" s="1325"/>
      <c r="Q16" s="1325"/>
      <c r="R16" s="1325"/>
      <c r="S16" s="1325"/>
      <c r="T16" s="1325"/>
      <c r="U16" s="1325"/>
      <c r="V16" s="1325"/>
      <c r="W16" s="1325"/>
      <c r="X16" s="1325"/>
      <c r="Y16" s="1325"/>
      <c r="Z16" s="1209" t="s">
        <v>681</v>
      </c>
      <c r="AA16" s="1209"/>
      <c r="AB16" s="1209" t="s">
        <v>656</v>
      </c>
      <c r="AC16" s="1209"/>
      <c r="AD16" s="1209"/>
      <c r="AE16" s="1271"/>
      <c r="AF16" s="1304"/>
      <c r="AG16" s="1209"/>
      <c r="AH16" s="587"/>
      <c r="AI16" s="587"/>
      <c r="AJ16" s="587"/>
      <c r="AK16" s="587"/>
    </row>
    <row r="17" spans="1:37" ht="14.25" customHeight="1">
      <c r="J17" s="483"/>
      <c r="K17" s="483"/>
      <c r="L17" s="1271"/>
      <c r="M17" s="1271"/>
      <c r="N17" s="1325"/>
      <c r="O17" s="1325"/>
      <c r="P17" s="1325"/>
      <c r="Q17" s="1325"/>
      <c r="R17" s="1325"/>
      <c r="S17" s="1325"/>
      <c r="T17" s="1325"/>
      <c r="U17" s="1325"/>
      <c r="V17" s="1325"/>
      <c r="W17" s="1325"/>
      <c r="X17" s="1325"/>
      <c r="Y17" s="1325"/>
      <c r="Z17" s="536" t="s">
        <v>679</v>
      </c>
      <c r="AA17" s="536" t="s">
        <v>680</v>
      </c>
      <c r="AB17" s="538" t="s">
        <v>274</v>
      </c>
      <c r="AC17" s="1316" t="s">
        <v>273</v>
      </c>
      <c r="AD17" s="1316"/>
      <c r="AE17" s="1271"/>
      <c r="AF17" s="1304"/>
      <c r="AG17" s="1209"/>
    </row>
    <row r="18" spans="1:37">
      <c r="J18" s="483"/>
      <c r="K18" s="491">
        <v>1</v>
      </c>
      <c r="L18" s="480" t="s">
        <v>93</v>
      </c>
      <c r="M18" s="480" t="s">
        <v>49</v>
      </c>
      <c r="N18" s="1326">
        <f ca="1">OFFSET(N18,0,-1)+1</f>
        <v>3</v>
      </c>
      <c r="O18" s="1326"/>
      <c r="P18" s="1326"/>
      <c r="Q18" s="1326"/>
      <c r="R18" s="1326">
        <f ca="1">OFFSET(N18,0,0)+1</f>
        <v>4</v>
      </c>
      <c r="S18" s="1326"/>
      <c r="T18" s="1326"/>
      <c r="U18" s="1326"/>
      <c r="V18" s="676"/>
      <c r="W18" s="676"/>
      <c r="X18" s="676"/>
      <c r="Y18" s="677">
        <f ca="1">OFFSET(R18,0,0)+1</f>
        <v>5</v>
      </c>
      <c r="Z18" s="489">
        <f ca="1">OFFSET(Z18,0,-1)+1</f>
        <v>6</v>
      </c>
      <c r="AA18" s="489">
        <f ca="1">OFFSET(AA18,0,-1)+1</f>
        <v>7</v>
      </c>
      <c r="AB18" s="489">
        <f ca="1">OFFSET(AB18,0,-1)+1</f>
        <v>8</v>
      </c>
      <c r="AC18" s="1326">
        <f ca="1">OFFSET(AC18,0,-1)+1</f>
        <v>9</v>
      </c>
      <c r="AD18" s="1326"/>
      <c r="AE18" s="489">
        <f ca="1">OFFSET(AE18,0,-2)+1</f>
        <v>10</v>
      </c>
      <c r="AF18" s="525"/>
      <c r="AG18" s="489">
        <f ca="1">OFFSET(AG18,0,-2)+1</f>
        <v>11</v>
      </c>
    </row>
    <row r="19" spans="1:37" ht="22.5">
      <c r="A19" s="1290">
        <v>1</v>
      </c>
      <c r="B19" s="1017"/>
      <c r="C19" s="1017"/>
      <c r="D19" s="1017"/>
      <c r="E19" s="1017"/>
      <c r="F19" s="1010"/>
      <c r="G19" s="1016"/>
      <c r="H19" s="1016"/>
      <c r="I19" s="998"/>
      <c r="J19" s="997"/>
      <c r="K19" s="997"/>
      <c r="L19" s="595">
        <f>mergeValue(A19)</f>
        <v>1</v>
      </c>
      <c r="M19" s="643" t="s">
        <v>20</v>
      </c>
      <c r="N19" s="1327"/>
      <c r="O19" s="1327"/>
      <c r="P19" s="1327"/>
      <c r="Q19" s="1327"/>
      <c r="R19" s="1327"/>
      <c r="S19" s="1327"/>
      <c r="T19" s="1327"/>
      <c r="U19" s="1327"/>
      <c r="V19" s="1327"/>
      <c r="W19" s="1327"/>
      <c r="X19" s="1327"/>
      <c r="Y19" s="1327"/>
      <c r="Z19" s="1327"/>
      <c r="AA19" s="1327"/>
      <c r="AB19" s="1327"/>
      <c r="AC19" s="1327"/>
      <c r="AD19" s="1327"/>
      <c r="AE19" s="1327"/>
      <c r="AF19" s="1327"/>
      <c r="AG19" s="583" t="s">
        <v>477</v>
      </c>
    </row>
    <row r="20" spans="1:37" ht="22.5">
      <c r="A20" s="1290"/>
      <c r="B20" s="1290">
        <v>1</v>
      </c>
      <c r="C20" s="1017"/>
      <c r="D20" s="1017"/>
      <c r="E20" s="1017"/>
      <c r="F20" s="1010"/>
      <c r="G20" s="1019"/>
      <c r="H20" s="1020"/>
      <c r="I20" s="999"/>
      <c r="J20" s="994"/>
      <c r="K20" s="992"/>
      <c r="L20" s="595" t="str">
        <f>mergeValue(A20) &amp;"."&amp; mergeValue(B20)</f>
        <v>1.1</v>
      </c>
      <c r="M20" s="548" t="s">
        <v>16</v>
      </c>
      <c r="N20" s="1328"/>
      <c r="O20" s="1328"/>
      <c r="P20" s="1328"/>
      <c r="Q20" s="1328"/>
      <c r="R20" s="1328"/>
      <c r="S20" s="1328"/>
      <c r="T20" s="1328"/>
      <c r="U20" s="1328"/>
      <c r="V20" s="1328"/>
      <c r="W20" s="1328"/>
      <c r="X20" s="1328"/>
      <c r="Y20" s="1328"/>
      <c r="Z20" s="1328"/>
      <c r="AA20" s="1328"/>
      <c r="AB20" s="1328"/>
      <c r="AC20" s="1328"/>
      <c r="AD20" s="1328"/>
      <c r="AE20" s="1328"/>
      <c r="AF20" s="1328"/>
      <c r="AG20" s="583" t="s">
        <v>478</v>
      </c>
    </row>
    <row r="21" spans="1:37" ht="22.5">
      <c r="A21" s="1290"/>
      <c r="B21" s="1290"/>
      <c r="C21" s="1290">
        <v>1</v>
      </c>
      <c r="D21" s="1017"/>
      <c r="E21" s="1017"/>
      <c r="F21" s="1010"/>
      <c r="G21" s="1019"/>
      <c r="H21" s="1020"/>
      <c r="I21" s="999"/>
      <c r="J21" s="994"/>
      <c r="K21" s="992"/>
      <c r="L21" s="595" t="str">
        <f>mergeValue(A21) &amp;"."&amp; mergeValue(B21)&amp;"."&amp; mergeValue(C21)</f>
        <v>1.1.1</v>
      </c>
      <c r="M21" s="549" t="s">
        <v>7</v>
      </c>
      <c r="N21" s="1328"/>
      <c r="O21" s="1328"/>
      <c r="P21" s="1328"/>
      <c r="Q21" s="1328"/>
      <c r="R21" s="1328"/>
      <c r="S21" s="1328"/>
      <c r="T21" s="1328"/>
      <c r="U21" s="1328"/>
      <c r="V21" s="1328"/>
      <c r="W21" s="1328"/>
      <c r="X21" s="1328"/>
      <c r="Y21" s="1328"/>
      <c r="Z21" s="1328"/>
      <c r="AA21" s="1328"/>
      <c r="AB21" s="1328"/>
      <c r="AC21" s="1328"/>
      <c r="AD21" s="1328"/>
      <c r="AE21" s="1328"/>
      <c r="AF21" s="1328"/>
      <c r="AG21" s="583" t="s">
        <v>635</v>
      </c>
    </row>
    <row r="22" spans="1:37" ht="15" customHeight="1">
      <c r="A22" s="1290"/>
      <c r="B22" s="1290"/>
      <c r="C22" s="1290"/>
      <c r="D22" s="1290">
        <v>1</v>
      </c>
      <c r="E22" s="1017"/>
      <c r="F22" s="1010"/>
      <c r="G22" s="1019"/>
      <c r="H22" s="1020"/>
      <c r="I22" s="999"/>
      <c r="J22" s="994"/>
      <c r="K22" s="992"/>
      <c r="L22" s="595" t="str">
        <f>mergeValue(A22) &amp;"."&amp; mergeValue(B22)&amp;"."&amp; mergeValue(C22)&amp;"."&amp; mergeValue(D22)</f>
        <v>1.1.1.1</v>
      </c>
      <c r="M22" s="550" t="s">
        <v>22</v>
      </c>
      <c r="N22" s="1328"/>
      <c r="O22" s="1328"/>
      <c r="P22" s="1328"/>
      <c r="Q22" s="1328"/>
      <c r="R22" s="1328"/>
      <c r="S22" s="1328"/>
      <c r="T22" s="1328"/>
      <c r="U22" s="1328"/>
      <c r="V22" s="1328"/>
      <c r="W22" s="1328"/>
      <c r="X22" s="1328"/>
      <c r="Y22" s="1328"/>
      <c r="Z22" s="1328"/>
      <c r="AA22" s="1328"/>
      <c r="AB22" s="1328"/>
      <c r="AC22" s="1328"/>
      <c r="AD22" s="1328"/>
      <c r="AE22" s="1328"/>
      <c r="AF22" s="1328"/>
      <c r="AG22" s="583" t="s">
        <v>682</v>
      </c>
    </row>
    <row r="23" spans="1:37" ht="20.100000000000001" customHeight="1">
      <c r="A23" s="1290"/>
      <c r="B23" s="1290"/>
      <c r="C23" s="1290"/>
      <c r="D23" s="1290"/>
      <c r="E23" s="1290">
        <v>1</v>
      </c>
      <c r="F23" s="1010"/>
      <c r="G23" s="1019"/>
      <c r="H23" s="1020"/>
      <c r="I23" s="1021"/>
      <c r="J23" s="1011"/>
      <c r="K23" s="1208"/>
      <c r="L23" s="1329" t="str">
        <f>mergeValue(A23) &amp;"."&amp; mergeValue(B23)&amp;"."&amp; mergeValue(C23)&amp;"."&amp; mergeValue(D23)&amp;"."&amp; mergeValue(E23)</f>
        <v>1.1.1.1.1</v>
      </c>
      <c r="M23" s="1330"/>
      <c r="N23" s="1286" t="s">
        <v>85</v>
      </c>
      <c r="O23" s="1324"/>
      <c r="P23" s="1320">
        <v>1</v>
      </c>
      <c r="Q23" s="1321"/>
      <c r="R23" s="1286" t="s">
        <v>85</v>
      </c>
      <c r="S23" s="1324"/>
      <c r="T23" s="1320">
        <v>1</v>
      </c>
      <c r="U23" s="1321"/>
      <c r="V23" s="1286" t="s">
        <v>85</v>
      </c>
      <c r="W23" s="563"/>
      <c r="X23" s="541">
        <v>1</v>
      </c>
      <c r="Y23" s="1098"/>
      <c r="Z23" s="673"/>
      <c r="AA23" s="673"/>
      <c r="AB23" s="1301"/>
      <c r="AC23" s="1286" t="s">
        <v>84</v>
      </c>
      <c r="AD23" s="1301"/>
      <c r="AE23" s="1286" t="s">
        <v>85</v>
      </c>
      <c r="AF23" s="580"/>
      <c r="AG23" s="1317" t="s">
        <v>683</v>
      </c>
      <c r="AH23" s="502" t="str">
        <f>strCheckDate(Z24:AF24)</f>
        <v/>
      </c>
      <c r="AI23" s="506" t="str">
        <f>IF(AND(COUNTIF(AJ18:AJ27,AJ23)&gt;1,AJ23&lt;&gt;""),"ErrUnique:HasDoubleConn","")</f>
        <v/>
      </c>
      <c r="AJ23" s="506"/>
      <c r="AK23" s="506"/>
    </row>
    <row r="24" spans="1:37" ht="20.100000000000001" customHeight="1">
      <c r="A24" s="1290"/>
      <c r="B24" s="1290"/>
      <c r="C24" s="1290"/>
      <c r="D24" s="1290"/>
      <c r="E24" s="1290"/>
      <c r="F24" s="1010"/>
      <c r="G24" s="1019"/>
      <c r="H24" s="1020"/>
      <c r="I24" s="1021"/>
      <c r="J24" s="1011"/>
      <c r="K24" s="1208"/>
      <c r="L24" s="1329"/>
      <c r="M24" s="1330"/>
      <c r="N24" s="1286"/>
      <c r="O24" s="1324"/>
      <c r="P24" s="1320"/>
      <c r="Q24" s="1322"/>
      <c r="R24" s="1286"/>
      <c r="S24" s="1324"/>
      <c r="T24" s="1320"/>
      <c r="U24" s="1323"/>
      <c r="V24" s="1286"/>
      <c r="W24" s="603"/>
      <c r="X24" s="567"/>
      <c r="Y24" s="567"/>
      <c r="Z24" s="574"/>
      <c r="AA24" s="605" t="str">
        <f>AB23 &amp; "-" &amp; AD23</f>
        <v>-</v>
      </c>
      <c r="AB24" s="1285"/>
      <c r="AC24" s="1286"/>
      <c r="AD24" s="1285"/>
      <c r="AE24" s="1286"/>
      <c r="AF24" s="675"/>
      <c r="AG24" s="1318"/>
      <c r="AI24" s="506"/>
      <c r="AJ24" s="506"/>
      <c r="AK24" s="506"/>
    </row>
    <row r="25" spans="1:37" ht="20.100000000000001" customHeight="1">
      <c r="A25" s="1290"/>
      <c r="B25" s="1290"/>
      <c r="C25" s="1290"/>
      <c r="D25" s="1290"/>
      <c r="E25" s="1290"/>
      <c r="F25" s="1010"/>
      <c r="G25" s="1019"/>
      <c r="H25" s="1020"/>
      <c r="I25" s="1021"/>
      <c r="J25" s="1011"/>
      <c r="K25" s="1208"/>
      <c r="L25" s="1329"/>
      <c r="M25" s="1330"/>
      <c r="N25" s="1286"/>
      <c r="O25" s="1324"/>
      <c r="P25" s="1320"/>
      <c r="Q25" s="1323"/>
      <c r="R25" s="1286"/>
      <c r="S25" s="604"/>
      <c r="T25" s="560"/>
      <c r="U25" s="567"/>
      <c r="V25" s="573"/>
      <c r="W25" s="573"/>
      <c r="X25" s="573"/>
      <c r="Y25" s="573"/>
      <c r="Z25" s="574"/>
      <c r="AA25" s="574"/>
      <c r="AB25" s="575"/>
      <c r="AC25" s="566"/>
      <c r="AD25" s="566"/>
      <c r="AE25" s="575"/>
      <c r="AF25" s="566"/>
      <c r="AG25" s="1318"/>
      <c r="AI25" s="506"/>
      <c r="AJ25" s="506"/>
      <c r="AK25" s="506"/>
    </row>
    <row r="26" spans="1:37" ht="20.100000000000001" customHeight="1">
      <c r="A26" s="1290"/>
      <c r="B26" s="1290"/>
      <c r="C26" s="1290"/>
      <c r="D26" s="1290"/>
      <c r="E26" s="1290"/>
      <c r="F26" s="1010"/>
      <c r="G26" s="1019"/>
      <c r="H26" s="1020"/>
      <c r="I26" s="1021"/>
      <c r="J26" s="1011"/>
      <c r="K26" s="1208"/>
      <c r="L26" s="1329"/>
      <c r="M26" s="1330"/>
      <c r="N26" s="1286"/>
      <c r="O26" s="576"/>
      <c r="P26" s="578"/>
      <c r="Q26" s="577"/>
      <c r="R26" s="573"/>
      <c r="S26" s="573"/>
      <c r="T26" s="573"/>
      <c r="U26" s="573"/>
      <c r="V26" s="573"/>
      <c r="W26" s="573"/>
      <c r="X26" s="573"/>
      <c r="Y26" s="573"/>
      <c r="Z26" s="574"/>
      <c r="AA26" s="574"/>
      <c r="AB26" s="575"/>
      <c r="AC26" s="566"/>
      <c r="AD26" s="566"/>
      <c r="AE26" s="575"/>
      <c r="AF26" s="566"/>
      <c r="AG26" s="1318"/>
      <c r="AI26" s="506"/>
      <c r="AJ26" s="506"/>
      <c r="AK26" s="506"/>
    </row>
    <row r="27" spans="1:37" s="477" customFormat="1" ht="15" customHeight="1">
      <c r="A27" s="1290"/>
      <c r="B27" s="1290"/>
      <c r="C27" s="1290"/>
      <c r="D27" s="1290"/>
      <c r="E27" s="1018"/>
      <c r="F27" s="1012"/>
      <c r="G27" s="1014"/>
      <c r="H27" s="1012"/>
      <c r="I27" s="1021"/>
      <c r="J27" s="1011"/>
      <c r="K27" s="1005"/>
      <c r="L27" s="540"/>
      <c r="M27" s="553" t="s">
        <v>5</v>
      </c>
      <c r="N27" s="553"/>
      <c r="O27" s="553"/>
      <c r="P27" s="553"/>
      <c r="Q27" s="553"/>
      <c r="R27" s="553"/>
      <c r="S27" s="553"/>
      <c r="T27" s="553"/>
      <c r="U27" s="553"/>
      <c r="V27" s="553"/>
      <c r="W27" s="553"/>
      <c r="X27" s="553"/>
      <c r="Y27" s="553"/>
      <c r="Z27" s="553"/>
      <c r="AA27" s="553"/>
      <c r="AB27" s="553"/>
      <c r="AC27" s="553"/>
      <c r="AD27" s="553"/>
      <c r="AE27" s="553"/>
      <c r="AF27" s="553"/>
      <c r="AG27" s="1319"/>
      <c r="AH27" s="503"/>
      <c r="AI27" s="503"/>
      <c r="AJ27" s="213"/>
      <c r="AK27" s="213"/>
    </row>
    <row r="28" spans="1:37" s="477" customFormat="1" ht="15" customHeight="1">
      <c r="A28" s="1290"/>
      <c r="B28" s="1290"/>
      <c r="C28" s="1290"/>
      <c r="D28" s="1018"/>
      <c r="E28" s="1018"/>
      <c r="F28" s="1012"/>
      <c r="G28" s="1019"/>
      <c r="H28" s="1012"/>
      <c r="I28" s="1005"/>
      <c r="J28" s="996"/>
      <c r="K28" s="1005"/>
      <c r="L28" s="540"/>
      <c r="M28" s="552" t="s">
        <v>17</v>
      </c>
      <c r="N28" s="552"/>
      <c r="O28" s="552"/>
      <c r="P28" s="552"/>
      <c r="Q28" s="552"/>
      <c r="R28" s="552"/>
      <c r="S28" s="552"/>
      <c r="T28" s="552"/>
      <c r="U28" s="552"/>
      <c r="V28" s="552"/>
      <c r="W28" s="552"/>
      <c r="X28" s="552"/>
      <c r="Y28" s="552"/>
      <c r="Z28" s="552"/>
      <c r="AA28" s="552"/>
      <c r="AB28" s="552"/>
      <c r="AC28" s="552"/>
      <c r="AD28" s="552"/>
      <c r="AE28" s="552"/>
      <c r="AF28" s="566"/>
      <c r="AG28" s="562"/>
      <c r="AH28" s="503"/>
      <c r="AI28" s="503"/>
      <c r="AJ28" s="213"/>
      <c r="AK28" s="213"/>
    </row>
    <row r="29" spans="1:37" s="477" customFormat="1" ht="15" customHeight="1">
      <c r="A29" s="1290"/>
      <c r="B29" s="1290"/>
      <c r="C29" s="1018"/>
      <c r="D29" s="1018"/>
      <c r="E29" s="1018"/>
      <c r="F29" s="1012"/>
      <c r="G29" s="1019"/>
      <c r="H29" s="1012"/>
      <c r="I29" s="1005"/>
      <c r="J29" s="996"/>
      <c r="K29" s="1005"/>
      <c r="L29" s="540"/>
      <c r="M29" s="551" t="s">
        <v>18</v>
      </c>
      <c r="N29" s="551"/>
      <c r="O29" s="551"/>
      <c r="P29" s="551"/>
      <c r="Q29" s="551"/>
      <c r="R29" s="551"/>
      <c r="S29" s="551"/>
      <c r="T29" s="551"/>
      <c r="U29" s="551"/>
      <c r="V29" s="551"/>
      <c r="W29" s="551"/>
      <c r="X29" s="551"/>
      <c r="Y29" s="551"/>
      <c r="Z29" s="547"/>
      <c r="AA29" s="547"/>
      <c r="AB29" s="575"/>
      <c r="AC29" s="566"/>
      <c r="AD29" s="565"/>
      <c r="AE29" s="551"/>
      <c r="AF29" s="566"/>
      <c r="AG29" s="562"/>
      <c r="AH29" s="503"/>
      <c r="AI29" s="503"/>
      <c r="AJ29" s="503"/>
      <c r="AK29" s="503"/>
    </row>
    <row r="30" spans="1:37" s="477" customFormat="1" ht="15" customHeight="1">
      <c r="A30" s="1290"/>
      <c r="B30" s="1018"/>
      <c r="C30" s="1018"/>
      <c r="D30" s="1018"/>
      <c r="E30" s="1018"/>
      <c r="F30" s="1012"/>
      <c r="G30" s="1019"/>
      <c r="H30" s="1012"/>
      <c r="I30" s="1005"/>
      <c r="J30" s="996"/>
      <c r="K30" s="1005"/>
      <c r="L30" s="540"/>
      <c r="M30" s="560" t="s">
        <v>19</v>
      </c>
      <c r="N30" s="560"/>
      <c r="O30" s="560"/>
      <c r="P30" s="560"/>
      <c r="Q30" s="560"/>
      <c r="R30" s="560"/>
      <c r="S30" s="560"/>
      <c r="T30" s="560"/>
      <c r="U30" s="560"/>
      <c r="V30" s="560"/>
      <c r="W30" s="560"/>
      <c r="X30" s="560"/>
      <c r="Y30" s="560"/>
      <c r="Z30" s="547"/>
      <c r="AA30" s="547"/>
      <c r="AB30" s="575"/>
      <c r="AC30" s="566"/>
      <c r="AD30" s="565"/>
      <c r="AE30" s="551"/>
      <c r="AF30" s="566"/>
      <c r="AG30" s="562"/>
      <c r="AH30" s="503"/>
      <c r="AI30" s="503"/>
      <c r="AJ30" s="503"/>
      <c r="AK30" s="503"/>
    </row>
    <row r="31" spans="1:37" s="477" customFormat="1" ht="15" customHeight="1">
      <c r="A31" s="991"/>
      <c r="B31" s="991"/>
      <c r="C31" s="991"/>
      <c r="D31" s="991"/>
      <c r="E31" s="991"/>
      <c r="F31" s="991"/>
      <c r="G31" s="1004"/>
      <c r="H31" s="1005"/>
      <c r="I31" s="995"/>
      <c r="J31" s="996"/>
      <c r="K31" s="991"/>
      <c r="L31" s="540"/>
      <c r="M31" s="567" t="s">
        <v>309</v>
      </c>
      <c r="N31" s="567"/>
      <c r="O31" s="567"/>
      <c r="P31" s="567"/>
      <c r="Q31" s="567"/>
      <c r="R31" s="567"/>
      <c r="S31" s="567"/>
      <c r="T31" s="567"/>
      <c r="U31" s="567"/>
      <c r="V31" s="567"/>
      <c r="W31" s="567"/>
      <c r="X31" s="567"/>
      <c r="Y31" s="567"/>
      <c r="Z31" s="547"/>
      <c r="AA31" s="547"/>
      <c r="AB31" s="575"/>
      <c r="AC31" s="566"/>
      <c r="AD31" s="565"/>
      <c r="AE31" s="551"/>
      <c r="AF31" s="566"/>
      <c r="AG31" s="562"/>
      <c r="AH31" s="503"/>
      <c r="AI31" s="503"/>
      <c r="AJ31" s="503"/>
      <c r="AK31" s="503"/>
    </row>
    <row r="33" spans="12:37" ht="102" customHeight="1">
      <c r="L33" s="1">
        <v>1</v>
      </c>
      <c r="M33" s="1254" t="s">
        <v>684</v>
      </c>
      <c r="N33" s="1254"/>
      <c r="O33" s="1254"/>
      <c r="P33" s="1254"/>
      <c r="Q33" s="1254"/>
      <c r="R33" s="1254"/>
      <c r="S33" s="1254"/>
      <c r="T33" s="1254"/>
      <c r="U33" s="1254"/>
      <c r="V33" s="1254"/>
      <c r="W33" s="1254"/>
      <c r="X33" s="1254"/>
      <c r="Y33" s="1254"/>
      <c r="Z33" s="1254"/>
      <c r="AA33" s="1254"/>
      <c r="AB33" s="1254"/>
      <c r="AC33" s="1254"/>
      <c r="AD33" s="1254"/>
      <c r="AE33" s="1254"/>
      <c r="AF33" s="1254"/>
      <c r="AG33" s="1254"/>
      <c r="AH33" s="508"/>
      <c r="AI33" s="508"/>
      <c r="AJ33" s="508"/>
      <c r="AK33" s="508"/>
    </row>
    <row r="34" spans="12:37" ht="14.25" customHeight="1">
      <c r="L34" s="515"/>
      <c r="M34" s="516"/>
      <c r="N34" s="516"/>
      <c r="O34" s="516"/>
      <c r="P34" s="516"/>
      <c r="Q34" s="516"/>
      <c r="R34" s="516"/>
      <c r="S34" s="516"/>
      <c r="T34" s="516"/>
      <c r="U34" s="516"/>
      <c r="V34" s="516"/>
      <c r="W34" s="516"/>
      <c r="X34" s="516"/>
      <c r="Y34" s="516"/>
      <c r="Z34" s="519"/>
      <c r="AA34" s="519"/>
      <c r="AB34" s="519"/>
      <c r="AC34" s="519"/>
      <c r="AD34" s="519"/>
      <c r="AE34" s="519"/>
      <c r="AF34" s="519"/>
      <c r="AG34" s="519"/>
      <c r="AH34" s="520"/>
      <c r="AI34" s="520"/>
      <c r="AJ34" s="520"/>
      <c r="AK34" s="520"/>
    </row>
  </sheetData>
  <sheetProtection password="FA9C" sheet="1" objects="1" scenarios="1" formatColumns="0" formatRows="0"/>
  <dataConsolidate link="1"/>
  <mergeCells count="52">
    <mergeCell ref="L5:T5"/>
    <mergeCell ref="N7:T7"/>
    <mergeCell ref="AG14:AG17"/>
    <mergeCell ref="Z15:AD15"/>
    <mergeCell ref="AE15:AE17"/>
    <mergeCell ref="AF15:AF17"/>
    <mergeCell ref="L12:M12"/>
    <mergeCell ref="O12:T12"/>
    <mergeCell ref="O13:T13"/>
    <mergeCell ref="Z13:AE13"/>
    <mergeCell ref="N8:T8"/>
    <mergeCell ref="N9:T9"/>
    <mergeCell ref="N10:T10"/>
    <mergeCell ref="L14:AF14"/>
    <mergeCell ref="L15:L17"/>
    <mergeCell ref="M15:M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N15:Q17"/>
    <mergeCell ref="R15:U17"/>
    <mergeCell ref="AC17:AD17"/>
    <mergeCell ref="V15:Y17"/>
    <mergeCell ref="Z16:AA16"/>
    <mergeCell ref="AB16:AD16"/>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xr:uid="{00000000-0002-0000-1B00-000000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xr:uid="{00000000-0002-0000-1B00-000001000000}"/>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00000000-0002-0000-1B00-000002000000}">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xr:uid="{00000000-0002-0000-1B00-000003000000}"/>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xr:uid="{00000000-0002-0000-1B00-000004000000}">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xr:uid="{00000000-0002-0000-1B00-000005000000}">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589847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655383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20919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786455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851991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17527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983063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65559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31095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196631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262167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27703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393239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23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458775 AE524311" xr:uid="{00000000-0002-0000-1B00-000006000000}"/>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208</v>
      </c>
    </row>
    <row r="2" spans="1:20" ht="22.5">
      <c r="F2" s="1255" t="s">
        <v>492</v>
      </c>
      <c r="G2" s="1256"/>
      <c r="H2" s="1257"/>
      <c r="I2" s="436"/>
    </row>
    <row r="3" spans="1:20" ht="3" customHeight="1"/>
    <row r="4" spans="1:20" s="190" customFormat="1" ht="11.25">
      <c r="A4" s="214"/>
      <c r="B4" s="214"/>
      <c r="C4" s="214"/>
      <c r="D4" s="214"/>
      <c r="F4" s="1209" t="s">
        <v>454</v>
      </c>
      <c r="G4" s="1209"/>
      <c r="H4" s="1209"/>
      <c r="I4" s="1258"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58"/>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19.12.2018</v>
      </c>
      <c r="I7" s="196" t="s">
        <v>494</v>
      </c>
      <c r="J7" s="334"/>
      <c r="K7" s="214"/>
      <c r="L7" s="214"/>
      <c r="M7" s="214"/>
      <c r="N7" s="214"/>
      <c r="O7" s="214"/>
      <c r="P7" s="214"/>
      <c r="Q7" s="214"/>
      <c r="R7" s="214"/>
      <c r="S7" s="214"/>
      <c r="T7" s="214"/>
    </row>
    <row r="8" spans="1:20" s="190" customFormat="1" ht="45">
      <c r="A8" s="1259">
        <v>1</v>
      </c>
      <c r="B8" s="214"/>
      <c r="C8" s="214"/>
      <c r="D8" s="214"/>
      <c r="F8" s="335" t="str">
        <f>"2." &amp;mergeValue(A8)</f>
        <v>2.1</v>
      </c>
      <c r="G8" s="417" t="s">
        <v>495</v>
      </c>
      <c r="H8" s="317"/>
      <c r="I8" s="196" t="s">
        <v>592</v>
      </c>
      <c r="J8" s="334"/>
      <c r="K8" s="214"/>
      <c r="L8" s="214"/>
      <c r="M8" s="214"/>
      <c r="N8" s="214"/>
      <c r="O8" s="214"/>
      <c r="P8" s="214"/>
      <c r="Q8" s="214"/>
      <c r="R8" s="214"/>
      <c r="S8" s="214"/>
      <c r="T8" s="214"/>
    </row>
    <row r="9" spans="1:20" s="190" customFormat="1" ht="22.5">
      <c r="A9" s="1259"/>
      <c r="B9" s="214"/>
      <c r="C9" s="214"/>
      <c r="D9" s="214"/>
      <c r="F9" s="335" t="str">
        <f>"3." &amp;mergeValue(A9)</f>
        <v>3.1</v>
      </c>
      <c r="G9" s="417" t="s">
        <v>496</v>
      </c>
      <c r="H9" s="317"/>
      <c r="I9" s="196" t="s">
        <v>590</v>
      </c>
      <c r="J9" s="334"/>
      <c r="K9" s="214"/>
      <c r="L9" s="214"/>
      <c r="M9" s="214"/>
      <c r="N9" s="214"/>
      <c r="O9" s="214"/>
      <c r="P9" s="214"/>
      <c r="Q9" s="214"/>
      <c r="R9" s="214"/>
      <c r="S9" s="214"/>
      <c r="T9" s="214"/>
    </row>
    <row r="10" spans="1:20" s="190" customFormat="1" ht="22.5">
      <c r="A10" s="1259"/>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59"/>
      <c r="B11" s="1259">
        <v>1</v>
      </c>
      <c r="C11" s="344"/>
      <c r="D11" s="344"/>
      <c r="F11" s="335" t="str">
        <f>"4."&amp;mergeValue(A11) &amp;"."&amp;mergeValue(B11)</f>
        <v>4.1.1</v>
      </c>
      <c r="G11" s="324" t="s">
        <v>594</v>
      </c>
      <c r="H11" s="317" t="str">
        <f>IF(region_name="","",region_name)</f>
        <v>Нижегородская область</v>
      </c>
      <c r="I11" s="196" t="s">
        <v>500</v>
      </c>
      <c r="J11" s="334"/>
      <c r="K11" s="214"/>
      <c r="L11" s="214"/>
      <c r="M11" s="214"/>
      <c r="N11" s="214"/>
      <c r="O11" s="214"/>
      <c r="P11" s="214"/>
      <c r="Q11" s="214"/>
      <c r="R11" s="214"/>
      <c r="S11" s="214"/>
      <c r="T11" s="214"/>
    </row>
    <row r="12" spans="1:20" s="190" customFormat="1" ht="22.5">
      <c r="A12" s="1259"/>
      <c r="B12" s="1259"/>
      <c r="C12" s="1259">
        <v>1</v>
      </c>
      <c r="D12" s="344"/>
      <c r="F12" s="335" t="str">
        <f>"4."&amp;mergeValue(A12) &amp;"."&amp;mergeValue(B12)&amp;"."&amp;mergeValue(C12)</f>
        <v>4.1.1.1</v>
      </c>
      <c r="G12" s="341" t="s">
        <v>498</v>
      </c>
      <c r="H12" s="317"/>
      <c r="I12" s="196" t="s">
        <v>501</v>
      </c>
      <c r="J12" s="334"/>
      <c r="K12" s="214"/>
      <c r="L12" s="214"/>
      <c r="M12" s="214"/>
      <c r="N12" s="214"/>
      <c r="O12" s="214"/>
      <c r="P12" s="214"/>
      <c r="Q12" s="214"/>
      <c r="R12" s="214"/>
      <c r="S12" s="214"/>
      <c r="T12" s="214"/>
    </row>
    <row r="13" spans="1:20" s="190" customFormat="1" ht="39" customHeight="1">
      <c r="A13" s="1259"/>
      <c r="B13" s="1259"/>
      <c r="C13" s="1259"/>
      <c r="D13" s="344">
        <v>1</v>
      </c>
      <c r="F13" s="335" t="str">
        <f>"4."&amp;mergeValue(A13) &amp;"."&amp;mergeValue(B13)&amp;"."&amp;mergeValue(C13)&amp;"."&amp;mergeValue(D13)</f>
        <v>4.1.1.1.1</v>
      </c>
      <c r="G13" s="420" t="s">
        <v>499</v>
      </c>
      <c r="H13" s="317"/>
      <c r="I13" s="1260" t="s">
        <v>593</v>
      </c>
      <c r="J13" s="334"/>
      <c r="K13" s="214"/>
      <c r="L13" s="214"/>
      <c r="M13" s="214"/>
      <c r="N13" s="214"/>
      <c r="O13" s="214"/>
      <c r="P13" s="214"/>
      <c r="Q13" s="214"/>
      <c r="R13" s="214"/>
      <c r="S13" s="214"/>
      <c r="T13" s="214"/>
    </row>
    <row r="14" spans="1:20" s="190" customFormat="1" ht="18.75">
      <c r="A14" s="1259"/>
      <c r="B14" s="1259"/>
      <c r="C14" s="1259"/>
      <c r="D14" s="344"/>
      <c r="F14" s="338"/>
      <c r="G14" s="150" t="s">
        <v>4</v>
      </c>
      <c r="H14" s="343"/>
      <c r="I14" s="1260"/>
      <c r="J14" s="334"/>
      <c r="K14" s="214"/>
      <c r="L14" s="214"/>
      <c r="M14" s="214"/>
      <c r="N14" s="214"/>
      <c r="O14" s="214"/>
      <c r="P14" s="214"/>
      <c r="Q14" s="214"/>
      <c r="R14" s="214"/>
      <c r="S14" s="214"/>
      <c r="T14" s="214"/>
    </row>
    <row r="15" spans="1:20" s="190" customFormat="1" ht="18.75">
      <c r="A15" s="1259"/>
      <c r="B15" s="1259"/>
      <c r="C15" s="344"/>
      <c r="D15" s="344"/>
      <c r="F15" s="421"/>
      <c r="G15" s="195" t="s">
        <v>403</v>
      </c>
      <c r="H15" s="422"/>
      <c r="I15" s="423"/>
      <c r="J15" s="334"/>
      <c r="K15" s="214"/>
      <c r="L15" s="214"/>
      <c r="M15" s="214"/>
      <c r="N15" s="214"/>
      <c r="O15" s="214"/>
      <c r="P15" s="214"/>
      <c r="Q15" s="214"/>
      <c r="R15" s="214"/>
      <c r="S15" s="214"/>
      <c r="T15" s="214"/>
    </row>
    <row r="16" spans="1:20" s="190" customFormat="1" ht="18.75">
      <c r="A16" s="1259"/>
      <c r="B16" s="214"/>
      <c r="C16" s="214"/>
      <c r="D16" s="214"/>
      <c r="F16" s="338"/>
      <c r="G16" s="155" t="s">
        <v>507</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506</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254" t="s">
        <v>595</v>
      </c>
      <c r="H19" s="1254"/>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1C00-000000000000}">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modUpdTemplLogger">
    <tabColor indexed="24"/>
  </sheetPr>
  <dimension ref="A1:D12"/>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6" t="s">
        <v>70</v>
      </c>
      <c r="B1" s="116" t="s">
        <v>71</v>
      </c>
      <c r="C1" s="116" t="s">
        <v>72</v>
      </c>
      <c r="D1" s="10"/>
    </row>
    <row r="2" spans="1:4">
      <c r="A2" s="1108">
        <v>43453.473749999997</v>
      </c>
      <c r="B2" s="12" t="s">
        <v>775</v>
      </c>
      <c r="C2" s="12" t="s">
        <v>442</v>
      </c>
    </row>
    <row r="3" spans="1:4">
      <c r="A3" s="1108">
        <v>43453.473796296297</v>
      </c>
      <c r="B3" s="12" t="s">
        <v>776</v>
      </c>
      <c r="C3" s="12" t="s">
        <v>442</v>
      </c>
    </row>
    <row r="4" spans="1:4">
      <c r="A4" s="1108">
        <v>43453.474259259259</v>
      </c>
      <c r="B4" s="12" t="s">
        <v>775</v>
      </c>
      <c r="C4" s="12" t="s">
        <v>442</v>
      </c>
    </row>
    <row r="5" spans="1:4">
      <c r="A5" s="1108">
        <v>43453.474270833336</v>
      </c>
      <c r="B5" s="12" t="s">
        <v>776</v>
      </c>
      <c r="C5" s="12" t="s">
        <v>442</v>
      </c>
    </row>
    <row r="6" spans="1:4">
      <c r="A6" s="1108">
        <v>43453.476921296293</v>
      </c>
      <c r="B6" s="12" t="s">
        <v>775</v>
      </c>
      <c r="C6" s="12" t="s">
        <v>442</v>
      </c>
    </row>
    <row r="7" spans="1:4">
      <c r="A7" s="1108">
        <v>43453.47693287037</v>
      </c>
      <c r="B7" s="12" t="s">
        <v>776</v>
      </c>
      <c r="C7" s="12" t="s">
        <v>442</v>
      </c>
    </row>
    <row r="8" spans="1:4">
      <c r="A8" s="1108">
        <v>43973.638067129628</v>
      </c>
      <c r="B8" s="12" t="s">
        <v>775</v>
      </c>
      <c r="C8" s="12" t="s">
        <v>442</v>
      </c>
    </row>
    <row r="9" spans="1:4">
      <c r="A9" s="1108">
        <v>43973.638090277775</v>
      </c>
      <c r="B9" s="12" t="s">
        <v>3196</v>
      </c>
      <c r="C9" s="12" t="s">
        <v>442</v>
      </c>
    </row>
    <row r="10" spans="1:4" ht="78.75">
      <c r="A10" s="1108">
        <v>43973.638090277775</v>
      </c>
      <c r="B10" s="12" t="s">
        <v>3197</v>
      </c>
      <c r="C10" s="12" t="s">
        <v>442</v>
      </c>
    </row>
    <row r="11" spans="1:4">
      <c r="A11" s="1108">
        <v>43973.638090277775</v>
      </c>
      <c r="B11" s="12" t="s">
        <v>3198</v>
      </c>
      <c r="C11" s="12" t="s">
        <v>442</v>
      </c>
    </row>
    <row r="12" spans="1:4">
      <c r="A12" s="1108">
        <v>43973.638113425928</v>
      </c>
      <c r="B12" s="12" t="s">
        <v>3199</v>
      </c>
      <c r="C12" s="12" t="s">
        <v>3200</v>
      </c>
    </row>
  </sheetData>
  <sheetProtection algorithmName="SHA-512" hashValue="yKEJoCEEYi5Dv2m+RMYX9KHJGQw5JnslOq0JT0OdKPwSF6dkBZXILx1n+Ao4RD7uPP53DhUWjxB9lLN/QJLRWw==" saltValue="HZzj9veYBVocuo4qbaB7Ag==" spinCount="100000" sheet="1" objects="1" scenarios="1" formatColumns="0" formatRows="0" autoFilter="0"/>
  <phoneticPr fontId="11"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502" hidden="1" customWidth="1"/>
    <col min="7" max="8" width="9.140625" style="508" hidden="1" customWidth="1"/>
    <col min="9" max="9" width="3.7109375" style="485" customWidth="1"/>
    <col min="10" max="11" width="3.7109375" style="484" customWidth="1"/>
    <col min="12" max="12" width="12.7109375" style="478" customWidth="1"/>
    <col min="13" max="13" width="47.42578125" style="478" customWidth="1"/>
    <col min="14" max="14" width="2.7109375" style="478" hidden="1" customWidth="1"/>
    <col min="15" max="18" width="23.7109375" style="478" customWidth="1"/>
    <col min="19" max="19" width="11.7109375" style="478" customWidth="1"/>
    <col min="20" max="20" width="3.7109375" style="478" customWidth="1"/>
    <col min="21" max="21" width="11.7109375" style="478" customWidth="1"/>
    <col min="22" max="22" width="8.5703125" style="478" hidden="1" customWidth="1"/>
    <col min="23" max="23" width="4.7109375" style="478" customWidth="1"/>
    <col min="24" max="24" width="115.7109375" style="478" customWidth="1"/>
    <col min="25" max="25" width="10.5703125" style="1010"/>
    <col min="26" max="29" width="10.5703125" style="502"/>
    <col min="30" max="246" width="10.5703125" style="478"/>
    <col min="247" max="254" width="0" style="478" hidden="1" customWidth="1"/>
    <col min="255" max="257" width="3.7109375" style="478" customWidth="1"/>
    <col min="258" max="258" width="12.7109375" style="478" customWidth="1"/>
    <col min="259" max="259" width="47.42578125" style="478" customWidth="1"/>
    <col min="260" max="260" width="0" style="478" hidden="1" customWidth="1"/>
    <col min="261" max="261" width="24.7109375" style="478" customWidth="1"/>
    <col min="262" max="262" width="14.7109375" style="478" customWidth="1"/>
    <col min="263" max="264" width="15.7109375" style="478" customWidth="1"/>
    <col min="265" max="265" width="11.7109375" style="478" customWidth="1"/>
    <col min="266" max="266" width="6.42578125" style="478" bestFit="1" customWidth="1"/>
    <col min="267" max="267" width="11.7109375" style="478" customWidth="1"/>
    <col min="268" max="268" width="0" style="478" hidden="1" customWidth="1"/>
    <col min="269" max="269" width="3.7109375" style="478" customWidth="1"/>
    <col min="270" max="270" width="11.140625" style="478" bestFit="1" customWidth="1"/>
    <col min="271" max="502" width="10.5703125" style="478"/>
    <col min="503" max="510" width="0" style="478" hidden="1" customWidth="1"/>
    <col min="511" max="513" width="3.7109375" style="478" customWidth="1"/>
    <col min="514" max="514" width="12.7109375" style="478" customWidth="1"/>
    <col min="515" max="515" width="47.42578125" style="478" customWidth="1"/>
    <col min="516" max="516" width="0" style="478" hidden="1" customWidth="1"/>
    <col min="517" max="517" width="24.7109375" style="478" customWidth="1"/>
    <col min="518" max="518" width="14.7109375" style="478" customWidth="1"/>
    <col min="519" max="520" width="15.7109375" style="478" customWidth="1"/>
    <col min="521" max="521" width="11.7109375" style="478" customWidth="1"/>
    <col min="522" max="522" width="6.42578125" style="478" bestFit="1" customWidth="1"/>
    <col min="523" max="523" width="11.7109375" style="478" customWidth="1"/>
    <col min="524" max="524" width="0" style="478" hidden="1" customWidth="1"/>
    <col min="525" max="525" width="3.7109375" style="478" customWidth="1"/>
    <col min="526" max="526" width="11.140625" style="478" bestFit="1" customWidth="1"/>
    <col min="527" max="758" width="10.5703125" style="478"/>
    <col min="759" max="766" width="0" style="478" hidden="1" customWidth="1"/>
    <col min="767" max="769" width="3.7109375" style="478" customWidth="1"/>
    <col min="770" max="770" width="12.7109375" style="478" customWidth="1"/>
    <col min="771" max="771" width="47.42578125" style="478" customWidth="1"/>
    <col min="772" max="772" width="0" style="478" hidden="1" customWidth="1"/>
    <col min="773" max="773" width="24.7109375" style="478" customWidth="1"/>
    <col min="774" max="774" width="14.7109375" style="478" customWidth="1"/>
    <col min="775" max="776" width="15.7109375" style="478" customWidth="1"/>
    <col min="777" max="777" width="11.7109375" style="478" customWidth="1"/>
    <col min="778" max="778" width="6.42578125" style="478" bestFit="1" customWidth="1"/>
    <col min="779" max="779" width="11.7109375" style="478" customWidth="1"/>
    <col min="780" max="780" width="0" style="478" hidden="1" customWidth="1"/>
    <col min="781" max="781" width="3.7109375" style="478" customWidth="1"/>
    <col min="782" max="782" width="11.140625" style="478" bestFit="1" customWidth="1"/>
    <col min="783" max="1014" width="10.5703125" style="478"/>
    <col min="1015" max="1022" width="0" style="478" hidden="1" customWidth="1"/>
    <col min="1023" max="1025" width="3.7109375" style="478" customWidth="1"/>
    <col min="1026" max="1026" width="12.7109375" style="478" customWidth="1"/>
    <col min="1027" max="1027" width="47.42578125" style="478" customWidth="1"/>
    <col min="1028" max="1028" width="0" style="478" hidden="1" customWidth="1"/>
    <col min="1029" max="1029" width="24.7109375" style="478" customWidth="1"/>
    <col min="1030" max="1030" width="14.7109375" style="478" customWidth="1"/>
    <col min="1031" max="1032" width="15.7109375" style="478" customWidth="1"/>
    <col min="1033" max="1033" width="11.7109375" style="478" customWidth="1"/>
    <col min="1034" max="1034" width="6.42578125" style="478" bestFit="1" customWidth="1"/>
    <col min="1035" max="1035" width="11.7109375" style="478" customWidth="1"/>
    <col min="1036" max="1036" width="0" style="478" hidden="1" customWidth="1"/>
    <col min="1037" max="1037" width="3.7109375" style="478" customWidth="1"/>
    <col min="1038" max="1038" width="11.140625" style="478" bestFit="1" customWidth="1"/>
    <col min="1039" max="1270" width="10.5703125" style="478"/>
    <col min="1271" max="1278" width="0" style="478" hidden="1" customWidth="1"/>
    <col min="1279" max="1281" width="3.7109375" style="478" customWidth="1"/>
    <col min="1282" max="1282" width="12.7109375" style="478" customWidth="1"/>
    <col min="1283" max="1283" width="47.42578125" style="478" customWidth="1"/>
    <col min="1284" max="1284" width="0" style="478" hidden="1" customWidth="1"/>
    <col min="1285" max="1285" width="24.7109375" style="478" customWidth="1"/>
    <col min="1286" max="1286" width="14.7109375" style="478" customWidth="1"/>
    <col min="1287" max="1288" width="15.7109375" style="478" customWidth="1"/>
    <col min="1289" max="1289" width="11.7109375" style="478" customWidth="1"/>
    <col min="1290" max="1290" width="6.42578125" style="478" bestFit="1" customWidth="1"/>
    <col min="1291" max="1291" width="11.7109375" style="478" customWidth="1"/>
    <col min="1292" max="1292" width="0" style="478" hidden="1" customWidth="1"/>
    <col min="1293" max="1293" width="3.7109375" style="478" customWidth="1"/>
    <col min="1294" max="1294" width="11.140625" style="478" bestFit="1" customWidth="1"/>
    <col min="1295" max="1526" width="10.5703125" style="478"/>
    <col min="1527" max="1534" width="0" style="478" hidden="1" customWidth="1"/>
    <col min="1535" max="1537" width="3.7109375" style="478" customWidth="1"/>
    <col min="1538" max="1538" width="12.7109375" style="478" customWidth="1"/>
    <col min="1539" max="1539" width="47.42578125" style="478" customWidth="1"/>
    <col min="1540" max="1540" width="0" style="478" hidden="1" customWidth="1"/>
    <col min="1541" max="1541" width="24.7109375" style="478" customWidth="1"/>
    <col min="1542" max="1542" width="14.7109375" style="478" customWidth="1"/>
    <col min="1543" max="1544" width="15.7109375" style="478" customWidth="1"/>
    <col min="1545" max="1545" width="11.7109375" style="478" customWidth="1"/>
    <col min="1546" max="1546" width="6.42578125" style="478" bestFit="1" customWidth="1"/>
    <col min="1547" max="1547" width="11.7109375" style="478" customWidth="1"/>
    <col min="1548" max="1548" width="0" style="478" hidden="1" customWidth="1"/>
    <col min="1549" max="1549" width="3.7109375" style="478" customWidth="1"/>
    <col min="1550" max="1550" width="11.140625" style="478" bestFit="1" customWidth="1"/>
    <col min="1551" max="1782" width="10.5703125" style="478"/>
    <col min="1783" max="1790" width="0" style="478" hidden="1" customWidth="1"/>
    <col min="1791" max="1793" width="3.7109375" style="478" customWidth="1"/>
    <col min="1794" max="1794" width="12.7109375" style="478" customWidth="1"/>
    <col min="1795" max="1795" width="47.42578125" style="478" customWidth="1"/>
    <col min="1796" max="1796" width="0" style="478" hidden="1" customWidth="1"/>
    <col min="1797" max="1797" width="24.7109375" style="478" customWidth="1"/>
    <col min="1798" max="1798" width="14.7109375" style="478" customWidth="1"/>
    <col min="1799" max="1800" width="15.7109375" style="478" customWidth="1"/>
    <col min="1801" max="1801" width="11.7109375" style="478" customWidth="1"/>
    <col min="1802" max="1802" width="6.42578125" style="478" bestFit="1" customWidth="1"/>
    <col min="1803" max="1803" width="11.7109375" style="478" customWidth="1"/>
    <col min="1804" max="1804" width="0" style="478" hidden="1" customWidth="1"/>
    <col min="1805" max="1805" width="3.7109375" style="478" customWidth="1"/>
    <col min="1806" max="1806" width="11.140625" style="478" bestFit="1" customWidth="1"/>
    <col min="1807" max="2038" width="10.5703125" style="478"/>
    <col min="2039" max="2046" width="0" style="478" hidden="1" customWidth="1"/>
    <col min="2047" max="2049" width="3.7109375" style="478" customWidth="1"/>
    <col min="2050" max="2050" width="12.7109375" style="478" customWidth="1"/>
    <col min="2051" max="2051" width="47.42578125" style="478" customWidth="1"/>
    <col min="2052" max="2052" width="0" style="478" hidden="1" customWidth="1"/>
    <col min="2053" max="2053" width="24.7109375" style="478" customWidth="1"/>
    <col min="2054" max="2054" width="14.7109375" style="478" customWidth="1"/>
    <col min="2055" max="2056" width="15.7109375" style="478" customWidth="1"/>
    <col min="2057" max="2057" width="11.7109375" style="478" customWidth="1"/>
    <col min="2058" max="2058" width="6.42578125" style="478" bestFit="1" customWidth="1"/>
    <col min="2059" max="2059" width="11.7109375" style="478" customWidth="1"/>
    <col min="2060" max="2060" width="0" style="478" hidden="1" customWidth="1"/>
    <col min="2061" max="2061" width="3.7109375" style="478" customWidth="1"/>
    <col min="2062" max="2062" width="11.140625" style="478" bestFit="1" customWidth="1"/>
    <col min="2063" max="2294" width="10.5703125" style="478"/>
    <col min="2295" max="2302" width="0" style="478" hidden="1" customWidth="1"/>
    <col min="2303" max="2305" width="3.7109375" style="478" customWidth="1"/>
    <col min="2306" max="2306" width="12.7109375" style="478" customWidth="1"/>
    <col min="2307" max="2307" width="47.42578125" style="478" customWidth="1"/>
    <col min="2308" max="2308" width="0" style="478" hidden="1" customWidth="1"/>
    <col min="2309" max="2309" width="24.7109375" style="478" customWidth="1"/>
    <col min="2310" max="2310" width="14.7109375" style="478" customWidth="1"/>
    <col min="2311" max="2312" width="15.7109375" style="478" customWidth="1"/>
    <col min="2313" max="2313" width="11.7109375" style="478" customWidth="1"/>
    <col min="2314" max="2314" width="6.42578125" style="478" bestFit="1" customWidth="1"/>
    <col min="2315" max="2315" width="11.7109375" style="478" customWidth="1"/>
    <col min="2316" max="2316" width="0" style="478" hidden="1" customWidth="1"/>
    <col min="2317" max="2317" width="3.7109375" style="478" customWidth="1"/>
    <col min="2318" max="2318" width="11.140625" style="478" bestFit="1" customWidth="1"/>
    <col min="2319" max="2550" width="10.5703125" style="478"/>
    <col min="2551" max="2558" width="0" style="478" hidden="1" customWidth="1"/>
    <col min="2559" max="2561" width="3.7109375" style="478" customWidth="1"/>
    <col min="2562" max="2562" width="12.7109375" style="478" customWidth="1"/>
    <col min="2563" max="2563" width="47.42578125" style="478" customWidth="1"/>
    <col min="2564" max="2564" width="0" style="478" hidden="1" customWidth="1"/>
    <col min="2565" max="2565" width="24.7109375" style="478" customWidth="1"/>
    <col min="2566" max="2566" width="14.7109375" style="478" customWidth="1"/>
    <col min="2567" max="2568" width="15.7109375" style="478" customWidth="1"/>
    <col min="2569" max="2569" width="11.7109375" style="478" customWidth="1"/>
    <col min="2570" max="2570" width="6.42578125" style="478" bestFit="1" customWidth="1"/>
    <col min="2571" max="2571" width="11.7109375" style="478" customWidth="1"/>
    <col min="2572" max="2572" width="0" style="478" hidden="1" customWidth="1"/>
    <col min="2573" max="2573" width="3.7109375" style="478" customWidth="1"/>
    <col min="2574" max="2574" width="11.140625" style="478" bestFit="1" customWidth="1"/>
    <col min="2575" max="2806" width="10.5703125" style="478"/>
    <col min="2807" max="2814" width="0" style="478" hidden="1" customWidth="1"/>
    <col min="2815" max="2817" width="3.7109375" style="478" customWidth="1"/>
    <col min="2818" max="2818" width="12.7109375" style="478" customWidth="1"/>
    <col min="2819" max="2819" width="47.42578125" style="478" customWidth="1"/>
    <col min="2820" max="2820" width="0" style="478" hidden="1" customWidth="1"/>
    <col min="2821" max="2821" width="24.7109375" style="478" customWidth="1"/>
    <col min="2822" max="2822" width="14.7109375" style="478" customWidth="1"/>
    <col min="2823" max="2824" width="15.7109375" style="478" customWidth="1"/>
    <col min="2825" max="2825" width="11.7109375" style="478" customWidth="1"/>
    <col min="2826" max="2826" width="6.42578125" style="478" bestFit="1" customWidth="1"/>
    <col min="2827" max="2827" width="11.7109375" style="478" customWidth="1"/>
    <col min="2828" max="2828" width="0" style="478" hidden="1" customWidth="1"/>
    <col min="2829" max="2829" width="3.7109375" style="478" customWidth="1"/>
    <col min="2830" max="2830" width="11.140625" style="478" bestFit="1" customWidth="1"/>
    <col min="2831" max="3062" width="10.5703125" style="478"/>
    <col min="3063" max="3070" width="0" style="478" hidden="1" customWidth="1"/>
    <col min="3071" max="3073" width="3.7109375" style="478" customWidth="1"/>
    <col min="3074" max="3074" width="12.7109375" style="478" customWidth="1"/>
    <col min="3075" max="3075" width="47.42578125" style="478" customWidth="1"/>
    <col min="3076" max="3076" width="0" style="478" hidden="1" customWidth="1"/>
    <col min="3077" max="3077" width="24.7109375" style="478" customWidth="1"/>
    <col min="3078" max="3078" width="14.7109375" style="478" customWidth="1"/>
    <col min="3079" max="3080" width="15.7109375" style="478" customWidth="1"/>
    <col min="3081" max="3081" width="11.7109375" style="478" customWidth="1"/>
    <col min="3082" max="3082" width="6.42578125" style="478" bestFit="1" customWidth="1"/>
    <col min="3083" max="3083" width="11.7109375" style="478" customWidth="1"/>
    <col min="3084" max="3084" width="0" style="478" hidden="1" customWidth="1"/>
    <col min="3085" max="3085" width="3.7109375" style="478" customWidth="1"/>
    <col min="3086" max="3086" width="11.140625" style="478" bestFit="1" customWidth="1"/>
    <col min="3087" max="3318" width="10.5703125" style="478"/>
    <col min="3319" max="3326" width="0" style="478" hidden="1" customWidth="1"/>
    <col min="3327" max="3329" width="3.7109375" style="478" customWidth="1"/>
    <col min="3330" max="3330" width="12.7109375" style="478" customWidth="1"/>
    <col min="3331" max="3331" width="47.42578125" style="478" customWidth="1"/>
    <col min="3332" max="3332" width="0" style="478" hidden="1" customWidth="1"/>
    <col min="3333" max="3333" width="24.7109375" style="478" customWidth="1"/>
    <col min="3334" max="3334" width="14.7109375" style="478" customWidth="1"/>
    <col min="3335" max="3336" width="15.7109375" style="478" customWidth="1"/>
    <col min="3337" max="3337" width="11.7109375" style="478" customWidth="1"/>
    <col min="3338" max="3338" width="6.42578125" style="478" bestFit="1" customWidth="1"/>
    <col min="3339" max="3339" width="11.7109375" style="478" customWidth="1"/>
    <col min="3340" max="3340" width="0" style="478" hidden="1" customWidth="1"/>
    <col min="3341" max="3341" width="3.7109375" style="478" customWidth="1"/>
    <col min="3342" max="3342" width="11.140625" style="478" bestFit="1" customWidth="1"/>
    <col min="3343" max="3574" width="10.5703125" style="478"/>
    <col min="3575" max="3582" width="0" style="478" hidden="1" customWidth="1"/>
    <col min="3583" max="3585" width="3.7109375" style="478" customWidth="1"/>
    <col min="3586" max="3586" width="12.7109375" style="478" customWidth="1"/>
    <col min="3587" max="3587" width="47.42578125" style="478" customWidth="1"/>
    <col min="3588" max="3588" width="0" style="478" hidden="1" customWidth="1"/>
    <col min="3589" max="3589" width="24.7109375" style="478" customWidth="1"/>
    <col min="3590" max="3590" width="14.7109375" style="478" customWidth="1"/>
    <col min="3591" max="3592" width="15.7109375" style="478" customWidth="1"/>
    <col min="3593" max="3593" width="11.7109375" style="478" customWidth="1"/>
    <col min="3594" max="3594" width="6.42578125" style="478" bestFit="1" customWidth="1"/>
    <col min="3595" max="3595" width="11.7109375" style="478" customWidth="1"/>
    <col min="3596" max="3596" width="0" style="478" hidden="1" customWidth="1"/>
    <col min="3597" max="3597" width="3.7109375" style="478" customWidth="1"/>
    <col min="3598" max="3598" width="11.140625" style="478" bestFit="1" customWidth="1"/>
    <col min="3599" max="3830" width="10.5703125" style="478"/>
    <col min="3831" max="3838" width="0" style="478" hidden="1" customWidth="1"/>
    <col min="3839" max="3841" width="3.7109375" style="478" customWidth="1"/>
    <col min="3842" max="3842" width="12.7109375" style="478" customWidth="1"/>
    <col min="3843" max="3843" width="47.42578125" style="478" customWidth="1"/>
    <col min="3844" max="3844" width="0" style="478" hidden="1" customWidth="1"/>
    <col min="3845" max="3845" width="24.7109375" style="478" customWidth="1"/>
    <col min="3846" max="3846" width="14.7109375" style="478" customWidth="1"/>
    <col min="3847" max="3848" width="15.7109375" style="478" customWidth="1"/>
    <col min="3849" max="3849" width="11.7109375" style="478" customWidth="1"/>
    <col min="3850" max="3850" width="6.42578125" style="478" bestFit="1" customWidth="1"/>
    <col min="3851" max="3851" width="11.7109375" style="478" customWidth="1"/>
    <col min="3852" max="3852" width="0" style="478" hidden="1" customWidth="1"/>
    <col min="3853" max="3853" width="3.7109375" style="478" customWidth="1"/>
    <col min="3854" max="3854" width="11.140625" style="478" bestFit="1" customWidth="1"/>
    <col min="3855" max="4086" width="10.5703125" style="478"/>
    <col min="4087" max="4094" width="0" style="478" hidden="1" customWidth="1"/>
    <col min="4095" max="4097" width="3.7109375" style="478" customWidth="1"/>
    <col min="4098" max="4098" width="12.7109375" style="478" customWidth="1"/>
    <col min="4099" max="4099" width="47.42578125" style="478" customWidth="1"/>
    <col min="4100" max="4100" width="0" style="478" hidden="1" customWidth="1"/>
    <col min="4101" max="4101" width="24.7109375" style="478" customWidth="1"/>
    <col min="4102" max="4102" width="14.7109375" style="478" customWidth="1"/>
    <col min="4103" max="4104" width="15.7109375" style="478" customWidth="1"/>
    <col min="4105" max="4105" width="11.7109375" style="478" customWidth="1"/>
    <col min="4106" max="4106" width="6.42578125" style="478" bestFit="1" customWidth="1"/>
    <col min="4107" max="4107" width="11.7109375" style="478" customWidth="1"/>
    <col min="4108" max="4108" width="0" style="478" hidden="1" customWidth="1"/>
    <col min="4109" max="4109" width="3.7109375" style="478" customWidth="1"/>
    <col min="4110" max="4110" width="11.140625" style="478" bestFit="1" customWidth="1"/>
    <col min="4111" max="4342" width="10.5703125" style="478"/>
    <col min="4343" max="4350" width="0" style="478" hidden="1" customWidth="1"/>
    <col min="4351" max="4353" width="3.7109375" style="478" customWidth="1"/>
    <col min="4354" max="4354" width="12.7109375" style="478" customWidth="1"/>
    <col min="4355" max="4355" width="47.42578125" style="478" customWidth="1"/>
    <col min="4356" max="4356" width="0" style="478" hidden="1" customWidth="1"/>
    <col min="4357" max="4357" width="24.7109375" style="478" customWidth="1"/>
    <col min="4358" max="4358" width="14.7109375" style="478" customWidth="1"/>
    <col min="4359" max="4360" width="15.7109375" style="478" customWidth="1"/>
    <col min="4361" max="4361" width="11.7109375" style="478" customWidth="1"/>
    <col min="4362" max="4362" width="6.42578125" style="478" bestFit="1" customWidth="1"/>
    <col min="4363" max="4363" width="11.7109375" style="478" customWidth="1"/>
    <col min="4364" max="4364" width="0" style="478" hidden="1" customWidth="1"/>
    <col min="4365" max="4365" width="3.7109375" style="478" customWidth="1"/>
    <col min="4366" max="4366" width="11.140625" style="478" bestFit="1" customWidth="1"/>
    <col min="4367" max="4598" width="10.5703125" style="478"/>
    <col min="4599" max="4606" width="0" style="478" hidden="1" customWidth="1"/>
    <col min="4607" max="4609" width="3.7109375" style="478" customWidth="1"/>
    <col min="4610" max="4610" width="12.7109375" style="478" customWidth="1"/>
    <col min="4611" max="4611" width="47.42578125" style="478" customWidth="1"/>
    <col min="4612" max="4612" width="0" style="478" hidden="1" customWidth="1"/>
    <col min="4613" max="4613" width="24.7109375" style="478" customWidth="1"/>
    <col min="4614" max="4614" width="14.7109375" style="478" customWidth="1"/>
    <col min="4615" max="4616" width="15.7109375" style="478" customWidth="1"/>
    <col min="4617" max="4617" width="11.7109375" style="478" customWidth="1"/>
    <col min="4618" max="4618" width="6.42578125" style="478" bestFit="1" customWidth="1"/>
    <col min="4619" max="4619" width="11.7109375" style="478" customWidth="1"/>
    <col min="4620" max="4620" width="0" style="478" hidden="1" customWidth="1"/>
    <col min="4621" max="4621" width="3.7109375" style="478" customWidth="1"/>
    <col min="4622" max="4622" width="11.140625" style="478" bestFit="1" customWidth="1"/>
    <col min="4623" max="4854" width="10.5703125" style="478"/>
    <col min="4855" max="4862" width="0" style="478" hidden="1" customWidth="1"/>
    <col min="4863" max="4865" width="3.7109375" style="478" customWidth="1"/>
    <col min="4866" max="4866" width="12.7109375" style="478" customWidth="1"/>
    <col min="4867" max="4867" width="47.42578125" style="478" customWidth="1"/>
    <col min="4868" max="4868" width="0" style="478" hidden="1" customWidth="1"/>
    <col min="4869" max="4869" width="24.7109375" style="478" customWidth="1"/>
    <col min="4870" max="4870" width="14.7109375" style="478" customWidth="1"/>
    <col min="4871" max="4872" width="15.7109375" style="478" customWidth="1"/>
    <col min="4873" max="4873" width="11.7109375" style="478" customWidth="1"/>
    <col min="4874" max="4874" width="6.42578125" style="478" bestFit="1" customWidth="1"/>
    <col min="4875" max="4875" width="11.7109375" style="478" customWidth="1"/>
    <col min="4876" max="4876" width="0" style="478" hidden="1" customWidth="1"/>
    <col min="4877" max="4877" width="3.7109375" style="478" customWidth="1"/>
    <col min="4878" max="4878" width="11.140625" style="478" bestFit="1" customWidth="1"/>
    <col min="4879" max="5110" width="10.5703125" style="478"/>
    <col min="5111" max="5118" width="0" style="478" hidden="1" customWidth="1"/>
    <col min="5119" max="5121" width="3.7109375" style="478" customWidth="1"/>
    <col min="5122" max="5122" width="12.7109375" style="478" customWidth="1"/>
    <col min="5123" max="5123" width="47.42578125" style="478" customWidth="1"/>
    <col min="5124" max="5124" width="0" style="478" hidden="1" customWidth="1"/>
    <col min="5125" max="5125" width="24.7109375" style="478" customWidth="1"/>
    <col min="5126" max="5126" width="14.7109375" style="478" customWidth="1"/>
    <col min="5127" max="5128" width="15.7109375" style="478" customWidth="1"/>
    <col min="5129" max="5129" width="11.7109375" style="478" customWidth="1"/>
    <col min="5130" max="5130" width="6.42578125" style="478" bestFit="1" customWidth="1"/>
    <col min="5131" max="5131" width="11.7109375" style="478" customWidth="1"/>
    <col min="5132" max="5132" width="0" style="478" hidden="1" customWidth="1"/>
    <col min="5133" max="5133" width="3.7109375" style="478" customWidth="1"/>
    <col min="5134" max="5134" width="11.140625" style="478" bestFit="1" customWidth="1"/>
    <col min="5135" max="5366" width="10.5703125" style="478"/>
    <col min="5367" max="5374" width="0" style="478" hidden="1" customWidth="1"/>
    <col min="5375" max="5377" width="3.7109375" style="478" customWidth="1"/>
    <col min="5378" max="5378" width="12.7109375" style="478" customWidth="1"/>
    <col min="5379" max="5379" width="47.42578125" style="478" customWidth="1"/>
    <col min="5380" max="5380" width="0" style="478" hidden="1" customWidth="1"/>
    <col min="5381" max="5381" width="24.7109375" style="478" customWidth="1"/>
    <col min="5382" max="5382" width="14.7109375" style="478" customWidth="1"/>
    <col min="5383" max="5384" width="15.7109375" style="478" customWidth="1"/>
    <col min="5385" max="5385" width="11.7109375" style="478" customWidth="1"/>
    <col min="5386" max="5386" width="6.42578125" style="478" bestFit="1" customWidth="1"/>
    <col min="5387" max="5387" width="11.7109375" style="478" customWidth="1"/>
    <col min="5388" max="5388" width="0" style="478" hidden="1" customWidth="1"/>
    <col min="5389" max="5389" width="3.7109375" style="478" customWidth="1"/>
    <col min="5390" max="5390" width="11.140625" style="478" bestFit="1" customWidth="1"/>
    <col min="5391" max="5622" width="10.5703125" style="478"/>
    <col min="5623" max="5630" width="0" style="478" hidden="1" customWidth="1"/>
    <col min="5631" max="5633" width="3.7109375" style="478" customWidth="1"/>
    <col min="5634" max="5634" width="12.7109375" style="478" customWidth="1"/>
    <col min="5635" max="5635" width="47.42578125" style="478" customWidth="1"/>
    <col min="5636" max="5636" width="0" style="478" hidden="1" customWidth="1"/>
    <col min="5637" max="5637" width="24.7109375" style="478" customWidth="1"/>
    <col min="5638" max="5638" width="14.7109375" style="478" customWidth="1"/>
    <col min="5639" max="5640" width="15.7109375" style="478" customWidth="1"/>
    <col min="5641" max="5641" width="11.7109375" style="478" customWidth="1"/>
    <col min="5642" max="5642" width="6.42578125" style="478" bestFit="1" customWidth="1"/>
    <col min="5643" max="5643" width="11.7109375" style="478" customWidth="1"/>
    <col min="5644" max="5644" width="0" style="478" hidden="1" customWidth="1"/>
    <col min="5645" max="5645" width="3.7109375" style="478" customWidth="1"/>
    <col min="5646" max="5646" width="11.140625" style="478" bestFit="1" customWidth="1"/>
    <col min="5647" max="5878" width="10.5703125" style="478"/>
    <col min="5879" max="5886" width="0" style="478" hidden="1" customWidth="1"/>
    <col min="5887" max="5889" width="3.7109375" style="478" customWidth="1"/>
    <col min="5890" max="5890" width="12.7109375" style="478" customWidth="1"/>
    <col min="5891" max="5891" width="47.42578125" style="478" customWidth="1"/>
    <col min="5892" max="5892" width="0" style="478" hidden="1" customWidth="1"/>
    <col min="5893" max="5893" width="24.7109375" style="478" customWidth="1"/>
    <col min="5894" max="5894" width="14.7109375" style="478" customWidth="1"/>
    <col min="5895" max="5896" width="15.7109375" style="478" customWidth="1"/>
    <col min="5897" max="5897" width="11.7109375" style="478" customWidth="1"/>
    <col min="5898" max="5898" width="6.42578125" style="478" bestFit="1" customWidth="1"/>
    <col min="5899" max="5899" width="11.7109375" style="478" customWidth="1"/>
    <col min="5900" max="5900" width="0" style="478" hidden="1" customWidth="1"/>
    <col min="5901" max="5901" width="3.7109375" style="478" customWidth="1"/>
    <col min="5902" max="5902" width="11.140625" style="478" bestFit="1" customWidth="1"/>
    <col min="5903" max="6134" width="10.5703125" style="478"/>
    <col min="6135" max="6142" width="0" style="478" hidden="1" customWidth="1"/>
    <col min="6143" max="6145" width="3.7109375" style="478" customWidth="1"/>
    <col min="6146" max="6146" width="12.7109375" style="478" customWidth="1"/>
    <col min="6147" max="6147" width="47.42578125" style="478" customWidth="1"/>
    <col min="6148" max="6148" width="0" style="478" hidden="1" customWidth="1"/>
    <col min="6149" max="6149" width="24.7109375" style="478" customWidth="1"/>
    <col min="6150" max="6150" width="14.7109375" style="478" customWidth="1"/>
    <col min="6151" max="6152" width="15.7109375" style="478" customWidth="1"/>
    <col min="6153" max="6153" width="11.7109375" style="478" customWidth="1"/>
    <col min="6154" max="6154" width="6.42578125" style="478" bestFit="1" customWidth="1"/>
    <col min="6155" max="6155" width="11.7109375" style="478" customWidth="1"/>
    <col min="6156" max="6156" width="0" style="478" hidden="1" customWidth="1"/>
    <col min="6157" max="6157" width="3.7109375" style="478" customWidth="1"/>
    <col min="6158" max="6158" width="11.140625" style="478" bestFit="1" customWidth="1"/>
    <col min="6159" max="6390" width="10.5703125" style="478"/>
    <col min="6391" max="6398" width="0" style="478" hidden="1" customWidth="1"/>
    <col min="6399" max="6401" width="3.7109375" style="478" customWidth="1"/>
    <col min="6402" max="6402" width="12.7109375" style="478" customWidth="1"/>
    <col min="6403" max="6403" width="47.42578125" style="478" customWidth="1"/>
    <col min="6404" max="6404" width="0" style="478" hidden="1" customWidth="1"/>
    <col min="6405" max="6405" width="24.7109375" style="478" customWidth="1"/>
    <col min="6406" max="6406" width="14.7109375" style="478" customWidth="1"/>
    <col min="6407" max="6408" width="15.7109375" style="478" customWidth="1"/>
    <col min="6409" max="6409" width="11.7109375" style="478" customWidth="1"/>
    <col min="6410" max="6410" width="6.42578125" style="478" bestFit="1" customWidth="1"/>
    <col min="6411" max="6411" width="11.7109375" style="478" customWidth="1"/>
    <col min="6412" max="6412" width="0" style="478" hidden="1" customWidth="1"/>
    <col min="6413" max="6413" width="3.7109375" style="478" customWidth="1"/>
    <col min="6414" max="6414" width="11.140625" style="478" bestFit="1" customWidth="1"/>
    <col min="6415" max="6646" width="10.5703125" style="478"/>
    <col min="6647" max="6654" width="0" style="478" hidden="1" customWidth="1"/>
    <col min="6655" max="6657" width="3.7109375" style="478" customWidth="1"/>
    <col min="6658" max="6658" width="12.7109375" style="478" customWidth="1"/>
    <col min="6659" max="6659" width="47.42578125" style="478" customWidth="1"/>
    <col min="6660" max="6660" width="0" style="478" hidden="1" customWidth="1"/>
    <col min="6661" max="6661" width="24.7109375" style="478" customWidth="1"/>
    <col min="6662" max="6662" width="14.7109375" style="478" customWidth="1"/>
    <col min="6663" max="6664" width="15.7109375" style="478" customWidth="1"/>
    <col min="6665" max="6665" width="11.7109375" style="478" customWidth="1"/>
    <col min="6666" max="6666" width="6.42578125" style="478" bestFit="1" customWidth="1"/>
    <col min="6667" max="6667" width="11.7109375" style="478" customWidth="1"/>
    <col min="6668" max="6668" width="0" style="478" hidden="1" customWidth="1"/>
    <col min="6669" max="6669" width="3.7109375" style="478" customWidth="1"/>
    <col min="6670" max="6670" width="11.140625" style="478" bestFit="1" customWidth="1"/>
    <col min="6671" max="6902" width="10.5703125" style="478"/>
    <col min="6903" max="6910" width="0" style="478" hidden="1" customWidth="1"/>
    <col min="6911" max="6913" width="3.7109375" style="478" customWidth="1"/>
    <col min="6914" max="6914" width="12.7109375" style="478" customWidth="1"/>
    <col min="6915" max="6915" width="47.42578125" style="478" customWidth="1"/>
    <col min="6916" max="6916" width="0" style="478" hidden="1" customWidth="1"/>
    <col min="6917" max="6917" width="24.7109375" style="478" customWidth="1"/>
    <col min="6918" max="6918" width="14.7109375" style="478" customWidth="1"/>
    <col min="6919" max="6920" width="15.7109375" style="478" customWidth="1"/>
    <col min="6921" max="6921" width="11.7109375" style="478" customWidth="1"/>
    <col min="6922" max="6922" width="6.42578125" style="478" bestFit="1" customWidth="1"/>
    <col min="6923" max="6923" width="11.7109375" style="478" customWidth="1"/>
    <col min="6924" max="6924" width="0" style="478" hidden="1" customWidth="1"/>
    <col min="6925" max="6925" width="3.7109375" style="478" customWidth="1"/>
    <col min="6926" max="6926" width="11.140625" style="478" bestFit="1" customWidth="1"/>
    <col min="6927" max="7158" width="10.5703125" style="478"/>
    <col min="7159" max="7166" width="0" style="478" hidden="1" customWidth="1"/>
    <col min="7167" max="7169" width="3.7109375" style="478" customWidth="1"/>
    <col min="7170" max="7170" width="12.7109375" style="478" customWidth="1"/>
    <col min="7171" max="7171" width="47.42578125" style="478" customWidth="1"/>
    <col min="7172" max="7172" width="0" style="478" hidden="1" customWidth="1"/>
    <col min="7173" max="7173" width="24.7109375" style="478" customWidth="1"/>
    <col min="7174" max="7174" width="14.7109375" style="478" customWidth="1"/>
    <col min="7175" max="7176" width="15.7109375" style="478" customWidth="1"/>
    <col min="7177" max="7177" width="11.7109375" style="478" customWidth="1"/>
    <col min="7178" max="7178" width="6.42578125" style="478" bestFit="1" customWidth="1"/>
    <col min="7179" max="7179" width="11.7109375" style="478" customWidth="1"/>
    <col min="7180" max="7180" width="0" style="478" hidden="1" customWidth="1"/>
    <col min="7181" max="7181" width="3.7109375" style="478" customWidth="1"/>
    <col min="7182" max="7182" width="11.140625" style="478" bestFit="1" customWidth="1"/>
    <col min="7183" max="7414" width="10.5703125" style="478"/>
    <col min="7415" max="7422" width="0" style="478" hidden="1" customWidth="1"/>
    <col min="7423" max="7425" width="3.7109375" style="478" customWidth="1"/>
    <col min="7426" max="7426" width="12.7109375" style="478" customWidth="1"/>
    <col min="7427" max="7427" width="47.42578125" style="478" customWidth="1"/>
    <col min="7428" max="7428" width="0" style="478" hidden="1" customWidth="1"/>
    <col min="7429" max="7429" width="24.7109375" style="478" customWidth="1"/>
    <col min="7430" max="7430" width="14.7109375" style="478" customWidth="1"/>
    <col min="7431" max="7432" width="15.7109375" style="478" customWidth="1"/>
    <col min="7433" max="7433" width="11.7109375" style="478" customWidth="1"/>
    <col min="7434" max="7434" width="6.42578125" style="478" bestFit="1" customWidth="1"/>
    <col min="7435" max="7435" width="11.7109375" style="478" customWidth="1"/>
    <col min="7436" max="7436" width="0" style="478" hidden="1" customWidth="1"/>
    <col min="7437" max="7437" width="3.7109375" style="478" customWidth="1"/>
    <col min="7438" max="7438" width="11.140625" style="478" bestFit="1" customWidth="1"/>
    <col min="7439" max="7670" width="10.5703125" style="478"/>
    <col min="7671" max="7678" width="0" style="478" hidden="1" customWidth="1"/>
    <col min="7679" max="7681" width="3.7109375" style="478" customWidth="1"/>
    <col min="7682" max="7682" width="12.7109375" style="478" customWidth="1"/>
    <col min="7683" max="7683" width="47.42578125" style="478" customWidth="1"/>
    <col min="7684" max="7684" width="0" style="478" hidden="1" customWidth="1"/>
    <col min="7685" max="7685" width="24.7109375" style="478" customWidth="1"/>
    <col min="7686" max="7686" width="14.7109375" style="478" customWidth="1"/>
    <col min="7687" max="7688" width="15.7109375" style="478" customWidth="1"/>
    <col min="7689" max="7689" width="11.7109375" style="478" customWidth="1"/>
    <col min="7690" max="7690" width="6.42578125" style="478" bestFit="1" customWidth="1"/>
    <col min="7691" max="7691" width="11.7109375" style="478" customWidth="1"/>
    <col min="7692" max="7692" width="0" style="478" hidden="1" customWidth="1"/>
    <col min="7693" max="7693" width="3.7109375" style="478" customWidth="1"/>
    <col min="7694" max="7694" width="11.140625" style="478" bestFit="1" customWidth="1"/>
    <col min="7695" max="7926" width="10.5703125" style="478"/>
    <col min="7927" max="7934" width="0" style="478" hidden="1" customWidth="1"/>
    <col min="7935" max="7937" width="3.7109375" style="478" customWidth="1"/>
    <col min="7938" max="7938" width="12.7109375" style="478" customWidth="1"/>
    <col min="7939" max="7939" width="47.42578125" style="478" customWidth="1"/>
    <col min="7940" max="7940" width="0" style="478" hidden="1" customWidth="1"/>
    <col min="7941" max="7941" width="24.7109375" style="478" customWidth="1"/>
    <col min="7942" max="7942" width="14.7109375" style="478" customWidth="1"/>
    <col min="7943" max="7944" width="15.7109375" style="478" customWidth="1"/>
    <col min="7945" max="7945" width="11.7109375" style="478" customWidth="1"/>
    <col min="7946" max="7946" width="6.42578125" style="478" bestFit="1" customWidth="1"/>
    <col min="7947" max="7947" width="11.7109375" style="478" customWidth="1"/>
    <col min="7948" max="7948" width="0" style="478" hidden="1" customWidth="1"/>
    <col min="7949" max="7949" width="3.7109375" style="478" customWidth="1"/>
    <col min="7950" max="7950" width="11.140625" style="478" bestFit="1" customWidth="1"/>
    <col min="7951" max="8182" width="10.5703125" style="478"/>
    <col min="8183" max="8190" width="0" style="478" hidden="1" customWidth="1"/>
    <col min="8191" max="8193" width="3.7109375" style="478" customWidth="1"/>
    <col min="8194" max="8194" width="12.7109375" style="478" customWidth="1"/>
    <col min="8195" max="8195" width="47.42578125" style="478" customWidth="1"/>
    <col min="8196" max="8196" width="0" style="478" hidden="1" customWidth="1"/>
    <col min="8197" max="8197" width="24.7109375" style="478" customWidth="1"/>
    <col min="8198" max="8198" width="14.7109375" style="478" customWidth="1"/>
    <col min="8199" max="8200" width="15.7109375" style="478" customWidth="1"/>
    <col min="8201" max="8201" width="11.7109375" style="478" customWidth="1"/>
    <col min="8202" max="8202" width="6.42578125" style="478" bestFit="1" customWidth="1"/>
    <col min="8203" max="8203" width="11.7109375" style="478" customWidth="1"/>
    <col min="8204" max="8204" width="0" style="478" hidden="1" customWidth="1"/>
    <col min="8205" max="8205" width="3.7109375" style="478" customWidth="1"/>
    <col min="8206" max="8206" width="11.140625" style="478" bestFit="1" customWidth="1"/>
    <col min="8207" max="8438" width="10.5703125" style="478"/>
    <col min="8439" max="8446" width="0" style="478" hidden="1" customWidth="1"/>
    <col min="8447" max="8449" width="3.7109375" style="478" customWidth="1"/>
    <col min="8450" max="8450" width="12.7109375" style="478" customWidth="1"/>
    <col min="8451" max="8451" width="47.42578125" style="478" customWidth="1"/>
    <col min="8452" max="8452" width="0" style="478" hidden="1" customWidth="1"/>
    <col min="8453" max="8453" width="24.7109375" style="478" customWidth="1"/>
    <col min="8454" max="8454" width="14.7109375" style="478" customWidth="1"/>
    <col min="8455" max="8456" width="15.7109375" style="478" customWidth="1"/>
    <col min="8457" max="8457" width="11.7109375" style="478" customWidth="1"/>
    <col min="8458" max="8458" width="6.42578125" style="478" bestFit="1" customWidth="1"/>
    <col min="8459" max="8459" width="11.7109375" style="478" customWidth="1"/>
    <col min="8460" max="8460" width="0" style="478" hidden="1" customWidth="1"/>
    <col min="8461" max="8461" width="3.7109375" style="478" customWidth="1"/>
    <col min="8462" max="8462" width="11.140625" style="478" bestFit="1" customWidth="1"/>
    <col min="8463" max="8694" width="10.5703125" style="478"/>
    <col min="8695" max="8702" width="0" style="478" hidden="1" customWidth="1"/>
    <col min="8703" max="8705" width="3.7109375" style="478" customWidth="1"/>
    <col min="8706" max="8706" width="12.7109375" style="478" customWidth="1"/>
    <col min="8707" max="8707" width="47.42578125" style="478" customWidth="1"/>
    <col min="8708" max="8708" width="0" style="478" hidden="1" customWidth="1"/>
    <col min="8709" max="8709" width="24.7109375" style="478" customWidth="1"/>
    <col min="8710" max="8710" width="14.7109375" style="478" customWidth="1"/>
    <col min="8711" max="8712" width="15.7109375" style="478" customWidth="1"/>
    <col min="8713" max="8713" width="11.7109375" style="478" customWidth="1"/>
    <col min="8714" max="8714" width="6.42578125" style="478" bestFit="1" customWidth="1"/>
    <col min="8715" max="8715" width="11.7109375" style="478" customWidth="1"/>
    <col min="8716" max="8716" width="0" style="478" hidden="1" customWidth="1"/>
    <col min="8717" max="8717" width="3.7109375" style="478" customWidth="1"/>
    <col min="8718" max="8718" width="11.140625" style="478" bestFit="1" customWidth="1"/>
    <col min="8719" max="8950" width="10.5703125" style="478"/>
    <col min="8951" max="8958" width="0" style="478" hidden="1" customWidth="1"/>
    <col min="8959" max="8961" width="3.7109375" style="478" customWidth="1"/>
    <col min="8962" max="8962" width="12.7109375" style="478" customWidth="1"/>
    <col min="8963" max="8963" width="47.42578125" style="478" customWidth="1"/>
    <col min="8964" max="8964" width="0" style="478" hidden="1" customWidth="1"/>
    <col min="8965" max="8965" width="24.7109375" style="478" customWidth="1"/>
    <col min="8966" max="8966" width="14.7109375" style="478" customWidth="1"/>
    <col min="8967" max="8968" width="15.7109375" style="478" customWidth="1"/>
    <col min="8969" max="8969" width="11.7109375" style="478" customWidth="1"/>
    <col min="8970" max="8970" width="6.42578125" style="478" bestFit="1" customWidth="1"/>
    <col min="8971" max="8971" width="11.7109375" style="478" customWidth="1"/>
    <col min="8972" max="8972" width="0" style="478" hidden="1" customWidth="1"/>
    <col min="8973" max="8973" width="3.7109375" style="478" customWidth="1"/>
    <col min="8974" max="8974" width="11.140625" style="478" bestFit="1" customWidth="1"/>
    <col min="8975" max="9206" width="10.5703125" style="478"/>
    <col min="9207" max="9214" width="0" style="478" hidden="1" customWidth="1"/>
    <col min="9215" max="9217" width="3.7109375" style="478" customWidth="1"/>
    <col min="9218" max="9218" width="12.7109375" style="478" customWidth="1"/>
    <col min="9219" max="9219" width="47.42578125" style="478" customWidth="1"/>
    <col min="9220" max="9220" width="0" style="478" hidden="1" customWidth="1"/>
    <col min="9221" max="9221" width="24.7109375" style="478" customWidth="1"/>
    <col min="9222" max="9222" width="14.7109375" style="478" customWidth="1"/>
    <col min="9223" max="9224" width="15.7109375" style="478" customWidth="1"/>
    <col min="9225" max="9225" width="11.7109375" style="478" customWidth="1"/>
    <col min="9226" max="9226" width="6.42578125" style="478" bestFit="1" customWidth="1"/>
    <col min="9227" max="9227" width="11.7109375" style="478" customWidth="1"/>
    <col min="9228" max="9228" width="0" style="478" hidden="1" customWidth="1"/>
    <col min="9229" max="9229" width="3.7109375" style="478" customWidth="1"/>
    <col min="9230" max="9230" width="11.140625" style="478" bestFit="1" customWidth="1"/>
    <col min="9231" max="9462" width="10.5703125" style="478"/>
    <col min="9463" max="9470" width="0" style="478" hidden="1" customWidth="1"/>
    <col min="9471" max="9473" width="3.7109375" style="478" customWidth="1"/>
    <col min="9474" max="9474" width="12.7109375" style="478" customWidth="1"/>
    <col min="9475" max="9475" width="47.42578125" style="478" customWidth="1"/>
    <col min="9476" max="9476" width="0" style="478" hidden="1" customWidth="1"/>
    <col min="9477" max="9477" width="24.7109375" style="478" customWidth="1"/>
    <col min="9478" max="9478" width="14.7109375" style="478" customWidth="1"/>
    <col min="9479" max="9480" width="15.7109375" style="478" customWidth="1"/>
    <col min="9481" max="9481" width="11.7109375" style="478" customWidth="1"/>
    <col min="9482" max="9482" width="6.42578125" style="478" bestFit="1" customWidth="1"/>
    <col min="9483" max="9483" width="11.7109375" style="478" customWidth="1"/>
    <col min="9484" max="9484" width="0" style="478" hidden="1" customWidth="1"/>
    <col min="9485" max="9485" width="3.7109375" style="478" customWidth="1"/>
    <col min="9486" max="9486" width="11.140625" style="478" bestFit="1" customWidth="1"/>
    <col min="9487" max="9718" width="10.5703125" style="478"/>
    <col min="9719" max="9726" width="0" style="478" hidden="1" customWidth="1"/>
    <col min="9727" max="9729" width="3.7109375" style="478" customWidth="1"/>
    <col min="9730" max="9730" width="12.7109375" style="478" customWidth="1"/>
    <col min="9731" max="9731" width="47.42578125" style="478" customWidth="1"/>
    <col min="9732" max="9732" width="0" style="478" hidden="1" customWidth="1"/>
    <col min="9733" max="9733" width="24.7109375" style="478" customWidth="1"/>
    <col min="9734" max="9734" width="14.7109375" style="478" customWidth="1"/>
    <col min="9735" max="9736" width="15.7109375" style="478" customWidth="1"/>
    <col min="9737" max="9737" width="11.7109375" style="478" customWidth="1"/>
    <col min="9738" max="9738" width="6.42578125" style="478" bestFit="1" customWidth="1"/>
    <col min="9739" max="9739" width="11.7109375" style="478" customWidth="1"/>
    <col min="9740" max="9740" width="0" style="478" hidden="1" customWidth="1"/>
    <col min="9741" max="9741" width="3.7109375" style="478" customWidth="1"/>
    <col min="9742" max="9742" width="11.140625" style="478" bestFit="1" customWidth="1"/>
    <col min="9743" max="9974" width="10.5703125" style="478"/>
    <col min="9975" max="9982" width="0" style="478" hidden="1" customWidth="1"/>
    <col min="9983" max="9985" width="3.7109375" style="478" customWidth="1"/>
    <col min="9986" max="9986" width="12.7109375" style="478" customWidth="1"/>
    <col min="9987" max="9987" width="47.42578125" style="478" customWidth="1"/>
    <col min="9988" max="9988" width="0" style="478" hidden="1" customWidth="1"/>
    <col min="9989" max="9989" width="24.7109375" style="478" customWidth="1"/>
    <col min="9990" max="9990" width="14.7109375" style="478" customWidth="1"/>
    <col min="9991" max="9992" width="15.7109375" style="478" customWidth="1"/>
    <col min="9993" max="9993" width="11.7109375" style="478" customWidth="1"/>
    <col min="9994" max="9994" width="6.42578125" style="478" bestFit="1" customWidth="1"/>
    <col min="9995" max="9995" width="11.7109375" style="478" customWidth="1"/>
    <col min="9996" max="9996" width="0" style="478" hidden="1" customWidth="1"/>
    <col min="9997" max="9997" width="3.7109375" style="478" customWidth="1"/>
    <col min="9998" max="9998" width="11.140625" style="478" bestFit="1" customWidth="1"/>
    <col min="9999" max="10230" width="10.5703125" style="478"/>
    <col min="10231" max="10238" width="0" style="478" hidden="1" customWidth="1"/>
    <col min="10239" max="10241" width="3.7109375" style="478" customWidth="1"/>
    <col min="10242" max="10242" width="12.7109375" style="478" customWidth="1"/>
    <col min="10243" max="10243" width="47.42578125" style="478" customWidth="1"/>
    <col min="10244" max="10244" width="0" style="478" hidden="1" customWidth="1"/>
    <col min="10245" max="10245" width="24.7109375" style="478" customWidth="1"/>
    <col min="10246" max="10246" width="14.7109375" style="478" customWidth="1"/>
    <col min="10247" max="10248" width="15.7109375" style="478" customWidth="1"/>
    <col min="10249" max="10249" width="11.7109375" style="478" customWidth="1"/>
    <col min="10250" max="10250" width="6.42578125" style="478" bestFit="1" customWidth="1"/>
    <col min="10251" max="10251" width="11.7109375" style="478" customWidth="1"/>
    <col min="10252" max="10252" width="0" style="478" hidden="1" customWidth="1"/>
    <col min="10253" max="10253" width="3.7109375" style="478" customWidth="1"/>
    <col min="10254" max="10254" width="11.140625" style="478" bestFit="1" customWidth="1"/>
    <col min="10255" max="10486" width="10.5703125" style="478"/>
    <col min="10487" max="10494" width="0" style="478" hidden="1" customWidth="1"/>
    <col min="10495" max="10497" width="3.7109375" style="478" customWidth="1"/>
    <col min="10498" max="10498" width="12.7109375" style="478" customWidth="1"/>
    <col min="10499" max="10499" width="47.42578125" style="478" customWidth="1"/>
    <col min="10500" max="10500" width="0" style="478" hidden="1" customWidth="1"/>
    <col min="10501" max="10501" width="24.7109375" style="478" customWidth="1"/>
    <col min="10502" max="10502" width="14.7109375" style="478" customWidth="1"/>
    <col min="10503" max="10504" width="15.7109375" style="478" customWidth="1"/>
    <col min="10505" max="10505" width="11.7109375" style="478" customWidth="1"/>
    <col min="10506" max="10506" width="6.42578125" style="478" bestFit="1" customWidth="1"/>
    <col min="10507" max="10507" width="11.7109375" style="478" customWidth="1"/>
    <col min="10508" max="10508" width="0" style="478" hidden="1" customWidth="1"/>
    <col min="10509" max="10509" width="3.7109375" style="478" customWidth="1"/>
    <col min="10510" max="10510" width="11.140625" style="478" bestFit="1" customWidth="1"/>
    <col min="10511" max="10742" width="10.5703125" style="478"/>
    <col min="10743" max="10750" width="0" style="478" hidden="1" customWidth="1"/>
    <col min="10751" max="10753" width="3.7109375" style="478" customWidth="1"/>
    <col min="10754" max="10754" width="12.7109375" style="478" customWidth="1"/>
    <col min="10755" max="10755" width="47.42578125" style="478" customWidth="1"/>
    <col min="10756" max="10756" width="0" style="478" hidden="1" customWidth="1"/>
    <col min="10757" max="10757" width="24.7109375" style="478" customWidth="1"/>
    <col min="10758" max="10758" width="14.7109375" style="478" customWidth="1"/>
    <col min="10759" max="10760" width="15.7109375" style="478" customWidth="1"/>
    <col min="10761" max="10761" width="11.7109375" style="478" customWidth="1"/>
    <col min="10762" max="10762" width="6.42578125" style="478" bestFit="1" customWidth="1"/>
    <col min="10763" max="10763" width="11.7109375" style="478" customWidth="1"/>
    <col min="10764" max="10764" width="0" style="478" hidden="1" customWidth="1"/>
    <col min="10765" max="10765" width="3.7109375" style="478" customWidth="1"/>
    <col min="10766" max="10766" width="11.140625" style="478" bestFit="1" customWidth="1"/>
    <col min="10767" max="10998" width="10.5703125" style="478"/>
    <col min="10999" max="11006" width="0" style="478" hidden="1" customWidth="1"/>
    <col min="11007" max="11009" width="3.7109375" style="478" customWidth="1"/>
    <col min="11010" max="11010" width="12.7109375" style="478" customWidth="1"/>
    <col min="11011" max="11011" width="47.42578125" style="478" customWidth="1"/>
    <col min="11012" max="11012" width="0" style="478" hidden="1" customWidth="1"/>
    <col min="11013" max="11013" width="24.7109375" style="478" customWidth="1"/>
    <col min="11014" max="11014" width="14.7109375" style="478" customWidth="1"/>
    <col min="11015" max="11016" width="15.7109375" style="478" customWidth="1"/>
    <col min="11017" max="11017" width="11.7109375" style="478" customWidth="1"/>
    <col min="11018" max="11018" width="6.42578125" style="478" bestFit="1" customWidth="1"/>
    <col min="11019" max="11019" width="11.7109375" style="478" customWidth="1"/>
    <col min="11020" max="11020" width="0" style="478" hidden="1" customWidth="1"/>
    <col min="11021" max="11021" width="3.7109375" style="478" customWidth="1"/>
    <col min="11022" max="11022" width="11.140625" style="478" bestFit="1" customWidth="1"/>
    <col min="11023" max="11254" width="10.5703125" style="478"/>
    <col min="11255" max="11262" width="0" style="478" hidden="1" customWidth="1"/>
    <col min="11263" max="11265" width="3.7109375" style="478" customWidth="1"/>
    <col min="11266" max="11266" width="12.7109375" style="478" customWidth="1"/>
    <col min="11267" max="11267" width="47.42578125" style="478" customWidth="1"/>
    <col min="11268" max="11268" width="0" style="478" hidden="1" customWidth="1"/>
    <col min="11269" max="11269" width="24.7109375" style="478" customWidth="1"/>
    <col min="11270" max="11270" width="14.7109375" style="478" customWidth="1"/>
    <col min="11271" max="11272" width="15.7109375" style="478" customWidth="1"/>
    <col min="11273" max="11273" width="11.7109375" style="478" customWidth="1"/>
    <col min="11274" max="11274" width="6.42578125" style="478" bestFit="1" customWidth="1"/>
    <col min="11275" max="11275" width="11.7109375" style="478" customWidth="1"/>
    <col min="11276" max="11276" width="0" style="478" hidden="1" customWidth="1"/>
    <col min="11277" max="11277" width="3.7109375" style="478" customWidth="1"/>
    <col min="11278" max="11278" width="11.140625" style="478" bestFit="1" customWidth="1"/>
    <col min="11279" max="11510" width="10.5703125" style="478"/>
    <col min="11511" max="11518" width="0" style="478" hidden="1" customWidth="1"/>
    <col min="11519" max="11521" width="3.7109375" style="478" customWidth="1"/>
    <col min="11522" max="11522" width="12.7109375" style="478" customWidth="1"/>
    <col min="11523" max="11523" width="47.42578125" style="478" customWidth="1"/>
    <col min="11524" max="11524" width="0" style="478" hidden="1" customWidth="1"/>
    <col min="11525" max="11525" width="24.7109375" style="478" customWidth="1"/>
    <col min="11526" max="11526" width="14.7109375" style="478" customWidth="1"/>
    <col min="11527" max="11528" width="15.7109375" style="478" customWidth="1"/>
    <col min="11529" max="11529" width="11.7109375" style="478" customWidth="1"/>
    <col min="11530" max="11530" width="6.42578125" style="478" bestFit="1" customWidth="1"/>
    <col min="11531" max="11531" width="11.7109375" style="478" customWidth="1"/>
    <col min="11532" max="11532" width="0" style="478" hidden="1" customWidth="1"/>
    <col min="11533" max="11533" width="3.7109375" style="478" customWidth="1"/>
    <col min="11534" max="11534" width="11.140625" style="478" bestFit="1" customWidth="1"/>
    <col min="11535" max="11766" width="10.5703125" style="478"/>
    <col min="11767" max="11774" width="0" style="478" hidden="1" customWidth="1"/>
    <col min="11775" max="11777" width="3.7109375" style="478" customWidth="1"/>
    <col min="11778" max="11778" width="12.7109375" style="478" customWidth="1"/>
    <col min="11779" max="11779" width="47.42578125" style="478" customWidth="1"/>
    <col min="11780" max="11780" width="0" style="478" hidden="1" customWidth="1"/>
    <col min="11781" max="11781" width="24.7109375" style="478" customWidth="1"/>
    <col min="11782" max="11782" width="14.7109375" style="478" customWidth="1"/>
    <col min="11783" max="11784" width="15.7109375" style="478" customWidth="1"/>
    <col min="11785" max="11785" width="11.7109375" style="478" customWidth="1"/>
    <col min="11786" max="11786" width="6.42578125" style="478" bestFit="1" customWidth="1"/>
    <col min="11787" max="11787" width="11.7109375" style="478" customWidth="1"/>
    <col min="11788" max="11788" width="0" style="478" hidden="1" customWidth="1"/>
    <col min="11789" max="11789" width="3.7109375" style="478" customWidth="1"/>
    <col min="11790" max="11790" width="11.140625" style="478" bestFit="1" customWidth="1"/>
    <col min="11791" max="12022" width="10.5703125" style="478"/>
    <col min="12023" max="12030" width="0" style="478" hidden="1" customWidth="1"/>
    <col min="12031" max="12033" width="3.7109375" style="478" customWidth="1"/>
    <col min="12034" max="12034" width="12.7109375" style="478" customWidth="1"/>
    <col min="12035" max="12035" width="47.42578125" style="478" customWidth="1"/>
    <col min="12036" max="12036" width="0" style="478" hidden="1" customWidth="1"/>
    <col min="12037" max="12037" width="24.7109375" style="478" customWidth="1"/>
    <col min="12038" max="12038" width="14.7109375" style="478" customWidth="1"/>
    <col min="12039" max="12040" width="15.7109375" style="478" customWidth="1"/>
    <col min="12041" max="12041" width="11.7109375" style="478" customWidth="1"/>
    <col min="12042" max="12042" width="6.42578125" style="478" bestFit="1" customWidth="1"/>
    <col min="12043" max="12043" width="11.7109375" style="478" customWidth="1"/>
    <col min="12044" max="12044" width="0" style="478" hidden="1" customWidth="1"/>
    <col min="12045" max="12045" width="3.7109375" style="478" customWidth="1"/>
    <col min="12046" max="12046" width="11.140625" style="478" bestFit="1" customWidth="1"/>
    <col min="12047" max="12278" width="10.5703125" style="478"/>
    <col min="12279" max="12286" width="0" style="478" hidden="1" customWidth="1"/>
    <col min="12287" max="12289" width="3.7109375" style="478" customWidth="1"/>
    <col min="12290" max="12290" width="12.7109375" style="478" customWidth="1"/>
    <col min="12291" max="12291" width="47.42578125" style="478" customWidth="1"/>
    <col min="12292" max="12292" width="0" style="478" hidden="1" customWidth="1"/>
    <col min="12293" max="12293" width="24.7109375" style="478" customWidth="1"/>
    <col min="12294" max="12294" width="14.7109375" style="478" customWidth="1"/>
    <col min="12295" max="12296" width="15.7109375" style="478" customWidth="1"/>
    <col min="12297" max="12297" width="11.7109375" style="478" customWidth="1"/>
    <col min="12298" max="12298" width="6.42578125" style="478" bestFit="1" customWidth="1"/>
    <col min="12299" max="12299" width="11.7109375" style="478" customWidth="1"/>
    <col min="12300" max="12300" width="0" style="478" hidden="1" customWidth="1"/>
    <col min="12301" max="12301" width="3.7109375" style="478" customWidth="1"/>
    <col min="12302" max="12302" width="11.140625" style="478" bestFit="1" customWidth="1"/>
    <col min="12303" max="12534" width="10.5703125" style="478"/>
    <col min="12535" max="12542" width="0" style="478" hidden="1" customWidth="1"/>
    <col min="12543" max="12545" width="3.7109375" style="478" customWidth="1"/>
    <col min="12546" max="12546" width="12.7109375" style="478" customWidth="1"/>
    <col min="12547" max="12547" width="47.42578125" style="478" customWidth="1"/>
    <col min="12548" max="12548" width="0" style="478" hidden="1" customWidth="1"/>
    <col min="12549" max="12549" width="24.7109375" style="478" customWidth="1"/>
    <col min="12550" max="12550" width="14.7109375" style="478" customWidth="1"/>
    <col min="12551" max="12552" width="15.7109375" style="478" customWidth="1"/>
    <col min="12553" max="12553" width="11.7109375" style="478" customWidth="1"/>
    <col min="12554" max="12554" width="6.42578125" style="478" bestFit="1" customWidth="1"/>
    <col min="12555" max="12555" width="11.7109375" style="478" customWidth="1"/>
    <col min="12556" max="12556" width="0" style="478" hidden="1" customWidth="1"/>
    <col min="12557" max="12557" width="3.7109375" style="478" customWidth="1"/>
    <col min="12558" max="12558" width="11.140625" style="478" bestFit="1" customWidth="1"/>
    <col min="12559" max="12790" width="10.5703125" style="478"/>
    <col min="12791" max="12798" width="0" style="478" hidden="1" customWidth="1"/>
    <col min="12799" max="12801" width="3.7109375" style="478" customWidth="1"/>
    <col min="12802" max="12802" width="12.7109375" style="478" customWidth="1"/>
    <col min="12803" max="12803" width="47.42578125" style="478" customWidth="1"/>
    <col min="12804" max="12804" width="0" style="478" hidden="1" customWidth="1"/>
    <col min="12805" max="12805" width="24.7109375" style="478" customWidth="1"/>
    <col min="12806" max="12806" width="14.7109375" style="478" customWidth="1"/>
    <col min="12807" max="12808" width="15.7109375" style="478" customWidth="1"/>
    <col min="12809" max="12809" width="11.7109375" style="478" customWidth="1"/>
    <col min="12810" max="12810" width="6.42578125" style="478" bestFit="1" customWidth="1"/>
    <col min="12811" max="12811" width="11.7109375" style="478" customWidth="1"/>
    <col min="12812" max="12812" width="0" style="478" hidden="1" customWidth="1"/>
    <col min="12813" max="12813" width="3.7109375" style="478" customWidth="1"/>
    <col min="12814" max="12814" width="11.140625" style="478" bestFit="1" customWidth="1"/>
    <col min="12815" max="13046" width="10.5703125" style="478"/>
    <col min="13047" max="13054" width="0" style="478" hidden="1" customWidth="1"/>
    <col min="13055" max="13057" width="3.7109375" style="478" customWidth="1"/>
    <col min="13058" max="13058" width="12.7109375" style="478" customWidth="1"/>
    <col min="13059" max="13059" width="47.42578125" style="478" customWidth="1"/>
    <col min="13060" max="13060" width="0" style="478" hidden="1" customWidth="1"/>
    <col min="13061" max="13061" width="24.7109375" style="478" customWidth="1"/>
    <col min="13062" max="13062" width="14.7109375" style="478" customWidth="1"/>
    <col min="13063" max="13064" width="15.7109375" style="478" customWidth="1"/>
    <col min="13065" max="13065" width="11.7109375" style="478" customWidth="1"/>
    <col min="13066" max="13066" width="6.42578125" style="478" bestFit="1" customWidth="1"/>
    <col min="13067" max="13067" width="11.7109375" style="478" customWidth="1"/>
    <col min="13068" max="13068" width="0" style="478" hidden="1" customWidth="1"/>
    <col min="13069" max="13069" width="3.7109375" style="478" customWidth="1"/>
    <col min="13070" max="13070" width="11.140625" style="478" bestFit="1" customWidth="1"/>
    <col min="13071" max="13302" width="10.5703125" style="478"/>
    <col min="13303" max="13310" width="0" style="478" hidden="1" customWidth="1"/>
    <col min="13311" max="13313" width="3.7109375" style="478" customWidth="1"/>
    <col min="13314" max="13314" width="12.7109375" style="478" customWidth="1"/>
    <col min="13315" max="13315" width="47.42578125" style="478" customWidth="1"/>
    <col min="13316" max="13316" width="0" style="478" hidden="1" customWidth="1"/>
    <col min="13317" max="13317" width="24.7109375" style="478" customWidth="1"/>
    <col min="13318" max="13318" width="14.7109375" style="478" customWidth="1"/>
    <col min="13319" max="13320" width="15.7109375" style="478" customWidth="1"/>
    <col min="13321" max="13321" width="11.7109375" style="478" customWidth="1"/>
    <col min="13322" max="13322" width="6.42578125" style="478" bestFit="1" customWidth="1"/>
    <col min="13323" max="13323" width="11.7109375" style="478" customWidth="1"/>
    <col min="13324" max="13324" width="0" style="478" hidden="1" customWidth="1"/>
    <col min="13325" max="13325" width="3.7109375" style="478" customWidth="1"/>
    <col min="13326" max="13326" width="11.140625" style="478" bestFit="1" customWidth="1"/>
    <col min="13327" max="13558" width="10.5703125" style="478"/>
    <col min="13559" max="13566" width="0" style="478" hidden="1" customWidth="1"/>
    <col min="13567" max="13569" width="3.7109375" style="478" customWidth="1"/>
    <col min="13570" max="13570" width="12.7109375" style="478" customWidth="1"/>
    <col min="13571" max="13571" width="47.42578125" style="478" customWidth="1"/>
    <col min="13572" max="13572" width="0" style="478" hidden="1" customWidth="1"/>
    <col min="13573" max="13573" width="24.7109375" style="478" customWidth="1"/>
    <col min="13574" max="13574" width="14.7109375" style="478" customWidth="1"/>
    <col min="13575" max="13576" width="15.7109375" style="478" customWidth="1"/>
    <col min="13577" max="13577" width="11.7109375" style="478" customWidth="1"/>
    <col min="13578" max="13578" width="6.42578125" style="478" bestFit="1" customWidth="1"/>
    <col min="13579" max="13579" width="11.7109375" style="478" customWidth="1"/>
    <col min="13580" max="13580" width="0" style="478" hidden="1" customWidth="1"/>
    <col min="13581" max="13581" width="3.7109375" style="478" customWidth="1"/>
    <col min="13582" max="13582" width="11.140625" style="478" bestFit="1" customWidth="1"/>
    <col min="13583" max="13814" width="10.5703125" style="478"/>
    <col min="13815" max="13822" width="0" style="478" hidden="1" customWidth="1"/>
    <col min="13823" max="13825" width="3.7109375" style="478" customWidth="1"/>
    <col min="13826" max="13826" width="12.7109375" style="478" customWidth="1"/>
    <col min="13827" max="13827" width="47.42578125" style="478" customWidth="1"/>
    <col min="13828" max="13828" width="0" style="478" hidden="1" customWidth="1"/>
    <col min="13829" max="13829" width="24.7109375" style="478" customWidth="1"/>
    <col min="13830" max="13830" width="14.7109375" style="478" customWidth="1"/>
    <col min="13831" max="13832" width="15.7109375" style="478" customWidth="1"/>
    <col min="13833" max="13833" width="11.7109375" style="478" customWidth="1"/>
    <col min="13834" max="13834" width="6.42578125" style="478" bestFit="1" customWidth="1"/>
    <col min="13835" max="13835" width="11.7109375" style="478" customWidth="1"/>
    <col min="13836" max="13836" width="0" style="478" hidden="1" customWidth="1"/>
    <col min="13837" max="13837" width="3.7109375" style="478" customWidth="1"/>
    <col min="13838" max="13838" width="11.140625" style="478" bestFit="1" customWidth="1"/>
    <col min="13839" max="14070" width="10.5703125" style="478"/>
    <col min="14071" max="14078" width="0" style="478" hidden="1" customWidth="1"/>
    <col min="14079" max="14081" width="3.7109375" style="478" customWidth="1"/>
    <col min="14082" max="14082" width="12.7109375" style="478" customWidth="1"/>
    <col min="14083" max="14083" width="47.42578125" style="478" customWidth="1"/>
    <col min="14084" max="14084" width="0" style="478" hidden="1" customWidth="1"/>
    <col min="14085" max="14085" width="24.7109375" style="478" customWidth="1"/>
    <col min="14086" max="14086" width="14.7109375" style="478" customWidth="1"/>
    <col min="14087" max="14088" width="15.7109375" style="478" customWidth="1"/>
    <col min="14089" max="14089" width="11.7109375" style="478" customWidth="1"/>
    <col min="14090" max="14090" width="6.42578125" style="478" bestFit="1" customWidth="1"/>
    <col min="14091" max="14091" width="11.7109375" style="478" customWidth="1"/>
    <col min="14092" max="14092" width="0" style="478" hidden="1" customWidth="1"/>
    <col min="14093" max="14093" width="3.7109375" style="478" customWidth="1"/>
    <col min="14094" max="14094" width="11.140625" style="478" bestFit="1" customWidth="1"/>
    <col min="14095" max="14326" width="10.5703125" style="478"/>
    <col min="14327" max="14334" width="0" style="478" hidden="1" customWidth="1"/>
    <col min="14335" max="14337" width="3.7109375" style="478" customWidth="1"/>
    <col min="14338" max="14338" width="12.7109375" style="478" customWidth="1"/>
    <col min="14339" max="14339" width="47.42578125" style="478" customWidth="1"/>
    <col min="14340" max="14340" width="0" style="478" hidden="1" customWidth="1"/>
    <col min="14341" max="14341" width="24.7109375" style="478" customWidth="1"/>
    <col min="14342" max="14342" width="14.7109375" style="478" customWidth="1"/>
    <col min="14343" max="14344" width="15.7109375" style="478" customWidth="1"/>
    <col min="14345" max="14345" width="11.7109375" style="478" customWidth="1"/>
    <col min="14346" max="14346" width="6.42578125" style="478" bestFit="1" customWidth="1"/>
    <col min="14347" max="14347" width="11.7109375" style="478" customWidth="1"/>
    <col min="14348" max="14348" width="0" style="478" hidden="1" customWidth="1"/>
    <col min="14349" max="14349" width="3.7109375" style="478" customWidth="1"/>
    <col min="14350" max="14350" width="11.140625" style="478" bestFit="1" customWidth="1"/>
    <col min="14351" max="14582" width="10.5703125" style="478"/>
    <col min="14583" max="14590" width="0" style="478" hidden="1" customWidth="1"/>
    <col min="14591" max="14593" width="3.7109375" style="478" customWidth="1"/>
    <col min="14594" max="14594" width="12.7109375" style="478" customWidth="1"/>
    <col min="14595" max="14595" width="47.42578125" style="478" customWidth="1"/>
    <col min="14596" max="14596" width="0" style="478" hidden="1" customWidth="1"/>
    <col min="14597" max="14597" width="24.7109375" style="478" customWidth="1"/>
    <col min="14598" max="14598" width="14.7109375" style="478" customWidth="1"/>
    <col min="14599" max="14600" width="15.7109375" style="478" customWidth="1"/>
    <col min="14601" max="14601" width="11.7109375" style="478" customWidth="1"/>
    <col min="14602" max="14602" width="6.42578125" style="478" bestFit="1" customWidth="1"/>
    <col min="14603" max="14603" width="11.7109375" style="478" customWidth="1"/>
    <col min="14604" max="14604" width="0" style="478" hidden="1" customWidth="1"/>
    <col min="14605" max="14605" width="3.7109375" style="478" customWidth="1"/>
    <col min="14606" max="14606" width="11.140625" style="478" bestFit="1" customWidth="1"/>
    <col min="14607" max="14838" width="10.5703125" style="478"/>
    <col min="14839" max="14846" width="0" style="478" hidden="1" customWidth="1"/>
    <col min="14847" max="14849" width="3.7109375" style="478" customWidth="1"/>
    <col min="14850" max="14850" width="12.7109375" style="478" customWidth="1"/>
    <col min="14851" max="14851" width="47.42578125" style="478" customWidth="1"/>
    <col min="14852" max="14852" width="0" style="478" hidden="1" customWidth="1"/>
    <col min="14853" max="14853" width="24.7109375" style="478" customWidth="1"/>
    <col min="14854" max="14854" width="14.7109375" style="478" customWidth="1"/>
    <col min="14855" max="14856" width="15.7109375" style="478" customWidth="1"/>
    <col min="14857" max="14857" width="11.7109375" style="478" customWidth="1"/>
    <col min="14858" max="14858" width="6.42578125" style="478" bestFit="1" customWidth="1"/>
    <col min="14859" max="14859" width="11.7109375" style="478" customWidth="1"/>
    <col min="14860" max="14860" width="0" style="478" hidden="1" customWidth="1"/>
    <col min="14861" max="14861" width="3.7109375" style="478" customWidth="1"/>
    <col min="14862" max="14862" width="11.140625" style="478" bestFit="1" customWidth="1"/>
    <col min="14863" max="15094" width="10.5703125" style="478"/>
    <col min="15095" max="15102" width="0" style="478" hidden="1" customWidth="1"/>
    <col min="15103" max="15105" width="3.7109375" style="478" customWidth="1"/>
    <col min="15106" max="15106" width="12.7109375" style="478" customWidth="1"/>
    <col min="15107" max="15107" width="47.42578125" style="478" customWidth="1"/>
    <col min="15108" max="15108" width="0" style="478" hidden="1" customWidth="1"/>
    <col min="15109" max="15109" width="24.7109375" style="478" customWidth="1"/>
    <col min="15110" max="15110" width="14.7109375" style="478" customWidth="1"/>
    <col min="15111" max="15112" width="15.7109375" style="478" customWidth="1"/>
    <col min="15113" max="15113" width="11.7109375" style="478" customWidth="1"/>
    <col min="15114" max="15114" width="6.42578125" style="478" bestFit="1" customWidth="1"/>
    <col min="15115" max="15115" width="11.7109375" style="478" customWidth="1"/>
    <col min="15116" max="15116" width="0" style="478" hidden="1" customWidth="1"/>
    <col min="15117" max="15117" width="3.7109375" style="478" customWidth="1"/>
    <col min="15118" max="15118" width="11.140625" style="478" bestFit="1" customWidth="1"/>
    <col min="15119" max="15350" width="10.5703125" style="478"/>
    <col min="15351" max="15358" width="0" style="478" hidden="1" customWidth="1"/>
    <col min="15359" max="15361" width="3.7109375" style="478" customWidth="1"/>
    <col min="15362" max="15362" width="12.7109375" style="478" customWidth="1"/>
    <col min="15363" max="15363" width="47.42578125" style="478" customWidth="1"/>
    <col min="15364" max="15364" width="0" style="478" hidden="1" customWidth="1"/>
    <col min="15365" max="15365" width="24.7109375" style="478" customWidth="1"/>
    <col min="15366" max="15366" width="14.7109375" style="478" customWidth="1"/>
    <col min="15367" max="15368" width="15.7109375" style="478" customWidth="1"/>
    <col min="15369" max="15369" width="11.7109375" style="478" customWidth="1"/>
    <col min="15370" max="15370" width="6.42578125" style="478" bestFit="1" customWidth="1"/>
    <col min="15371" max="15371" width="11.7109375" style="478" customWidth="1"/>
    <col min="15372" max="15372" width="0" style="478" hidden="1" customWidth="1"/>
    <col min="15373" max="15373" width="3.7109375" style="478" customWidth="1"/>
    <col min="15374" max="15374" width="11.140625" style="478" bestFit="1" customWidth="1"/>
    <col min="15375" max="15606" width="10.5703125" style="478"/>
    <col min="15607" max="15614" width="0" style="478" hidden="1" customWidth="1"/>
    <col min="15615" max="15617" width="3.7109375" style="478" customWidth="1"/>
    <col min="15618" max="15618" width="12.7109375" style="478" customWidth="1"/>
    <col min="15619" max="15619" width="47.42578125" style="478" customWidth="1"/>
    <col min="15620" max="15620" width="0" style="478" hidden="1" customWidth="1"/>
    <col min="15621" max="15621" width="24.7109375" style="478" customWidth="1"/>
    <col min="15622" max="15622" width="14.7109375" style="478" customWidth="1"/>
    <col min="15623" max="15624" width="15.7109375" style="478" customWidth="1"/>
    <col min="15625" max="15625" width="11.7109375" style="478" customWidth="1"/>
    <col min="15626" max="15626" width="6.42578125" style="478" bestFit="1" customWidth="1"/>
    <col min="15627" max="15627" width="11.7109375" style="478" customWidth="1"/>
    <col min="15628" max="15628" width="0" style="478" hidden="1" customWidth="1"/>
    <col min="15629" max="15629" width="3.7109375" style="478" customWidth="1"/>
    <col min="15630" max="15630" width="11.140625" style="478" bestFit="1" customWidth="1"/>
    <col min="15631" max="15862" width="10.5703125" style="478"/>
    <col min="15863" max="15870" width="0" style="478" hidden="1" customWidth="1"/>
    <col min="15871" max="15873" width="3.7109375" style="478" customWidth="1"/>
    <col min="15874" max="15874" width="12.7109375" style="478" customWidth="1"/>
    <col min="15875" max="15875" width="47.42578125" style="478" customWidth="1"/>
    <col min="15876" max="15876" width="0" style="478" hidden="1" customWidth="1"/>
    <col min="15877" max="15877" width="24.7109375" style="478" customWidth="1"/>
    <col min="15878" max="15878" width="14.7109375" style="478" customWidth="1"/>
    <col min="15879" max="15880" width="15.7109375" style="478" customWidth="1"/>
    <col min="15881" max="15881" width="11.7109375" style="478" customWidth="1"/>
    <col min="15882" max="15882" width="6.42578125" style="478" bestFit="1" customWidth="1"/>
    <col min="15883" max="15883" width="11.7109375" style="478" customWidth="1"/>
    <col min="15884" max="15884" width="0" style="478" hidden="1" customWidth="1"/>
    <col min="15885" max="15885" width="3.7109375" style="478" customWidth="1"/>
    <col min="15886" max="15886" width="11.140625" style="478" bestFit="1" customWidth="1"/>
    <col min="15887" max="16118" width="10.5703125" style="478"/>
    <col min="16119" max="16126" width="0" style="478" hidden="1" customWidth="1"/>
    <col min="16127" max="16129" width="3.7109375" style="478" customWidth="1"/>
    <col min="16130" max="16130" width="12.7109375" style="478" customWidth="1"/>
    <col min="16131" max="16131" width="47.42578125" style="478" customWidth="1"/>
    <col min="16132" max="16132" width="0" style="478" hidden="1" customWidth="1"/>
    <col min="16133" max="16133" width="24.7109375" style="478" customWidth="1"/>
    <col min="16134" max="16134" width="14.7109375" style="478" customWidth="1"/>
    <col min="16135" max="16136" width="15.7109375" style="478" customWidth="1"/>
    <col min="16137" max="16137" width="11.7109375" style="478" customWidth="1"/>
    <col min="16138" max="16138" width="6.42578125" style="478" bestFit="1" customWidth="1"/>
    <col min="16139" max="16139" width="11.7109375" style="478" customWidth="1"/>
    <col min="16140" max="16140" width="0" style="478" hidden="1" customWidth="1"/>
    <col min="16141" max="16141" width="3.7109375" style="478" customWidth="1"/>
    <col min="16142" max="16142" width="11.140625" style="478" bestFit="1" customWidth="1"/>
    <col min="16143" max="16384" width="10.5703125" style="478"/>
  </cols>
  <sheetData>
    <row r="1" spans="1:29" hidden="1"/>
    <row r="2" spans="1:29" hidden="1"/>
    <row r="3" spans="1:29" hidden="1"/>
    <row r="4" spans="1:29" ht="3" customHeight="1">
      <c r="J4" s="483"/>
      <c r="K4" s="483"/>
      <c r="L4" s="479"/>
      <c r="M4" s="479"/>
      <c r="N4" s="479"/>
      <c r="O4" s="486"/>
      <c r="P4" s="486"/>
      <c r="Q4" s="486"/>
      <c r="R4" s="486"/>
      <c r="S4" s="486"/>
      <c r="T4" s="486"/>
      <c r="U4" s="486"/>
      <c r="V4" s="479"/>
    </row>
    <row r="5" spans="1:29" ht="22.5" customHeight="1">
      <c r="J5" s="483"/>
      <c r="K5" s="483"/>
      <c r="L5" s="1287" t="s">
        <v>688</v>
      </c>
      <c r="M5" s="1287"/>
      <c r="N5" s="1287"/>
      <c r="O5" s="1287"/>
      <c r="P5" s="1287"/>
      <c r="Q5" s="1287"/>
      <c r="R5" s="1287"/>
      <c r="S5" s="1287"/>
      <c r="T5" s="1287"/>
      <c r="U5" s="581"/>
      <c r="V5" s="499"/>
    </row>
    <row r="6" spans="1:29" ht="3" customHeight="1">
      <c r="J6" s="483"/>
      <c r="K6" s="483"/>
      <c r="L6" s="479"/>
      <c r="M6" s="479"/>
      <c r="N6" s="479"/>
      <c r="O6" s="482"/>
      <c r="P6" s="482"/>
      <c r="Q6" s="482"/>
      <c r="R6" s="482"/>
      <c r="S6" s="482"/>
      <c r="T6" s="482"/>
      <c r="U6" s="479"/>
    </row>
    <row r="7" spans="1:29" s="493" customFormat="1" ht="22.5">
      <c r="A7" s="507"/>
      <c r="B7" s="507"/>
      <c r="C7" s="507"/>
      <c r="D7" s="507"/>
      <c r="E7" s="507"/>
      <c r="F7" s="507"/>
      <c r="G7" s="507"/>
      <c r="H7" s="507"/>
      <c r="L7" s="501"/>
      <c r="M7" s="619" t="s">
        <v>503</v>
      </c>
      <c r="N7" s="668"/>
      <c r="O7" s="1306" t="str">
        <f>IF(NameOrPr_ch="",IF(NameOrPr="","",NameOrPr),NameOrPr_ch)</f>
        <v>Региональная служба по тарифам Нижегородской области</v>
      </c>
      <c r="P7" s="1307"/>
      <c r="Q7" s="1307"/>
      <c r="R7" s="1307"/>
      <c r="S7" s="1307"/>
      <c r="T7" s="1308"/>
      <c r="U7" s="669"/>
      <c r="Y7" s="1015"/>
      <c r="Z7" s="507"/>
      <c r="AA7" s="507"/>
      <c r="AB7" s="507"/>
      <c r="AC7" s="507"/>
    </row>
    <row r="8" spans="1:29" s="572" customFormat="1" ht="18.75">
      <c r="A8" s="592"/>
      <c r="B8" s="592"/>
      <c r="C8" s="592"/>
      <c r="D8" s="592"/>
      <c r="E8" s="592"/>
      <c r="F8" s="592"/>
      <c r="G8" s="592"/>
      <c r="H8" s="592"/>
      <c r="L8" s="501"/>
      <c r="M8" s="619" t="s">
        <v>598</v>
      </c>
      <c r="N8" s="668"/>
      <c r="O8" s="1306" t="str">
        <f>IF(datePr_ch="",IF(datePr="","",datePr),datePr_ch)</f>
        <v>21.11.2018</v>
      </c>
      <c r="P8" s="1307"/>
      <c r="Q8" s="1307"/>
      <c r="R8" s="1307"/>
      <c r="S8" s="1307"/>
      <c r="T8" s="1308"/>
      <c r="U8" s="669"/>
      <c r="Y8" s="1015"/>
      <c r="Z8" s="592"/>
      <c r="AA8" s="592"/>
      <c r="AB8" s="592"/>
      <c r="AC8" s="592"/>
    </row>
    <row r="9" spans="1:29" s="493" customFormat="1" ht="18.75">
      <c r="A9" s="507"/>
      <c r="B9" s="507"/>
      <c r="C9" s="507"/>
      <c r="D9" s="507"/>
      <c r="E9" s="507"/>
      <c r="F9" s="507"/>
      <c r="G9" s="507"/>
      <c r="H9" s="507"/>
      <c r="L9" s="554"/>
      <c r="M9" s="619" t="s">
        <v>597</v>
      </c>
      <c r="N9" s="668"/>
      <c r="O9" s="1306" t="str">
        <f>IF(numberPr_ch="",IF(numberPr="","",numberPr),numberPr_ch)</f>
        <v>47/17</v>
      </c>
      <c r="P9" s="1307"/>
      <c r="Q9" s="1307"/>
      <c r="R9" s="1307"/>
      <c r="S9" s="1307"/>
      <c r="T9" s="1308"/>
      <c r="U9" s="669"/>
      <c r="Y9" s="1015"/>
      <c r="Z9" s="507"/>
      <c r="AA9" s="507"/>
      <c r="AB9" s="507"/>
      <c r="AC9" s="507"/>
    </row>
    <row r="10" spans="1:29" s="493" customFormat="1" ht="18.75">
      <c r="A10" s="507"/>
      <c r="B10" s="507"/>
      <c r="C10" s="507"/>
      <c r="D10" s="507"/>
      <c r="E10" s="507"/>
      <c r="F10" s="507"/>
      <c r="G10" s="507"/>
      <c r="H10" s="507"/>
      <c r="L10" s="554"/>
      <c r="M10" s="619" t="s">
        <v>502</v>
      </c>
      <c r="N10" s="668"/>
      <c r="O10" s="1306" t="str">
        <f>IF(IstPub_ch="",IF(IstPub="","",IstPub),IstPub_ch)</f>
        <v>официальный сайт РСТ НО</v>
      </c>
      <c r="P10" s="1307"/>
      <c r="Q10" s="1307"/>
      <c r="R10" s="1307"/>
      <c r="S10" s="1307"/>
      <c r="T10" s="1308"/>
      <c r="U10" s="669"/>
      <c r="Y10" s="1015"/>
      <c r="Z10" s="507"/>
      <c r="AA10" s="507"/>
      <c r="AB10" s="507"/>
      <c r="AC10" s="507"/>
    </row>
    <row r="11" spans="1:29" s="615" customFormat="1" ht="18.75" hidden="1">
      <c r="A11" s="616"/>
      <c r="B11" s="616"/>
      <c r="C11" s="616"/>
      <c r="D11" s="616"/>
      <c r="E11" s="616"/>
      <c r="F11" s="616"/>
      <c r="G11" s="616"/>
      <c r="H11" s="616"/>
      <c r="L11" s="754"/>
      <c r="M11" s="752"/>
      <c r="O11" s="751"/>
      <c r="P11" s="751"/>
      <c r="Q11" s="773" t="s">
        <v>723</v>
      </c>
      <c r="R11" s="773" t="s">
        <v>724</v>
      </c>
      <c r="S11" s="751"/>
      <c r="T11" s="751"/>
      <c r="U11" s="669"/>
      <c r="Y11" s="775"/>
      <c r="Z11" s="616"/>
      <c r="AA11" s="616"/>
      <c r="AB11" s="616"/>
      <c r="AC11" s="616"/>
    </row>
    <row r="12" spans="1:29" s="493" customFormat="1" ht="11.25" hidden="1">
      <c r="A12" s="507"/>
      <c r="B12" s="507"/>
      <c r="C12" s="507"/>
      <c r="D12" s="507"/>
      <c r="E12" s="507"/>
      <c r="F12" s="507"/>
      <c r="G12" s="507"/>
      <c r="H12" s="507"/>
      <c r="L12" s="1288"/>
      <c r="M12" s="1288"/>
      <c r="N12" s="490"/>
      <c r="O12" s="769"/>
      <c r="P12" s="769"/>
      <c r="Q12" s="769"/>
      <c r="R12" s="769"/>
      <c r="S12" s="769"/>
      <c r="T12" s="769"/>
      <c r="U12" s="488"/>
      <c r="V12" s="505" t="s">
        <v>373</v>
      </c>
      <c r="Y12" s="1015"/>
      <c r="Z12" s="507"/>
      <c r="AA12" s="507"/>
      <c r="AB12" s="507"/>
      <c r="AC12" s="507"/>
    </row>
    <row r="13" spans="1:29" ht="15" customHeight="1">
      <c r="J13" s="483"/>
      <c r="K13" s="483"/>
      <c r="L13" s="479"/>
      <c r="M13" s="479"/>
      <c r="N13" s="479"/>
      <c r="O13" s="601"/>
      <c r="P13" s="601"/>
      <c r="Q13" s="1305"/>
      <c r="R13" s="1305"/>
      <c r="S13" s="1305"/>
      <c r="T13" s="1305"/>
      <c r="U13" s="1305"/>
      <c r="V13" s="1305"/>
    </row>
    <row r="14" spans="1:29">
      <c r="J14" s="483"/>
      <c r="K14" s="483"/>
      <c r="L14" s="1209" t="s">
        <v>454</v>
      </c>
      <c r="M14" s="1209"/>
      <c r="N14" s="1209"/>
      <c r="O14" s="1209"/>
      <c r="P14" s="1209"/>
      <c r="Q14" s="1209"/>
      <c r="R14" s="1209"/>
      <c r="S14" s="1209"/>
      <c r="T14" s="1209"/>
      <c r="U14" s="1209"/>
      <c r="V14" s="1209"/>
      <c r="W14" s="1209"/>
      <c r="X14" s="1209" t="s">
        <v>455</v>
      </c>
    </row>
    <row r="15" spans="1:29" ht="14.25" customHeight="1">
      <c r="J15" s="483"/>
      <c r="K15" s="483"/>
      <c r="L15" s="1271" t="s">
        <v>92</v>
      </c>
      <c r="M15" s="1271" t="s">
        <v>628</v>
      </c>
      <c r="N15" s="536"/>
      <c r="O15" s="1271" t="s">
        <v>629</v>
      </c>
      <c r="P15" s="1325" t="s">
        <v>630</v>
      </c>
      <c r="Q15" s="1325" t="s">
        <v>643</v>
      </c>
      <c r="R15" s="1325"/>
      <c r="S15" s="1325"/>
      <c r="T15" s="1325"/>
      <c r="U15" s="1325"/>
      <c r="V15" s="1271" t="s">
        <v>341</v>
      </c>
      <c r="W15" s="1304" t="s">
        <v>275</v>
      </c>
      <c r="X15" s="1209"/>
    </row>
    <row r="16" spans="1:29" s="525" customFormat="1" ht="25.5" customHeight="1">
      <c r="A16" s="587"/>
      <c r="B16" s="587"/>
      <c r="C16" s="587"/>
      <c r="D16" s="587"/>
      <c r="E16" s="587"/>
      <c r="F16" s="587"/>
      <c r="G16" s="593"/>
      <c r="H16" s="593"/>
      <c r="I16" s="533"/>
      <c r="J16" s="531"/>
      <c r="K16" s="531"/>
      <c r="L16" s="1271"/>
      <c r="M16" s="1271"/>
      <c r="N16" s="536"/>
      <c r="O16" s="1271"/>
      <c r="P16" s="1325"/>
      <c r="Q16" s="1325" t="s">
        <v>681</v>
      </c>
      <c r="R16" s="1325"/>
      <c r="S16" s="1314" t="s">
        <v>656</v>
      </c>
      <c r="T16" s="1314"/>
      <c r="U16" s="1314"/>
      <c r="V16" s="1271"/>
      <c r="W16" s="1304"/>
      <c r="X16" s="1209"/>
      <c r="Y16" s="1010"/>
      <c r="Z16" s="587"/>
      <c r="AA16" s="587"/>
      <c r="AB16" s="587"/>
      <c r="AC16" s="587"/>
    </row>
    <row r="17" spans="1:29" ht="14.25" customHeight="1">
      <c r="J17" s="483"/>
      <c r="K17" s="483"/>
      <c r="L17" s="1271"/>
      <c r="M17" s="1271"/>
      <c r="N17" s="536"/>
      <c r="O17" s="1271"/>
      <c r="P17" s="1325"/>
      <c r="Q17" s="536" t="s">
        <v>679</v>
      </c>
      <c r="R17" s="536" t="s">
        <v>680</v>
      </c>
      <c r="S17" s="538" t="s">
        <v>274</v>
      </c>
      <c r="T17" s="1316" t="s">
        <v>273</v>
      </c>
      <c r="U17" s="1316"/>
      <c r="V17" s="1271"/>
      <c r="W17" s="1304"/>
      <c r="X17" s="1209"/>
    </row>
    <row r="18" spans="1:29">
      <c r="J18" s="483"/>
      <c r="K18" s="491">
        <v>1</v>
      </c>
      <c r="L18" s="480" t="s">
        <v>93</v>
      </c>
      <c r="M18" s="480" t="s">
        <v>49</v>
      </c>
      <c r="N18" s="498" t="s">
        <v>49</v>
      </c>
      <c r="O18" s="489">
        <f t="shared" ref="O18:T18" ca="1" si="0">OFFSET(O18,0,-1)+1</f>
        <v>3</v>
      </c>
      <c r="P18" s="489">
        <f t="shared" ca="1" si="0"/>
        <v>4</v>
      </c>
      <c r="Q18" s="489">
        <f t="shared" ca="1" si="0"/>
        <v>5</v>
      </c>
      <c r="R18" s="489">
        <f t="shared" ca="1" si="0"/>
        <v>6</v>
      </c>
      <c r="S18" s="489">
        <f t="shared" ca="1" si="0"/>
        <v>7</v>
      </c>
      <c r="T18" s="1326">
        <f t="shared" ca="1" si="0"/>
        <v>8</v>
      </c>
      <c r="U18" s="1326"/>
      <c r="V18" s="489">
        <f ca="1">OFFSET(V18,0,-2)+1</f>
        <v>9</v>
      </c>
      <c r="W18" s="525"/>
      <c r="X18" s="489">
        <f ca="1">OFFSET(X18,0,-2)+1</f>
        <v>10</v>
      </c>
    </row>
    <row r="19" spans="1:29" ht="22.5">
      <c r="A19" s="1290">
        <v>1</v>
      </c>
      <c r="B19" s="982"/>
      <c r="C19" s="982"/>
      <c r="D19" s="982"/>
      <c r="E19" s="982"/>
      <c r="F19" s="982"/>
      <c r="G19" s="983"/>
      <c r="H19" s="983"/>
      <c r="I19" s="985"/>
      <c r="J19" s="977"/>
      <c r="K19" s="977"/>
      <c r="L19" s="595">
        <f>mergeValue(A19)</f>
        <v>1</v>
      </c>
      <c r="M19" s="643" t="s">
        <v>20</v>
      </c>
      <c r="N19" s="582"/>
      <c r="O19" s="1303"/>
      <c r="P19" s="1303"/>
      <c r="Q19" s="1303"/>
      <c r="R19" s="1303"/>
      <c r="S19" s="1303"/>
      <c r="T19" s="1303"/>
      <c r="U19" s="1303"/>
      <c r="V19" s="1303"/>
      <c r="W19" s="1303"/>
      <c r="X19" s="583" t="s">
        <v>477</v>
      </c>
    </row>
    <row r="20" spans="1:29" ht="22.5">
      <c r="A20" s="1290"/>
      <c r="B20" s="1290">
        <v>1</v>
      </c>
      <c r="C20" s="982"/>
      <c r="D20" s="982"/>
      <c r="E20" s="982"/>
      <c r="F20" s="982"/>
      <c r="G20" s="987"/>
      <c r="H20" s="984"/>
      <c r="I20" s="989"/>
      <c r="J20" s="974"/>
      <c r="K20" s="973"/>
      <c r="L20" s="595" t="str">
        <f>mergeValue(A20) &amp;"."&amp; mergeValue(B20)</f>
        <v>1.1</v>
      </c>
      <c r="M20" s="548" t="s">
        <v>16</v>
      </c>
      <c r="N20" s="582"/>
      <c r="O20" s="1303"/>
      <c r="P20" s="1303"/>
      <c r="Q20" s="1303"/>
      <c r="R20" s="1303"/>
      <c r="S20" s="1303"/>
      <c r="T20" s="1303"/>
      <c r="U20" s="1303"/>
      <c r="V20" s="1303"/>
      <c r="W20" s="1303"/>
      <c r="X20" s="583" t="s">
        <v>478</v>
      </c>
    </row>
    <row r="21" spans="1:29" ht="22.5">
      <c r="A21" s="1290"/>
      <c r="B21" s="1290"/>
      <c r="C21" s="1290">
        <v>1</v>
      </c>
      <c r="D21" s="982"/>
      <c r="E21" s="982"/>
      <c r="F21" s="982"/>
      <c r="G21" s="987"/>
      <c r="H21" s="984"/>
      <c r="I21" s="990"/>
      <c r="J21" s="974"/>
      <c r="K21" s="973"/>
      <c r="L21" s="595" t="str">
        <f>mergeValue(A21) &amp;"."&amp; mergeValue(B21)&amp;"."&amp; mergeValue(C21)</f>
        <v>1.1.1</v>
      </c>
      <c r="M21" s="549" t="s">
        <v>7</v>
      </c>
      <c r="N21" s="582"/>
      <c r="O21" s="1303"/>
      <c r="P21" s="1303"/>
      <c r="Q21" s="1303"/>
      <c r="R21" s="1303"/>
      <c r="S21" s="1303"/>
      <c r="T21" s="1303"/>
      <c r="U21" s="1303"/>
      <c r="V21" s="1303"/>
      <c r="W21" s="1303"/>
      <c r="X21" s="583" t="s">
        <v>635</v>
      </c>
    </row>
    <row r="22" spans="1:29">
      <c r="A22" s="1290"/>
      <c r="B22" s="1290"/>
      <c r="C22" s="1290"/>
      <c r="D22" s="1290">
        <v>1</v>
      </c>
      <c r="E22" s="982"/>
      <c r="F22" s="982"/>
      <c r="G22" s="987"/>
      <c r="H22" s="984"/>
      <c r="I22" s="990"/>
      <c r="J22" s="988"/>
      <c r="K22" s="973"/>
      <c r="L22" s="595" t="str">
        <f>mergeValue(A22) &amp;"."&amp; mergeValue(B22)&amp;"."&amp; mergeValue(C22)&amp;"."&amp; mergeValue(D22)</f>
        <v>1.1.1.1</v>
      </c>
      <c r="M22" s="550" t="s">
        <v>22</v>
      </c>
      <c r="N22" s="582"/>
      <c r="O22" s="1303"/>
      <c r="P22" s="1303"/>
      <c r="Q22" s="1303"/>
      <c r="R22" s="1303"/>
      <c r="S22" s="1303"/>
      <c r="T22" s="1303"/>
      <c r="U22" s="1303"/>
      <c r="V22" s="1303"/>
      <c r="W22" s="1303"/>
      <c r="X22" s="1022" t="s">
        <v>689</v>
      </c>
    </row>
    <row r="23" spans="1:29" ht="42.95" customHeight="1">
      <c r="A23" s="1290"/>
      <c r="B23" s="1290"/>
      <c r="C23" s="1290"/>
      <c r="D23" s="1290"/>
      <c r="E23" s="982">
        <v>1</v>
      </c>
      <c r="F23" s="982"/>
      <c r="G23" s="987"/>
      <c r="H23" s="984"/>
      <c r="I23" s="990"/>
      <c r="J23" s="988"/>
      <c r="K23" s="978"/>
      <c r="L23" s="595" t="str">
        <f>mergeValue(A23) &amp;"."&amp; mergeValue(B23)&amp;"."&amp; mergeValue(C23)&amp;"."&amp; mergeValue(D23)&amp;"."&amp; mergeValue(E23)</f>
        <v>1.1.1.1.1</v>
      </c>
      <c r="M23" s="1074"/>
      <c r="N23" s="544"/>
      <c r="O23" s="1076"/>
      <c r="P23" s="1077"/>
      <c r="Q23" s="673"/>
      <c r="R23" s="673"/>
      <c r="S23" s="1101"/>
      <c r="T23" s="652" t="s">
        <v>85</v>
      </c>
      <c r="U23" s="1099"/>
      <c r="V23" s="776" t="s">
        <v>85</v>
      </c>
      <c r="W23" s="841"/>
      <c r="X23" s="1261" t="s">
        <v>690</v>
      </c>
      <c r="Y23" s="1010" t="str">
        <f>strCheckDateTwo(N23:W23)</f>
        <v/>
      </c>
    </row>
    <row r="24" spans="1:29" hidden="1">
      <c r="A24" s="1290"/>
      <c r="B24" s="1290"/>
      <c r="C24" s="1290"/>
      <c r="D24" s="1290"/>
      <c r="E24" s="982"/>
      <c r="F24" s="982"/>
      <c r="G24" s="987"/>
      <c r="H24" s="984"/>
      <c r="I24" s="990"/>
      <c r="J24" s="988"/>
      <c r="K24" s="978"/>
      <c r="L24" s="633"/>
      <c r="M24" s="563"/>
      <c r="N24" s="648"/>
      <c r="O24" s="648"/>
      <c r="P24" s="648"/>
      <c r="Q24" s="648"/>
      <c r="R24" s="586" t="str">
        <f>S23 &amp; "-" &amp; U23</f>
        <v>-</v>
      </c>
      <c r="S24" s="514"/>
      <c r="T24" s="588"/>
      <c r="U24" s="514"/>
      <c r="V24" s="648"/>
      <c r="W24" s="840"/>
      <c r="X24" s="1262"/>
    </row>
    <row r="25" spans="1:29" ht="15" customHeight="1">
      <c r="A25" s="1290"/>
      <c r="B25" s="1290"/>
      <c r="C25" s="1290"/>
      <c r="D25" s="1290"/>
      <c r="E25" s="982"/>
      <c r="F25" s="982"/>
      <c r="G25" s="987"/>
      <c r="H25" s="984"/>
      <c r="I25" s="990"/>
      <c r="J25" s="988"/>
      <c r="K25" s="978"/>
      <c r="L25" s="540"/>
      <c r="M25" s="553" t="s">
        <v>5</v>
      </c>
      <c r="N25" s="551"/>
      <c r="O25" s="547"/>
      <c r="P25" s="547"/>
      <c r="Q25" s="547"/>
      <c r="R25" s="547"/>
      <c r="S25" s="575"/>
      <c r="T25" s="566"/>
      <c r="U25" s="565"/>
      <c r="V25" s="551"/>
      <c r="W25" s="551"/>
      <c r="X25" s="1263"/>
    </row>
    <row r="26" spans="1:29" s="477" customFormat="1" ht="15" customHeight="1">
      <c r="A26" s="1290"/>
      <c r="B26" s="1290"/>
      <c r="C26" s="1290"/>
      <c r="D26" s="986"/>
      <c r="E26" s="986"/>
      <c r="F26" s="986"/>
      <c r="G26" s="987"/>
      <c r="H26" s="986"/>
      <c r="I26" s="990"/>
      <c r="J26" s="976"/>
      <c r="K26" s="980"/>
      <c r="L26" s="540"/>
      <c r="M26" s="552" t="s">
        <v>17</v>
      </c>
      <c r="N26" s="551"/>
      <c r="O26" s="547"/>
      <c r="P26" s="547"/>
      <c r="Q26" s="547"/>
      <c r="R26" s="547"/>
      <c r="S26" s="575"/>
      <c r="T26" s="566"/>
      <c r="U26" s="565"/>
      <c r="V26" s="551"/>
      <c r="W26" s="566"/>
      <c r="X26" s="1006"/>
      <c r="Y26" s="1079"/>
      <c r="Z26" s="503"/>
      <c r="AA26" s="503"/>
      <c r="AB26" s="503"/>
      <c r="AC26" s="503"/>
    </row>
    <row r="27" spans="1:29" s="477" customFormat="1" ht="15" customHeight="1">
      <c r="A27" s="1290"/>
      <c r="B27" s="1290"/>
      <c r="C27" s="986"/>
      <c r="D27" s="986"/>
      <c r="E27" s="986"/>
      <c r="F27" s="986"/>
      <c r="G27" s="987"/>
      <c r="H27" s="986"/>
      <c r="I27" s="981"/>
      <c r="J27" s="976"/>
      <c r="K27" s="980"/>
      <c r="L27" s="540"/>
      <c r="M27" s="551" t="s">
        <v>18</v>
      </c>
      <c r="N27" s="551"/>
      <c r="O27" s="547"/>
      <c r="P27" s="547"/>
      <c r="Q27" s="547"/>
      <c r="R27" s="547"/>
      <c r="S27" s="575"/>
      <c r="T27" s="566"/>
      <c r="U27" s="565"/>
      <c r="V27" s="551"/>
      <c r="W27" s="566"/>
      <c r="X27" s="562"/>
      <c r="Y27" s="1079"/>
      <c r="Z27" s="503"/>
      <c r="AA27" s="503"/>
      <c r="AB27" s="503"/>
      <c r="AC27" s="503"/>
    </row>
    <row r="28" spans="1:29" s="477" customFormat="1" ht="15" customHeight="1">
      <c r="A28" s="1290"/>
      <c r="B28" s="986"/>
      <c r="C28" s="986"/>
      <c r="D28" s="986"/>
      <c r="E28" s="986"/>
      <c r="F28" s="986"/>
      <c r="G28" s="987"/>
      <c r="H28" s="986"/>
      <c r="I28" s="981"/>
      <c r="J28" s="976"/>
      <c r="K28" s="980"/>
      <c r="L28" s="540"/>
      <c r="M28" s="560" t="s">
        <v>19</v>
      </c>
      <c r="N28" s="551"/>
      <c r="O28" s="547"/>
      <c r="P28" s="547"/>
      <c r="Q28" s="547"/>
      <c r="R28" s="547"/>
      <c r="S28" s="575"/>
      <c r="T28" s="566"/>
      <c r="U28" s="565"/>
      <c r="V28" s="551"/>
      <c r="W28" s="566"/>
      <c r="X28" s="562"/>
      <c r="Y28" s="1079"/>
      <c r="Z28" s="503"/>
      <c r="AA28" s="503"/>
      <c r="AB28" s="503"/>
      <c r="AC28" s="503"/>
    </row>
    <row r="29" spans="1:29" s="477" customFormat="1" ht="15" customHeight="1">
      <c r="A29" s="972"/>
      <c r="B29" s="972"/>
      <c r="C29" s="972"/>
      <c r="D29" s="972"/>
      <c r="E29" s="972"/>
      <c r="F29" s="972"/>
      <c r="G29" s="979"/>
      <c r="H29" s="980"/>
      <c r="I29" s="975"/>
      <c r="J29" s="976"/>
      <c r="K29" s="972"/>
      <c r="L29" s="540"/>
      <c r="M29" s="567" t="s">
        <v>309</v>
      </c>
      <c r="N29" s="551"/>
      <c r="O29" s="547"/>
      <c r="P29" s="547"/>
      <c r="Q29" s="547"/>
      <c r="R29" s="547"/>
      <c r="S29" s="575"/>
      <c r="T29" s="566"/>
      <c r="U29" s="565"/>
      <c r="V29" s="551"/>
      <c r="W29" s="566"/>
      <c r="X29" s="562"/>
      <c r="Y29" s="1079"/>
      <c r="Z29" s="503"/>
      <c r="AA29" s="503"/>
      <c r="AB29" s="503"/>
      <c r="AC29" s="503"/>
    </row>
    <row r="30" spans="1:29" ht="3" customHeight="1"/>
    <row r="31" spans="1:29" ht="96" customHeight="1">
      <c r="L31" s="1">
        <v>1</v>
      </c>
      <c r="M31" s="1254" t="s">
        <v>691</v>
      </c>
      <c r="N31" s="1254"/>
      <c r="O31" s="1254"/>
      <c r="P31" s="1254"/>
      <c r="Q31" s="1254"/>
      <c r="R31" s="1254"/>
      <c r="S31" s="1254"/>
      <c r="T31" s="1254"/>
      <c r="U31" s="1254"/>
      <c r="V31" s="1254"/>
      <c r="W31" s="1254"/>
      <c r="X31" s="1254"/>
      <c r="Y31" s="1100"/>
      <c r="Z31" s="518"/>
      <c r="AA31" s="518"/>
      <c r="AB31" s="518"/>
      <c r="AC31" s="518"/>
    </row>
    <row r="32" spans="1:29">
      <c r="M32" s="517"/>
      <c r="N32" s="517"/>
      <c r="O32" s="517"/>
      <c r="P32" s="517"/>
      <c r="Q32" s="517"/>
      <c r="R32" s="517"/>
      <c r="S32" s="517"/>
      <c r="T32" s="517"/>
      <c r="U32" s="517"/>
      <c r="V32" s="517"/>
      <c r="W32" s="517"/>
      <c r="X32" s="517"/>
      <c r="Y32" s="1016"/>
      <c r="Z32" s="508"/>
      <c r="AA32" s="508"/>
      <c r="AB32" s="508"/>
      <c r="AC32" s="508"/>
    </row>
  </sheetData>
  <sheetProtection password="FA9C" sheet="1" objects="1" scenarios="1" formatColumns="0" formatRows="0"/>
  <dataConsolidate link="1"/>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8">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xr:uid="{00000000-0002-0000-1D00-000000000000}"/>
    <dataValidation type="textLength" operator="lessThanOrEqual" allowBlank="1" showInputMessage="1" showErrorMessage="1" errorTitle="Ошибка" error="Допускается ввод не более 900 символов!" prompt="Укажите заявителя" sqref="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23 IY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SU23" xr:uid="{00000000-0002-0000-1D00-000001000000}">
      <formula1>900</formula1>
    </dataValidation>
    <dataValidation type="decimal" allowBlank="1" showErrorMessage="1" errorTitle="Ошибка" error="Допускается ввод только неотрицательных чисел!" sqref="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P23 JB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SX23" xr:uid="{00000000-0002-0000-1D00-000002000000}">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S23 JE23 TA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TC23" xr:uid="{00000000-0002-0000-1D00-000003000000}"/>
    <dataValidation type="decimal" allowBlank="1" showErrorMessage="1" errorTitle="Ошибка" error="Допускается ввод только действительных чисел!" sqref="ACU23:ACV23 AMQ23:AMR23 AWM23:AWN23 BGI23:BGJ23 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Q23:R23 JC23:JD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SY23:SZ23" xr:uid="{00000000-0002-0000-1D00-000004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V131095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T23 V196631 JF23 V26216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32770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39323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458775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524311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85199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58984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65538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72091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78645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917527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23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98306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TB23 V65559" xr:uid="{00000000-0002-0000-1D00-000005000000}"/>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xr:uid="{00000000-0002-0000-1D00-000006000000}"/>
    <dataValidation type="textLength" operator="lessThanOrEqual" allowBlank="1" showInputMessage="1" showErrorMessage="1" errorTitle="Ошибка" error="Допускается ввод не более 900 символов!" sqref="ACS23 AMO23 AWK23 BGG23 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O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JA23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WVV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LZ19:WLZ23 WCD19:WCD23 VSH19:VSH23 VIL19:VIL23 UYP19:UYP23 UOT19:UOT23 UEX19:UEX23 TVB19:TVB23 TLF19:TLF23 TBJ19:TBJ23 SRN19:SRN23 SHR19:SHR23 RXV19:RXV23 RNZ19:RNZ23 RED19:RED23 QUH19:QUH23 QKL19:QKL23 QAP19:QAP23 PQT19:PQT23 PGX19:PGX23 OXB19:OXB23 ONF19:ONF23 ODJ19:ODJ23 NTN19:NTN23 NJR19:NJR23 MZV19:MZV23 MPZ19:MPZ23 MGD19:MGD23 LWH19:LWH23 LML19:LML23 LCP19:LCP23 KST19:KST23 KIX19:KIX23 JZB19:JZB23 JPF19:JPF23 JFJ19:JFJ23 IVN19:IVN23 ILR19:ILR23 IBV19:IBV23 HRZ19:HRZ23 HID19:HID23 GYH19:GYH23 GOL19:GOL23 GEP19:GEP23 FUT19:FUT23 FKX19:FKX23 FBB19:FBB23 ERF19:ERF23 EHJ19:EHJ23 DXN19:DXN23 DNR19:DNR23 DDV19:DDV23 CTZ19:CTZ23 CKD19:CKD23 CAH19:CAH23 BQL19:BQL23 BGP19:BGP23 AWT19:AWT23 AMX19:AMX23 ADB19:ADB23 TF19:TF23 JJ19:JJ23 WVV19:WVV23 SW23" xr:uid="{00000000-0002-0000-1D00-000007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05_11">
    <tabColor theme="0" tint="-0.249977111117893"/>
  </sheetPr>
  <dimension ref="A1:T15"/>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210</v>
      </c>
    </row>
    <row r="2" spans="1:20" ht="22.5">
      <c r="F2" s="1255" t="s">
        <v>492</v>
      </c>
      <c r="G2" s="1256"/>
      <c r="H2" s="1257"/>
      <c r="I2" s="436"/>
    </row>
    <row r="3" spans="1:20" ht="3" customHeight="1"/>
    <row r="4" spans="1:20" s="190" customFormat="1" ht="11.25">
      <c r="A4" s="214"/>
      <c r="B4" s="214"/>
      <c r="C4" s="214"/>
      <c r="D4" s="214"/>
      <c r="F4" s="1209" t="s">
        <v>454</v>
      </c>
      <c r="G4" s="1209"/>
      <c r="H4" s="1209"/>
      <c r="I4" s="1258"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58"/>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19.12.2018</v>
      </c>
      <c r="I7" s="196" t="s">
        <v>494</v>
      </c>
      <c r="J7" s="334"/>
      <c r="K7" s="214"/>
      <c r="L7" s="214"/>
      <c r="M7" s="214"/>
      <c r="N7" s="214"/>
      <c r="O7" s="214"/>
      <c r="P7" s="214"/>
      <c r="Q7" s="214"/>
      <c r="R7" s="214"/>
      <c r="S7" s="214"/>
      <c r="T7" s="214"/>
    </row>
    <row r="8" spans="1:20" s="190" customFormat="1" ht="45">
      <c r="A8" s="1259">
        <v>1</v>
      </c>
      <c r="B8" s="214"/>
      <c r="C8" s="214"/>
      <c r="D8" s="214"/>
      <c r="F8" s="335" t="str">
        <f>"2." &amp;mergeValue(A8)</f>
        <v>2.1</v>
      </c>
      <c r="G8" s="417" t="s">
        <v>495</v>
      </c>
      <c r="H8" s="317" t="str">
        <f>IF('Перечень тарифов'!R21="","наименование отсутствует","" &amp; 'Перечень тарифов'!R21 &amp; "")</f>
        <v>наименование отсутствует</v>
      </c>
      <c r="I8" s="196" t="s">
        <v>592</v>
      </c>
      <c r="J8" s="334"/>
      <c r="K8" s="214"/>
      <c r="L8" s="214"/>
      <c r="M8" s="214"/>
      <c r="N8" s="214"/>
      <c r="O8" s="214"/>
      <c r="P8" s="214"/>
      <c r="Q8" s="214"/>
      <c r="R8" s="214"/>
      <c r="S8" s="214"/>
      <c r="T8" s="214"/>
    </row>
    <row r="9" spans="1:20" s="190" customFormat="1" ht="22.5">
      <c r="A9" s="1259"/>
      <c r="B9" s="214"/>
      <c r="C9" s="214"/>
      <c r="D9" s="214"/>
      <c r="F9" s="335" t="str">
        <f>"3." &amp;mergeValue(A9)</f>
        <v>3.1</v>
      </c>
      <c r="G9" s="417" t="s">
        <v>496</v>
      </c>
      <c r="H9" s="317" t="str">
        <f>IF('Перечень тарифов'!F21="","наименование отсутствует","" &amp; 'Перечень тарифов'!F21 &amp; "")</f>
        <v>Производство тепловой энергии. Некомбинированная выработка</v>
      </c>
      <c r="I9" s="196" t="s">
        <v>590</v>
      </c>
      <c r="J9" s="334"/>
      <c r="K9" s="214"/>
      <c r="L9" s="214"/>
      <c r="M9" s="214"/>
      <c r="N9" s="214"/>
      <c r="O9" s="214"/>
      <c r="P9" s="214"/>
      <c r="Q9" s="214"/>
      <c r="R9" s="214"/>
      <c r="S9" s="214"/>
      <c r="T9" s="214"/>
    </row>
    <row r="10" spans="1:20" s="190" customFormat="1" ht="22.5">
      <c r="A10" s="1259"/>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59"/>
      <c r="B11" s="1259">
        <v>1</v>
      </c>
      <c r="C11" s="441"/>
      <c r="D11" s="441"/>
      <c r="F11" s="335" t="str">
        <f>"4."&amp;mergeValue(A11) &amp;"."&amp;mergeValue(B11)</f>
        <v>4.1.1</v>
      </c>
      <c r="G11" s="324" t="s">
        <v>594</v>
      </c>
      <c r="H11" s="317" t="str">
        <f>IF(region_name="","",region_name)</f>
        <v>Нижегородская область</v>
      </c>
      <c r="I11" s="196" t="s">
        <v>500</v>
      </c>
      <c r="J11" s="334"/>
      <c r="K11" s="214"/>
      <c r="L11" s="214"/>
      <c r="M11" s="214"/>
      <c r="N11" s="214"/>
      <c r="O11" s="214"/>
      <c r="P11" s="214"/>
      <c r="Q11" s="214"/>
      <c r="R11" s="214"/>
      <c r="S11" s="214"/>
      <c r="T11" s="214"/>
    </row>
    <row r="12" spans="1:20" s="190" customFormat="1" ht="22.5">
      <c r="A12" s="1259"/>
      <c r="B12" s="1259"/>
      <c r="C12" s="1259">
        <v>1</v>
      </c>
      <c r="D12" s="441"/>
      <c r="F12" s="335" t="str">
        <f>"4."&amp;mergeValue(A12) &amp;"."&amp;mergeValue(B12)&amp;"."&amp;mergeValue(C12)</f>
        <v>4.1.1.1</v>
      </c>
      <c r="G12" s="341" t="s">
        <v>498</v>
      </c>
      <c r="H12" s="317" t="str">
        <f>IF(Территории!H13="","","" &amp; Территории!H13 &amp; "")</f>
        <v>Кстовский муниципальный район</v>
      </c>
      <c r="I12" s="196" t="s">
        <v>501</v>
      </c>
      <c r="J12" s="334"/>
      <c r="K12" s="214"/>
      <c r="L12" s="214"/>
      <c r="M12" s="214"/>
      <c r="N12" s="214"/>
      <c r="O12" s="214"/>
      <c r="P12" s="214"/>
      <c r="Q12" s="214"/>
      <c r="R12" s="214"/>
      <c r="S12" s="214"/>
      <c r="T12" s="214"/>
    </row>
    <row r="13" spans="1:20" s="190" customFormat="1" ht="56.25">
      <c r="A13" s="1259"/>
      <c r="B13" s="1259"/>
      <c r="C13" s="1259"/>
      <c r="D13" s="441">
        <v>1</v>
      </c>
      <c r="F13" s="335" t="str">
        <f>"4."&amp;mergeValue(A13) &amp;"."&amp;mergeValue(B13)&amp;"."&amp;mergeValue(C13)&amp;"."&amp;mergeValue(D13)</f>
        <v>4.1.1.1.1</v>
      </c>
      <c r="G13" s="420" t="s">
        <v>499</v>
      </c>
      <c r="H13" s="317" t="str">
        <f>IF(Территории!R14="","","" &amp; Территории!R14 &amp; "")</f>
        <v>Афонинский сельсовет (22637404)</v>
      </c>
      <c r="I13" s="1182" t="s">
        <v>593</v>
      </c>
      <c r="J13" s="334"/>
      <c r="K13" s="214"/>
      <c r="L13" s="214"/>
      <c r="M13" s="214"/>
      <c r="N13" s="214"/>
      <c r="O13" s="214"/>
      <c r="P13" s="214"/>
      <c r="Q13" s="214"/>
      <c r="R13" s="214"/>
      <c r="S13" s="214"/>
      <c r="T13" s="214"/>
    </row>
    <row r="14" spans="1:20" s="326" customFormat="1" ht="3" customHeight="1">
      <c r="A14" s="327"/>
      <c r="B14" s="327"/>
      <c r="C14" s="327"/>
      <c r="D14" s="327"/>
      <c r="F14" s="325"/>
      <c r="G14" s="418"/>
      <c r="H14" s="419"/>
      <c r="I14" s="226"/>
      <c r="J14" s="327"/>
      <c r="K14" s="327"/>
      <c r="L14" s="327"/>
      <c r="M14" s="327"/>
      <c r="N14" s="327"/>
      <c r="O14" s="327"/>
      <c r="P14" s="327"/>
      <c r="Q14" s="327"/>
      <c r="R14" s="327"/>
      <c r="S14" s="327"/>
      <c r="T14" s="327"/>
    </row>
    <row r="15" spans="1:20" s="326" customFormat="1" ht="15" customHeight="1">
      <c r="A15" s="327"/>
      <c r="B15" s="327"/>
      <c r="C15" s="327"/>
      <c r="D15" s="327"/>
      <c r="F15" s="325"/>
      <c r="G15" s="1254" t="s">
        <v>595</v>
      </c>
      <c r="H15" s="1254"/>
      <c r="I15" s="226"/>
      <c r="J15" s="327"/>
      <c r="K15" s="327"/>
      <c r="L15" s="327"/>
      <c r="M15" s="327"/>
      <c r="N15" s="327"/>
      <c r="O15" s="327"/>
      <c r="P15" s="327"/>
      <c r="Q15" s="327"/>
      <c r="R15" s="327"/>
      <c r="S15" s="327"/>
      <c r="T15" s="327"/>
    </row>
  </sheetData>
  <sheetProtection algorithmName="SHA-512" hashValue="oUeE4m5RpUXD2hanl2378FUmyMXI9Mh5iVdgInwTJYHBoiTloxBZrDr6KzlAK/yDCCCEaEUYXWNNllvR18rv3Q==" saltValue="cnHppAv+ZkqMvjpT9WemeA=="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1E00-000000000000}">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List11">
    <tabColor rgb="FFEAEBEE"/>
    <pageSetUpPr fitToPage="1"/>
  </sheetPr>
  <dimension ref="A1:P21"/>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6" width="64.140625" style="36" customWidth="1"/>
    <col min="7" max="7" width="115.7109375" style="36" customWidth="1"/>
    <col min="8" max="8" width="10.5703125" style="36"/>
    <col min="9" max="10" width="10.5703125" style="212"/>
    <col min="11" max="16384" width="10.5703125" style="36"/>
  </cols>
  <sheetData>
    <row r="1" spans="1:16" hidden="1">
      <c r="M1" s="412"/>
      <c r="N1" s="412"/>
      <c r="P1" s="412"/>
    </row>
    <row r="2" spans="1:16" hidden="1"/>
    <row r="3" spans="1:16" hidden="1"/>
    <row r="4" spans="1:16" ht="3" customHeight="1">
      <c r="C4" s="86"/>
      <c r="D4" s="37"/>
      <c r="E4" s="37"/>
      <c r="F4" s="38"/>
      <c r="G4" s="38"/>
    </row>
    <row r="5" spans="1:16" ht="22.5">
      <c r="C5" s="86"/>
      <c r="D5" s="1287" t="s">
        <v>732</v>
      </c>
      <c r="E5" s="1287"/>
      <c r="F5" s="1287"/>
      <c r="G5" s="438"/>
    </row>
    <row r="6" spans="1:16" ht="3" customHeight="1">
      <c r="C6" s="86"/>
      <c r="D6" s="37"/>
      <c r="E6" s="84"/>
      <c r="F6" s="83"/>
      <c r="G6" s="286"/>
    </row>
    <row r="7" spans="1:16">
      <c r="C7" s="86"/>
      <c r="D7" s="1271" t="s">
        <v>454</v>
      </c>
      <c r="E7" s="1271"/>
      <c r="F7" s="1271"/>
      <c r="G7" s="1331" t="s">
        <v>455</v>
      </c>
    </row>
    <row r="8" spans="1:16">
      <c r="C8" s="86"/>
      <c r="D8" s="103" t="s">
        <v>92</v>
      </c>
      <c r="E8" s="113" t="s">
        <v>457</v>
      </c>
      <c r="F8" s="113" t="s">
        <v>456</v>
      </c>
      <c r="G8" s="1331"/>
    </row>
    <row r="9" spans="1:16" ht="12" customHeight="1">
      <c r="C9" s="86"/>
      <c r="D9" s="42" t="s">
        <v>93</v>
      </c>
      <c r="E9" s="42" t="s">
        <v>49</v>
      </c>
      <c r="F9" s="42" t="s">
        <v>50</v>
      </c>
      <c r="G9" s="42" t="s">
        <v>51</v>
      </c>
    </row>
    <row r="10" spans="1:16" ht="22.5">
      <c r="A10" s="285"/>
      <c r="C10" s="86"/>
      <c r="D10" s="187">
        <v>1</v>
      </c>
      <c r="E10" s="294" t="s">
        <v>694</v>
      </c>
      <c r="F10" s="295" t="s">
        <v>458</v>
      </c>
      <c r="G10" s="196"/>
    </row>
    <row r="11" spans="1:16">
      <c r="A11" s="285"/>
      <c r="C11" s="86"/>
      <c r="D11" s="187" t="s">
        <v>295</v>
      </c>
      <c r="E11" s="287" t="s">
        <v>695</v>
      </c>
      <c r="F11" s="295" t="s">
        <v>458</v>
      </c>
      <c r="G11" s="196"/>
    </row>
    <row r="12" spans="1:16" ht="21" customHeight="1">
      <c r="A12" s="285"/>
      <c r="C12" s="86"/>
      <c r="D12" s="187" t="s">
        <v>8</v>
      </c>
      <c r="E12" s="289"/>
      <c r="F12" s="314"/>
      <c r="G12" s="1261" t="s">
        <v>599</v>
      </c>
    </row>
    <row r="13" spans="1:16" ht="15" customHeight="1">
      <c r="A13" s="285"/>
      <c r="C13" s="86"/>
      <c r="D13" s="114"/>
      <c r="E13" s="301" t="s">
        <v>328</v>
      </c>
      <c r="F13" s="298"/>
      <c r="G13" s="1263"/>
    </row>
    <row r="14" spans="1:16">
      <c r="A14" s="285"/>
      <c r="C14" s="86"/>
      <c r="D14" s="187" t="s">
        <v>329</v>
      </c>
      <c r="E14" s="287" t="s">
        <v>696</v>
      </c>
      <c r="F14" s="295" t="s">
        <v>458</v>
      </c>
      <c r="G14" s="791"/>
    </row>
    <row r="15" spans="1:16" ht="42.95" customHeight="1">
      <c r="A15" s="285"/>
      <c r="C15" s="86"/>
      <c r="D15" s="187" t="s">
        <v>443</v>
      </c>
      <c r="E15" s="1115"/>
      <c r="F15" s="1114"/>
      <c r="G15" s="1261" t="s">
        <v>697</v>
      </c>
    </row>
    <row r="16" spans="1:16" s="801" customFormat="1" ht="15" customHeight="1">
      <c r="A16" s="805"/>
      <c r="B16" s="186"/>
      <c r="C16" s="688"/>
      <c r="D16" s="826"/>
      <c r="E16" s="829" t="s">
        <v>328</v>
      </c>
      <c r="F16" s="792"/>
      <c r="G16" s="1263"/>
      <c r="I16" s="831"/>
      <c r="J16" s="831"/>
    </row>
    <row r="17" spans="1:16" s="801" customFormat="1">
      <c r="A17" s="805"/>
      <c r="B17" s="186"/>
      <c r="C17" s="688"/>
      <c r="D17" s="187" t="s">
        <v>735</v>
      </c>
      <c r="E17" s="784" t="s">
        <v>737</v>
      </c>
      <c r="F17" s="295" t="s">
        <v>458</v>
      </c>
      <c r="G17" s="791"/>
      <c r="I17" s="831"/>
      <c r="J17" s="831"/>
    </row>
    <row r="18" spans="1:16" s="801" customFormat="1" ht="18.75" hidden="1">
      <c r="A18" s="805"/>
      <c r="B18" s="186"/>
      <c r="C18" s="688"/>
      <c r="D18" s="787" t="s">
        <v>736</v>
      </c>
      <c r="E18" s="786"/>
      <c r="F18" s="785"/>
      <c r="G18" s="800"/>
      <c r="H18" s="788"/>
      <c r="I18" s="831"/>
      <c r="J18" s="831"/>
    </row>
    <row r="19" spans="1:16" ht="15" customHeight="1">
      <c r="A19" s="285"/>
      <c r="C19" s="86"/>
      <c r="D19" s="114"/>
      <c r="E19" s="829" t="s">
        <v>328</v>
      </c>
      <c r="F19" s="792"/>
      <c r="G19" s="793"/>
    </row>
    <row r="20" spans="1:16" ht="3" customHeight="1"/>
    <row r="21" spans="1:16">
      <c r="D21" s="790" t="s">
        <v>733</v>
      </c>
      <c r="E21" s="789" t="s">
        <v>734</v>
      </c>
      <c r="F21" s="727"/>
      <c r="G21" s="727"/>
      <c r="H21" s="727"/>
      <c r="I21" s="727"/>
      <c r="J21" s="727"/>
      <c r="K21" s="727"/>
      <c r="L21" s="727"/>
      <c r="M21" s="727"/>
      <c r="N21" s="727"/>
      <c r="O21" s="727"/>
      <c r="P21" s="727"/>
    </row>
  </sheetData>
  <sheetProtection algorithmName="SHA-512" hashValue="MHkZf7xOQu87HV3V56zOzry/vQwZWKF35SgFW2MIRmzqdQ7GBFqW4mxPAUVDdGGYLq7obVbEWIvgK+RlPp13qw==" saltValue="kqb2SWAHoZ/dAsVUv+deOw==" spinCount="100000" sheet="1" objects="1" scenarios="1" formatColumns="0" formatRows="0"/>
  <dataConsolidate link="1"/>
  <mergeCells count="5">
    <mergeCell ref="G15:G16"/>
    <mergeCell ref="D7:F7"/>
    <mergeCell ref="G7:G8"/>
    <mergeCell ref="G12:G13"/>
    <mergeCell ref="D5:F5"/>
  </mergeCells>
  <dataValidations count="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F12 F15:F16" xr:uid="{00000000-0002-0000-1F00-000000000000}">
      <formula1>900</formula1>
    </dataValidation>
    <dataValidation type="textLength" operator="lessThanOrEqual" allowBlank="1" showInputMessage="1" showErrorMessage="1" errorTitle="Ошибка" error="Допускается ввод не более 900 символов!" sqref="G12 E15 E12 G18 G15" xr:uid="{00000000-0002-0000-1F00-000001000000}">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List12">
    <tabColor rgb="FFEAEBEE"/>
  </sheetPr>
  <dimension ref="A1:L34"/>
  <sheetViews>
    <sheetView showGridLines="0" topLeftCell="C4" zoomScaleNormal="100" workbookViewId="0"/>
  </sheetViews>
  <sheetFormatPr defaultColWidth="10.5703125" defaultRowHeight="14.25"/>
  <cols>
    <col min="1" max="1" width="9.140625" style="96" hidden="1" customWidth="1"/>
    <col min="2" max="2" width="9.140625" style="186" hidden="1" customWidth="1"/>
    <col min="3" max="3" width="3.7109375" style="87" customWidth="1"/>
    <col min="4" max="4" width="6.28515625" style="36" bestFit="1" customWidth="1"/>
    <col min="5" max="5" width="63.42578125" style="36" customWidth="1"/>
    <col min="6" max="6" width="1.7109375" style="36" hidden="1" customWidth="1"/>
    <col min="7" max="8" width="35.7109375" style="36" customWidth="1"/>
    <col min="9" max="9" width="91.5703125" style="36" customWidth="1"/>
    <col min="10" max="10" width="10.5703125" style="36"/>
    <col min="11" max="12" width="10.5703125" style="212"/>
    <col min="13" max="16384" width="10.5703125" style="36"/>
  </cols>
  <sheetData>
    <row r="1" spans="1:9" hidden="1"/>
    <row r="2" spans="1:9" hidden="1"/>
    <row r="3" spans="1:9" hidden="1"/>
    <row r="4" spans="1:9" ht="3" customHeight="1">
      <c r="C4" s="86"/>
      <c r="D4" s="37"/>
      <c r="E4" s="37"/>
      <c r="F4" s="37"/>
      <c r="G4" s="37"/>
      <c r="H4" s="38"/>
      <c r="I4" s="38"/>
    </row>
    <row r="5" spans="1:9" ht="26.1" customHeight="1">
      <c r="C5" s="86"/>
      <c r="D5" s="1287" t="s">
        <v>698</v>
      </c>
      <c r="E5" s="1287"/>
      <c r="F5" s="1287"/>
      <c r="G5" s="1287"/>
      <c r="H5" s="1287"/>
      <c r="I5" s="336"/>
    </row>
    <row r="6" spans="1:9" ht="3" customHeight="1">
      <c r="C6" s="86"/>
      <c r="D6" s="37"/>
      <c r="E6" s="84"/>
      <c r="F6" s="84"/>
      <c r="G6" s="84"/>
      <c r="H6" s="83"/>
      <c r="I6" s="286"/>
    </row>
    <row r="7" spans="1:9" ht="21" customHeight="1">
      <c r="C7" s="86"/>
      <c r="D7" s="1271" t="s">
        <v>454</v>
      </c>
      <c r="E7" s="1271"/>
      <c r="F7" s="1271"/>
      <c r="G7" s="1271"/>
      <c r="H7" s="1271"/>
      <c r="I7" s="1331" t="s">
        <v>455</v>
      </c>
    </row>
    <row r="8" spans="1:9" ht="21" customHeight="1">
      <c r="C8" s="86"/>
      <c r="D8" s="103" t="s">
        <v>92</v>
      </c>
      <c r="E8" s="113" t="s">
        <v>457</v>
      </c>
      <c r="F8" s="113"/>
      <c r="G8" s="113" t="s">
        <v>442</v>
      </c>
      <c r="H8" s="113" t="s">
        <v>456</v>
      </c>
      <c r="I8" s="1331"/>
    </row>
    <row r="9" spans="1:9" ht="12" customHeight="1">
      <c r="C9" s="86"/>
      <c r="D9" s="42" t="s">
        <v>93</v>
      </c>
      <c r="E9" s="42" t="s">
        <v>49</v>
      </c>
      <c r="F9" s="42"/>
      <c r="G9" s="42" t="s">
        <v>50</v>
      </c>
      <c r="H9" s="42" t="s">
        <v>51</v>
      </c>
      <c r="I9" s="42" t="s">
        <v>68</v>
      </c>
    </row>
    <row r="10" spans="1:9">
      <c r="A10" s="285"/>
      <c r="C10" s="86"/>
      <c r="D10" s="187">
        <v>1</v>
      </c>
      <c r="E10" s="1333" t="s">
        <v>459</v>
      </c>
      <c r="F10" s="1333"/>
      <c r="G10" s="1333"/>
      <c r="H10" s="1333"/>
      <c r="I10" s="307"/>
    </row>
    <row r="11" spans="1:9" ht="20.100000000000001" customHeight="1">
      <c r="A11" s="285"/>
      <c r="C11" s="86"/>
      <c r="D11" s="187" t="s">
        <v>295</v>
      </c>
      <c r="E11" s="287" t="s">
        <v>460</v>
      </c>
      <c r="F11" s="295"/>
      <c r="G11" s="432"/>
      <c r="H11" s="295" t="s">
        <v>458</v>
      </c>
      <c r="I11" s="196" t="s">
        <v>461</v>
      </c>
    </row>
    <row r="12" spans="1:9" ht="45">
      <c r="A12" s="285"/>
      <c r="C12" s="86"/>
      <c r="D12" s="187" t="s">
        <v>329</v>
      </c>
      <c r="E12" s="287" t="s">
        <v>462</v>
      </c>
      <c r="F12" s="295"/>
      <c r="G12" s="414"/>
      <c r="H12" s="314"/>
      <c r="I12" s="415" t="s">
        <v>699</v>
      </c>
    </row>
    <row r="13" spans="1:9" ht="22.5">
      <c r="A13" s="285"/>
      <c r="B13" s="186">
        <v>3</v>
      </c>
      <c r="C13" s="86"/>
      <c r="D13" s="187">
        <v>2</v>
      </c>
      <c r="E13" s="352" t="s">
        <v>700</v>
      </c>
      <c r="F13" s="295"/>
      <c r="G13" s="295" t="s">
        <v>458</v>
      </c>
      <c r="H13" s="314"/>
      <c r="I13" s="416" t="s">
        <v>463</v>
      </c>
    </row>
    <row r="14" spans="1:9" ht="39" customHeight="1">
      <c r="A14" s="285"/>
      <c r="C14" s="86"/>
      <c r="D14" s="187">
        <v>3</v>
      </c>
      <c r="E14" s="1332" t="s">
        <v>701</v>
      </c>
      <c r="F14" s="1332"/>
      <c r="G14" s="1332"/>
      <c r="H14" s="1332"/>
      <c r="I14" s="413"/>
    </row>
    <row r="15" spans="1:9" ht="20.100000000000001" customHeight="1">
      <c r="A15" s="285"/>
      <c r="C15" s="86"/>
      <c r="D15" s="187" t="s">
        <v>444</v>
      </c>
      <c r="E15" s="296"/>
      <c r="F15" s="295"/>
      <c r="G15" s="295" t="s">
        <v>458</v>
      </c>
      <c r="H15" s="314"/>
      <c r="I15" s="1261" t="s">
        <v>702</v>
      </c>
    </row>
    <row r="16" spans="1:9" ht="15" customHeight="1">
      <c r="A16" s="285"/>
      <c r="C16" s="86"/>
      <c r="D16" s="114"/>
      <c r="E16" s="300" t="s">
        <v>328</v>
      </c>
      <c r="F16" s="301"/>
      <c r="G16" s="301"/>
      <c r="H16" s="298"/>
      <c r="I16" s="1263"/>
    </row>
    <row r="17" spans="1:12" ht="69" customHeight="1">
      <c r="A17" s="285"/>
      <c r="B17" s="186">
        <v>3</v>
      </c>
      <c r="C17" s="86"/>
      <c r="D17" s="187">
        <v>4</v>
      </c>
      <c r="E17" s="1332" t="s">
        <v>703</v>
      </c>
      <c r="F17" s="1332"/>
      <c r="G17" s="1332"/>
      <c r="H17" s="1332"/>
      <c r="I17" s="413"/>
    </row>
    <row r="18" spans="1:12" ht="20.100000000000001" customHeight="1">
      <c r="A18" s="285"/>
      <c r="C18" s="86"/>
      <c r="D18" s="187" t="s">
        <v>445</v>
      </c>
      <c r="E18" s="302" t="s">
        <v>464</v>
      </c>
      <c r="F18" s="295"/>
      <c r="G18" s="414"/>
      <c r="H18" s="295" t="s">
        <v>458</v>
      </c>
      <c r="I18" s="1261" t="s">
        <v>482</v>
      </c>
    </row>
    <row r="19" spans="1:12" ht="15" customHeight="1">
      <c r="A19" s="285"/>
      <c r="C19" s="86"/>
      <c r="D19" s="114"/>
      <c r="E19" s="300" t="s">
        <v>328</v>
      </c>
      <c r="F19" s="301"/>
      <c r="G19" s="301"/>
      <c r="H19" s="298"/>
      <c r="I19" s="1263"/>
    </row>
    <row r="20" spans="1:12" ht="30" customHeight="1">
      <c r="A20" s="285"/>
      <c r="B20" s="186">
        <v>3</v>
      </c>
      <c r="C20" s="86"/>
      <c r="D20" s="187">
        <v>5</v>
      </c>
      <c r="E20" s="1332" t="s">
        <v>704</v>
      </c>
      <c r="F20" s="1332"/>
      <c r="G20" s="1332"/>
      <c r="H20" s="1332"/>
      <c r="I20" s="413"/>
    </row>
    <row r="21" spans="1:12" ht="26.1" customHeight="1">
      <c r="A21" s="285"/>
      <c r="C21" s="86"/>
      <c r="D21" s="187" t="s">
        <v>446</v>
      </c>
      <c r="E21" s="1334" t="s">
        <v>705</v>
      </c>
      <c r="F21" s="1334"/>
      <c r="G21" s="1334"/>
      <c r="H21" s="1334"/>
      <c r="I21" s="413"/>
    </row>
    <row r="22" spans="1:12" ht="32.1" customHeight="1">
      <c r="A22" s="285"/>
      <c r="C22" s="86"/>
      <c r="D22" s="187" t="s">
        <v>447</v>
      </c>
      <c r="E22" s="303" t="s">
        <v>465</v>
      </c>
      <c r="F22" s="295"/>
      <c r="G22" s="414"/>
      <c r="H22" s="295" t="s">
        <v>458</v>
      </c>
      <c r="I22" s="1261" t="s">
        <v>706</v>
      </c>
    </row>
    <row r="23" spans="1:12" ht="15" customHeight="1">
      <c r="A23" s="285"/>
      <c r="C23" s="86"/>
      <c r="D23" s="114"/>
      <c r="E23" s="301" t="s">
        <v>328</v>
      </c>
      <c r="F23" s="297"/>
      <c r="G23" s="297"/>
      <c r="H23" s="298"/>
      <c r="I23" s="1263"/>
    </row>
    <row r="24" spans="1:12" ht="14.25" customHeight="1">
      <c r="A24" s="285"/>
      <c r="C24" s="86"/>
      <c r="D24" s="187" t="s">
        <v>448</v>
      </c>
      <c r="E24" s="1334" t="s">
        <v>707</v>
      </c>
      <c r="F24" s="1334"/>
      <c r="G24" s="1334"/>
      <c r="H24" s="1334"/>
      <c r="I24" s="413"/>
    </row>
    <row r="25" spans="1:12" ht="54.95" customHeight="1">
      <c r="A25" s="285"/>
      <c r="C25" s="86"/>
      <c r="D25" s="187" t="s">
        <v>449</v>
      </c>
      <c r="E25" s="303" t="s">
        <v>467</v>
      </c>
      <c r="F25" s="295"/>
      <c r="G25" s="414"/>
      <c r="H25" s="295" t="s">
        <v>458</v>
      </c>
      <c r="I25" s="1260" t="s">
        <v>600</v>
      </c>
    </row>
    <row r="26" spans="1:12" ht="15" customHeight="1">
      <c r="A26" s="285"/>
      <c r="C26" s="86"/>
      <c r="D26" s="114"/>
      <c r="E26" s="301" t="s">
        <v>328</v>
      </c>
      <c r="F26" s="297"/>
      <c r="G26" s="297"/>
      <c r="H26" s="298"/>
      <c r="I26" s="1260"/>
    </row>
    <row r="27" spans="1:12" ht="26.1" customHeight="1">
      <c r="A27" s="285"/>
      <c r="C27" s="86"/>
      <c r="D27" s="187" t="s">
        <v>450</v>
      </c>
      <c r="E27" s="1334" t="s">
        <v>708</v>
      </c>
      <c r="F27" s="1334"/>
      <c r="G27" s="1334"/>
      <c r="H27" s="1334"/>
      <c r="I27" s="413"/>
    </row>
    <row r="28" spans="1:12" ht="32.1" customHeight="1">
      <c r="A28" s="285"/>
      <c r="C28" s="86"/>
      <c r="D28" s="187" t="s">
        <v>451</v>
      </c>
      <c r="E28" s="303" t="s">
        <v>466</v>
      </c>
      <c r="F28" s="295"/>
      <c r="G28" s="306"/>
      <c r="H28" s="295" t="s">
        <v>458</v>
      </c>
      <c r="I28" s="1261" t="s">
        <v>709</v>
      </c>
      <c r="L28" s="212" t="s">
        <v>577</v>
      </c>
    </row>
    <row r="29" spans="1:12" ht="15" customHeight="1">
      <c r="A29" s="285"/>
      <c r="C29" s="86"/>
      <c r="D29" s="114"/>
      <c r="E29" s="301" t="s">
        <v>328</v>
      </c>
      <c r="F29" s="297"/>
      <c r="G29" s="297"/>
      <c r="H29" s="298"/>
      <c r="I29" s="1263"/>
    </row>
    <row r="30" spans="1:12" ht="49.5" customHeight="1">
      <c r="A30" s="285"/>
      <c r="B30" s="186">
        <v>3</v>
      </c>
      <c r="C30" s="86"/>
      <c r="D30" s="187" t="s">
        <v>69</v>
      </c>
      <c r="E30" s="1332" t="s">
        <v>711</v>
      </c>
      <c r="F30" s="1332"/>
      <c r="G30" s="1332"/>
      <c r="H30" s="1332"/>
      <c r="I30" s="413"/>
    </row>
    <row r="31" spans="1:12" ht="20.100000000000001" customHeight="1">
      <c r="A31" s="285"/>
      <c r="C31" s="86"/>
      <c r="D31" s="187" t="s">
        <v>452</v>
      </c>
      <c r="E31" s="296"/>
      <c r="F31" s="295"/>
      <c r="G31" s="295" t="s">
        <v>458</v>
      </c>
      <c r="H31" s="314"/>
      <c r="I31" s="1261" t="s">
        <v>481</v>
      </c>
    </row>
    <row r="32" spans="1:12" ht="15" customHeight="1">
      <c r="A32" s="285"/>
      <c r="C32" s="86"/>
      <c r="D32" s="114"/>
      <c r="E32" s="300" t="s">
        <v>328</v>
      </c>
      <c r="F32" s="297"/>
      <c r="G32" s="297"/>
      <c r="H32" s="298"/>
      <c r="I32" s="1263"/>
    </row>
    <row r="33" spans="1:12" s="174" customFormat="1" ht="3" customHeight="1">
      <c r="A33" s="285"/>
      <c r="K33" s="290"/>
      <c r="L33" s="290"/>
    </row>
    <row r="34" spans="1:12" ht="24.75" customHeight="1">
      <c r="D34" s="299">
        <v>1</v>
      </c>
      <c r="E34" s="1254" t="s">
        <v>710</v>
      </c>
      <c r="F34" s="1254"/>
      <c r="G34" s="1254"/>
      <c r="H34" s="1254"/>
      <c r="I34" s="1254"/>
    </row>
  </sheetData>
  <sheetProtection password="FA9C" sheet="1" objects="1" scenarios="1" formatColumns="0" formatRows="0"/>
  <mergeCells count="18">
    <mergeCell ref="E34:I34"/>
    <mergeCell ref="E30:H30"/>
    <mergeCell ref="E21:H21"/>
    <mergeCell ref="E24:H24"/>
    <mergeCell ref="E27:H27"/>
    <mergeCell ref="I22:I23"/>
    <mergeCell ref="I25:I26"/>
    <mergeCell ref="I28:I29"/>
    <mergeCell ref="I31:I32"/>
    <mergeCell ref="I18:I19"/>
    <mergeCell ref="E20:H20"/>
    <mergeCell ref="D5:H5"/>
    <mergeCell ref="D7:H7"/>
    <mergeCell ref="I7:I8"/>
    <mergeCell ref="E10:H10"/>
    <mergeCell ref="E14:H14"/>
    <mergeCell ref="I15:I16"/>
    <mergeCell ref="E17:H17"/>
  </mergeCells>
  <dataValidations count="4">
    <dataValidation type="textLength" operator="lessThanOrEqual" allowBlank="1" showInputMessage="1" showErrorMessage="1" errorTitle="Ошибка" error="Допускается ввод не более 900 символов!" sqref="I12:I13 G22 I25 E28 E15 G18 E22 G25 E18 I31 E25 E31 I28 G12 I18 I15 E12 I22" xr:uid="{00000000-0002-0000-2000-000000000000}">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 H12:H13 H15" xr:uid="{00000000-0002-0000-2000-000001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28" xr:uid="{00000000-0002-0000-2000-000002000000}">
      <formula1>"a"</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G11" xr:uid="{00000000-0002-0000-2000-000003000000}"/>
  </dataValidation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List03">
    <tabColor rgb="FFEAEBEE"/>
    <pageSetUpPr fitToPage="1"/>
  </sheetPr>
  <dimension ref="A1:N15"/>
  <sheetViews>
    <sheetView showGridLines="0" topLeftCell="C4" zoomScaleNormal="100" workbookViewId="0"/>
  </sheetViews>
  <sheetFormatPr defaultRowHeight="14.25"/>
  <cols>
    <col min="1" max="1" width="9.140625" style="128" hidden="1" customWidth="1"/>
    <col min="2" max="2" width="9.140625" style="129" hidden="1" customWidth="1"/>
    <col min="3" max="3" width="3.7109375" style="130" customWidth="1"/>
    <col min="4" max="4" width="7" style="131" bestFit="1" customWidth="1"/>
    <col min="5" max="5" width="11.28515625" style="131" customWidth="1"/>
    <col min="6" max="6" width="41" style="131" customWidth="1"/>
    <col min="7" max="7" width="18" style="131" customWidth="1"/>
    <col min="8" max="8" width="13.140625" style="131" customWidth="1"/>
    <col min="9" max="9" width="11.42578125" style="131" customWidth="1"/>
    <col min="10" max="10" width="42.140625" style="131" customWidth="1"/>
    <col min="11" max="11" width="115.7109375" style="131" customWidth="1"/>
    <col min="12" max="12" width="3.7109375" style="131" customWidth="1"/>
    <col min="13" max="16384" width="9.140625" style="131"/>
  </cols>
  <sheetData>
    <row r="1" spans="1:14" hidden="1"/>
    <row r="2" spans="1:14" hidden="1"/>
    <row r="3" spans="1:14" hidden="1"/>
    <row r="4" spans="1:14" ht="3" customHeight="1"/>
    <row r="5" spans="1:14" s="36" customFormat="1" ht="22.5">
      <c r="A5" s="125"/>
      <c r="C5" s="47"/>
      <c r="D5" s="1335" t="s">
        <v>479</v>
      </c>
      <c r="E5" s="1335"/>
      <c r="F5" s="1335"/>
      <c r="G5" s="1335"/>
      <c r="H5" s="1335"/>
      <c r="I5" s="1335"/>
      <c r="J5" s="1335"/>
      <c r="K5" s="437"/>
    </row>
    <row r="6" spans="1:14" ht="3" hidden="1" customHeight="1">
      <c r="D6" s="132"/>
      <c r="E6" s="132"/>
      <c r="G6" s="132"/>
      <c r="H6" s="132"/>
      <c r="I6" s="132"/>
      <c r="J6" s="132"/>
      <c r="K6" s="132"/>
    </row>
    <row r="7" spans="1:14" s="128" customFormat="1" ht="3" customHeight="1">
      <c r="B7" s="129"/>
      <c r="C7" s="130"/>
      <c r="D7" s="133"/>
      <c r="E7" s="133"/>
      <c r="G7" s="133"/>
      <c r="H7" s="133"/>
      <c r="I7" s="133"/>
      <c r="J7" s="133"/>
      <c r="K7" s="133"/>
      <c r="L7" s="134"/>
    </row>
    <row r="8" spans="1:14">
      <c r="D8" s="1337" t="s">
        <v>454</v>
      </c>
      <c r="E8" s="1337"/>
      <c r="F8" s="1337"/>
      <c r="G8" s="1337"/>
      <c r="H8" s="1337"/>
      <c r="I8" s="1337"/>
      <c r="J8" s="1337"/>
      <c r="K8" s="1337" t="s">
        <v>455</v>
      </c>
    </row>
    <row r="9" spans="1:14">
      <c r="D9" s="1337" t="s">
        <v>92</v>
      </c>
      <c r="E9" s="1337" t="s">
        <v>483</v>
      </c>
      <c r="F9" s="1337"/>
      <c r="G9" s="1337" t="s">
        <v>484</v>
      </c>
      <c r="H9" s="1337"/>
      <c r="I9" s="1337"/>
      <c r="J9" s="1337"/>
      <c r="K9" s="1337"/>
    </row>
    <row r="10" spans="1:14" ht="22.5">
      <c r="D10" s="1337"/>
      <c r="E10" s="137" t="s">
        <v>485</v>
      </c>
      <c r="F10" s="137" t="s">
        <v>400</v>
      </c>
      <c r="G10" s="137" t="s">
        <v>400</v>
      </c>
      <c r="H10" s="137" t="s">
        <v>485</v>
      </c>
      <c r="I10" s="137" t="s">
        <v>486</v>
      </c>
      <c r="J10" s="137" t="s">
        <v>456</v>
      </c>
      <c r="K10" s="1337"/>
    </row>
    <row r="11" spans="1:14" ht="12" customHeight="1">
      <c r="D11" s="42" t="s">
        <v>93</v>
      </c>
      <c r="E11" s="42" t="s">
        <v>49</v>
      </c>
      <c r="F11" s="42" t="s">
        <v>50</v>
      </c>
      <c r="G11" s="42" t="s">
        <v>51</v>
      </c>
      <c r="H11" s="42" t="s">
        <v>68</v>
      </c>
      <c r="I11" s="42" t="s">
        <v>69</v>
      </c>
      <c r="J11" s="42" t="s">
        <v>183</v>
      </c>
      <c r="K11" s="42" t="s">
        <v>184</v>
      </c>
    </row>
    <row r="12" spans="1:14" s="127" customFormat="1" ht="54.95" customHeight="1">
      <c r="A12" s="185" t="s">
        <v>50</v>
      </c>
      <c r="B12" s="135" t="s">
        <v>253</v>
      </c>
      <c r="C12" s="136"/>
      <c r="D12" s="138" t="s">
        <v>93</v>
      </c>
      <c r="E12" s="448"/>
      <c r="F12" s="1088"/>
      <c r="G12" s="1088"/>
      <c r="H12" s="1088"/>
      <c r="I12" s="1101"/>
      <c r="J12" s="1092"/>
      <c r="K12" s="1261" t="s">
        <v>487</v>
      </c>
      <c r="M12" s="454" t="str">
        <f>IF(ISERROR(INDEX(kind_of_nameforms,MATCH(E12,kind_of_forms,0),1)),"",INDEX(kind_of_nameforms,MATCH(E12,kind_of_forms,0),1))</f>
        <v/>
      </c>
      <c r="N12" s="455"/>
    </row>
    <row r="13" spans="1:14" ht="15" customHeight="1">
      <c r="A13" s="131"/>
      <c r="B13" s="131"/>
      <c r="C13" s="131"/>
      <c r="D13" s="114"/>
      <c r="E13" s="140" t="s">
        <v>5</v>
      </c>
      <c r="F13" s="139"/>
      <c r="G13" s="139"/>
      <c r="H13" s="139"/>
      <c r="I13" s="139"/>
      <c r="J13" s="316"/>
      <c r="K13" s="1263"/>
    </row>
    <row r="14" spans="1:14" ht="3" customHeight="1">
      <c r="A14" s="131"/>
      <c r="B14" s="131"/>
      <c r="C14" s="131"/>
    </row>
    <row r="15" spans="1:14" ht="27.75" customHeight="1">
      <c r="E15" s="1336" t="s">
        <v>596</v>
      </c>
      <c r="F15" s="1336"/>
      <c r="G15" s="1336"/>
      <c r="H15" s="1336"/>
      <c r="I15" s="1336"/>
      <c r="J15" s="1336"/>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14" type="noConversion"/>
  <dataValidations count="4">
    <dataValidation type="textLength" operator="lessThanOrEqual" allowBlank="1" showInputMessage="1" showErrorMessage="1" errorTitle="Ошибка" error="Допускается ввод не более 900 символов!" sqref="F12:H12" xr:uid="{00000000-0002-0000-2100-000000000000}">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xr:uid="{00000000-0002-0000-2100-000001000000}"/>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xr:uid="{00000000-0002-0000-2100-000002000000}">
      <formula1>900</formula1>
    </dataValidation>
    <dataValidation type="list" allowBlank="1" showInputMessage="1" showErrorMessage="1" errorTitle="Ошибка" error="Выберите значение из списка" prompt="Выберите значение из списка" sqref="E12" xr:uid="{00000000-0002-0000-2100-000003000000}">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List07">
    <tabColor rgb="FFCCCCFF"/>
    <pageSetUpPr fitToPage="1"/>
  </sheetPr>
  <dimension ref="A1:I15"/>
  <sheetViews>
    <sheetView showGridLines="0" topLeftCell="C6" zoomScaleNormal="100" workbookViewId="0"/>
  </sheetViews>
  <sheetFormatPr defaultRowHeight="14.25"/>
  <cols>
    <col min="1" max="2" width="9.140625" style="13" hidden="1" customWidth="1"/>
    <col min="3" max="3" width="3.7109375" style="49"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50"/>
      <c r="D6" s="14"/>
      <c r="E6" s="14"/>
    </row>
    <row r="7" spans="3:9" ht="22.5">
      <c r="C7" s="50"/>
      <c r="D7" s="1218" t="s">
        <v>314</v>
      </c>
      <c r="E7" s="1220"/>
      <c r="F7" s="439"/>
    </row>
    <row r="8" spans="3:9" ht="3" customHeight="1">
      <c r="C8" s="50"/>
      <c r="D8" s="14"/>
      <c r="E8" s="14"/>
    </row>
    <row r="9" spans="3:9" ht="15.95" customHeight="1">
      <c r="C9" s="50"/>
      <c r="D9" s="103" t="s">
        <v>92</v>
      </c>
      <c r="E9" s="427" t="s">
        <v>313</v>
      </c>
    </row>
    <row r="10" spans="3:9" ht="12" customHeight="1">
      <c r="C10" s="50"/>
      <c r="D10" s="42" t="s">
        <v>93</v>
      </c>
      <c r="E10" s="42" t="s">
        <v>49</v>
      </c>
    </row>
    <row r="11" spans="3:9" ht="11.25" hidden="1" customHeight="1">
      <c r="C11" s="50"/>
      <c r="D11" s="194">
        <v>0</v>
      </c>
      <c r="E11" s="428"/>
    </row>
    <row r="12" spans="3:9" ht="15" customHeight="1">
      <c r="C12" s="167"/>
      <c r="D12" s="123">
        <v>1</v>
      </c>
      <c r="E12" s="1075"/>
    </row>
    <row r="13" spans="3:9" ht="12" customHeight="1">
      <c r="C13" s="50"/>
      <c r="D13" s="429"/>
      <c r="E13" s="430" t="s">
        <v>177</v>
      </c>
    </row>
    <row r="14" spans="3:9" ht="3" customHeight="1"/>
    <row r="15" spans="3:9" ht="22.5" customHeight="1">
      <c r="C15" s="168"/>
      <c r="D15" s="1338" t="s">
        <v>315</v>
      </c>
      <c r="E15" s="1338"/>
      <c r="F15" s="169"/>
      <c r="G15" s="169"/>
      <c r="H15" s="169"/>
      <c r="I15" s="169"/>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xr:uid="{00000000-0002-0000-2200-000000000000}">
      <formula1>900</formula1>
    </dataValidation>
  </dataValidation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List05_12">
    <tabColor theme="0" tint="-0.249977111117893"/>
  </sheetPr>
  <dimension ref="A1:T15"/>
  <sheetViews>
    <sheetView showGridLines="0" topLeftCell="E1" zoomScaleNormal="100" workbookViewId="0"/>
  </sheetViews>
  <sheetFormatPr defaultColWidth="10.5703125" defaultRowHeight="14.25"/>
  <cols>
    <col min="1" max="1" width="3.7109375" style="1160" hidden="1" customWidth="1"/>
    <col min="2" max="4" width="3.7109375" style="1161" hidden="1" customWidth="1"/>
    <col min="5" max="5" width="3.7109375" style="1162" customWidth="1"/>
    <col min="6" max="6" width="9.7109375" style="1154" customWidth="1"/>
    <col min="7" max="7" width="37.7109375" style="1154" customWidth="1"/>
    <col min="8" max="8" width="66.85546875" style="1154" customWidth="1"/>
    <col min="9" max="9" width="115.7109375" style="1154" customWidth="1"/>
    <col min="10" max="11" width="10.5703125" style="1161"/>
    <col min="12" max="12" width="11.140625" style="1161" customWidth="1"/>
    <col min="13" max="20" width="10.5703125" style="1161"/>
    <col min="21" max="16384" width="10.5703125" style="1154"/>
  </cols>
  <sheetData>
    <row r="1" spans="1:20" ht="3" customHeight="1">
      <c r="A1" s="1160" t="s">
        <v>210</v>
      </c>
    </row>
    <row r="2" spans="1:20" ht="22.5">
      <c r="F2" s="1255" t="s">
        <v>492</v>
      </c>
      <c r="G2" s="1256"/>
      <c r="H2" s="1257"/>
      <c r="I2" s="1159"/>
    </row>
    <row r="3" spans="1:20" ht="3" customHeight="1"/>
    <row r="4" spans="1:20" s="1009" customFormat="1" ht="11.25">
      <c r="A4" s="1015"/>
      <c r="B4" s="1015"/>
      <c r="C4" s="1015"/>
      <c r="D4" s="1015"/>
      <c r="F4" s="1209" t="s">
        <v>454</v>
      </c>
      <c r="G4" s="1209"/>
      <c r="H4" s="1209"/>
      <c r="I4" s="1258" t="s">
        <v>455</v>
      </c>
      <c r="J4" s="1015"/>
      <c r="K4" s="1015"/>
      <c r="L4" s="1015"/>
      <c r="M4" s="1015"/>
      <c r="N4" s="1015"/>
      <c r="O4" s="1015"/>
      <c r="P4" s="1015"/>
      <c r="Q4" s="1015"/>
      <c r="R4" s="1015"/>
      <c r="S4" s="1015"/>
      <c r="T4" s="1015"/>
    </row>
    <row r="5" spans="1:20" s="1009" customFormat="1" ht="11.25" customHeight="1">
      <c r="A5" s="1015"/>
      <c r="B5" s="1015"/>
      <c r="C5" s="1015"/>
      <c r="D5" s="1015"/>
      <c r="F5" s="1102" t="s">
        <v>92</v>
      </c>
      <c r="G5" s="1163" t="s">
        <v>457</v>
      </c>
      <c r="H5" s="1156" t="s">
        <v>442</v>
      </c>
      <c r="I5" s="1258"/>
      <c r="J5" s="1015"/>
      <c r="K5" s="1015"/>
      <c r="L5" s="1015"/>
      <c r="M5" s="1015"/>
      <c r="N5" s="1015"/>
      <c r="O5" s="1015"/>
      <c r="P5" s="1015"/>
      <c r="Q5" s="1015"/>
      <c r="R5" s="1015"/>
      <c r="S5" s="1015"/>
      <c r="T5" s="1015"/>
    </row>
    <row r="6" spans="1:20" s="1009" customFormat="1" ht="12" customHeight="1">
      <c r="A6" s="1015"/>
      <c r="B6" s="1015"/>
      <c r="C6" s="1015"/>
      <c r="D6" s="1015"/>
      <c r="F6" s="1164" t="s">
        <v>93</v>
      </c>
      <c r="G6" s="1165">
        <v>2</v>
      </c>
      <c r="H6" s="1166">
        <v>3</v>
      </c>
      <c r="I6" s="610">
        <v>4</v>
      </c>
      <c r="J6" s="1015">
        <v>4</v>
      </c>
      <c r="K6" s="1015"/>
      <c r="L6" s="1015"/>
      <c r="M6" s="1015"/>
      <c r="N6" s="1015"/>
      <c r="O6" s="1015"/>
      <c r="P6" s="1015"/>
      <c r="Q6" s="1015"/>
      <c r="R6" s="1015"/>
      <c r="S6" s="1015"/>
      <c r="T6" s="1015"/>
    </row>
    <row r="7" spans="1:20" s="1009" customFormat="1" ht="18.75">
      <c r="A7" s="1015"/>
      <c r="B7" s="1015"/>
      <c r="C7" s="1015"/>
      <c r="D7" s="1015"/>
      <c r="F7" s="1167">
        <v>1</v>
      </c>
      <c r="G7" s="1168" t="s">
        <v>493</v>
      </c>
      <c r="H7" s="1158" t="str">
        <f>IF(dateCh="","",dateCh)</f>
        <v>19.12.2018</v>
      </c>
      <c r="I7" s="1169" t="s">
        <v>494</v>
      </c>
      <c r="J7" s="617"/>
      <c r="K7" s="1015"/>
      <c r="L7" s="1015"/>
      <c r="M7" s="1015"/>
      <c r="N7" s="1015"/>
      <c r="O7" s="1015"/>
      <c r="P7" s="1015"/>
      <c r="Q7" s="1015"/>
      <c r="R7" s="1015"/>
      <c r="S7" s="1015"/>
      <c r="T7" s="1015"/>
    </row>
    <row r="8" spans="1:20" s="1009" customFormat="1" ht="45">
      <c r="A8" s="1259">
        <v>1</v>
      </c>
      <c r="B8" s="1015"/>
      <c r="C8" s="1015"/>
      <c r="D8" s="1015"/>
      <c r="F8" s="1167" t="str">
        <f>"2." &amp;mergeValue(A8)</f>
        <v>2.1</v>
      </c>
      <c r="G8" s="1168" t="s">
        <v>495</v>
      </c>
      <c r="H8" s="1158" t="str">
        <f>IF('Перечень тарифов'!R21="","наименование отсутствует","" &amp; 'Перечень тарифов'!R21 &amp; "")</f>
        <v>наименование отсутствует</v>
      </c>
      <c r="I8" s="1169" t="s">
        <v>592</v>
      </c>
      <c r="J8" s="617"/>
      <c r="K8" s="1015"/>
      <c r="L8" s="1015"/>
      <c r="M8" s="1015"/>
      <c r="N8" s="1015"/>
      <c r="O8" s="1015"/>
      <c r="P8" s="1015"/>
      <c r="Q8" s="1015"/>
      <c r="R8" s="1015"/>
      <c r="S8" s="1015"/>
      <c r="T8" s="1015"/>
    </row>
    <row r="9" spans="1:20" s="1009" customFormat="1" ht="22.5">
      <c r="A9" s="1259"/>
      <c r="B9" s="1015"/>
      <c r="C9" s="1015"/>
      <c r="D9" s="1015"/>
      <c r="F9" s="1167" t="str">
        <f>"3." &amp;mergeValue(A9)</f>
        <v>3.1</v>
      </c>
      <c r="G9" s="1168" t="s">
        <v>496</v>
      </c>
      <c r="H9" s="1158" t="str">
        <f>IF('Перечень тарифов'!F21="","наименование отсутствует","" &amp; 'Перечень тарифов'!F21 &amp; "")</f>
        <v>Производство тепловой энергии. Некомбинированная выработка</v>
      </c>
      <c r="I9" s="1169" t="s">
        <v>590</v>
      </c>
      <c r="J9" s="617"/>
      <c r="K9" s="1015"/>
      <c r="L9" s="1015"/>
      <c r="M9" s="1015"/>
      <c r="N9" s="1015"/>
      <c r="O9" s="1015"/>
      <c r="P9" s="1015"/>
      <c r="Q9" s="1015"/>
      <c r="R9" s="1015"/>
      <c r="S9" s="1015"/>
      <c r="T9" s="1015"/>
    </row>
    <row r="10" spans="1:20" s="1009" customFormat="1" ht="22.5">
      <c r="A10" s="1259"/>
      <c r="B10" s="1015"/>
      <c r="C10" s="1015"/>
      <c r="D10" s="1015"/>
      <c r="F10" s="1167" t="str">
        <f>"4."&amp;mergeValue(A10)</f>
        <v>4.1</v>
      </c>
      <c r="G10" s="1168" t="s">
        <v>497</v>
      </c>
      <c r="H10" s="1156" t="s">
        <v>458</v>
      </c>
      <c r="I10" s="1169"/>
      <c r="J10" s="617"/>
      <c r="K10" s="1015"/>
      <c r="L10" s="1015"/>
      <c r="M10" s="1015"/>
      <c r="N10" s="1015"/>
      <c r="O10" s="1015"/>
      <c r="P10" s="1015"/>
      <c r="Q10" s="1015"/>
      <c r="R10" s="1015"/>
      <c r="S10" s="1015"/>
      <c r="T10" s="1015"/>
    </row>
    <row r="11" spans="1:20" s="1009" customFormat="1" ht="18.75">
      <c r="A11" s="1259"/>
      <c r="B11" s="1259">
        <v>1</v>
      </c>
      <c r="C11" s="1103"/>
      <c r="D11" s="1103"/>
      <c r="F11" s="1167" t="str">
        <f>"4."&amp;mergeValue(A11) &amp;"."&amp;mergeValue(B11)</f>
        <v>4.1.1</v>
      </c>
      <c r="G11" s="1179" t="s">
        <v>594</v>
      </c>
      <c r="H11" s="1158" t="str">
        <f>IF(region_name="","",region_name)</f>
        <v>Нижегородская область</v>
      </c>
      <c r="I11" s="1169" t="s">
        <v>500</v>
      </c>
      <c r="J11" s="617"/>
      <c r="K11" s="1015"/>
      <c r="L11" s="1015"/>
      <c r="M11" s="1015"/>
      <c r="N11" s="1015"/>
      <c r="O11" s="1015"/>
      <c r="P11" s="1015"/>
      <c r="Q11" s="1015"/>
      <c r="R11" s="1015"/>
      <c r="S11" s="1015"/>
      <c r="T11" s="1015"/>
    </row>
    <row r="12" spans="1:20" s="1009" customFormat="1" ht="22.5">
      <c r="A12" s="1259"/>
      <c r="B12" s="1259"/>
      <c r="C12" s="1259">
        <v>1</v>
      </c>
      <c r="D12" s="1103"/>
      <c r="F12" s="1167" t="str">
        <f>"4."&amp;mergeValue(A12) &amp;"."&amp;mergeValue(B12)&amp;"."&amp;mergeValue(C12)</f>
        <v>4.1.1.1</v>
      </c>
      <c r="G12" s="1170" t="s">
        <v>498</v>
      </c>
      <c r="H12" s="1158" t="str">
        <f>IF(Территории!H13="","","" &amp; Территории!H13 &amp; "")</f>
        <v>Кстовский муниципальный район</v>
      </c>
      <c r="I12" s="1169" t="s">
        <v>501</v>
      </c>
      <c r="J12" s="617"/>
      <c r="K12" s="1015"/>
      <c r="L12" s="1015"/>
      <c r="M12" s="1015"/>
      <c r="N12" s="1015"/>
      <c r="O12" s="1015"/>
      <c r="P12" s="1015"/>
      <c r="Q12" s="1015"/>
      <c r="R12" s="1015"/>
      <c r="S12" s="1015"/>
      <c r="T12" s="1015"/>
    </row>
    <row r="13" spans="1:20" s="1009" customFormat="1" ht="56.25">
      <c r="A13" s="1259"/>
      <c r="B13" s="1259"/>
      <c r="C13" s="1259"/>
      <c r="D13" s="1103">
        <v>1</v>
      </c>
      <c r="F13" s="1167" t="str">
        <f>"4."&amp;mergeValue(A13) &amp;"."&amp;mergeValue(B13)&amp;"."&amp;mergeValue(C13)&amp;"."&amp;mergeValue(D13)</f>
        <v>4.1.1.1.1</v>
      </c>
      <c r="G13" s="1171" t="s">
        <v>499</v>
      </c>
      <c r="H13" s="1158" t="str">
        <f>IF(Территории!R14="","","" &amp; Территории!R14 &amp; "")</f>
        <v>Афонинский сельсовет (22637404)</v>
      </c>
      <c r="I13" s="1182" t="s">
        <v>593</v>
      </c>
      <c r="J13" s="617"/>
      <c r="K13" s="1015"/>
      <c r="L13" s="1015"/>
      <c r="M13" s="1015"/>
      <c r="N13" s="1015"/>
      <c r="O13" s="1015"/>
      <c r="P13" s="1015"/>
      <c r="Q13" s="1015"/>
      <c r="R13" s="1015"/>
      <c r="S13" s="1015"/>
      <c r="T13" s="1015"/>
    </row>
    <row r="14" spans="1:20" s="774" customFormat="1" ht="3" customHeight="1">
      <c r="A14" s="775"/>
      <c r="B14" s="775"/>
      <c r="C14" s="775"/>
      <c r="D14" s="775"/>
      <c r="F14" s="1172"/>
      <c r="G14" s="1175"/>
      <c r="H14" s="1176"/>
      <c r="I14" s="1173"/>
      <c r="J14" s="775"/>
      <c r="K14" s="775"/>
      <c r="L14" s="775"/>
      <c r="M14" s="775"/>
      <c r="N14" s="775"/>
      <c r="O14" s="775"/>
      <c r="P14" s="775"/>
      <c r="Q14" s="775"/>
      <c r="R14" s="775"/>
      <c r="S14" s="775"/>
      <c r="T14" s="775"/>
    </row>
    <row r="15" spans="1:20" s="774" customFormat="1" ht="15" customHeight="1">
      <c r="A15" s="775"/>
      <c r="B15" s="775"/>
      <c r="C15" s="775"/>
      <c r="D15" s="775"/>
      <c r="F15" s="1172"/>
      <c r="G15" s="1254" t="s">
        <v>595</v>
      </c>
      <c r="H15" s="1254"/>
      <c r="I15" s="1173"/>
      <c r="J15" s="775"/>
      <c r="K15" s="775"/>
      <c r="L15" s="775"/>
      <c r="M15" s="775"/>
      <c r="N15" s="775"/>
      <c r="O15" s="775"/>
      <c r="P15" s="775"/>
      <c r="Q15" s="775"/>
      <c r="R15" s="775"/>
      <c r="S15" s="775"/>
      <c r="T15" s="775"/>
    </row>
  </sheetData>
  <sheetProtection algorithmName="SHA-512" hashValue="nuaoOTBy3o5/D51feHHmKjUV6YOxh5XgjRou6UIgNPxtYTc/0cUrmC7eyveaAte1biB/Ux73YJRXJz7aRu2PMw==" saltValue="zj1wcT0LEPmhNRo95nGBcw==" spinCount="100000"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xr:uid="{00000000-0002-0000-2300-000000000000}">
      <formula1>900</formula1>
    </dataValidation>
  </dataValidation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9" customWidth="1"/>
    <col min="4" max="4" width="6.28515625" style="13" customWidth="1"/>
    <col min="5" max="5" width="94.85546875" style="13" customWidth="1"/>
    <col min="6" max="16384" width="9.140625" style="13"/>
  </cols>
  <sheetData>
    <row r="1" spans="3:12" hidden="1">
      <c r="L1" s="431"/>
    </row>
    <row r="2" spans="3:12" hidden="1"/>
    <row r="3" spans="3:12" hidden="1"/>
    <row r="4" spans="3:12" hidden="1"/>
    <row r="5" spans="3:12" hidden="1"/>
    <row r="6" spans="3:12" ht="3" customHeight="1">
      <c r="C6" s="50"/>
      <c r="D6" s="14"/>
      <c r="E6" s="14"/>
    </row>
    <row r="7" spans="3:12" ht="22.5">
      <c r="C7" s="50"/>
      <c r="D7" s="1335" t="s">
        <v>55</v>
      </c>
      <c r="E7" s="1335"/>
      <c r="F7" s="439"/>
    </row>
    <row r="8" spans="3:12" ht="3" customHeight="1">
      <c r="C8" s="50"/>
      <c r="D8" s="14"/>
      <c r="E8" s="14"/>
    </row>
    <row r="9" spans="3:12" ht="15.95" customHeight="1">
      <c r="C9" s="50"/>
      <c r="D9" s="103" t="s">
        <v>92</v>
      </c>
      <c r="E9" s="113" t="s">
        <v>176</v>
      </c>
    </row>
    <row r="10" spans="3:12" ht="12" customHeight="1">
      <c r="C10" s="50"/>
      <c r="D10" s="42" t="s">
        <v>93</v>
      </c>
      <c r="E10" s="42" t="s">
        <v>49</v>
      </c>
    </row>
    <row r="11" spans="3:12" ht="15" hidden="1" customHeight="1">
      <c r="C11" s="50"/>
      <c r="D11" s="123">
        <v>0</v>
      </c>
      <c r="E11" s="193"/>
    </row>
    <row r="12" spans="3:12">
      <c r="C12" s="50"/>
      <c r="D12" s="114"/>
      <c r="E12" s="112" t="s">
        <v>177</v>
      </c>
    </row>
  </sheetData>
  <sheetProtection password="FA9C" sheet="1" objects="1" scenarios="1" formatColumns="0" formatRows="0"/>
  <mergeCells count="1">
    <mergeCell ref="D7:E7"/>
  </mergeCells>
  <phoneticPr fontId="15" type="noConversion"/>
  <dataValidations count="1">
    <dataValidation type="textLength" operator="lessThanOrEqual" allowBlank="1" showInputMessage="1" showErrorMessage="1" errorTitle="Ошибка" error="Допускается ввод не более 900 символов!" sqref="E11" xr:uid="{00000000-0002-0000-2400-000000000000}">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ListCheck">
    <tabColor indexed="31"/>
  </sheetPr>
  <dimension ref="B1:E5"/>
  <sheetViews>
    <sheetView showGridLines="0" zoomScaleNormal="100" workbookViewId="0"/>
  </sheetViews>
  <sheetFormatPr defaultRowHeight="11.25"/>
  <cols>
    <col min="1" max="1" width="1.7109375" style="46" customWidth="1"/>
    <col min="2" max="2" width="34.5703125" style="46" customWidth="1"/>
    <col min="3" max="3" width="85.5703125" style="46" customWidth="1"/>
    <col min="4" max="4" width="17.7109375" style="46" customWidth="1"/>
    <col min="5" max="16384" width="9.140625" style="46"/>
  </cols>
  <sheetData>
    <row r="1" spans="2:5" ht="3" customHeight="1"/>
    <row r="2" spans="2:5" ht="22.5">
      <c r="B2" s="1339" t="s">
        <v>56</v>
      </c>
      <c r="C2" s="1339"/>
      <c r="D2" s="1339"/>
      <c r="E2" s="440"/>
    </row>
    <row r="3" spans="2:5" ht="3" customHeight="1"/>
    <row r="4" spans="2:5" ht="21.75" customHeight="1" thickBot="1">
      <c r="B4" s="1150" t="s">
        <v>1</v>
      </c>
      <c r="C4" s="1150" t="s">
        <v>91</v>
      </c>
      <c r="D4" s="1150" t="s">
        <v>72</v>
      </c>
    </row>
    <row r="5" spans="2:5" ht="12" thickTop="1"/>
  </sheetData>
  <sheetProtection algorithmName="SHA-512" hashValue="BXWpxfidJ0mvik1KaGTzcwnn7GGCjef8ps08DPsX6xDP59MVWjCUxcAtaI2JVGsfoCrNh7PlIxMN863Gn7+MZA==" saltValue="Uf3yak+ioOKcjPkmq8hqEg==" spinCount="100000" sheet="1" objects="1" scenarios="1" formatColumns="0" formatRows="0" autoFilter="0"/>
  <autoFilter ref="B4:D4" xr:uid="{3D7FBE5D-B801-432F-9182-F2B39F36EB6C}"/>
  <mergeCells count="1">
    <mergeCell ref="B2:D2"/>
  </mergeCells>
  <phoneticPr fontId="1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SH_et_union_hor">
    <tabColor indexed="47"/>
  </sheetPr>
  <dimension ref="A2:CE346"/>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5" customFormat="1" ht="17.100000000000001" customHeight="1">
      <c r="A2" s="35" t="s">
        <v>175</v>
      </c>
    </row>
    <row r="4" spans="1:23" s="13" customFormat="1" ht="17.100000000000001" customHeight="1">
      <c r="C4" s="48"/>
      <c r="D4" s="123"/>
      <c r="E4" s="124"/>
    </row>
    <row r="7" spans="1:23" s="35" customFormat="1" ht="17.100000000000001" customHeight="1">
      <c r="A7" s="35" t="s">
        <v>0</v>
      </c>
    </row>
    <row r="8" spans="1:23" ht="17.100000000000001" customHeight="1">
      <c r="G8" s="95"/>
      <c r="H8" s="95"/>
      <c r="I8" s="95"/>
      <c r="M8" s="43"/>
    </row>
    <row r="9" spans="1:23" s="102" customFormat="1" ht="17.100000000000001" customHeight="1">
      <c r="A9" s="205"/>
      <c r="C9" s="159"/>
      <c r="D9" s="1230">
        <v>1</v>
      </c>
      <c r="E9" s="1356"/>
      <c r="F9" s="1358"/>
      <c r="G9" s="1362" t="s">
        <v>85</v>
      </c>
      <c r="H9" s="1230"/>
      <c r="I9" s="1230">
        <v>1</v>
      </c>
      <c r="J9" s="1351"/>
      <c r="K9" s="1286" t="s">
        <v>85</v>
      </c>
      <c r="L9" s="1224"/>
      <c r="M9" s="1224" t="s">
        <v>93</v>
      </c>
      <c r="N9" s="1354"/>
      <c r="O9" s="1286" t="s">
        <v>85</v>
      </c>
      <c r="P9" s="1224"/>
      <c r="Q9" s="1224" t="s">
        <v>93</v>
      </c>
      <c r="R9" s="1355"/>
      <c r="S9" s="1286" t="s">
        <v>85</v>
      </c>
      <c r="T9" s="1089"/>
      <c r="U9" s="1089" t="s">
        <v>93</v>
      </c>
      <c r="V9" s="1105"/>
      <c r="W9" s="308"/>
    </row>
    <row r="10" spans="1:23" s="741" customFormat="1" ht="17.100000000000001" customHeight="1">
      <c r="A10" s="205"/>
      <c r="C10" s="159"/>
      <c r="D10" s="1230"/>
      <c r="E10" s="1356"/>
      <c r="F10" s="1358"/>
      <c r="G10" s="1362"/>
      <c r="H10" s="1230"/>
      <c r="I10" s="1230"/>
      <c r="J10" s="1351"/>
      <c r="K10" s="1286"/>
      <c r="L10" s="1224"/>
      <c r="M10" s="1224"/>
      <c r="N10" s="1354"/>
      <c r="O10" s="1286"/>
      <c r="P10" s="1224"/>
      <c r="Q10" s="1224"/>
      <c r="R10" s="1355"/>
      <c r="S10" s="1286"/>
      <c r="T10" s="1091"/>
      <c r="U10" s="746"/>
      <c r="V10" s="747" t="s">
        <v>718</v>
      </c>
      <c r="W10" s="748"/>
    </row>
    <row r="11" spans="1:23" s="102" customFormat="1" ht="17.100000000000001" customHeight="1">
      <c r="A11" s="205"/>
      <c r="C11" s="159"/>
      <c r="D11" s="1228"/>
      <c r="E11" s="1357"/>
      <c r="F11" s="1359"/>
      <c r="G11" s="1228"/>
      <c r="H11" s="1228"/>
      <c r="I11" s="1228"/>
      <c r="J11" s="1352"/>
      <c r="K11" s="1228"/>
      <c r="L11" s="1228"/>
      <c r="M11" s="1228"/>
      <c r="N11" s="1355"/>
      <c r="O11" s="1228"/>
      <c r="P11" s="1090"/>
      <c r="Q11" s="746"/>
      <c r="R11" s="747" t="s">
        <v>717</v>
      </c>
      <c r="S11" s="743"/>
      <c r="T11" s="743"/>
      <c r="U11" s="743"/>
      <c r="V11" s="743"/>
      <c r="W11" s="748"/>
    </row>
    <row r="12" spans="1:23" s="102" customFormat="1" ht="17.100000000000001" customHeight="1">
      <c r="A12" s="205"/>
      <c r="C12" s="159"/>
      <c r="D12" s="1228"/>
      <c r="E12" s="1357"/>
      <c r="F12" s="1359"/>
      <c r="G12" s="1228"/>
      <c r="H12" s="1228"/>
      <c r="I12" s="1228"/>
      <c r="J12" s="1352"/>
      <c r="K12" s="1228"/>
      <c r="L12" s="746"/>
      <c r="M12" s="747"/>
      <c r="N12" s="747" t="s">
        <v>412</v>
      </c>
      <c r="O12" s="747"/>
      <c r="P12" s="747"/>
      <c r="Q12" s="747"/>
      <c r="R12" s="747"/>
      <c r="S12" s="743"/>
      <c r="T12" s="743"/>
      <c r="U12" s="743"/>
      <c r="V12" s="743"/>
      <c r="W12" s="748"/>
    </row>
    <row r="13" spans="1:23" s="102" customFormat="1" ht="17.25" customHeight="1">
      <c r="A13" s="205"/>
      <c r="C13" s="159"/>
      <c r="D13" s="1228"/>
      <c r="E13" s="1357"/>
      <c r="F13" s="1359"/>
      <c r="G13" s="1228"/>
      <c r="H13" s="746"/>
      <c r="I13" s="747"/>
      <c r="J13" s="747"/>
      <c r="K13" s="747"/>
      <c r="L13" s="747"/>
      <c r="M13" s="747"/>
      <c r="N13" s="747"/>
      <c r="O13" s="747"/>
      <c r="P13" s="747"/>
      <c r="Q13" s="747"/>
      <c r="R13" s="747"/>
      <c r="S13" s="743"/>
      <c r="T13" s="743"/>
      <c r="U13" s="743"/>
      <c r="V13" s="743"/>
      <c r="W13" s="748"/>
    </row>
    <row r="14" spans="1:23" ht="17.100000000000001" customHeight="1">
      <c r="A14" s="206"/>
    </row>
    <row r="15" spans="1:23" ht="16.5" customHeight="1">
      <c r="A15" s="205"/>
      <c r="B15" s="102"/>
      <c r="C15" s="159"/>
      <c r="D15" s="1350"/>
      <c r="E15" s="1360"/>
      <c r="F15" s="1361"/>
      <c r="G15" s="1363"/>
      <c r="H15" s="1230"/>
      <c r="I15" s="1230">
        <v>1</v>
      </c>
      <c r="J15" s="1351"/>
      <c r="K15" s="1286" t="s">
        <v>85</v>
      </c>
      <c r="L15" s="1224"/>
      <c r="M15" s="1224" t="s">
        <v>93</v>
      </c>
      <c r="N15" s="1354"/>
      <c r="O15" s="1286" t="s">
        <v>85</v>
      </c>
      <c r="P15" s="1224"/>
      <c r="Q15" s="1224" t="s">
        <v>93</v>
      </c>
      <c r="R15" s="1355"/>
      <c r="S15" s="1286" t="s">
        <v>85</v>
      </c>
      <c r="T15" s="1089"/>
      <c r="U15" s="1089" t="s">
        <v>93</v>
      </c>
      <c r="V15" s="1105"/>
      <c r="W15" s="308"/>
    </row>
    <row r="16" spans="1:23" s="744" customFormat="1" ht="16.5" customHeight="1">
      <c r="A16" s="750"/>
      <c r="B16" s="745"/>
      <c r="C16" s="749"/>
      <c r="D16" s="1350"/>
      <c r="E16" s="1360"/>
      <c r="F16" s="1361"/>
      <c r="G16" s="1363"/>
      <c r="H16" s="1230"/>
      <c r="I16" s="1230"/>
      <c r="J16" s="1351"/>
      <c r="K16" s="1286"/>
      <c r="L16" s="1224"/>
      <c r="M16" s="1224"/>
      <c r="N16" s="1354"/>
      <c r="O16" s="1286"/>
      <c r="P16" s="1224"/>
      <c r="Q16" s="1224"/>
      <c r="R16" s="1355"/>
      <c r="S16" s="1286"/>
      <c r="T16" s="1091"/>
      <c r="U16" s="746"/>
      <c r="V16" s="747" t="s">
        <v>718</v>
      </c>
      <c r="W16" s="748"/>
    </row>
    <row r="17" spans="1:36" ht="17.100000000000001" customHeight="1">
      <c r="A17" s="205"/>
      <c r="B17" s="102"/>
      <c r="C17" s="159"/>
      <c r="D17" s="1350"/>
      <c r="E17" s="1360"/>
      <c r="F17" s="1361"/>
      <c r="G17" s="1363"/>
      <c r="H17" s="1230"/>
      <c r="I17" s="1230"/>
      <c r="J17" s="1352"/>
      <c r="K17" s="1286"/>
      <c r="L17" s="1224"/>
      <c r="M17" s="1224"/>
      <c r="N17" s="1355"/>
      <c r="O17" s="1286"/>
      <c r="P17" s="1090"/>
      <c r="Q17" s="746"/>
      <c r="R17" s="747" t="s">
        <v>717</v>
      </c>
      <c r="S17" s="743"/>
      <c r="T17" s="743"/>
      <c r="U17" s="743"/>
      <c r="V17" s="743"/>
      <c r="W17" s="748"/>
    </row>
    <row r="18" spans="1:36" ht="17.100000000000001" customHeight="1">
      <c r="A18" s="205"/>
      <c r="B18" s="102"/>
      <c r="C18" s="159"/>
      <c r="D18" s="1350"/>
      <c r="E18" s="1360"/>
      <c r="F18" s="1361"/>
      <c r="G18" s="1363"/>
      <c r="H18" s="1230"/>
      <c r="I18" s="1230"/>
      <c r="J18" s="1352"/>
      <c r="K18" s="1286"/>
      <c r="L18" s="746"/>
      <c r="M18" s="747"/>
      <c r="N18" s="747" t="s">
        <v>412</v>
      </c>
      <c r="O18" s="747"/>
      <c r="P18" s="747"/>
      <c r="Q18" s="747"/>
      <c r="R18" s="747"/>
      <c r="S18" s="743"/>
      <c r="T18" s="743"/>
      <c r="U18" s="743"/>
      <c r="V18" s="743"/>
      <c r="W18" s="748"/>
    </row>
    <row r="19" spans="1:36" ht="17.100000000000001" customHeight="1">
      <c r="A19" s="205"/>
      <c r="B19" s="102"/>
      <c r="C19" s="159"/>
      <c r="D19" s="1350"/>
      <c r="E19" s="1360"/>
      <c r="F19" s="1361"/>
      <c r="G19" s="1363"/>
      <c r="H19" s="746"/>
      <c r="I19" s="747"/>
      <c r="J19" s="747"/>
      <c r="K19" s="747"/>
      <c r="L19" s="747"/>
      <c r="M19" s="747"/>
      <c r="N19" s="747"/>
      <c r="O19" s="747"/>
      <c r="P19" s="747"/>
      <c r="Q19" s="747"/>
      <c r="R19" s="747"/>
      <c r="S19" s="743"/>
      <c r="T19" s="743"/>
      <c r="U19" s="743"/>
      <c r="V19" s="743"/>
      <c r="W19" s="748"/>
    </row>
    <row r="20" spans="1:36" ht="17.100000000000001" customHeight="1">
      <c r="A20" s="206"/>
    </row>
    <row r="21" spans="1:36" s="35" customFormat="1" ht="17.100000000000001" customHeight="1">
      <c r="A21" s="35" t="s">
        <v>13</v>
      </c>
      <c r="C21" s="35" t="s">
        <v>93</v>
      </c>
    </row>
    <row r="27" spans="1:36" ht="17.100000000000001" customHeight="1">
      <c r="O27" s="1353" t="s">
        <v>298</v>
      </c>
      <c r="P27" s="1353"/>
      <c r="Q27" s="1353"/>
      <c r="R27" s="1314" t="s">
        <v>270</v>
      </c>
      <c r="S27" s="1314"/>
      <c r="T27" s="1314"/>
      <c r="U27" s="1271" t="s">
        <v>341</v>
      </c>
      <c r="W27" s="1364"/>
    </row>
    <row r="28" spans="1:36" ht="17.100000000000001" customHeight="1">
      <c r="O28" s="1315" t="s">
        <v>607</v>
      </c>
      <c r="P28" s="1315" t="s">
        <v>271</v>
      </c>
      <c r="Q28" s="1315"/>
      <c r="R28" s="1314"/>
      <c r="S28" s="1314"/>
      <c r="T28" s="1314"/>
      <c r="U28" s="1271"/>
      <c r="W28" s="1364"/>
    </row>
    <row r="29" spans="1:36" ht="37.5" customHeight="1">
      <c r="O29" s="1315"/>
      <c r="P29" s="104" t="s">
        <v>608</v>
      </c>
      <c r="Q29" s="104" t="s">
        <v>6</v>
      </c>
      <c r="R29" s="105" t="s">
        <v>274</v>
      </c>
      <c r="S29" s="1316" t="s">
        <v>273</v>
      </c>
      <c r="T29" s="1316"/>
      <c r="U29" s="1271"/>
      <c r="W29" s="1364"/>
    </row>
    <row r="30" spans="1:36" ht="17.100000000000001" customHeight="1">
      <c r="G30" s="157"/>
      <c r="H30" s="157"/>
      <c r="I30" s="157"/>
      <c r="J30" s="157"/>
      <c r="K30" s="157"/>
      <c r="L30" s="122"/>
      <c r="M30" s="433" t="s">
        <v>183</v>
      </c>
      <c r="N30" s="434"/>
      <c r="O30" s="1365"/>
      <c r="P30" s="1365"/>
      <c r="Q30" s="1365"/>
      <c r="R30" s="1365"/>
      <c r="S30" s="1365"/>
      <c r="T30" s="1365"/>
      <c r="U30" s="1365"/>
      <c r="V30" s="122"/>
      <c r="W30" s="122"/>
      <c r="X30" s="204"/>
      <c r="Y30" s="204"/>
      <c r="Z30" s="204"/>
      <c r="AA30" s="204"/>
      <c r="AB30" s="204"/>
      <c r="AC30" s="204"/>
      <c r="AD30" s="204"/>
      <c r="AE30" s="204"/>
      <c r="AF30" s="204"/>
      <c r="AG30" s="204"/>
      <c r="AH30" s="204"/>
      <c r="AI30" s="204"/>
      <c r="AJ30" s="204"/>
    </row>
    <row r="31" spans="1:36" s="525" customFormat="1" ht="22.5">
      <c r="A31" s="1290">
        <v>1</v>
      </c>
      <c r="B31" s="849"/>
      <c r="C31" s="849"/>
      <c r="D31" s="849"/>
      <c r="E31" s="850"/>
      <c r="F31" s="851"/>
      <c r="G31" s="851"/>
      <c r="H31" s="851"/>
      <c r="I31" s="852"/>
      <c r="J31" s="847"/>
      <c r="K31" s="854"/>
      <c r="L31" s="595">
        <f>mergeValue(A31)</f>
        <v>1</v>
      </c>
      <c r="M31" s="643" t="s">
        <v>20</v>
      </c>
      <c r="N31" s="648"/>
      <c r="O31" s="1340"/>
      <c r="P31" s="1341"/>
      <c r="Q31" s="1341"/>
      <c r="R31" s="1341"/>
      <c r="S31" s="1341"/>
      <c r="T31" s="1341"/>
      <c r="U31" s="1341"/>
      <c r="V31" s="1342"/>
      <c r="W31" s="632" t="s">
        <v>477</v>
      </c>
      <c r="X31" s="587"/>
      <c r="Y31" s="591"/>
      <c r="Z31" s="591" t="str">
        <f t="shared" ref="Z31:Z44" si="0">IF(M31="","",M31 )</f>
        <v>Наименование тарифа</v>
      </c>
      <c r="AA31" s="591"/>
      <c r="AB31" s="591"/>
      <c r="AC31" s="591"/>
      <c r="AD31" s="587"/>
      <c r="AE31" s="587"/>
      <c r="AF31" s="587"/>
      <c r="AG31" s="587"/>
      <c r="AH31" s="587"/>
      <c r="AI31" s="587"/>
      <c r="AJ31" s="587"/>
    </row>
    <row r="32" spans="1:36" s="525" customFormat="1" ht="22.5">
      <c r="A32" s="1290"/>
      <c r="B32" s="1290">
        <v>1</v>
      </c>
      <c r="C32" s="849"/>
      <c r="D32" s="849"/>
      <c r="E32" s="851"/>
      <c r="F32" s="851"/>
      <c r="G32" s="851"/>
      <c r="H32" s="851"/>
      <c r="I32" s="846"/>
      <c r="J32" s="845"/>
      <c r="K32" s="848"/>
      <c r="L32" s="595" t="str">
        <f>mergeValue(A32) &amp;"."&amp; mergeValue(B32)</f>
        <v>1.1</v>
      </c>
      <c r="M32" s="548" t="s">
        <v>16</v>
      </c>
      <c r="N32" s="648"/>
      <c r="O32" s="1340"/>
      <c r="P32" s="1341"/>
      <c r="Q32" s="1341"/>
      <c r="R32" s="1341"/>
      <c r="S32" s="1341"/>
      <c r="T32" s="1341"/>
      <c r="U32" s="1341"/>
      <c r="V32" s="1342"/>
      <c r="W32" s="632" t="s">
        <v>478</v>
      </c>
      <c r="X32" s="587"/>
      <c r="Y32" s="591"/>
      <c r="Z32" s="591" t="str">
        <f t="shared" si="0"/>
        <v>Территория действия тарифа</v>
      </c>
      <c r="AA32" s="591"/>
      <c r="AB32" s="591"/>
      <c r="AC32" s="591"/>
      <c r="AD32" s="587"/>
      <c r="AE32" s="587"/>
      <c r="AF32" s="587"/>
      <c r="AG32" s="587"/>
      <c r="AH32" s="587"/>
      <c r="AI32" s="587"/>
      <c r="AJ32" s="587"/>
    </row>
    <row r="33" spans="1:36" s="525" customFormat="1" ht="22.5">
      <c r="A33" s="1290"/>
      <c r="B33" s="1290"/>
      <c r="C33" s="1290">
        <v>1</v>
      </c>
      <c r="D33" s="849"/>
      <c r="E33" s="851"/>
      <c r="F33" s="851"/>
      <c r="G33" s="851"/>
      <c r="H33" s="851"/>
      <c r="I33" s="853"/>
      <c r="J33" s="845"/>
      <c r="K33" s="848"/>
      <c r="L33" s="595" t="str">
        <f>mergeValue(A33) &amp;"."&amp; mergeValue(B33)&amp;"."&amp; mergeValue(C33)</f>
        <v>1.1.1</v>
      </c>
      <c r="M33" s="549" t="s">
        <v>7</v>
      </c>
      <c r="N33" s="648"/>
      <c r="O33" s="1340"/>
      <c r="P33" s="1341"/>
      <c r="Q33" s="1341"/>
      <c r="R33" s="1341"/>
      <c r="S33" s="1341"/>
      <c r="T33" s="1341"/>
      <c r="U33" s="1341"/>
      <c r="V33" s="1342"/>
      <c r="W33" s="632" t="s">
        <v>635</v>
      </c>
      <c r="X33" s="587"/>
      <c r="Y33" s="591"/>
      <c r="Z33" s="591" t="str">
        <f t="shared" si="0"/>
        <v xml:space="preserve">Наименование системы теплоснабжения </v>
      </c>
      <c r="AA33" s="591"/>
      <c r="AB33" s="591"/>
      <c r="AC33" s="591"/>
      <c r="AD33" s="587"/>
      <c r="AE33" s="587"/>
      <c r="AF33" s="587"/>
      <c r="AG33" s="587"/>
      <c r="AH33" s="587"/>
      <c r="AI33" s="587"/>
      <c r="AJ33" s="587"/>
    </row>
    <row r="34" spans="1:36" s="525" customFormat="1" ht="22.5">
      <c r="A34" s="1290"/>
      <c r="B34" s="1290"/>
      <c r="C34" s="1290"/>
      <c r="D34" s="1290">
        <v>1</v>
      </c>
      <c r="E34" s="851"/>
      <c r="F34" s="851"/>
      <c r="G34" s="851"/>
      <c r="H34" s="851"/>
      <c r="I34" s="853"/>
      <c r="J34" s="845"/>
      <c r="K34" s="848"/>
      <c r="L34" s="595" t="str">
        <f>mergeValue(A34) &amp;"."&amp; mergeValue(B34)&amp;"."&amp; mergeValue(C34)&amp;"."&amp; mergeValue(D34)</f>
        <v>1.1.1.1</v>
      </c>
      <c r="M34" s="550" t="s">
        <v>22</v>
      </c>
      <c r="N34" s="648"/>
      <c r="O34" s="1340"/>
      <c r="P34" s="1341"/>
      <c r="Q34" s="1341"/>
      <c r="R34" s="1341"/>
      <c r="S34" s="1341"/>
      <c r="T34" s="1341"/>
      <c r="U34" s="1341"/>
      <c r="V34" s="1342"/>
      <c r="W34" s="632" t="s">
        <v>636</v>
      </c>
      <c r="X34" s="587"/>
      <c r="Y34" s="591"/>
      <c r="Z34" s="591" t="str">
        <f t="shared" si="0"/>
        <v xml:space="preserve">Источник тепловой энергии  </v>
      </c>
      <c r="AA34" s="591"/>
      <c r="AB34" s="591"/>
      <c r="AC34" s="591"/>
      <c r="AD34" s="587"/>
      <c r="AE34" s="587"/>
      <c r="AF34" s="587"/>
      <c r="AG34" s="587"/>
      <c r="AH34" s="587"/>
      <c r="AI34" s="587"/>
      <c r="AJ34" s="587"/>
    </row>
    <row r="35" spans="1:36" s="525" customFormat="1" ht="101.25">
      <c r="A35" s="1290"/>
      <c r="B35" s="1290"/>
      <c r="C35" s="1290"/>
      <c r="D35" s="1290"/>
      <c r="E35" s="1290">
        <v>1</v>
      </c>
      <c r="F35" s="851"/>
      <c r="G35" s="851"/>
      <c r="H35" s="849">
        <v>1</v>
      </c>
      <c r="I35" s="1290">
        <v>1</v>
      </c>
      <c r="J35" s="851"/>
      <c r="K35" s="856"/>
      <c r="L35" s="595" t="str">
        <f>mergeValue(A35) &amp;"."&amp; mergeValue(B35)&amp;"."&amp; mergeValue(C35)&amp;"."&amp; mergeValue(D35)&amp;"."&amp; mergeValue(E35)</f>
        <v>1.1.1.1.1</v>
      </c>
      <c r="M35" s="556" t="s">
        <v>9</v>
      </c>
      <c r="N35" s="648"/>
      <c r="O35" s="1293"/>
      <c r="P35" s="1294"/>
      <c r="Q35" s="1294"/>
      <c r="R35" s="1294"/>
      <c r="S35" s="1294"/>
      <c r="T35" s="1294"/>
      <c r="U35" s="1294"/>
      <c r="V35" s="1295"/>
      <c r="W35" s="632" t="s">
        <v>640</v>
      </c>
      <c r="X35" s="587"/>
      <c r="Y35" s="591"/>
      <c r="Z35" s="591" t="str">
        <f t="shared" si="0"/>
        <v>Схема подключения теплопотребляющей установки к коллектору источника тепловой энергии</v>
      </c>
      <c r="AA35" s="591"/>
      <c r="AB35" s="591"/>
      <c r="AC35" s="591"/>
      <c r="AD35" s="587"/>
      <c r="AE35" s="587"/>
      <c r="AF35" s="587"/>
      <c r="AG35" s="587"/>
      <c r="AH35" s="587"/>
      <c r="AI35" s="587"/>
      <c r="AJ35" s="587"/>
    </row>
    <row r="36" spans="1:36" s="525" customFormat="1" ht="90">
      <c r="A36" s="1290"/>
      <c r="B36" s="1290"/>
      <c r="C36" s="1290"/>
      <c r="D36" s="1290"/>
      <c r="E36" s="1290"/>
      <c r="F36" s="1290">
        <v>1</v>
      </c>
      <c r="G36" s="849"/>
      <c r="H36" s="849"/>
      <c r="I36" s="1290"/>
      <c r="J36" s="1290">
        <v>1</v>
      </c>
      <c r="K36" s="857"/>
      <c r="L36" s="595" t="str">
        <f>mergeValue(A36) &amp;"."&amp; mergeValue(B36)&amp;"."&amp; mergeValue(C36)&amp;"."&amp; mergeValue(D36)&amp;"."&amp; mergeValue(E36)&amp;"."&amp; mergeValue(F36)</f>
        <v>1.1.1.1.1.1</v>
      </c>
      <c r="M36" s="557" t="s">
        <v>10</v>
      </c>
      <c r="N36" s="648"/>
      <c r="O36" s="1293"/>
      <c r="P36" s="1294"/>
      <c r="Q36" s="1294"/>
      <c r="R36" s="1294"/>
      <c r="S36" s="1294"/>
      <c r="T36" s="1294"/>
      <c r="U36" s="1294"/>
      <c r="V36" s="1295"/>
      <c r="W36" s="632" t="s">
        <v>638</v>
      </c>
      <c r="X36" s="587"/>
      <c r="Y36" s="591"/>
      <c r="Z36" s="591" t="str">
        <f t="shared" si="0"/>
        <v>Группа потребителей</v>
      </c>
      <c r="AA36" s="591"/>
      <c r="AB36" s="591"/>
      <c r="AC36" s="591"/>
      <c r="AD36" s="587"/>
      <c r="AE36" s="587"/>
      <c r="AF36" s="587"/>
      <c r="AG36" s="587"/>
      <c r="AH36" s="587"/>
      <c r="AI36" s="587"/>
      <c r="AJ36" s="587"/>
    </row>
    <row r="37" spans="1:36" s="525" customFormat="1" ht="195.75" customHeight="1">
      <c r="A37" s="1290"/>
      <c r="B37" s="1290"/>
      <c r="C37" s="1290"/>
      <c r="D37" s="1290"/>
      <c r="E37" s="1290"/>
      <c r="F37" s="1290"/>
      <c r="G37" s="849">
        <v>1</v>
      </c>
      <c r="H37" s="849"/>
      <c r="I37" s="1290"/>
      <c r="J37" s="1290"/>
      <c r="K37" s="857">
        <v>1</v>
      </c>
      <c r="L37" s="595" t="str">
        <f>mergeValue(A37) &amp;"."&amp; mergeValue(B37)&amp;"."&amp; mergeValue(C37)&amp;"."&amp; mergeValue(D37)&amp;"."&amp; mergeValue(E37)&amp;"."&amp; mergeValue(F37)&amp;"."&amp; mergeValue(G37)</f>
        <v>1.1.1.1.1.1.1</v>
      </c>
      <c r="M37" s="1071"/>
      <c r="N37" s="648"/>
      <c r="O37" s="564"/>
      <c r="P37" s="564"/>
      <c r="Q37" s="1096"/>
      <c r="R37" s="1285"/>
      <c r="S37" s="1286" t="s">
        <v>84</v>
      </c>
      <c r="T37" s="1285"/>
      <c r="U37" s="1286" t="s">
        <v>84</v>
      </c>
      <c r="V37" s="564"/>
      <c r="W37" s="1260" t="s">
        <v>657</v>
      </c>
      <c r="X37" s="587" t="str">
        <f>strCheckDate(O38:V38)</f>
        <v/>
      </c>
      <c r="Y37" s="591"/>
      <c r="Z37" s="591" t="str">
        <f t="shared" si="0"/>
        <v/>
      </c>
      <c r="AA37" s="591"/>
      <c r="AB37" s="591"/>
      <c r="AC37" s="591"/>
      <c r="AD37" s="587"/>
      <c r="AE37" s="587"/>
      <c r="AF37" s="587"/>
      <c r="AG37" s="587"/>
      <c r="AH37" s="587"/>
      <c r="AI37" s="587"/>
      <c r="AJ37" s="587"/>
    </row>
    <row r="38" spans="1:36" s="525" customFormat="1" ht="14.25" hidden="1" customHeight="1">
      <c r="A38" s="1290"/>
      <c r="B38" s="1290"/>
      <c r="C38" s="1290"/>
      <c r="D38" s="1290"/>
      <c r="E38" s="1290"/>
      <c r="F38" s="1290"/>
      <c r="G38" s="849"/>
      <c r="H38" s="849"/>
      <c r="I38" s="1290"/>
      <c r="J38" s="1290"/>
      <c r="K38" s="857"/>
      <c r="L38" s="602"/>
      <c r="M38" s="648"/>
      <c r="N38" s="648"/>
      <c r="O38" s="564"/>
      <c r="P38" s="564"/>
      <c r="Q38" s="586" t="str">
        <f>R37 &amp; "-" &amp; T37</f>
        <v>-</v>
      </c>
      <c r="R38" s="1285"/>
      <c r="S38" s="1286"/>
      <c r="T38" s="1285"/>
      <c r="U38" s="1286"/>
      <c r="V38" s="564"/>
      <c r="W38" s="1260"/>
      <c r="X38" s="587"/>
      <c r="Y38" s="591"/>
      <c r="Z38" s="591" t="str">
        <f t="shared" si="0"/>
        <v/>
      </c>
      <c r="AA38" s="591"/>
      <c r="AB38" s="591"/>
      <c r="AC38" s="591"/>
      <c r="AD38" s="587"/>
      <c r="AE38" s="587"/>
      <c r="AF38" s="587"/>
      <c r="AG38" s="587"/>
      <c r="AH38" s="587"/>
      <c r="AI38" s="587"/>
      <c r="AJ38" s="587"/>
    </row>
    <row r="39" spans="1:36" s="525" customFormat="1" ht="15" customHeight="1">
      <c r="A39" s="1290"/>
      <c r="B39" s="1290"/>
      <c r="C39" s="1290"/>
      <c r="D39" s="1290"/>
      <c r="E39" s="1290"/>
      <c r="F39" s="1290"/>
      <c r="G39" s="851"/>
      <c r="H39" s="849"/>
      <c r="I39" s="1290"/>
      <c r="J39" s="1290"/>
      <c r="K39" s="856"/>
      <c r="L39" s="540"/>
      <c r="M39" s="559" t="s">
        <v>25</v>
      </c>
      <c r="N39" s="566"/>
      <c r="O39" s="566"/>
      <c r="P39" s="566"/>
      <c r="Q39" s="566"/>
      <c r="R39" s="566"/>
      <c r="S39" s="566"/>
      <c r="T39" s="566"/>
      <c r="U39" s="566"/>
      <c r="V39" s="562"/>
      <c r="W39" s="1260"/>
      <c r="X39" s="587"/>
      <c r="Y39" s="591"/>
      <c r="Z39" s="591" t="str">
        <f t="shared" si="0"/>
        <v>Добавить вид теплоносителя (параметры теплоносителя)</v>
      </c>
      <c r="AA39" s="591"/>
      <c r="AB39" s="591"/>
      <c r="AC39" s="591"/>
      <c r="AD39" s="587"/>
      <c r="AE39" s="587"/>
      <c r="AF39" s="587"/>
      <c r="AG39" s="587"/>
      <c r="AH39" s="587"/>
      <c r="AI39" s="587"/>
      <c r="AJ39" s="587"/>
    </row>
    <row r="40" spans="1:36" s="525" customFormat="1" ht="15" customHeight="1">
      <c r="A40" s="1290"/>
      <c r="B40" s="1290"/>
      <c r="C40" s="1290"/>
      <c r="D40" s="1290"/>
      <c r="E40" s="1290"/>
      <c r="F40" s="851"/>
      <c r="G40" s="851"/>
      <c r="H40" s="849"/>
      <c r="I40" s="1290"/>
      <c r="J40" s="851"/>
      <c r="K40" s="856"/>
      <c r="L40" s="540"/>
      <c r="M40" s="558" t="s">
        <v>11</v>
      </c>
      <c r="N40" s="566"/>
      <c r="O40" s="566"/>
      <c r="P40" s="566"/>
      <c r="Q40" s="566"/>
      <c r="R40" s="566"/>
      <c r="S40" s="566"/>
      <c r="T40" s="566"/>
      <c r="U40" s="565"/>
      <c r="V40" s="566"/>
      <c r="W40" s="667"/>
      <c r="X40" s="587"/>
      <c r="Y40" s="591"/>
      <c r="Z40" s="591" t="str">
        <f t="shared" si="0"/>
        <v>Добавить группу потребителей</v>
      </c>
      <c r="AA40" s="591"/>
      <c r="AB40" s="591"/>
      <c r="AC40" s="591"/>
      <c r="AD40" s="587"/>
      <c r="AE40" s="587"/>
      <c r="AF40" s="587"/>
      <c r="AG40" s="587"/>
      <c r="AH40" s="587"/>
      <c r="AI40" s="587"/>
      <c r="AJ40" s="587"/>
    </row>
    <row r="41" spans="1:36" s="525" customFormat="1" ht="15" customHeight="1">
      <c r="A41" s="1290"/>
      <c r="B41" s="1290"/>
      <c r="C41" s="1290"/>
      <c r="D41" s="1290"/>
      <c r="E41" s="855"/>
      <c r="F41" s="851"/>
      <c r="G41" s="851"/>
      <c r="H41" s="851"/>
      <c r="I41" s="847"/>
      <c r="J41" s="844"/>
      <c r="K41" s="854"/>
      <c r="L41" s="540"/>
      <c r="M41" s="553" t="s">
        <v>12</v>
      </c>
      <c r="N41" s="566"/>
      <c r="O41" s="566"/>
      <c r="P41" s="566"/>
      <c r="Q41" s="566"/>
      <c r="R41" s="566"/>
      <c r="S41" s="566"/>
      <c r="T41" s="566"/>
      <c r="U41" s="565"/>
      <c r="V41" s="566"/>
      <c r="W41" s="667"/>
      <c r="X41" s="587"/>
      <c r="Y41" s="591"/>
      <c r="Z41" s="591" t="str">
        <f t="shared" si="0"/>
        <v>Добавить схему подключения</v>
      </c>
      <c r="AA41" s="591"/>
      <c r="AB41" s="591"/>
      <c r="AC41" s="591"/>
      <c r="AD41" s="587"/>
      <c r="AE41" s="587"/>
      <c r="AF41" s="587"/>
      <c r="AG41" s="587"/>
      <c r="AH41" s="587"/>
      <c r="AI41" s="587"/>
      <c r="AJ41" s="587"/>
    </row>
    <row r="42" spans="1:36" s="525" customFormat="1" ht="15" customHeight="1">
      <c r="A42" s="1290"/>
      <c r="B42" s="1290"/>
      <c r="C42" s="1290"/>
      <c r="D42" s="855"/>
      <c r="E42" s="855"/>
      <c r="F42" s="851"/>
      <c r="G42" s="851"/>
      <c r="H42" s="851"/>
      <c r="I42" s="847"/>
      <c r="J42" s="844"/>
      <c r="K42" s="854"/>
      <c r="L42" s="540"/>
      <c r="M42" s="552" t="s">
        <v>17</v>
      </c>
      <c r="N42" s="566"/>
      <c r="O42" s="566"/>
      <c r="P42" s="566"/>
      <c r="Q42" s="566"/>
      <c r="R42" s="566"/>
      <c r="S42" s="566"/>
      <c r="T42" s="566"/>
      <c r="U42" s="565"/>
      <c r="V42" s="566"/>
      <c r="W42" s="667"/>
      <c r="X42" s="587"/>
      <c r="Y42" s="591"/>
      <c r="Z42" s="591" t="str">
        <f t="shared" si="0"/>
        <v>Добавить источник тепловой энергии</v>
      </c>
      <c r="AA42" s="591"/>
      <c r="AB42" s="591"/>
      <c r="AC42" s="591"/>
      <c r="AD42" s="587"/>
      <c r="AE42" s="587"/>
      <c r="AF42" s="587"/>
      <c r="AG42" s="587"/>
      <c r="AH42" s="587"/>
      <c r="AI42" s="587"/>
      <c r="AJ42" s="587"/>
    </row>
    <row r="43" spans="1:36" s="525" customFormat="1" ht="15" customHeight="1">
      <c r="A43" s="1290"/>
      <c r="B43" s="1290"/>
      <c r="C43" s="855"/>
      <c r="D43" s="855"/>
      <c r="E43" s="855"/>
      <c r="F43" s="855"/>
      <c r="G43" s="860"/>
      <c r="H43" s="847"/>
      <c r="I43" s="858"/>
      <c r="J43" s="844"/>
      <c r="K43" s="859"/>
      <c r="L43" s="540"/>
      <c r="M43" s="551" t="s">
        <v>18</v>
      </c>
      <c r="N43" s="566"/>
      <c r="O43" s="566"/>
      <c r="P43" s="566"/>
      <c r="Q43" s="566"/>
      <c r="R43" s="566"/>
      <c r="S43" s="566"/>
      <c r="T43" s="566"/>
      <c r="U43" s="565"/>
      <c r="V43" s="566"/>
      <c r="W43" s="667"/>
      <c r="X43" s="587"/>
      <c r="Y43" s="591"/>
      <c r="Z43" s="591" t="str">
        <f t="shared" si="0"/>
        <v>Добавить наименование системы теплоснабжения</v>
      </c>
      <c r="AA43" s="591"/>
      <c r="AB43" s="591"/>
      <c r="AC43" s="591"/>
      <c r="AD43" s="587"/>
      <c r="AE43" s="587"/>
      <c r="AF43" s="587"/>
      <c r="AG43" s="587"/>
      <c r="AH43" s="587"/>
      <c r="AI43" s="587"/>
      <c r="AJ43" s="587"/>
    </row>
    <row r="44" spans="1:36" s="525" customFormat="1" ht="15" customHeight="1">
      <c r="A44" s="1290"/>
      <c r="B44" s="855"/>
      <c r="C44" s="855"/>
      <c r="D44" s="855"/>
      <c r="E44" s="855"/>
      <c r="F44" s="855"/>
      <c r="G44" s="860"/>
      <c r="H44" s="847"/>
      <c r="I44" s="847"/>
      <c r="J44" s="844"/>
      <c r="K44" s="854"/>
      <c r="L44" s="540"/>
      <c r="M44" s="560" t="s">
        <v>19</v>
      </c>
      <c r="N44" s="566"/>
      <c r="O44" s="566"/>
      <c r="P44" s="566"/>
      <c r="Q44" s="566"/>
      <c r="R44" s="566"/>
      <c r="S44" s="566"/>
      <c r="T44" s="566"/>
      <c r="U44" s="565"/>
      <c r="V44" s="566"/>
      <c r="W44" s="667"/>
      <c r="X44" s="587"/>
      <c r="Y44" s="591"/>
      <c r="Z44" s="591" t="str">
        <f t="shared" si="0"/>
        <v>Добавить территорию действия тарифа</v>
      </c>
      <c r="AA44" s="591"/>
      <c r="AB44" s="591"/>
      <c r="AC44" s="591"/>
      <c r="AD44" s="587"/>
      <c r="AE44" s="587"/>
      <c r="AF44" s="587"/>
      <c r="AG44" s="587"/>
      <c r="AH44" s="587"/>
      <c r="AI44" s="587"/>
      <c r="AJ44" s="587"/>
    </row>
    <row r="45" spans="1:36" s="524" customFormat="1" ht="15" customHeight="1">
      <c r="A45" s="843"/>
      <c r="B45" s="843"/>
      <c r="C45" s="843"/>
      <c r="D45" s="843"/>
      <c r="E45" s="843"/>
      <c r="F45" s="843"/>
      <c r="G45" s="843"/>
      <c r="H45" s="843"/>
      <c r="I45" s="843"/>
      <c r="J45" s="843"/>
      <c r="K45" s="843"/>
      <c r="L45" s="494"/>
      <c r="M45" s="567" t="s">
        <v>309</v>
      </c>
      <c r="N45" s="566"/>
      <c r="O45" s="566"/>
      <c r="P45" s="566"/>
      <c r="Q45" s="566"/>
      <c r="R45" s="566"/>
      <c r="S45" s="566"/>
      <c r="T45" s="566"/>
      <c r="U45" s="565"/>
      <c r="V45" s="566"/>
      <c r="W45" s="667"/>
      <c r="X45" s="589"/>
      <c r="Y45" s="589"/>
      <c r="Z45" s="589"/>
      <c r="AA45" s="589"/>
      <c r="AB45" s="589"/>
      <c r="AC45" s="589"/>
      <c r="AD45" s="589"/>
      <c r="AE45" s="589"/>
      <c r="AF45" s="589"/>
      <c r="AG45" s="589"/>
      <c r="AH45" s="589"/>
    </row>
    <row r="46" spans="1:36" ht="18.75" customHeight="1">
      <c r="X46" s="204"/>
      <c r="Y46" s="204"/>
      <c r="Z46" s="204"/>
      <c r="AA46" s="204"/>
      <c r="AB46" s="204"/>
      <c r="AC46" s="204"/>
      <c r="AD46" s="204"/>
      <c r="AE46" s="204"/>
      <c r="AF46" s="204"/>
      <c r="AG46" s="204"/>
      <c r="AH46" s="204"/>
      <c r="AI46" s="204"/>
      <c r="AJ46" s="204"/>
    </row>
    <row r="47" spans="1:36" s="35" customFormat="1" ht="17.100000000000001" customHeight="1">
      <c r="A47" s="35" t="s">
        <v>13</v>
      </c>
      <c r="C47" s="35" t="s">
        <v>49</v>
      </c>
      <c r="U47" s="158"/>
      <c r="X47" s="217"/>
      <c r="Y47" s="217"/>
      <c r="Z47" s="217"/>
      <c r="AA47" s="217"/>
      <c r="AB47" s="217"/>
      <c r="AC47" s="217"/>
      <c r="AD47" s="217"/>
      <c r="AE47" s="217"/>
      <c r="AF47" s="217"/>
      <c r="AG47" s="217"/>
      <c r="AH47" s="217"/>
      <c r="AI47" s="217"/>
      <c r="AJ47" s="217"/>
    </row>
    <row r="48" spans="1:36" ht="17.100000000000001" customHeight="1">
      <c r="L48" s="471"/>
      <c r="M48" s="471"/>
      <c r="N48" s="471"/>
      <c r="O48" s="471"/>
      <c r="P48" s="471"/>
      <c r="Q48" s="471"/>
      <c r="R48" s="471"/>
      <c r="S48" s="471"/>
      <c r="T48" s="471"/>
      <c r="U48" s="471"/>
      <c r="V48" s="471"/>
      <c r="W48" s="471"/>
      <c r="X48" s="204"/>
      <c r="Y48" s="204"/>
      <c r="Z48" s="204"/>
      <c r="AA48" s="204"/>
      <c r="AB48" s="204"/>
      <c r="AC48" s="204"/>
      <c r="AD48" s="204"/>
      <c r="AE48" s="204"/>
      <c r="AF48" s="204"/>
      <c r="AG48" s="204"/>
      <c r="AH48" s="204"/>
      <c r="AI48" s="204"/>
      <c r="AJ48" s="204"/>
    </row>
    <row r="49" spans="1:36" s="525" customFormat="1" ht="22.5">
      <c r="A49" s="1290">
        <v>1</v>
      </c>
      <c r="B49" s="867"/>
      <c r="C49" s="867"/>
      <c r="D49" s="867"/>
      <c r="E49" s="868"/>
      <c r="F49" s="869"/>
      <c r="G49" s="869"/>
      <c r="H49" s="869"/>
      <c r="I49" s="870"/>
      <c r="J49" s="865"/>
      <c r="K49" s="872"/>
      <c r="L49" s="595">
        <f>mergeValue(A49)</f>
        <v>1</v>
      </c>
      <c r="M49" s="643" t="s">
        <v>20</v>
      </c>
      <c r="N49" s="648"/>
      <c r="O49" s="1340"/>
      <c r="P49" s="1341"/>
      <c r="Q49" s="1341"/>
      <c r="R49" s="1341"/>
      <c r="S49" s="1341"/>
      <c r="T49" s="1341"/>
      <c r="U49" s="1341"/>
      <c r="V49" s="1342"/>
      <c r="W49" s="632" t="s">
        <v>477</v>
      </c>
      <c r="X49" s="587"/>
      <c r="Y49" s="591"/>
      <c r="Z49" s="591" t="str">
        <f t="shared" ref="Z49:Z62" si="1">IF(M49="","",M49 )</f>
        <v>Наименование тарифа</v>
      </c>
      <c r="AA49" s="591"/>
      <c r="AB49" s="591"/>
      <c r="AC49" s="591"/>
      <c r="AD49" s="587"/>
      <c r="AE49" s="587"/>
      <c r="AF49" s="587"/>
      <c r="AG49" s="587"/>
      <c r="AH49" s="587"/>
      <c r="AI49" s="587"/>
      <c r="AJ49" s="587"/>
    </row>
    <row r="50" spans="1:36" s="525" customFormat="1" ht="22.5">
      <c r="A50" s="1290"/>
      <c r="B50" s="1290">
        <v>1</v>
      </c>
      <c r="C50" s="867"/>
      <c r="D50" s="867"/>
      <c r="E50" s="869"/>
      <c r="F50" s="869"/>
      <c r="G50" s="869"/>
      <c r="H50" s="869"/>
      <c r="I50" s="864"/>
      <c r="J50" s="863"/>
      <c r="K50" s="866"/>
      <c r="L50" s="595" t="str">
        <f>mergeValue(A50) &amp;"."&amp; mergeValue(B50)</f>
        <v>1.1</v>
      </c>
      <c r="M50" s="548" t="s">
        <v>16</v>
      </c>
      <c r="N50" s="648"/>
      <c r="O50" s="1340"/>
      <c r="P50" s="1341"/>
      <c r="Q50" s="1341"/>
      <c r="R50" s="1341"/>
      <c r="S50" s="1341"/>
      <c r="T50" s="1341"/>
      <c r="U50" s="1341"/>
      <c r="V50" s="1342"/>
      <c r="W50" s="632" t="s">
        <v>478</v>
      </c>
      <c r="X50" s="587"/>
      <c r="Y50" s="591"/>
      <c r="Z50" s="591" t="str">
        <f t="shared" si="1"/>
        <v>Территория действия тарифа</v>
      </c>
      <c r="AA50" s="591"/>
      <c r="AB50" s="591"/>
      <c r="AC50" s="591"/>
      <c r="AD50" s="587"/>
      <c r="AE50" s="587"/>
      <c r="AF50" s="587"/>
      <c r="AG50" s="587"/>
      <c r="AH50" s="587"/>
      <c r="AI50" s="587"/>
      <c r="AJ50" s="587"/>
    </row>
    <row r="51" spans="1:36" s="525" customFormat="1" ht="22.5">
      <c r="A51" s="1290"/>
      <c r="B51" s="1290"/>
      <c r="C51" s="1290">
        <v>1</v>
      </c>
      <c r="D51" s="867"/>
      <c r="E51" s="869"/>
      <c r="F51" s="869"/>
      <c r="G51" s="869"/>
      <c r="H51" s="869"/>
      <c r="I51" s="871"/>
      <c r="J51" s="863"/>
      <c r="K51" s="866"/>
      <c r="L51" s="595" t="str">
        <f>mergeValue(A51) &amp;"."&amp; mergeValue(B51)&amp;"."&amp; mergeValue(C51)</f>
        <v>1.1.1</v>
      </c>
      <c r="M51" s="549" t="s">
        <v>7</v>
      </c>
      <c r="N51" s="648"/>
      <c r="O51" s="1340"/>
      <c r="P51" s="1341"/>
      <c r="Q51" s="1341"/>
      <c r="R51" s="1341"/>
      <c r="S51" s="1341"/>
      <c r="T51" s="1341"/>
      <c r="U51" s="1341"/>
      <c r="V51" s="1342"/>
      <c r="W51" s="632" t="s">
        <v>635</v>
      </c>
      <c r="X51" s="587"/>
      <c r="Y51" s="591"/>
      <c r="Z51" s="591" t="str">
        <f t="shared" si="1"/>
        <v xml:space="preserve">Наименование системы теплоснабжения </v>
      </c>
      <c r="AA51" s="591"/>
      <c r="AB51" s="591"/>
      <c r="AC51" s="591"/>
      <c r="AD51" s="587"/>
      <c r="AE51" s="587"/>
      <c r="AF51" s="587"/>
      <c r="AG51" s="587"/>
      <c r="AH51" s="587"/>
      <c r="AI51" s="587"/>
      <c r="AJ51" s="587"/>
    </row>
    <row r="52" spans="1:36" s="525" customFormat="1" ht="22.5">
      <c r="A52" s="1290"/>
      <c r="B52" s="1290"/>
      <c r="C52" s="1290"/>
      <c r="D52" s="1290">
        <v>1</v>
      </c>
      <c r="E52" s="869"/>
      <c r="F52" s="869"/>
      <c r="G52" s="869"/>
      <c r="H52" s="869"/>
      <c r="I52" s="871"/>
      <c r="J52" s="863"/>
      <c r="K52" s="866"/>
      <c r="L52" s="595" t="str">
        <f>mergeValue(A52) &amp;"."&amp; mergeValue(B52)&amp;"."&amp; mergeValue(C52)&amp;"."&amp; mergeValue(D52)</f>
        <v>1.1.1.1</v>
      </c>
      <c r="M52" s="550" t="s">
        <v>22</v>
      </c>
      <c r="N52" s="648"/>
      <c r="O52" s="1340"/>
      <c r="P52" s="1341"/>
      <c r="Q52" s="1341"/>
      <c r="R52" s="1341"/>
      <c r="S52" s="1341"/>
      <c r="T52" s="1341"/>
      <c r="U52" s="1341"/>
      <c r="V52" s="1342"/>
      <c r="W52" s="632" t="s">
        <v>636</v>
      </c>
      <c r="X52" s="587"/>
      <c r="Y52" s="591"/>
      <c r="Z52" s="591" t="str">
        <f t="shared" si="1"/>
        <v xml:space="preserve">Источник тепловой энергии  </v>
      </c>
      <c r="AA52" s="591"/>
      <c r="AB52" s="591"/>
      <c r="AC52" s="591"/>
      <c r="AD52" s="587"/>
      <c r="AE52" s="587"/>
      <c r="AF52" s="587"/>
      <c r="AG52" s="587"/>
      <c r="AH52" s="587"/>
      <c r="AI52" s="587"/>
      <c r="AJ52" s="587"/>
    </row>
    <row r="53" spans="1:36" s="525" customFormat="1" ht="101.25">
      <c r="A53" s="1290"/>
      <c r="B53" s="1290"/>
      <c r="C53" s="1290"/>
      <c r="D53" s="1290"/>
      <c r="E53" s="1290">
        <v>1</v>
      </c>
      <c r="F53" s="869"/>
      <c r="G53" s="869"/>
      <c r="H53" s="867">
        <v>1</v>
      </c>
      <c r="I53" s="1290">
        <v>1</v>
      </c>
      <c r="J53" s="869"/>
      <c r="K53" s="874"/>
      <c r="L53" s="595" t="str">
        <f>mergeValue(A53) &amp;"."&amp; mergeValue(B53)&amp;"."&amp; mergeValue(C53)&amp;"."&amp; mergeValue(D53)&amp;"."&amp; mergeValue(E53)</f>
        <v>1.1.1.1.1</v>
      </c>
      <c r="M53" s="556" t="s">
        <v>9</v>
      </c>
      <c r="N53" s="648"/>
      <c r="O53" s="1293"/>
      <c r="P53" s="1294"/>
      <c r="Q53" s="1294"/>
      <c r="R53" s="1294"/>
      <c r="S53" s="1294"/>
      <c r="T53" s="1294"/>
      <c r="U53" s="1294"/>
      <c r="V53" s="1295"/>
      <c r="W53" s="632" t="s">
        <v>640</v>
      </c>
      <c r="X53" s="587"/>
      <c r="Y53" s="591"/>
      <c r="Z53" s="591" t="str">
        <f t="shared" si="1"/>
        <v>Схема подключения теплопотребляющей установки к коллектору источника тепловой энергии</v>
      </c>
      <c r="AA53" s="591"/>
      <c r="AB53" s="591"/>
      <c r="AC53" s="591"/>
      <c r="AD53" s="587"/>
      <c r="AE53" s="587"/>
      <c r="AF53" s="587"/>
      <c r="AG53" s="587"/>
      <c r="AH53" s="587"/>
      <c r="AI53" s="587"/>
      <c r="AJ53" s="587"/>
    </row>
    <row r="54" spans="1:36" s="525" customFormat="1" ht="90">
      <c r="A54" s="1290"/>
      <c r="B54" s="1290"/>
      <c r="C54" s="1290"/>
      <c r="D54" s="1290"/>
      <c r="E54" s="1290"/>
      <c r="F54" s="1290">
        <v>1</v>
      </c>
      <c r="G54" s="867"/>
      <c r="H54" s="867"/>
      <c r="I54" s="1290"/>
      <c r="J54" s="1290">
        <v>1</v>
      </c>
      <c r="K54" s="875"/>
      <c r="L54" s="595" t="str">
        <f>mergeValue(A54) &amp;"."&amp; mergeValue(B54)&amp;"."&amp; mergeValue(C54)&amp;"."&amp; mergeValue(D54)&amp;"."&amp; mergeValue(E54)&amp;"."&amp; mergeValue(F54)</f>
        <v>1.1.1.1.1.1</v>
      </c>
      <c r="M54" s="557" t="s">
        <v>10</v>
      </c>
      <c r="N54" s="648"/>
      <c r="O54" s="1293"/>
      <c r="P54" s="1294"/>
      <c r="Q54" s="1294"/>
      <c r="R54" s="1294"/>
      <c r="S54" s="1294"/>
      <c r="T54" s="1294"/>
      <c r="U54" s="1294"/>
      <c r="V54" s="1295"/>
      <c r="W54" s="632" t="s">
        <v>638</v>
      </c>
      <c r="X54" s="587"/>
      <c r="Y54" s="591"/>
      <c r="Z54" s="591" t="str">
        <f t="shared" si="1"/>
        <v>Группа потребителей</v>
      </c>
      <c r="AA54" s="591"/>
      <c r="AB54" s="591"/>
      <c r="AC54" s="591"/>
      <c r="AD54" s="587"/>
      <c r="AE54" s="587"/>
      <c r="AF54" s="587"/>
      <c r="AG54" s="587"/>
      <c r="AH54" s="587"/>
      <c r="AI54" s="587"/>
      <c r="AJ54" s="587"/>
    </row>
    <row r="55" spans="1:36" s="525" customFormat="1" ht="195.75" customHeight="1">
      <c r="A55" s="1290"/>
      <c r="B55" s="1290"/>
      <c r="C55" s="1290"/>
      <c r="D55" s="1290"/>
      <c r="E55" s="1290"/>
      <c r="F55" s="1290"/>
      <c r="G55" s="867">
        <v>1</v>
      </c>
      <c r="H55" s="867"/>
      <c r="I55" s="1290"/>
      <c r="J55" s="1290"/>
      <c r="K55" s="875">
        <v>1</v>
      </c>
      <c r="L55" s="595" t="str">
        <f>mergeValue(A55) &amp;"."&amp; mergeValue(B55)&amp;"."&amp; mergeValue(C55)&amp;"."&amp; mergeValue(D55)&amp;"."&amp; mergeValue(E55)&amp;"."&amp; mergeValue(F55)&amp;"."&amp; mergeValue(G55)</f>
        <v>1.1.1.1.1.1.1</v>
      </c>
      <c r="M55" s="1071"/>
      <c r="N55" s="648"/>
      <c r="O55" s="564"/>
      <c r="P55" s="564"/>
      <c r="Q55" s="1096"/>
      <c r="R55" s="1285"/>
      <c r="S55" s="1286" t="s">
        <v>84</v>
      </c>
      <c r="T55" s="1285"/>
      <c r="U55" s="1286" t="s">
        <v>84</v>
      </c>
      <c r="V55" s="564"/>
      <c r="W55" s="1260" t="s">
        <v>657</v>
      </c>
      <c r="X55" s="587" t="str">
        <f>strCheckDate(O56:V56)</f>
        <v/>
      </c>
      <c r="Y55" s="591"/>
      <c r="Z55" s="591" t="str">
        <f t="shared" si="1"/>
        <v/>
      </c>
      <c r="AA55" s="591"/>
      <c r="AB55" s="591"/>
      <c r="AC55" s="591"/>
      <c r="AD55" s="587"/>
      <c r="AE55" s="587"/>
      <c r="AF55" s="587"/>
      <c r="AG55" s="587"/>
      <c r="AH55" s="587"/>
      <c r="AI55" s="587"/>
      <c r="AJ55" s="587"/>
    </row>
    <row r="56" spans="1:36" s="525" customFormat="1" ht="14.25" hidden="1" customHeight="1">
      <c r="A56" s="1290"/>
      <c r="B56" s="1290"/>
      <c r="C56" s="1290"/>
      <c r="D56" s="1290"/>
      <c r="E56" s="1290"/>
      <c r="F56" s="1290"/>
      <c r="G56" s="867"/>
      <c r="H56" s="867"/>
      <c r="I56" s="1290"/>
      <c r="J56" s="1290"/>
      <c r="K56" s="875"/>
      <c r="L56" s="602"/>
      <c r="M56" s="648"/>
      <c r="N56" s="648"/>
      <c r="O56" s="564"/>
      <c r="P56" s="564"/>
      <c r="Q56" s="586" t="str">
        <f>R55 &amp; "-" &amp; T55</f>
        <v>-</v>
      </c>
      <c r="R56" s="1285"/>
      <c r="S56" s="1286"/>
      <c r="T56" s="1285"/>
      <c r="U56" s="1286"/>
      <c r="V56" s="564"/>
      <c r="W56" s="1260"/>
      <c r="X56" s="587"/>
      <c r="Y56" s="591"/>
      <c r="Z56" s="591" t="str">
        <f t="shared" si="1"/>
        <v/>
      </c>
      <c r="AA56" s="591"/>
      <c r="AB56" s="591"/>
      <c r="AC56" s="591"/>
      <c r="AD56" s="587"/>
      <c r="AE56" s="587"/>
      <c r="AF56" s="587"/>
      <c r="AG56" s="587"/>
      <c r="AH56" s="587"/>
      <c r="AI56" s="587"/>
      <c r="AJ56" s="587"/>
    </row>
    <row r="57" spans="1:36" s="525" customFormat="1" ht="15" customHeight="1">
      <c r="A57" s="1290"/>
      <c r="B57" s="1290"/>
      <c r="C57" s="1290"/>
      <c r="D57" s="1290"/>
      <c r="E57" s="1290"/>
      <c r="F57" s="1290"/>
      <c r="G57" s="869"/>
      <c r="H57" s="867"/>
      <c r="I57" s="1290"/>
      <c r="J57" s="1290"/>
      <c r="K57" s="874"/>
      <c r="L57" s="540"/>
      <c r="M57" s="559" t="s">
        <v>25</v>
      </c>
      <c r="N57" s="566"/>
      <c r="O57" s="566"/>
      <c r="P57" s="566"/>
      <c r="Q57" s="566"/>
      <c r="R57" s="566"/>
      <c r="S57" s="566"/>
      <c r="T57" s="566"/>
      <c r="U57" s="566"/>
      <c r="V57" s="562"/>
      <c r="W57" s="1260"/>
      <c r="X57" s="587"/>
      <c r="Y57" s="591"/>
      <c r="Z57" s="591" t="str">
        <f t="shared" si="1"/>
        <v>Добавить вид теплоносителя (параметры теплоносителя)</v>
      </c>
      <c r="AA57" s="591"/>
      <c r="AB57" s="591"/>
      <c r="AC57" s="591"/>
      <c r="AD57" s="587"/>
      <c r="AE57" s="587"/>
      <c r="AF57" s="587"/>
      <c r="AG57" s="587"/>
      <c r="AH57" s="587"/>
      <c r="AI57" s="587"/>
      <c r="AJ57" s="587"/>
    </row>
    <row r="58" spans="1:36" s="525" customFormat="1" ht="15" customHeight="1">
      <c r="A58" s="1290"/>
      <c r="B58" s="1290"/>
      <c r="C58" s="1290"/>
      <c r="D58" s="1290"/>
      <c r="E58" s="1290"/>
      <c r="F58" s="869"/>
      <c r="G58" s="869"/>
      <c r="H58" s="867"/>
      <c r="I58" s="1290"/>
      <c r="J58" s="869"/>
      <c r="K58" s="874"/>
      <c r="L58" s="540"/>
      <c r="M58" s="558" t="s">
        <v>11</v>
      </c>
      <c r="N58" s="566"/>
      <c r="O58" s="566"/>
      <c r="P58" s="566"/>
      <c r="Q58" s="566"/>
      <c r="R58" s="566"/>
      <c r="S58" s="566"/>
      <c r="T58" s="566"/>
      <c r="U58" s="565"/>
      <c r="V58" s="566"/>
      <c r="W58" s="667"/>
      <c r="X58" s="587"/>
      <c r="Y58" s="591"/>
      <c r="Z58" s="591" t="str">
        <f t="shared" si="1"/>
        <v>Добавить группу потребителей</v>
      </c>
      <c r="AA58" s="591"/>
      <c r="AB58" s="591"/>
      <c r="AC58" s="591"/>
      <c r="AD58" s="587"/>
      <c r="AE58" s="587"/>
      <c r="AF58" s="587"/>
      <c r="AG58" s="587"/>
      <c r="AH58" s="587"/>
      <c r="AI58" s="587"/>
      <c r="AJ58" s="587"/>
    </row>
    <row r="59" spans="1:36" s="525" customFormat="1" ht="15" customHeight="1">
      <c r="A59" s="1290"/>
      <c r="B59" s="1290"/>
      <c r="C59" s="1290"/>
      <c r="D59" s="1290"/>
      <c r="E59" s="873"/>
      <c r="F59" s="869"/>
      <c r="G59" s="869"/>
      <c r="H59" s="869"/>
      <c r="I59" s="865"/>
      <c r="J59" s="862"/>
      <c r="K59" s="872"/>
      <c r="L59" s="540"/>
      <c r="M59" s="553" t="s">
        <v>12</v>
      </c>
      <c r="N59" s="566"/>
      <c r="O59" s="566"/>
      <c r="P59" s="566"/>
      <c r="Q59" s="566"/>
      <c r="R59" s="566"/>
      <c r="S59" s="566"/>
      <c r="T59" s="566"/>
      <c r="U59" s="565"/>
      <c r="V59" s="566"/>
      <c r="W59" s="667"/>
      <c r="X59" s="587"/>
      <c r="Y59" s="591"/>
      <c r="Z59" s="591" t="str">
        <f t="shared" si="1"/>
        <v>Добавить схему подключения</v>
      </c>
      <c r="AA59" s="591"/>
      <c r="AB59" s="591"/>
      <c r="AC59" s="591"/>
      <c r="AD59" s="587"/>
      <c r="AE59" s="587"/>
      <c r="AF59" s="587"/>
      <c r="AG59" s="587"/>
      <c r="AH59" s="587"/>
      <c r="AI59" s="587"/>
      <c r="AJ59" s="587"/>
    </row>
    <row r="60" spans="1:36" s="525" customFormat="1" ht="15" customHeight="1">
      <c r="A60" s="1290"/>
      <c r="B60" s="1290"/>
      <c r="C60" s="1290"/>
      <c r="D60" s="873"/>
      <c r="E60" s="873"/>
      <c r="F60" s="869"/>
      <c r="G60" s="869"/>
      <c r="H60" s="869"/>
      <c r="I60" s="865"/>
      <c r="J60" s="862"/>
      <c r="K60" s="872"/>
      <c r="L60" s="540"/>
      <c r="M60" s="552" t="s">
        <v>17</v>
      </c>
      <c r="N60" s="566"/>
      <c r="O60" s="566"/>
      <c r="P60" s="566"/>
      <c r="Q60" s="566"/>
      <c r="R60" s="566"/>
      <c r="S60" s="566"/>
      <c r="T60" s="566"/>
      <c r="U60" s="565"/>
      <c r="V60" s="566"/>
      <c r="W60" s="667"/>
      <c r="X60" s="587"/>
      <c r="Y60" s="591"/>
      <c r="Z60" s="591" t="str">
        <f t="shared" si="1"/>
        <v>Добавить источник тепловой энергии</v>
      </c>
      <c r="AA60" s="591"/>
      <c r="AB60" s="591"/>
      <c r="AC60" s="591"/>
      <c r="AD60" s="587"/>
      <c r="AE60" s="587"/>
      <c r="AF60" s="587"/>
      <c r="AG60" s="587"/>
      <c r="AH60" s="587"/>
      <c r="AI60" s="587"/>
      <c r="AJ60" s="587"/>
    </row>
    <row r="61" spans="1:36" s="525" customFormat="1" ht="15" customHeight="1">
      <c r="A61" s="1290"/>
      <c r="B61" s="1290"/>
      <c r="C61" s="873"/>
      <c r="D61" s="873"/>
      <c r="E61" s="873"/>
      <c r="F61" s="873"/>
      <c r="G61" s="878"/>
      <c r="H61" s="865"/>
      <c r="I61" s="876"/>
      <c r="J61" s="862"/>
      <c r="K61" s="877"/>
      <c r="L61" s="540"/>
      <c r="M61" s="551" t="s">
        <v>18</v>
      </c>
      <c r="N61" s="566"/>
      <c r="O61" s="566"/>
      <c r="P61" s="566"/>
      <c r="Q61" s="566"/>
      <c r="R61" s="566"/>
      <c r="S61" s="566"/>
      <c r="T61" s="566"/>
      <c r="U61" s="565"/>
      <c r="V61" s="566"/>
      <c r="W61" s="667"/>
      <c r="X61" s="587"/>
      <c r="Y61" s="591"/>
      <c r="Z61" s="591" t="str">
        <f t="shared" si="1"/>
        <v>Добавить наименование системы теплоснабжения</v>
      </c>
      <c r="AA61" s="591"/>
      <c r="AB61" s="591"/>
      <c r="AC61" s="591"/>
      <c r="AD61" s="587"/>
      <c r="AE61" s="587"/>
      <c r="AF61" s="587"/>
      <c r="AG61" s="587"/>
      <c r="AH61" s="587"/>
      <c r="AI61" s="587"/>
      <c r="AJ61" s="587"/>
    </row>
    <row r="62" spans="1:36" s="525" customFormat="1" ht="15" customHeight="1">
      <c r="A62" s="1290"/>
      <c r="B62" s="873"/>
      <c r="C62" s="873"/>
      <c r="D62" s="873"/>
      <c r="E62" s="873"/>
      <c r="F62" s="873"/>
      <c r="G62" s="878"/>
      <c r="H62" s="865"/>
      <c r="I62" s="865"/>
      <c r="J62" s="862"/>
      <c r="K62" s="872"/>
      <c r="L62" s="540"/>
      <c r="M62" s="560" t="s">
        <v>19</v>
      </c>
      <c r="N62" s="566"/>
      <c r="O62" s="566"/>
      <c r="P62" s="566"/>
      <c r="Q62" s="566"/>
      <c r="R62" s="566"/>
      <c r="S62" s="566"/>
      <c r="T62" s="566"/>
      <c r="U62" s="565"/>
      <c r="V62" s="566"/>
      <c r="W62" s="667"/>
      <c r="X62" s="587"/>
      <c r="Y62" s="591"/>
      <c r="Z62" s="591" t="str">
        <f t="shared" si="1"/>
        <v>Добавить территорию действия тарифа</v>
      </c>
      <c r="AA62" s="591"/>
      <c r="AB62" s="591"/>
      <c r="AC62" s="591"/>
      <c r="AD62" s="587"/>
      <c r="AE62" s="587"/>
      <c r="AF62" s="587"/>
      <c r="AG62" s="587"/>
      <c r="AH62" s="587"/>
      <c r="AI62" s="587"/>
      <c r="AJ62" s="587"/>
    </row>
    <row r="63" spans="1:36" s="524" customFormat="1" ht="15" customHeight="1">
      <c r="A63" s="861"/>
      <c r="B63" s="861"/>
      <c r="C63" s="861"/>
      <c r="D63" s="861"/>
      <c r="E63" s="861"/>
      <c r="F63" s="861"/>
      <c r="G63" s="861"/>
      <c r="H63" s="861"/>
      <c r="I63" s="861"/>
      <c r="J63" s="861"/>
      <c r="K63" s="861"/>
      <c r="L63" s="494"/>
      <c r="M63" s="567" t="s">
        <v>309</v>
      </c>
      <c r="N63" s="566"/>
      <c r="O63" s="566"/>
      <c r="P63" s="566"/>
      <c r="Q63" s="566"/>
      <c r="R63" s="566"/>
      <c r="S63" s="566"/>
      <c r="T63" s="566"/>
      <c r="U63" s="565"/>
      <c r="V63" s="767"/>
      <c r="W63" s="767"/>
      <c r="X63" s="767"/>
      <c r="Y63" s="767"/>
      <c r="Z63" s="767"/>
      <c r="AA63" s="767"/>
      <c r="AB63" s="766"/>
      <c r="AC63" s="767"/>
      <c r="AD63" s="667"/>
      <c r="AE63" s="589"/>
      <c r="AF63" s="589"/>
      <c r="AG63" s="589"/>
      <c r="AH63" s="589"/>
    </row>
    <row r="64" spans="1:36" ht="18.75" customHeight="1">
      <c r="X64" s="204"/>
      <c r="Y64" s="204"/>
      <c r="Z64" s="204"/>
      <c r="AA64" s="204"/>
      <c r="AB64" s="204"/>
      <c r="AC64" s="204"/>
      <c r="AD64" s="204"/>
      <c r="AE64" s="204"/>
      <c r="AF64" s="204"/>
      <c r="AG64" s="204"/>
      <c r="AH64" s="204"/>
      <c r="AI64" s="204"/>
      <c r="AJ64" s="204"/>
    </row>
    <row r="65" spans="1:36" s="35" customFormat="1" ht="17.100000000000001" customHeight="1">
      <c r="A65" s="35" t="s">
        <v>13</v>
      </c>
      <c r="C65" s="35" t="s">
        <v>50</v>
      </c>
      <c r="V65" s="158"/>
      <c r="X65" s="217"/>
      <c r="Y65" s="217"/>
      <c r="Z65" s="217"/>
      <c r="AA65" s="217"/>
      <c r="AB65" s="217"/>
      <c r="AC65" s="217"/>
      <c r="AD65" s="217"/>
      <c r="AE65" s="217"/>
      <c r="AF65" s="217"/>
      <c r="AG65" s="217"/>
      <c r="AH65" s="217"/>
      <c r="AI65" s="217"/>
      <c r="AJ65" s="217"/>
    </row>
    <row r="66" spans="1:36" ht="17.100000000000001" customHeight="1">
      <c r="L66" s="122"/>
      <c r="M66" s="122"/>
      <c r="N66" s="122"/>
      <c r="O66" s="122"/>
      <c r="P66" s="122"/>
      <c r="Q66" s="122"/>
      <c r="R66" s="122"/>
      <c r="S66" s="122"/>
      <c r="T66" s="122"/>
      <c r="U66" s="122"/>
      <c r="V66" s="122"/>
      <c r="W66" s="122"/>
      <c r="X66" s="204"/>
      <c r="Y66" s="204"/>
      <c r="Z66" s="204"/>
      <c r="AA66" s="204"/>
      <c r="AB66" s="204"/>
      <c r="AC66" s="204"/>
      <c r="AD66" s="204"/>
      <c r="AE66" s="204"/>
      <c r="AF66" s="204"/>
      <c r="AG66" s="204"/>
      <c r="AH66" s="204"/>
      <c r="AI66" s="204"/>
      <c r="AJ66" s="204"/>
    </row>
    <row r="67" spans="1:36" s="525" customFormat="1" ht="22.5">
      <c r="A67" s="1290">
        <v>1</v>
      </c>
      <c r="B67" s="885"/>
      <c r="C67" s="885"/>
      <c r="D67" s="885"/>
      <c r="E67" s="886"/>
      <c r="F67" s="887"/>
      <c r="G67" s="887"/>
      <c r="H67" s="887"/>
      <c r="I67" s="888"/>
      <c r="J67" s="883"/>
      <c r="K67" s="890"/>
      <c r="L67" s="595">
        <f>mergeValue(A67)</f>
        <v>1</v>
      </c>
      <c r="M67" s="643" t="s">
        <v>20</v>
      </c>
      <c r="N67" s="648"/>
      <c r="O67" s="1340"/>
      <c r="P67" s="1341"/>
      <c r="Q67" s="1341"/>
      <c r="R67" s="1341"/>
      <c r="S67" s="1341"/>
      <c r="T67" s="1341"/>
      <c r="U67" s="1341"/>
      <c r="V67" s="1342"/>
      <c r="W67" s="632" t="s">
        <v>477</v>
      </c>
      <c r="X67" s="587"/>
      <c r="Y67" s="591"/>
      <c r="Z67" s="591" t="str">
        <f t="shared" ref="Z67:Z80" si="2">IF(M67="","",M67 )</f>
        <v>Наименование тарифа</v>
      </c>
      <c r="AA67" s="591"/>
      <c r="AB67" s="591"/>
      <c r="AC67" s="591"/>
      <c r="AD67" s="587"/>
      <c r="AE67" s="587"/>
      <c r="AF67" s="587"/>
      <c r="AG67" s="587"/>
      <c r="AH67" s="587"/>
      <c r="AI67" s="587"/>
      <c r="AJ67" s="587"/>
    </row>
    <row r="68" spans="1:36" s="525" customFormat="1" ht="22.5">
      <c r="A68" s="1290"/>
      <c r="B68" s="1290">
        <v>1</v>
      </c>
      <c r="C68" s="885"/>
      <c r="D68" s="885"/>
      <c r="E68" s="887"/>
      <c r="F68" s="887"/>
      <c r="G68" s="887"/>
      <c r="H68" s="887"/>
      <c r="I68" s="882"/>
      <c r="J68" s="881"/>
      <c r="K68" s="884"/>
      <c r="L68" s="595" t="str">
        <f>mergeValue(A68) &amp;"."&amp; mergeValue(B68)</f>
        <v>1.1</v>
      </c>
      <c r="M68" s="548" t="s">
        <v>16</v>
      </c>
      <c r="N68" s="648"/>
      <c r="O68" s="1340"/>
      <c r="P68" s="1341"/>
      <c r="Q68" s="1341"/>
      <c r="R68" s="1341"/>
      <c r="S68" s="1341"/>
      <c r="T68" s="1341"/>
      <c r="U68" s="1341"/>
      <c r="V68" s="1342"/>
      <c r="W68" s="632" t="s">
        <v>478</v>
      </c>
      <c r="X68" s="587"/>
      <c r="Y68" s="591"/>
      <c r="Z68" s="591" t="str">
        <f t="shared" si="2"/>
        <v>Территория действия тарифа</v>
      </c>
      <c r="AA68" s="591"/>
      <c r="AB68" s="591"/>
      <c r="AC68" s="591"/>
      <c r="AD68" s="587"/>
      <c r="AE68" s="587"/>
      <c r="AF68" s="587"/>
      <c r="AG68" s="587"/>
      <c r="AH68" s="587"/>
      <c r="AI68" s="587"/>
      <c r="AJ68" s="587"/>
    </row>
    <row r="69" spans="1:36" s="525" customFormat="1" ht="22.5">
      <c r="A69" s="1290"/>
      <c r="B69" s="1290"/>
      <c r="C69" s="1290">
        <v>1</v>
      </c>
      <c r="D69" s="885"/>
      <c r="E69" s="887"/>
      <c r="F69" s="887"/>
      <c r="G69" s="887"/>
      <c r="H69" s="887"/>
      <c r="I69" s="889"/>
      <c r="J69" s="881"/>
      <c r="K69" s="884"/>
      <c r="L69" s="595" t="str">
        <f>mergeValue(A69) &amp;"."&amp; mergeValue(B69)&amp;"."&amp; mergeValue(C69)</f>
        <v>1.1.1</v>
      </c>
      <c r="M69" s="549" t="s">
        <v>7</v>
      </c>
      <c r="N69" s="648"/>
      <c r="O69" s="1340"/>
      <c r="P69" s="1341"/>
      <c r="Q69" s="1341"/>
      <c r="R69" s="1341"/>
      <c r="S69" s="1341"/>
      <c r="T69" s="1341"/>
      <c r="U69" s="1341"/>
      <c r="V69" s="1342"/>
      <c r="W69" s="632" t="s">
        <v>635</v>
      </c>
      <c r="X69" s="587"/>
      <c r="Y69" s="591"/>
      <c r="Z69" s="591" t="str">
        <f t="shared" si="2"/>
        <v xml:space="preserve">Наименование системы теплоснабжения </v>
      </c>
      <c r="AA69" s="591"/>
      <c r="AB69" s="591"/>
      <c r="AC69" s="591"/>
      <c r="AD69" s="587"/>
      <c r="AE69" s="587"/>
      <c r="AF69" s="587"/>
      <c r="AG69" s="587"/>
      <c r="AH69" s="587"/>
      <c r="AI69" s="587"/>
      <c r="AJ69" s="587"/>
    </row>
    <row r="70" spans="1:36" s="525" customFormat="1" ht="22.5">
      <c r="A70" s="1290"/>
      <c r="B70" s="1290"/>
      <c r="C70" s="1290"/>
      <c r="D70" s="1290">
        <v>1</v>
      </c>
      <c r="E70" s="887"/>
      <c r="F70" s="887"/>
      <c r="G70" s="887"/>
      <c r="H70" s="887"/>
      <c r="I70" s="889"/>
      <c r="J70" s="881"/>
      <c r="K70" s="884"/>
      <c r="L70" s="595" t="str">
        <f>mergeValue(A70) &amp;"."&amp; mergeValue(B70)&amp;"."&amp; mergeValue(C70)&amp;"."&amp; mergeValue(D70)</f>
        <v>1.1.1.1</v>
      </c>
      <c r="M70" s="550" t="s">
        <v>22</v>
      </c>
      <c r="N70" s="648"/>
      <c r="O70" s="1340"/>
      <c r="P70" s="1341"/>
      <c r="Q70" s="1341"/>
      <c r="R70" s="1341"/>
      <c r="S70" s="1341"/>
      <c r="T70" s="1341"/>
      <c r="U70" s="1341"/>
      <c r="V70" s="1342"/>
      <c r="W70" s="632" t="s">
        <v>636</v>
      </c>
      <c r="X70" s="587"/>
      <c r="Y70" s="591"/>
      <c r="Z70" s="591" t="str">
        <f t="shared" si="2"/>
        <v xml:space="preserve">Источник тепловой энергии  </v>
      </c>
      <c r="AA70" s="591"/>
      <c r="AB70" s="591"/>
      <c r="AC70" s="591"/>
      <c r="AD70" s="587"/>
      <c r="AE70" s="587"/>
      <c r="AF70" s="587"/>
      <c r="AG70" s="587"/>
      <c r="AH70" s="587"/>
      <c r="AI70" s="587"/>
      <c r="AJ70" s="587"/>
    </row>
    <row r="71" spans="1:36" s="525" customFormat="1" ht="101.25">
      <c r="A71" s="1290"/>
      <c r="B71" s="1290"/>
      <c r="C71" s="1290"/>
      <c r="D71" s="1290"/>
      <c r="E71" s="1290">
        <v>1</v>
      </c>
      <c r="F71" s="887"/>
      <c r="G71" s="887"/>
      <c r="H71" s="885">
        <v>1</v>
      </c>
      <c r="I71" s="1290">
        <v>1</v>
      </c>
      <c r="J71" s="887"/>
      <c r="K71" s="892"/>
      <c r="L71" s="595" t="str">
        <f>mergeValue(A71) &amp;"."&amp; mergeValue(B71)&amp;"."&amp; mergeValue(C71)&amp;"."&amp; mergeValue(D71)&amp;"."&amp; mergeValue(E71)</f>
        <v>1.1.1.1.1</v>
      </c>
      <c r="M71" s="556" t="s">
        <v>9</v>
      </c>
      <c r="N71" s="648"/>
      <c r="O71" s="1293"/>
      <c r="P71" s="1294"/>
      <c r="Q71" s="1294"/>
      <c r="R71" s="1294"/>
      <c r="S71" s="1294"/>
      <c r="T71" s="1294"/>
      <c r="U71" s="1294"/>
      <c r="V71" s="1295"/>
      <c r="W71" s="632" t="s">
        <v>640</v>
      </c>
      <c r="X71" s="587"/>
      <c r="Y71" s="591"/>
      <c r="Z71" s="591" t="str">
        <f t="shared" si="2"/>
        <v>Схема подключения теплопотребляющей установки к коллектору источника тепловой энергии</v>
      </c>
      <c r="AA71" s="591"/>
      <c r="AB71" s="591"/>
      <c r="AC71" s="591"/>
      <c r="AD71" s="587"/>
      <c r="AE71" s="587"/>
      <c r="AF71" s="587"/>
      <c r="AG71" s="587"/>
      <c r="AH71" s="587"/>
      <c r="AI71" s="587"/>
      <c r="AJ71" s="587"/>
    </row>
    <row r="72" spans="1:36" s="525" customFormat="1" ht="90">
      <c r="A72" s="1290"/>
      <c r="B72" s="1290"/>
      <c r="C72" s="1290"/>
      <c r="D72" s="1290"/>
      <c r="E72" s="1290"/>
      <c r="F72" s="1290">
        <v>1</v>
      </c>
      <c r="G72" s="885"/>
      <c r="H72" s="885"/>
      <c r="I72" s="1290"/>
      <c r="J72" s="1290">
        <v>1</v>
      </c>
      <c r="K72" s="893"/>
      <c r="L72" s="595" t="str">
        <f>mergeValue(A72) &amp;"."&amp; mergeValue(B72)&amp;"."&amp; mergeValue(C72)&amp;"."&amp; mergeValue(D72)&amp;"."&amp; mergeValue(E72)&amp;"."&amp; mergeValue(F72)</f>
        <v>1.1.1.1.1.1</v>
      </c>
      <c r="M72" s="557" t="s">
        <v>10</v>
      </c>
      <c r="N72" s="648"/>
      <c r="O72" s="1293"/>
      <c r="P72" s="1294"/>
      <c r="Q72" s="1294"/>
      <c r="R72" s="1294"/>
      <c r="S72" s="1294"/>
      <c r="T72" s="1294"/>
      <c r="U72" s="1294"/>
      <c r="V72" s="1295"/>
      <c r="W72" s="632" t="s">
        <v>638</v>
      </c>
      <c r="X72" s="587"/>
      <c r="Y72" s="591"/>
      <c r="Z72" s="591" t="str">
        <f t="shared" si="2"/>
        <v>Группа потребителей</v>
      </c>
      <c r="AA72" s="591"/>
      <c r="AB72" s="591"/>
      <c r="AC72" s="591"/>
      <c r="AD72" s="587"/>
      <c r="AE72" s="587"/>
      <c r="AF72" s="587"/>
      <c r="AG72" s="587"/>
      <c r="AH72" s="587"/>
      <c r="AI72" s="587"/>
      <c r="AJ72" s="587"/>
    </row>
    <row r="73" spans="1:36" s="525" customFormat="1" ht="195.75" customHeight="1">
      <c r="A73" s="1290"/>
      <c r="B73" s="1290"/>
      <c r="C73" s="1290"/>
      <c r="D73" s="1290"/>
      <c r="E73" s="1290"/>
      <c r="F73" s="1290"/>
      <c r="G73" s="885">
        <v>1</v>
      </c>
      <c r="H73" s="885"/>
      <c r="I73" s="1290"/>
      <c r="J73" s="1290"/>
      <c r="K73" s="893">
        <v>1</v>
      </c>
      <c r="L73" s="595" t="str">
        <f>mergeValue(A73) &amp;"."&amp; mergeValue(B73)&amp;"."&amp; mergeValue(C73)&amp;"."&amp; mergeValue(D73)&amp;"."&amp; mergeValue(E73)&amp;"."&amp; mergeValue(F73)&amp;"."&amp; mergeValue(G73)</f>
        <v>1.1.1.1.1.1.1</v>
      </c>
      <c r="M73" s="1071"/>
      <c r="N73" s="648"/>
      <c r="O73" s="564"/>
      <c r="P73" s="564"/>
      <c r="Q73" s="1096"/>
      <c r="R73" s="1285"/>
      <c r="S73" s="1286" t="s">
        <v>84</v>
      </c>
      <c r="T73" s="1285"/>
      <c r="U73" s="1286" t="s">
        <v>84</v>
      </c>
      <c r="V73" s="564"/>
      <c r="W73" s="1260" t="s">
        <v>657</v>
      </c>
      <c r="X73" s="587" t="str">
        <f>strCheckDate(O74:V74)</f>
        <v/>
      </c>
      <c r="Y73" s="591"/>
      <c r="Z73" s="591" t="str">
        <f t="shared" si="2"/>
        <v/>
      </c>
      <c r="AA73" s="591"/>
      <c r="AB73" s="591"/>
      <c r="AC73" s="591"/>
      <c r="AD73" s="587"/>
      <c r="AE73" s="587"/>
      <c r="AF73" s="587"/>
      <c r="AG73" s="587"/>
      <c r="AH73" s="587"/>
      <c r="AI73" s="587"/>
      <c r="AJ73" s="587"/>
    </row>
    <row r="74" spans="1:36" s="525" customFormat="1" ht="14.25" hidden="1" customHeight="1">
      <c r="A74" s="1290"/>
      <c r="B74" s="1290"/>
      <c r="C74" s="1290"/>
      <c r="D74" s="1290"/>
      <c r="E74" s="1290"/>
      <c r="F74" s="1290"/>
      <c r="G74" s="885"/>
      <c r="H74" s="885"/>
      <c r="I74" s="1290"/>
      <c r="J74" s="1290"/>
      <c r="K74" s="893"/>
      <c r="L74" s="602"/>
      <c r="M74" s="648"/>
      <c r="N74" s="648"/>
      <c r="O74" s="564"/>
      <c r="P74" s="564"/>
      <c r="Q74" s="586" t="str">
        <f>R73 &amp; "-" &amp; T73</f>
        <v>-</v>
      </c>
      <c r="R74" s="1285"/>
      <c r="S74" s="1286"/>
      <c r="T74" s="1285"/>
      <c r="U74" s="1286"/>
      <c r="V74" s="564"/>
      <c r="W74" s="1260"/>
      <c r="X74" s="587"/>
      <c r="Y74" s="591"/>
      <c r="Z74" s="591" t="str">
        <f t="shared" si="2"/>
        <v/>
      </c>
      <c r="AA74" s="591"/>
      <c r="AB74" s="591"/>
      <c r="AC74" s="591"/>
      <c r="AD74" s="587"/>
      <c r="AE74" s="587"/>
      <c r="AF74" s="587"/>
      <c r="AG74" s="587"/>
      <c r="AH74" s="587"/>
      <c r="AI74" s="587"/>
      <c r="AJ74" s="587"/>
    </row>
    <row r="75" spans="1:36" s="525" customFormat="1" ht="15" customHeight="1">
      <c r="A75" s="1290"/>
      <c r="B75" s="1290"/>
      <c r="C75" s="1290"/>
      <c r="D75" s="1290"/>
      <c r="E75" s="1290"/>
      <c r="F75" s="1290"/>
      <c r="G75" s="887"/>
      <c r="H75" s="885"/>
      <c r="I75" s="1290"/>
      <c r="J75" s="1290"/>
      <c r="K75" s="892"/>
      <c r="L75" s="540"/>
      <c r="M75" s="559" t="s">
        <v>25</v>
      </c>
      <c r="N75" s="566"/>
      <c r="O75" s="566"/>
      <c r="P75" s="566"/>
      <c r="Q75" s="566"/>
      <c r="R75" s="566"/>
      <c r="S75" s="566"/>
      <c r="T75" s="566"/>
      <c r="U75" s="566"/>
      <c r="V75" s="562"/>
      <c r="W75" s="1260"/>
      <c r="X75" s="587"/>
      <c r="Y75" s="591"/>
      <c r="Z75" s="591" t="str">
        <f t="shared" si="2"/>
        <v>Добавить вид теплоносителя (параметры теплоносителя)</v>
      </c>
      <c r="AA75" s="591"/>
      <c r="AB75" s="591"/>
      <c r="AC75" s="591"/>
      <c r="AD75" s="587"/>
      <c r="AE75" s="587"/>
      <c r="AF75" s="587"/>
      <c r="AG75" s="587"/>
      <c r="AH75" s="587"/>
      <c r="AI75" s="587"/>
      <c r="AJ75" s="587"/>
    </row>
    <row r="76" spans="1:36" s="525" customFormat="1" ht="15" customHeight="1">
      <c r="A76" s="1290"/>
      <c r="B76" s="1290"/>
      <c r="C76" s="1290"/>
      <c r="D76" s="1290"/>
      <c r="E76" s="1290"/>
      <c r="F76" s="887"/>
      <c r="G76" s="887"/>
      <c r="H76" s="885"/>
      <c r="I76" s="1290"/>
      <c r="J76" s="887"/>
      <c r="K76" s="892"/>
      <c r="L76" s="540"/>
      <c r="M76" s="558" t="s">
        <v>11</v>
      </c>
      <c r="N76" s="566"/>
      <c r="O76" s="566"/>
      <c r="P76" s="566"/>
      <c r="Q76" s="566"/>
      <c r="R76" s="566"/>
      <c r="S76" s="566"/>
      <c r="T76" s="566"/>
      <c r="U76" s="565"/>
      <c r="V76" s="566"/>
      <c r="W76" s="667"/>
      <c r="X76" s="587"/>
      <c r="Y76" s="591"/>
      <c r="Z76" s="591" t="str">
        <f t="shared" si="2"/>
        <v>Добавить группу потребителей</v>
      </c>
      <c r="AA76" s="591"/>
      <c r="AB76" s="591"/>
      <c r="AC76" s="591"/>
      <c r="AD76" s="587"/>
      <c r="AE76" s="587"/>
      <c r="AF76" s="587"/>
      <c r="AG76" s="587"/>
      <c r="AH76" s="587"/>
      <c r="AI76" s="587"/>
      <c r="AJ76" s="587"/>
    </row>
    <row r="77" spans="1:36" s="525" customFormat="1" ht="15" customHeight="1">
      <c r="A77" s="1290"/>
      <c r="B77" s="1290"/>
      <c r="C77" s="1290"/>
      <c r="D77" s="1290"/>
      <c r="E77" s="891"/>
      <c r="F77" s="887"/>
      <c r="G77" s="887"/>
      <c r="H77" s="887"/>
      <c r="I77" s="883"/>
      <c r="J77" s="880"/>
      <c r="K77" s="890"/>
      <c r="L77" s="540"/>
      <c r="M77" s="553" t="s">
        <v>12</v>
      </c>
      <c r="N77" s="566"/>
      <c r="O77" s="566"/>
      <c r="P77" s="566"/>
      <c r="Q77" s="566"/>
      <c r="R77" s="566"/>
      <c r="S77" s="566"/>
      <c r="T77" s="566"/>
      <c r="U77" s="565"/>
      <c r="V77" s="566"/>
      <c r="W77" s="667"/>
      <c r="X77" s="587"/>
      <c r="Y77" s="591"/>
      <c r="Z77" s="591" t="str">
        <f t="shared" si="2"/>
        <v>Добавить схему подключения</v>
      </c>
      <c r="AA77" s="591"/>
      <c r="AB77" s="591"/>
      <c r="AC77" s="591"/>
      <c r="AD77" s="587"/>
      <c r="AE77" s="587"/>
      <c r="AF77" s="587"/>
      <c r="AG77" s="587"/>
      <c r="AH77" s="587"/>
      <c r="AI77" s="587"/>
      <c r="AJ77" s="587"/>
    </row>
    <row r="78" spans="1:36" s="525" customFormat="1" ht="15" customHeight="1">
      <c r="A78" s="1290"/>
      <c r="B78" s="1290"/>
      <c r="C78" s="1290"/>
      <c r="D78" s="891"/>
      <c r="E78" s="891"/>
      <c r="F78" s="887"/>
      <c r="G78" s="887"/>
      <c r="H78" s="887"/>
      <c r="I78" s="883"/>
      <c r="J78" s="880"/>
      <c r="K78" s="890"/>
      <c r="L78" s="540"/>
      <c r="M78" s="552" t="s">
        <v>17</v>
      </c>
      <c r="N78" s="566"/>
      <c r="O78" s="566"/>
      <c r="P78" s="566"/>
      <c r="Q78" s="566"/>
      <c r="R78" s="566"/>
      <c r="S78" s="566"/>
      <c r="T78" s="566"/>
      <c r="U78" s="565"/>
      <c r="V78" s="566"/>
      <c r="W78" s="667"/>
      <c r="X78" s="587"/>
      <c r="Y78" s="591"/>
      <c r="Z78" s="591" t="str">
        <f t="shared" si="2"/>
        <v>Добавить источник тепловой энергии</v>
      </c>
      <c r="AA78" s="591"/>
      <c r="AB78" s="591"/>
      <c r="AC78" s="591"/>
      <c r="AD78" s="587"/>
      <c r="AE78" s="587"/>
      <c r="AF78" s="587"/>
      <c r="AG78" s="587"/>
      <c r="AH78" s="587"/>
      <c r="AI78" s="587"/>
      <c r="AJ78" s="587"/>
    </row>
    <row r="79" spans="1:36" s="525" customFormat="1" ht="15" customHeight="1">
      <c r="A79" s="1290"/>
      <c r="B79" s="1290"/>
      <c r="C79" s="891"/>
      <c r="D79" s="891"/>
      <c r="E79" s="891"/>
      <c r="F79" s="891"/>
      <c r="G79" s="896"/>
      <c r="H79" s="883"/>
      <c r="I79" s="894"/>
      <c r="J79" s="880"/>
      <c r="K79" s="895"/>
      <c r="L79" s="540"/>
      <c r="M79" s="551" t="s">
        <v>18</v>
      </c>
      <c r="N79" s="566"/>
      <c r="O79" s="566"/>
      <c r="P79" s="566"/>
      <c r="Q79" s="566"/>
      <c r="R79" s="566"/>
      <c r="S79" s="566"/>
      <c r="T79" s="566"/>
      <c r="U79" s="565"/>
      <c r="V79" s="566"/>
      <c r="W79" s="667"/>
      <c r="X79" s="587"/>
      <c r="Y79" s="591"/>
      <c r="Z79" s="591" t="str">
        <f t="shared" si="2"/>
        <v>Добавить наименование системы теплоснабжения</v>
      </c>
      <c r="AA79" s="591"/>
      <c r="AB79" s="591"/>
      <c r="AC79" s="591"/>
      <c r="AD79" s="587"/>
      <c r="AE79" s="587"/>
      <c r="AF79" s="587"/>
      <c r="AG79" s="587"/>
      <c r="AH79" s="587"/>
      <c r="AI79" s="587"/>
      <c r="AJ79" s="587"/>
    </row>
    <row r="80" spans="1:36" s="525" customFormat="1" ht="15" customHeight="1">
      <c r="A80" s="1290"/>
      <c r="B80" s="891"/>
      <c r="C80" s="891"/>
      <c r="D80" s="891"/>
      <c r="E80" s="891"/>
      <c r="F80" s="891"/>
      <c r="G80" s="896"/>
      <c r="H80" s="883"/>
      <c r="I80" s="883"/>
      <c r="J80" s="880"/>
      <c r="K80" s="890"/>
      <c r="L80" s="540"/>
      <c r="M80" s="560" t="s">
        <v>19</v>
      </c>
      <c r="N80" s="566"/>
      <c r="O80" s="566"/>
      <c r="P80" s="566"/>
      <c r="Q80" s="566"/>
      <c r="R80" s="566"/>
      <c r="S80" s="566"/>
      <c r="T80" s="566"/>
      <c r="U80" s="565"/>
      <c r="V80" s="566"/>
      <c r="W80" s="667"/>
      <c r="X80" s="587"/>
      <c r="Y80" s="591"/>
      <c r="Z80" s="591" t="str">
        <f t="shared" si="2"/>
        <v>Добавить территорию действия тарифа</v>
      </c>
      <c r="AA80" s="591"/>
      <c r="AB80" s="591"/>
      <c r="AC80" s="591"/>
      <c r="AD80" s="587"/>
      <c r="AE80" s="587"/>
      <c r="AF80" s="587"/>
      <c r="AG80" s="587"/>
      <c r="AH80" s="587"/>
      <c r="AI80" s="587"/>
      <c r="AJ80" s="587"/>
    </row>
    <row r="81" spans="1:36" s="524" customFormat="1" ht="15" customHeight="1">
      <c r="A81" s="879"/>
      <c r="B81" s="879"/>
      <c r="C81" s="879"/>
      <c r="D81" s="879"/>
      <c r="E81" s="879"/>
      <c r="F81" s="879"/>
      <c r="G81" s="879"/>
      <c r="H81" s="879"/>
      <c r="I81" s="879"/>
      <c r="J81" s="879"/>
      <c r="K81" s="879"/>
      <c r="L81" s="494"/>
      <c r="M81" s="567" t="s">
        <v>309</v>
      </c>
      <c r="N81" s="566"/>
      <c r="O81" s="566"/>
      <c r="P81" s="566"/>
      <c r="Q81" s="566"/>
      <c r="R81" s="566"/>
      <c r="S81" s="566"/>
      <c r="T81" s="566"/>
      <c r="U81" s="565"/>
      <c r="V81" s="767"/>
      <c r="W81" s="767"/>
      <c r="X81" s="767"/>
      <c r="Y81" s="767"/>
      <c r="Z81" s="767"/>
      <c r="AA81" s="767"/>
      <c r="AB81" s="766"/>
      <c r="AC81" s="767"/>
      <c r="AD81" s="667"/>
      <c r="AE81" s="589"/>
      <c r="AF81" s="589"/>
      <c r="AG81" s="589"/>
      <c r="AH81" s="589"/>
    </row>
    <row r="82" spans="1:36" ht="18.75" customHeight="1">
      <c r="X82" s="204"/>
      <c r="Y82" s="204"/>
      <c r="Z82" s="204"/>
      <c r="AA82" s="204"/>
      <c r="AB82" s="204"/>
      <c r="AC82" s="204"/>
      <c r="AD82" s="204"/>
      <c r="AE82" s="204"/>
      <c r="AF82" s="204"/>
      <c r="AG82" s="204"/>
      <c r="AH82" s="204"/>
      <c r="AI82" s="204"/>
      <c r="AJ82" s="204"/>
    </row>
    <row r="83" spans="1:36" s="35" customFormat="1" ht="17.100000000000001" customHeight="1">
      <c r="A83" s="35" t="s">
        <v>13</v>
      </c>
      <c r="C83" s="35" t="s">
        <v>51</v>
      </c>
      <c r="V83" s="158"/>
      <c r="X83" s="217"/>
      <c r="Y83" s="217"/>
      <c r="Z83" s="217"/>
      <c r="AA83" s="217"/>
      <c r="AB83" s="217"/>
      <c r="AC83" s="217"/>
      <c r="AD83" s="217"/>
      <c r="AE83" s="217"/>
      <c r="AF83" s="217"/>
      <c r="AG83" s="217"/>
      <c r="AH83" s="217"/>
      <c r="AI83" s="217"/>
      <c r="AJ83" s="217"/>
    </row>
    <row r="84" spans="1:36" ht="17.100000000000001" customHeight="1">
      <c r="L84" s="122"/>
      <c r="M84" s="122"/>
      <c r="N84" s="122"/>
      <c r="O84" s="122"/>
      <c r="P84" s="122"/>
      <c r="Q84" s="122"/>
      <c r="R84" s="122"/>
      <c r="S84" s="122"/>
      <c r="T84" s="122"/>
      <c r="U84" s="122"/>
      <c r="V84" s="122"/>
      <c r="W84" s="122"/>
      <c r="X84" s="204"/>
      <c r="Y84" s="204"/>
      <c r="Z84" s="204"/>
      <c r="AA84" s="204"/>
      <c r="AB84" s="204"/>
      <c r="AC84" s="204"/>
      <c r="AD84" s="204"/>
      <c r="AE84" s="204"/>
      <c r="AF84" s="204"/>
      <c r="AG84" s="204"/>
      <c r="AH84" s="204"/>
      <c r="AI84" s="204"/>
      <c r="AJ84" s="204"/>
    </row>
    <row r="85" spans="1:36" s="525" customFormat="1" ht="22.5">
      <c r="A85" s="1290">
        <v>1</v>
      </c>
      <c r="B85" s="921"/>
      <c r="C85" s="921"/>
      <c r="D85" s="921"/>
      <c r="E85" s="922"/>
      <c r="F85" s="923"/>
      <c r="G85" s="921"/>
      <c r="H85" s="921"/>
      <c r="I85" s="924"/>
      <c r="J85" s="919"/>
      <c r="K85" s="928">
        <v>1</v>
      </c>
      <c r="L85" s="595">
        <f>mergeValue(A85)</f>
        <v>1</v>
      </c>
      <c r="M85" s="643" t="s">
        <v>20</v>
      </c>
      <c r="N85" s="582"/>
      <c r="O85" s="1343"/>
      <c r="P85" s="1344"/>
      <c r="Q85" s="1344"/>
      <c r="R85" s="1344"/>
      <c r="S85" s="1344"/>
      <c r="T85" s="1344"/>
      <c r="U85" s="1344"/>
      <c r="V85" s="1345"/>
      <c r="W85" s="632" t="s">
        <v>660</v>
      </c>
      <c r="X85" s="587"/>
      <c r="Y85" s="587"/>
      <c r="Z85" s="587"/>
      <c r="AA85" s="587"/>
      <c r="AB85" s="587"/>
      <c r="AC85" s="587"/>
      <c r="AD85" s="587"/>
      <c r="AE85" s="587"/>
      <c r="AF85" s="587"/>
      <c r="AG85" s="587"/>
      <c r="AH85" s="587"/>
      <c r="AI85" s="587"/>
    </row>
    <row r="86" spans="1:36" s="525" customFormat="1" ht="22.5">
      <c r="A86" s="1290"/>
      <c r="B86" s="1290">
        <v>1</v>
      </c>
      <c r="C86" s="921"/>
      <c r="D86" s="921"/>
      <c r="E86" s="923"/>
      <c r="F86" s="923"/>
      <c r="G86" s="921"/>
      <c r="H86" s="921"/>
      <c r="I86" s="918"/>
      <c r="J86" s="917"/>
      <c r="K86" s="928">
        <v>1</v>
      </c>
      <c r="L86" s="595" t="str">
        <f>mergeValue(A86) &amp;"."&amp; mergeValue(B86)</f>
        <v>1.1</v>
      </c>
      <c r="M86" s="548" t="s">
        <v>16</v>
      </c>
      <c r="N86" s="582"/>
      <c r="O86" s="1343"/>
      <c r="P86" s="1344"/>
      <c r="Q86" s="1344"/>
      <c r="R86" s="1344"/>
      <c r="S86" s="1344"/>
      <c r="T86" s="1344"/>
      <c r="U86" s="1344"/>
      <c r="V86" s="1345"/>
      <c r="W86" s="632" t="s">
        <v>478</v>
      </c>
      <c r="X86" s="587"/>
      <c r="Y86" s="587"/>
      <c r="Z86" s="587"/>
      <c r="AA86" s="587"/>
      <c r="AB86" s="587"/>
      <c r="AC86" s="587"/>
      <c r="AD86" s="587"/>
      <c r="AE86" s="587"/>
      <c r="AF86" s="587"/>
      <c r="AG86" s="587"/>
      <c r="AH86" s="587"/>
      <c r="AI86" s="587"/>
    </row>
    <row r="87" spans="1:36" s="525" customFormat="1" ht="22.5">
      <c r="A87" s="1290"/>
      <c r="B87" s="1290"/>
      <c r="C87" s="1290">
        <v>1</v>
      </c>
      <c r="D87" s="921"/>
      <c r="E87" s="923"/>
      <c r="F87" s="923"/>
      <c r="G87" s="921"/>
      <c r="H87" s="921"/>
      <c r="I87" s="925"/>
      <c r="J87" s="917"/>
      <c r="K87" s="928">
        <v>1</v>
      </c>
      <c r="L87" s="595" t="str">
        <f>mergeValue(A87) &amp;"."&amp; mergeValue(B87)&amp;"."&amp; mergeValue(C87)</f>
        <v>1.1.1</v>
      </c>
      <c r="M87" s="549" t="s">
        <v>7</v>
      </c>
      <c r="N87" s="582"/>
      <c r="O87" s="1343"/>
      <c r="P87" s="1344"/>
      <c r="Q87" s="1344"/>
      <c r="R87" s="1344"/>
      <c r="S87" s="1344"/>
      <c r="T87" s="1344"/>
      <c r="U87" s="1344"/>
      <c r="V87" s="1345"/>
      <c r="W87" s="632" t="s">
        <v>635</v>
      </c>
      <c r="X87" s="587"/>
      <c r="Y87" s="587"/>
      <c r="Z87" s="587"/>
      <c r="AA87" s="587"/>
      <c r="AB87" s="587"/>
      <c r="AC87" s="587"/>
      <c r="AD87" s="587"/>
      <c r="AE87" s="587"/>
      <c r="AF87" s="587"/>
      <c r="AG87" s="587"/>
      <c r="AH87" s="587"/>
      <c r="AI87" s="587"/>
    </row>
    <row r="88" spans="1:36" s="525" customFormat="1" ht="22.5">
      <c r="A88" s="1290"/>
      <c r="B88" s="1290"/>
      <c r="C88" s="1290"/>
      <c r="D88" s="1290">
        <v>1</v>
      </c>
      <c r="E88" s="923"/>
      <c r="F88" s="923"/>
      <c r="G88" s="921"/>
      <c r="H88" s="921"/>
      <c r="I88" s="1290">
        <v>1</v>
      </c>
      <c r="J88" s="917"/>
      <c r="K88" s="928">
        <v>1</v>
      </c>
      <c r="L88" s="595" t="str">
        <f>mergeValue(A88) &amp;"."&amp; mergeValue(B88)&amp;"."&amp; mergeValue(C88)&amp;"."&amp; mergeValue(D88)</f>
        <v>1.1.1.1</v>
      </c>
      <c r="M88" s="550" t="s">
        <v>22</v>
      </c>
      <c r="N88" s="582"/>
      <c r="O88" s="1343"/>
      <c r="P88" s="1344"/>
      <c r="Q88" s="1344"/>
      <c r="R88" s="1344"/>
      <c r="S88" s="1344"/>
      <c r="T88" s="1344"/>
      <c r="U88" s="1344"/>
      <c r="V88" s="1345"/>
      <c r="W88" s="632" t="s">
        <v>636</v>
      </c>
      <c r="X88" s="587"/>
      <c r="Y88" s="587"/>
      <c r="Z88" s="587"/>
      <c r="AA88" s="587"/>
      <c r="AB88" s="587"/>
      <c r="AC88" s="587"/>
      <c r="AD88" s="587"/>
      <c r="AE88" s="587"/>
      <c r="AF88" s="587"/>
      <c r="AG88" s="587"/>
      <c r="AH88" s="587"/>
      <c r="AI88" s="587"/>
    </row>
    <row r="89" spans="1:36" s="525" customFormat="1" ht="11.25" hidden="1" customHeight="1">
      <c r="A89" s="1290"/>
      <c r="B89" s="1290"/>
      <c r="C89" s="1290"/>
      <c r="D89" s="1290"/>
      <c r="E89" s="1290">
        <v>1</v>
      </c>
      <c r="F89" s="923"/>
      <c r="G89" s="921"/>
      <c r="H89" s="921"/>
      <c r="I89" s="1290"/>
      <c r="J89" s="923"/>
      <c r="K89" s="928">
        <v>1</v>
      </c>
      <c r="L89" s="595"/>
      <c r="M89" s="556"/>
      <c r="N89" s="583"/>
      <c r="O89" s="1346"/>
      <c r="P89" s="1347"/>
      <c r="Q89" s="1347"/>
      <c r="R89" s="1347"/>
      <c r="S89" s="1347"/>
      <c r="T89" s="1347"/>
      <c r="U89" s="1347"/>
      <c r="V89" s="1348"/>
      <c r="W89" s="561"/>
      <c r="X89" s="587"/>
      <c r="Y89" s="587"/>
      <c r="Z89" s="587"/>
      <c r="AA89" s="587"/>
      <c r="AB89" s="587"/>
      <c r="AC89" s="587"/>
      <c r="AD89" s="587"/>
      <c r="AE89" s="587"/>
      <c r="AF89" s="587"/>
      <c r="AG89" s="587"/>
      <c r="AH89" s="587"/>
      <c r="AI89" s="587"/>
    </row>
    <row r="90" spans="1:36" s="525" customFormat="1" ht="90">
      <c r="A90" s="1290"/>
      <c r="B90" s="1290"/>
      <c r="C90" s="1290"/>
      <c r="D90" s="1290"/>
      <c r="E90" s="1290"/>
      <c r="F90" s="1290">
        <v>1</v>
      </c>
      <c r="G90" s="921"/>
      <c r="H90" s="921"/>
      <c r="I90" s="1290"/>
      <c r="J90" s="1296"/>
      <c r="K90" s="928">
        <v>1</v>
      </c>
      <c r="L90" s="595" t="str">
        <f>mergeValue(A90) &amp;"."&amp; mergeValue(B90)&amp;"."&amp; mergeValue(C90)&amp;"."&amp; mergeValue(D90)&amp;"."&amp;  mergeValue(F90)</f>
        <v>1.1.1.1.1</v>
      </c>
      <c r="M90" s="556" t="s">
        <v>10</v>
      </c>
      <c r="N90" s="583"/>
      <c r="O90" s="1293"/>
      <c r="P90" s="1294"/>
      <c r="Q90" s="1294"/>
      <c r="R90" s="1294"/>
      <c r="S90" s="1294"/>
      <c r="T90" s="1294"/>
      <c r="U90" s="1294"/>
      <c r="V90" s="1295"/>
      <c r="W90" s="632" t="s">
        <v>637</v>
      </c>
      <c r="X90" s="587"/>
      <c r="Y90" s="591" t="str">
        <f>strCheckUnique(Z90:Z93)</f>
        <v/>
      </c>
      <c r="Z90" s="587"/>
      <c r="AA90" s="591"/>
      <c r="AB90" s="587"/>
      <c r="AC90" s="587"/>
      <c r="AD90" s="587"/>
      <c r="AE90" s="587"/>
      <c r="AF90" s="587"/>
      <c r="AG90" s="587"/>
      <c r="AH90" s="587"/>
      <c r="AI90" s="587"/>
    </row>
    <row r="91" spans="1:36" s="525" customFormat="1" ht="192" customHeight="1">
      <c r="A91" s="1290"/>
      <c r="B91" s="1290"/>
      <c r="C91" s="1290"/>
      <c r="D91" s="1290"/>
      <c r="E91" s="1290"/>
      <c r="F91" s="1290"/>
      <c r="G91" s="921">
        <v>1</v>
      </c>
      <c r="H91" s="921"/>
      <c r="I91" s="1290"/>
      <c r="J91" s="1296"/>
      <c r="K91" s="920"/>
      <c r="L91" s="595" t="str">
        <f>mergeValue(A91) &amp;"."&amp; mergeValue(B91)&amp;"."&amp; mergeValue(C91)&amp;"."&amp; mergeValue(D91)&amp;"."&amp;  mergeValue(F91)&amp;"."&amp;  mergeValue(G91)</f>
        <v>1.1.1.1.1.1</v>
      </c>
      <c r="M91" s="1071"/>
      <c r="N91" s="588"/>
      <c r="O91" s="564"/>
      <c r="P91" s="564"/>
      <c r="Q91" s="564"/>
      <c r="R91" s="1301"/>
      <c r="S91" s="1286" t="s">
        <v>84</v>
      </c>
      <c r="T91" s="1301"/>
      <c r="U91" s="1286" t="s">
        <v>84</v>
      </c>
      <c r="V91" s="539"/>
      <c r="W91" s="1260" t="s">
        <v>661</v>
      </c>
      <c r="X91" s="587" t="str">
        <f>strCheckDate(O92:V92)</f>
        <v/>
      </c>
      <c r="Y91" s="591"/>
      <c r="Z91" s="591" t="str">
        <f>IF(M91="","",M91 )</f>
        <v/>
      </c>
      <c r="AA91" s="591"/>
      <c r="AB91" s="591"/>
      <c r="AC91" s="591"/>
      <c r="AD91" s="587"/>
      <c r="AE91" s="587"/>
      <c r="AF91" s="587"/>
      <c r="AG91" s="587"/>
      <c r="AH91" s="587"/>
      <c r="AI91" s="587"/>
    </row>
    <row r="92" spans="1:36" s="525" customFormat="1" ht="11.25" hidden="1" customHeight="1">
      <c r="A92" s="1290"/>
      <c r="B92" s="1290"/>
      <c r="C92" s="1290"/>
      <c r="D92" s="1290"/>
      <c r="E92" s="1290"/>
      <c r="F92" s="1290"/>
      <c r="G92" s="921"/>
      <c r="H92" s="921"/>
      <c r="I92" s="1290"/>
      <c r="J92" s="1296"/>
      <c r="K92" s="928">
        <v>1</v>
      </c>
      <c r="L92" s="602"/>
      <c r="M92" s="648"/>
      <c r="N92" s="588"/>
      <c r="O92" s="564"/>
      <c r="P92" s="564"/>
      <c r="Q92" s="586" t="str">
        <f>R91 &amp; "-" &amp; T91</f>
        <v>-</v>
      </c>
      <c r="R92" s="1301"/>
      <c r="S92" s="1286"/>
      <c r="T92" s="1301"/>
      <c r="U92" s="1286"/>
      <c r="V92" s="539"/>
      <c r="W92" s="1260"/>
      <c r="X92" s="587"/>
      <c r="Y92" s="591"/>
      <c r="Z92" s="591"/>
      <c r="AA92" s="591"/>
      <c r="AB92" s="591"/>
      <c r="AC92" s="591"/>
      <c r="AD92" s="587"/>
      <c r="AE92" s="587"/>
      <c r="AF92" s="587"/>
      <c r="AG92" s="587"/>
      <c r="AH92" s="587"/>
      <c r="AI92" s="587"/>
    </row>
    <row r="93" spans="1:36" s="524" customFormat="1" ht="15" customHeight="1">
      <c r="A93" s="1290"/>
      <c r="B93" s="1290"/>
      <c r="C93" s="1290"/>
      <c r="D93" s="1290"/>
      <c r="E93" s="1290"/>
      <c r="F93" s="1290"/>
      <c r="G93" s="921"/>
      <c r="H93" s="921"/>
      <c r="I93" s="1290"/>
      <c r="J93" s="1296"/>
      <c r="K93" s="928">
        <v>1</v>
      </c>
      <c r="L93" s="540"/>
      <c r="M93" s="558" t="s">
        <v>25</v>
      </c>
      <c r="N93" s="553"/>
      <c r="O93" s="547"/>
      <c r="P93" s="547"/>
      <c r="Q93" s="547"/>
      <c r="R93" s="575"/>
      <c r="S93" s="566"/>
      <c r="T93" s="565"/>
      <c r="U93" s="553"/>
      <c r="V93" s="562"/>
      <c r="W93" s="1260"/>
      <c r="X93" s="589"/>
      <c r="Y93" s="589"/>
      <c r="Z93" s="589"/>
      <c r="AA93" s="589"/>
      <c r="AB93" s="589"/>
      <c r="AC93" s="589"/>
      <c r="AD93" s="589"/>
      <c r="AE93" s="589"/>
      <c r="AF93" s="589"/>
      <c r="AG93" s="589"/>
      <c r="AH93" s="589"/>
      <c r="AI93" s="589"/>
    </row>
    <row r="94" spans="1:36" s="524" customFormat="1" ht="15" customHeight="1">
      <c r="A94" s="1290"/>
      <c r="B94" s="1290"/>
      <c r="C94" s="1290"/>
      <c r="D94" s="1290"/>
      <c r="E94" s="1290"/>
      <c r="F94" s="923"/>
      <c r="G94" s="923"/>
      <c r="H94" s="921"/>
      <c r="I94" s="1290"/>
      <c r="J94" s="923"/>
      <c r="K94" s="927"/>
      <c r="L94" s="540"/>
      <c r="M94" s="553" t="s">
        <v>11</v>
      </c>
      <c r="N94" s="558"/>
      <c r="O94" s="558"/>
      <c r="P94" s="558"/>
      <c r="Q94" s="558"/>
      <c r="R94" s="558"/>
      <c r="S94" s="558"/>
      <c r="T94" s="558"/>
      <c r="U94" s="558"/>
      <c r="V94" s="558"/>
      <c r="W94" s="562"/>
      <c r="X94" s="589"/>
      <c r="Y94" s="589"/>
      <c r="Z94" s="589"/>
      <c r="AA94" s="589"/>
      <c r="AB94" s="589"/>
      <c r="AC94" s="589"/>
      <c r="AD94" s="589"/>
      <c r="AE94" s="589"/>
      <c r="AF94" s="589"/>
      <c r="AG94" s="589"/>
      <c r="AH94" s="589"/>
      <c r="AI94" s="589"/>
      <c r="AJ94" s="589"/>
    </row>
    <row r="95" spans="1:36" s="524" customFormat="1" ht="15" hidden="1" customHeight="1">
      <c r="A95" s="1290"/>
      <c r="B95" s="1290"/>
      <c r="C95" s="1290"/>
      <c r="D95" s="1290"/>
      <c r="E95" s="923"/>
      <c r="F95" s="923"/>
      <c r="G95" s="923"/>
      <c r="H95" s="921"/>
      <c r="I95" s="1290"/>
      <c r="J95" s="923"/>
      <c r="K95" s="927"/>
      <c r="L95" s="540"/>
      <c r="M95" s="553"/>
      <c r="N95" s="558"/>
      <c r="O95" s="558"/>
      <c r="P95" s="558"/>
      <c r="Q95" s="558"/>
      <c r="R95" s="558"/>
      <c r="S95" s="558"/>
      <c r="T95" s="558"/>
      <c r="U95" s="558"/>
      <c r="V95" s="558"/>
      <c r="W95" s="562"/>
      <c r="X95" s="589"/>
      <c r="Y95" s="589"/>
      <c r="Z95" s="589"/>
      <c r="AA95" s="589"/>
      <c r="AB95" s="589"/>
      <c r="AC95" s="589"/>
      <c r="AD95" s="589"/>
      <c r="AE95" s="589"/>
      <c r="AF95" s="589"/>
      <c r="AG95" s="589"/>
      <c r="AH95" s="589"/>
      <c r="AI95" s="589"/>
      <c r="AJ95" s="589"/>
    </row>
    <row r="96" spans="1:36" s="524" customFormat="1" ht="15" customHeight="1">
      <c r="A96" s="1290"/>
      <c r="B96" s="1290"/>
      <c r="C96" s="1290"/>
      <c r="D96" s="926"/>
      <c r="E96" s="926"/>
      <c r="F96" s="923"/>
      <c r="G96" s="921"/>
      <c r="H96" s="921"/>
      <c r="I96" s="919"/>
      <c r="J96" s="916"/>
      <c r="K96" s="928">
        <v>1</v>
      </c>
      <c r="L96" s="540"/>
      <c r="M96" s="552" t="s">
        <v>17</v>
      </c>
      <c r="N96" s="551"/>
      <c r="O96" s="547"/>
      <c r="P96" s="547"/>
      <c r="Q96" s="547"/>
      <c r="R96" s="575"/>
      <c r="S96" s="566"/>
      <c r="T96" s="565"/>
      <c r="U96" s="551"/>
      <c r="V96" s="566"/>
      <c r="W96" s="562"/>
      <c r="X96" s="589"/>
      <c r="Y96" s="589"/>
      <c r="Z96" s="589"/>
      <c r="AA96" s="589"/>
      <c r="AB96" s="589"/>
      <c r="AC96" s="589"/>
      <c r="AD96" s="589"/>
      <c r="AE96" s="589"/>
      <c r="AF96" s="589"/>
      <c r="AG96" s="589"/>
      <c r="AH96" s="589"/>
      <c r="AI96" s="589"/>
    </row>
    <row r="97" spans="1:40" s="524" customFormat="1" ht="15" customHeight="1">
      <c r="A97" s="1290"/>
      <c r="B97" s="1290"/>
      <c r="C97" s="926"/>
      <c r="D97" s="926"/>
      <c r="E97" s="926"/>
      <c r="F97" s="926"/>
      <c r="G97" s="921"/>
      <c r="H97" s="921"/>
      <c r="I97" s="929"/>
      <c r="J97" s="916"/>
      <c r="K97" s="928">
        <v>1</v>
      </c>
      <c r="L97" s="540"/>
      <c r="M97" s="551" t="s">
        <v>18</v>
      </c>
      <c r="N97" s="551"/>
      <c r="O97" s="547"/>
      <c r="P97" s="547"/>
      <c r="Q97" s="547"/>
      <c r="R97" s="575"/>
      <c r="S97" s="566"/>
      <c r="T97" s="565"/>
      <c r="U97" s="551"/>
      <c r="V97" s="566"/>
      <c r="W97" s="562"/>
      <c r="X97" s="589"/>
      <c r="Y97" s="589"/>
      <c r="Z97" s="589"/>
      <c r="AA97" s="589"/>
      <c r="AB97" s="589"/>
      <c r="AC97" s="589"/>
      <c r="AD97" s="589"/>
      <c r="AE97" s="589"/>
      <c r="AF97" s="589"/>
      <c r="AG97" s="589"/>
      <c r="AH97" s="589"/>
      <c r="AI97" s="589"/>
    </row>
    <row r="98" spans="1:40" s="524" customFormat="1" ht="15" customHeight="1">
      <c r="A98" s="1290"/>
      <c r="B98" s="926"/>
      <c r="C98" s="926"/>
      <c r="D98" s="926"/>
      <c r="E98" s="926"/>
      <c r="F98" s="926"/>
      <c r="G98" s="921"/>
      <c r="H98" s="921"/>
      <c r="I98" s="919"/>
      <c r="J98" s="916"/>
      <c r="K98" s="928">
        <v>1</v>
      </c>
      <c r="L98" s="540"/>
      <c r="M98" s="560" t="s">
        <v>19</v>
      </c>
      <c r="N98" s="551"/>
      <c r="O98" s="547"/>
      <c r="P98" s="547"/>
      <c r="Q98" s="547"/>
      <c r="R98" s="575"/>
      <c r="S98" s="566"/>
      <c r="T98" s="565"/>
      <c r="U98" s="551"/>
      <c r="V98" s="566"/>
      <c r="W98" s="562"/>
      <c r="X98" s="589"/>
      <c r="Y98" s="589"/>
      <c r="Z98" s="589"/>
      <c r="AA98" s="589"/>
      <c r="AB98" s="589"/>
      <c r="AC98" s="589"/>
      <c r="AD98" s="589"/>
      <c r="AE98" s="589"/>
      <c r="AF98" s="589"/>
      <c r="AG98" s="589"/>
      <c r="AH98" s="589"/>
      <c r="AI98" s="589"/>
    </row>
    <row r="99" spans="1:40" s="524" customFormat="1" ht="15" customHeight="1">
      <c r="A99" s="915"/>
      <c r="B99" s="915"/>
      <c r="C99" s="915"/>
      <c r="D99" s="915"/>
      <c r="E99" s="915"/>
      <c r="F99" s="915"/>
      <c r="G99" s="915"/>
      <c r="H99" s="915"/>
      <c r="I99" s="915"/>
      <c r="J99" s="915"/>
      <c r="K99" s="915"/>
      <c r="L99" s="494"/>
      <c r="M99" s="567" t="s">
        <v>309</v>
      </c>
      <c r="N99" s="551"/>
      <c r="O99" s="547"/>
      <c r="P99" s="547"/>
      <c r="Q99" s="547"/>
      <c r="R99" s="575"/>
      <c r="S99" s="566"/>
      <c r="T99" s="565"/>
      <c r="U99" s="551"/>
      <c r="V99" s="566"/>
      <c r="W99" s="562"/>
      <c r="X99" s="589"/>
      <c r="Y99" s="589"/>
      <c r="Z99" s="589"/>
      <c r="AA99" s="589"/>
      <c r="AB99" s="589"/>
      <c r="AC99" s="589"/>
      <c r="AD99" s="589"/>
      <c r="AE99" s="589"/>
      <c r="AF99" s="589"/>
      <c r="AG99" s="589"/>
      <c r="AH99" s="589"/>
      <c r="AI99" s="589"/>
    </row>
    <row r="100" spans="1:40" s="599" customFormat="1" ht="15" customHeight="1">
      <c r="A100" s="598"/>
      <c r="B100" s="598"/>
      <c r="C100" s="598"/>
      <c r="D100" s="598"/>
      <c r="E100" s="598"/>
      <c r="F100" s="598"/>
      <c r="G100" s="597"/>
      <c r="H100" s="598"/>
      <c r="I100" s="683"/>
      <c r="J100" s="684"/>
      <c r="L100" s="600"/>
      <c r="M100" s="678"/>
      <c r="N100" s="679"/>
      <c r="O100" s="680"/>
      <c r="P100" s="680"/>
      <c r="Q100" s="680"/>
      <c r="R100" s="681"/>
      <c r="S100" s="555"/>
      <c r="T100" s="682"/>
      <c r="U100" s="679"/>
      <c r="V100" s="555"/>
      <c r="W100" s="555"/>
      <c r="X100" s="598"/>
      <c r="Y100" s="598"/>
      <c r="Z100" s="598"/>
      <c r="AA100" s="598"/>
      <c r="AB100" s="598"/>
      <c r="AC100" s="598"/>
      <c r="AD100" s="598"/>
      <c r="AE100" s="598"/>
      <c r="AF100" s="598"/>
      <c r="AG100" s="598"/>
      <c r="AH100" s="598"/>
      <c r="AI100" s="598"/>
    </row>
    <row r="101" spans="1:40" s="35" customFormat="1" ht="17.100000000000001" customHeight="1">
      <c r="G101" s="35" t="s">
        <v>13</v>
      </c>
      <c r="I101" s="35" t="s">
        <v>68</v>
      </c>
      <c r="V101" s="158"/>
    </row>
    <row r="102" spans="1:40" ht="17.100000000000001" customHeight="1">
      <c r="X102" s="471"/>
      <c r="Y102" s="43"/>
      <c r="Z102" s="43"/>
    </row>
    <row r="103" spans="1:40" s="525" customFormat="1" ht="22.5">
      <c r="A103" s="1290">
        <v>1</v>
      </c>
      <c r="B103" s="1081"/>
      <c r="C103" s="1081"/>
      <c r="D103" s="1081"/>
      <c r="E103" s="1082"/>
      <c r="F103" s="1083"/>
      <c r="G103" s="1081"/>
      <c r="H103" s="1081"/>
      <c r="I103" s="1062"/>
      <c r="J103" s="1067"/>
      <c r="K103" s="1067"/>
      <c r="L103" s="595">
        <f>mergeValue(A103)</f>
        <v>1</v>
      </c>
      <c r="M103" s="643" t="s">
        <v>20</v>
      </c>
      <c r="N103" s="582"/>
      <c r="O103" s="1343"/>
      <c r="P103" s="1344"/>
      <c r="Q103" s="1344"/>
      <c r="R103" s="1344"/>
      <c r="S103" s="1344"/>
      <c r="T103" s="1344"/>
      <c r="U103" s="1344"/>
      <c r="V103" s="1344"/>
      <c r="W103" s="1344"/>
      <c r="X103" s="1344"/>
      <c r="Y103" s="1344"/>
      <c r="Z103" s="1344"/>
      <c r="AA103" s="1345"/>
      <c r="AB103" s="632" t="s">
        <v>477</v>
      </c>
      <c r="AC103" s="587"/>
      <c r="AD103" s="587"/>
      <c r="AE103" s="587"/>
      <c r="AF103" s="587"/>
      <c r="AG103" s="587"/>
      <c r="AH103" s="587"/>
      <c r="AI103" s="587"/>
      <c r="AJ103" s="587"/>
      <c r="AK103" s="587"/>
      <c r="AL103" s="587"/>
      <c r="AM103" s="587"/>
      <c r="AN103" s="587"/>
    </row>
    <row r="104" spans="1:40" s="525" customFormat="1" ht="22.5">
      <c r="A104" s="1290"/>
      <c r="B104" s="1290">
        <v>1</v>
      </c>
      <c r="C104" s="1081"/>
      <c r="D104" s="1081"/>
      <c r="E104" s="1083"/>
      <c r="F104" s="1083"/>
      <c r="G104" s="1081"/>
      <c r="H104" s="1081"/>
      <c r="I104" s="1069"/>
      <c r="J104" s="1064"/>
      <c r="K104" s="1063"/>
      <c r="L104" s="595" t="str">
        <f>mergeValue(A104) &amp;"."&amp; mergeValue(B104)</f>
        <v>1.1</v>
      </c>
      <c r="M104" s="548" t="s">
        <v>16</v>
      </c>
      <c r="N104" s="582"/>
      <c r="O104" s="1343"/>
      <c r="P104" s="1344"/>
      <c r="Q104" s="1344"/>
      <c r="R104" s="1344"/>
      <c r="S104" s="1344"/>
      <c r="T104" s="1344"/>
      <c r="U104" s="1344"/>
      <c r="V104" s="1344"/>
      <c r="W104" s="1344"/>
      <c r="X104" s="1344"/>
      <c r="Y104" s="1344"/>
      <c r="Z104" s="1344"/>
      <c r="AA104" s="1345"/>
      <c r="AB104" s="632" t="s">
        <v>478</v>
      </c>
      <c r="AC104" s="587"/>
      <c r="AD104" s="587"/>
      <c r="AE104" s="587"/>
      <c r="AF104" s="587"/>
      <c r="AG104" s="587"/>
      <c r="AH104" s="587"/>
      <c r="AI104" s="587"/>
      <c r="AJ104" s="587"/>
      <c r="AK104" s="587"/>
      <c r="AL104" s="587"/>
      <c r="AM104" s="587"/>
      <c r="AN104" s="587"/>
    </row>
    <row r="105" spans="1:40" s="525" customFormat="1" ht="22.5">
      <c r="A105" s="1290"/>
      <c r="B105" s="1290"/>
      <c r="C105" s="1290">
        <v>1</v>
      </c>
      <c r="D105" s="1081"/>
      <c r="E105" s="1083"/>
      <c r="F105" s="1083"/>
      <c r="G105" s="1081"/>
      <c r="H105" s="1081"/>
      <c r="I105" s="1069"/>
      <c r="J105" s="1064"/>
      <c r="K105" s="1063"/>
      <c r="L105" s="595" t="str">
        <f>mergeValue(A105) &amp;"."&amp; mergeValue(B105)&amp;"."&amp; mergeValue(C105)</f>
        <v>1.1.1</v>
      </c>
      <c r="M105" s="549" t="s">
        <v>7</v>
      </c>
      <c r="N105" s="582"/>
      <c r="O105" s="1343"/>
      <c r="P105" s="1344"/>
      <c r="Q105" s="1344"/>
      <c r="R105" s="1344"/>
      <c r="S105" s="1344"/>
      <c r="T105" s="1344"/>
      <c r="U105" s="1344"/>
      <c r="V105" s="1344"/>
      <c r="W105" s="1344"/>
      <c r="X105" s="1344"/>
      <c r="Y105" s="1344"/>
      <c r="Z105" s="1344"/>
      <c r="AA105" s="1345"/>
      <c r="AB105" s="632" t="s">
        <v>635</v>
      </c>
      <c r="AC105" s="587"/>
      <c r="AD105" s="587"/>
      <c r="AE105" s="587"/>
      <c r="AF105" s="587"/>
      <c r="AG105" s="587"/>
      <c r="AH105" s="587"/>
      <c r="AI105" s="587"/>
      <c r="AJ105" s="587"/>
      <c r="AK105" s="587"/>
      <c r="AL105" s="587"/>
      <c r="AM105" s="587"/>
      <c r="AN105" s="587"/>
    </row>
    <row r="106" spans="1:40" s="525" customFormat="1" ht="22.5">
      <c r="A106" s="1290"/>
      <c r="B106" s="1290"/>
      <c r="C106" s="1290"/>
      <c r="D106" s="1290">
        <v>1</v>
      </c>
      <c r="E106" s="1083"/>
      <c r="F106" s="1083"/>
      <c r="G106" s="1081"/>
      <c r="H106" s="1081"/>
      <c r="I106" s="1069"/>
      <c r="J106" s="1064"/>
      <c r="K106" s="1063"/>
      <c r="L106" s="595" t="str">
        <f>mergeValue(A106) &amp;"."&amp; mergeValue(B106)&amp;"."&amp; mergeValue(C106)&amp;"."&amp; mergeValue(D106)</f>
        <v>1.1.1.1</v>
      </c>
      <c r="M106" s="550" t="s">
        <v>22</v>
      </c>
      <c r="N106" s="582"/>
      <c r="O106" s="1343"/>
      <c r="P106" s="1344"/>
      <c r="Q106" s="1344"/>
      <c r="R106" s="1344"/>
      <c r="S106" s="1344"/>
      <c r="T106" s="1344"/>
      <c r="U106" s="1344"/>
      <c r="V106" s="1344"/>
      <c r="W106" s="1344"/>
      <c r="X106" s="1344"/>
      <c r="Y106" s="1344"/>
      <c r="Z106" s="1344"/>
      <c r="AA106" s="1345"/>
      <c r="AB106" s="632" t="s">
        <v>636</v>
      </c>
      <c r="AC106" s="587"/>
      <c r="AD106" s="587"/>
      <c r="AE106" s="587"/>
      <c r="AF106" s="587"/>
      <c r="AG106" s="587"/>
      <c r="AH106" s="587"/>
      <c r="AI106" s="587"/>
      <c r="AJ106" s="587"/>
      <c r="AK106" s="587"/>
      <c r="AL106" s="587"/>
      <c r="AM106" s="587"/>
      <c r="AN106" s="587"/>
    </row>
    <row r="107" spans="1:40" s="525" customFormat="1" ht="0.2" customHeight="1">
      <c r="A107" s="1290"/>
      <c r="B107" s="1290"/>
      <c r="C107" s="1290"/>
      <c r="D107" s="1290"/>
      <c r="E107" s="1290">
        <v>1</v>
      </c>
      <c r="F107" s="1083"/>
      <c r="G107" s="1081"/>
      <c r="H107" s="1081"/>
      <c r="I107" s="1068"/>
      <c r="J107" s="1064"/>
      <c r="K107" s="1063"/>
      <c r="L107" s="595"/>
      <c r="M107" s="556"/>
      <c r="N107" s="583"/>
      <c r="O107" s="1346"/>
      <c r="P107" s="1347"/>
      <c r="Q107" s="1347"/>
      <c r="R107" s="1347"/>
      <c r="S107" s="1347"/>
      <c r="T107" s="1347"/>
      <c r="U107" s="1347"/>
      <c r="V107" s="1347"/>
      <c r="W107" s="1347"/>
      <c r="X107" s="1347"/>
      <c r="Y107" s="1347"/>
      <c r="Z107" s="1347"/>
      <c r="AA107" s="1348"/>
      <c r="AB107" s="632"/>
      <c r="AC107" s="587"/>
      <c r="AD107" s="587"/>
      <c r="AE107" s="587"/>
      <c r="AF107" s="587"/>
      <c r="AG107" s="587"/>
      <c r="AH107" s="587"/>
      <c r="AI107" s="587"/>
      <c r="AJ107" s="587"/>
      <c r="AK107" s="587"/>
      <c r="AL107" s="587"/>
      <c r="AM107" s="587"/>
      <c r="AN107" s="587"/>
    </row>
    <row r="108" spans="1:40" s="525" customFormat="1" ht="90">
      <c r="A108" s="1290"/>
      <c r="B108" s="1290"/>
      <c r="C108" s="1290"/>
      <c r="D108" s="1290"/>
      <c r="E108" s="1290"/>
      <c r="F108" s="1290">
        <v>1</v>
      </c>
      <c r="G108" s="1081"/>
      <c r="H108" s="1081"/>
      <c r="I108" s="1312"/>
      <c r="J108" s="1064"/>
      <c r="K108" s="1063"/>
      <c r="L108" s="595" t="str">
        <f>mergeValue(A108) &amp;"."&amp; mergeValue(B108)&amp;"."&amp; mergeValue(C108)&amp;"."&amp; mergeValue(D108)&amp;"."&amp; mergeValue(F108)</f>
        <v>1.1.1.1.1</v>
      </c>
      <c r="M108" s="557" t="s">
        <v>10</v>
      </c>
      <c r="N108" s="583"/>
      <c r="O108" s="1293"/>
      <c r="P108" s="1294"/>
      <c r="Q108" s="1294"/>
      <c r="R108" s="1294"/>
      <c r="S108" s="1294"/>
      <c r="T108" s="1294"/>
      <c r="U108" s="1294"/>
      <c r="V108" s="1294"/>
      <c r="W108" s="1294"/>
      <c r="X108" s="1294"/>
      <c r="Y108" s="1294"/>
      <c r="Z108" s="1294"/>
      <c r="AA108" s="1295"/>
      <c r="AB108" s="632" t="s">
        <v>637</v>
      </c>
      <c r="AC108" s="587"/>
      <c r="AD108" s="591" t="str">
        <f>strCheckUnique(AE108:AE113)</f>
        <v/>
      </c>
      <c r="AE108" s="587"/>
      <c r="AF108" s="591"/>
      <c r="AG108" s="587"/>
      <c r="AH108" s="587"/>
      <c r="AI108" s="587"/>
      <c r="AJ108" s="587"/>
      <c r="AK108" s="587"/>
      <c r="AL108" s="587"/>
      <c r="AM108" s="587"/>
      <c r="AN108" s="587"/>
    </row>
    <row r="109" spans="1:40" s="525" customFormat="1" ht="135">
      <c r="A109" s="1290"/>
      <c r="B109" s="1290"/>
      <c r="C109" s="1290"/>
      <c r="D109" s="1290"/>
      <c r="E109" s="1290"/>
      <c r="F109" s="1290"/>
      <c r="G109" s="1290">
        <v>1</v>
      </c>
      <c r="H109" s="1081"/>
      <c r="I109" s="1312"/>
      <c r="J109" s="1313"/>
      <c r="K109" s="1070"/>
      <c r="L109" s="595" t="str">
        <f>mergeValue(A109) &amp;"."&amp; mergeValue(B109)&amp;"."&amp; mergeValue(C109)&amp;"."&amp; mergeValue(D109)&amp;"."&amp; mergeValue(F109)&amp;"."&amp; mergeValue(G109)</f>
        <v>1.1.1.1.1.1</v>
      </c>
      <c r="M109" s="1071" t="s">
        <v>652</v>
      </c>
      <c r="N109" s="648"/>
      <c r="O109" s="564"/>
      <c r="P109" s="564"/>
      <c r="Q109" s="564"/>
      <c r="R109" s="495"/>
      <c r="S109" s="1097"/>
      <c r="T109" s="495"/>
      <c r="U109" s="1097"/>
      <c r="V109" s="586" t="str">
        <f>W109 &amp; "-" &amp; Y109</f>
        <v>-</v>
      </c>
      <c r="W109" s="1301"/>
      <c r="X109" s="1286" t="s">
        <v>84</v>
      </c>
      <c r="Y109" s="1301"/>
      <c r="Z109" s="1286" t="s">
        <v>84</v>
      </c>
      <c r="AA109" s="539"/>
      <c r="AB109" s="632" t="s">
        <v>670</v>
      </c>
      <c r="AC109" s="587" t="str">
        <f>strCheckDate(O109:AA109)</f>
        <v/>
      </c>
      <c r="AD109" s="591"/>
      <c r="AE109" s="591" t="str">
        <f>IF(M109="","",M109 )</f>
        <v>горячая вода в системе централизованного теплоснабжения на горячее водоснабжение</v>
      </c>
      <c r="AF109" s="591"/>
      <c r="AG109" s="591"/>
      <c r="AH109" s="591"/>
      <c r="AI109" s="587"/>
      <c r="AJ109" s="587"/>
      <c r="AK109" s="587"/>
      <c r="AL109" s="587"/>
      <c r="AM109" s="587"/>
      <c r="AN109" s="587"/>
    </row>
    <row r="110" spans="1:40" s="525" customFormat="1" ht="102.75" customHeight="1">
      <c r="A110" s="1290"/>
      <c r="B110" s="1290"/>
      <c r="C110" s="1290"/>
      <c r="D110" s="1290"/>
      <c r="E110" s="1290"/>
      <c r="F110" s="1290"/>
      <c r="G110" s="1290"/>
      <c r="H110" s="1081">
        <v>1</v>
      </c>
      <c r="I110" s="1312"/>
      <c r="J110" s="1313"/>
      <c r="K110" s="1070"/>
      <c r="L110" s="595" t="str">
        <f>mergeValue(A110) &amp;"."&amp; mergeValue(B110)&amp;"."&amp; mergeValue(C110)&amp;"."&amp; mergeValue(D110)&amp;"."&amp; mergeValue(F110)&amp;"."&amp; mergeValue(G110)&amp;"."&amp; mergeValue(H110)</f>
        <v>1.1.1.1.1.1.1</v>
      </c>
      <c r="M110" s="1073"/>
      <c r="N110" s="496"/>
      <c r="O110" s="564"/>
      <c r="P110" s="564"/>
      <c r="Q110" s="564"/>
      <c r="R110" s="495"/>
      <c r="S110" s="1097"/>
      <c r="T110" s="495"/>
      <c r="U110" s="1097"/>
      <c r="V110" s="586" t="str">
        <f>W110 &amp; "-" &amp; Y110</f>
        <v>-</v>
      </c>
      <c r="W110" s="1301"/>
      <c r="X110" s="1286"/>
      <c r="Y110" s="1301"/>
      <c r="Z110" s="1286"/>
      <c r="AA110" s="672"/>
      <c r="AB110" s="1260" t="s">
        <v>671</v>
      </c>
      <c r="AC110" s="587" t="str">
        <f>strCheckDate(O110:AA110)</f>
        <v/>
      </c>
      <c r="AD110" s="587"/>
      <c r="AE110" s="587"/>
      <c r="AF110" s="591"/>
      <c r="AG110" s="587"/>
      <c r="AH110" s="587"/>
      <c r="AI110" s="587"/>
      <c r="AJ110" s="587"/>
      <c r="AK110" s="587"/>
      <c r="AL110" s="587"/>
      <c r="AM110" s="587"/>
      <c r="AN110" s="587"/>
    </row>
    <row r="111" spans="1:40" s="525" customFormat="1" ht="0.2" customHeight="1">
      <c r="A111" s="1290"/>
      <c r="B111" s="1290"/>
      <c r="C111" s="1290"/>
      <c r="D111" s="1290"/>
      <c r="E111" s="1290"/>
      <c r="F111" s="1290"/>
      <c r="G111" s="1290"/>
      <c r="H111" s="1081"/>
      <c r="I111" s="1312"/>
      <c r="J111" s="1313"/>
      <c r="K111" s="1070"/>
      <c r="L111" s="602"/>
      <c r="M111" s="648"/>
      <c r="N111" s="648"/>
      <c r="O111" s="564"/>
      <c r="P111" s="495"/>
      <c r="Q111" s="495"/>
      <c r="R111" s="495"/>
      <c r="S111" s="495"/>
      <c r="T111" s="495"/>
      <c r="U111" s="561"/>
      <c r="V111" s="586"/>
      <c r="W111" s="1285"/>
      <c r="X111" s="1286"/>
      <c r="Y111" s="1285"/>
      <c r="Z111" s="1286"/>
      <c r="AA111" s="539"/>
      <c r="AB111" s="1260"/>
      <c r="AC111" s="587"/>
      <c r="AD111" s="587"/>
      <c r="AE111" s="587"/>
      <c r="AF111" s="591">
        <f ca="1">OFFSET(AF111,-1,0)</f>
        <v>0</v>
      </c>
      <c r="AG111" s="587"/>
      <c r="AH111" s="587"/>
      <c r="AI111" s="587"/>
      <c r="AJ111" s="587"/>
      <c r="AK111" s="587"/>
      <c r="AL111" s="587"/>
      <c r="AM111" s="587"/>
      <c r="AN111" s="587"/>
    </row>
    <row r="112" spans="1:40" s="524" customFormat="1" ht="15" customHeight="1">
      <c r="A112" s="1290"/>
      <c r="B112" s="1290"/>
      <c r="C112" s="1290"/>
      <c r="D112" s="1290"/>
      <c r="E112" s="1290"/>
      <c r="F112" s="1290"/>
      <c r="G112" s="1290"/>
      <c r="H112" s="1081"/>
      <c r="I112" s="1312"/>
      <c r="J112" s="1313"/>
      <c r="K112" s="1072"/>
      <c r="L112" s="540"/>
      <c r="M112" s="559" t="s">
        <v>41</v>
      </c>
      <c r="N112" s="553"/>
      <c r="O112" s="547"/>
      <c r="P112" s="547"/>
      <c r="Q112" s="547"/>
      <c r="R112" s="547"/>
      <c r="S112" s="547"/>
      <c r="T112" s="547"/>
      <c r="U112" s="547"/>
      <c r="V112" s="547"/>
      <c r="W112" s="565"/>
      <c r="X112" s="566"/>
      <c r="Y112" s="565"/>
      <c r="Z112" s="553"/>
      <c r="AA112" s="562"/>
      <c r="AB112" s="1260"/>
      <c r="AC112" s="589"/>
      <c r="AD112" s="589"/>
      <c r="AE112" s="589"/>
      <c r="AF112" s="589"/>
      <c r="AG112" s="589"/>
      <c r="AH112" s="589"/>
      <c r="AI112" s="589"/>
      <c r="AJ112" s="589"/>
      <c r="AK112" s="589"/>
      <c r="AL112" s="589"/>
      <c r="AM112" s="589"/>
      <c r="AN112" s="589"/>
    </row>
    <row r="113" spans="1:40" s="524" customFormat="1" ht="15" customHeight="1">
      <c r="A113" s="1290"/>
      <c r="B113" s="1290"/>
      <c r="C113" s="1290"/>
      <c r="D113" s="1290"/>
      <c r="E113" s="1290"/>
      <c r="F113" s="1290"/>
      <c r="G113" s="1081"/>
      <c r="H113" s="1081"/>
      <c r="I113" s="1312"/>
      <c r="J113" s="1078"/>
      <c r="K113" s="1072"/>
      <c r="L113" s="540"/>
      <c r="M113" s="558" t="s">
        <v>25</v>
      </c>
      <c r="N113" s="559"/>
      <c r="O113" s="559"/>
      <c r="P113" s="559"/>
      <c r="Q113" s="559"/>
      <c r="R113" s="559"/>
      <c r="S113" s="559"/>
      <c r="T113" s="559"/>
      <c r="U113" s="559"/>
      <c r="V113" s="559"/>
      <c r="W113" s="559"/>
      <c r="X113" s="559"/>
      <c r="Y113" s="559"/>
      <c r="Z113" s="559"/>
      <c r="AA113" s="559"/>
      <c r="AB113" s="562"/>
      <c r="AC113" s="589"/>
      <c r="AD113" s="589"/>
      <c r="AE113" s="589"/>
      <c r="AF113" s="589"/>
      <c r="AG113" s="589"/>
      <c r="AH113" s="589"/>
      <c r="AI113" s="589"/>
      <c r="AJ113" s="589"/>
      <c r="AK113" s="589"/>
      <c r="AL113" s="589"/>
      <c r="AM113" s="589"/>
      <c r="AN113" s="589"/>
    </row>
    <row r="114" spans="1:40" s="524" customFormat="1" ht="15" customHeight="1">
      <c r="A114" s="1290"/>
      <c r="B114" s="1290"/>
      <c r="C114" s="1290"/>
      <c r="D114" s="1290"/>
      <c r="E114" s="1290"/>
      <c r="F114" s="1084"/>
      <c r="G114" s="1081"/>
      <c r="H114" s="1081"/>
      <c r="I114" s="1068"/>
      <c r="J114" s="1066"/>
      <c r="K114" s="1072"/>
      <c r="L114" s="540"/>
      <c r="M114" s="553" t="s">
        <v>11</v>
      </c>
      <c r="N114" s="552"/>
      <c r="O114" s="547"/>
      <c r="P114" s="547"/>
      <c r="Q114" s="547"/>
      <c r="R114" s="547"/>
      <c r="S114" s="547"/>
      <c r="T114" s="547"/>
      <c r="U114" s="547"/>
      <c r="V114" s="547"/>
      <c r="W114" s="575"/>
      <c r="X114" s="566"/>
      <c r="Y114" s="565"/>
      <c r="Z114" s="552"/>
      <c r="AA114" s="566"/>
      <c r="AB114" s="562"/>
      <c r="AC114" s="589"/>
      <c r="AD114" s="589"/>
      <c r="AE114" s="589"/>
      <c r="AF114" s="589"/>
      <c r="AG114" s="589"/>
      <c r="AH114" s="589"/>
      <c r="AI114" s="589"/>
      <c r="AJ114" s="589"/>
      <c r="AK114" s="589"/>
      <c r="AL114" s="589"/>
      <c r="AM114" s="589"/>
      <c r="AN114" s="589"/>
    </row>
    <row r="115" spans="1:40" s="524" customFormat="1" ht="0.2" customHeight="1">
      <c r="A115" s="1290"/>
      <c r="B115" s="1290"/>
      <c r="C115" s="1290"/>
      <c r="D115" s="1083"/>
      <c r="E115" s="1084"/>
      <c r="F115" s="1084"/>
      <c r="G115" s="1081"/>
      <c r="H115" s="1081"/>
      <c r="I115" s="1079"/>
      <c r="J115" s="1066"/>
      <c r="K115" s="1062"/>
      <c r="L115" s="540"/>
      <c r="M115" s="553"/>
      <c r="N115" s="553"/>
      <c r="O115" s="553"/>
      <c r="P115" s="553"/>
      <c r="Q115" s="553"/>
      <c r="R115" s="553"/>
      <c r="S115" s="553"/>
      <c r="T115" s="553"/>
      <c r="U115" s="553"/>
      <c r="V115" s="553"/>
      <c r="W115" s="553"/>
      <c r="X115" s="553"/>
      <c r="Y115" s="553"/>
      <c r="Z115" s="553"/>
      <c r="AA115" s="553"/>
      <c r="AB115" s="562"/>
      <c r="AC115" s="589"/>
      <c r="AD115" s="589"/>
      <c r="AE115" s="589"/>
      <c r="AF115" s="589"/>
      <c r="AG115" s="589"/>
      <c r="AH115" s="589"/>
      <c r="AI115" s="589"/>
      <c r="AJ115" s="589"/>
      <c r="AK115" s="589"/>
      <c r="AL115" s="589"/>
      <c r="AM115" s="589"/>
      <c r="AN115" s="589"/>
    </row>
    <row r="116" spans="1:40" s="524" customFormat="1" ht="15" customHeight="1">
      <c r="A116" s="1290"/>
      <c r="B116" s="1290"/>
      <c r="C116" s="1290"/>
      <c r="D116" s="1085"/>
      <c r="E116" s="1085"/>
      <c r="F116" s="1085"/>
      <c r="G116" s="1086"/>
      <c r="H116" s="1085"/>
      <c r="I116" s="1072"/>
      <c r="J116" s="1066"/>
      <c r="K116" s="1072"/>
      <c r="L116" s="540"/>
      <c r="M116" s="552" t="s">
        <v>17</v>
      </c>
      <c r="N116" s="551"/>
      <c r="O116" s="547"/>
      <c r="P116" s="547"/>
      <c r="Q116" s="547"/>
      <c r="R116" s="547"/>
      <c r="S116" s="547"/>
      <c r="T116" s="547"/>
      <c r="U116" s="547"/>
      <c r="V116" s="547"/>
      <c r="W116" s="575"/>
      <c r="X116" s="566"/>
      <c r="Y116" s="565"/>
      <c r="Z116" s="551"/>
      <c r="AA116" s="566"/>
      <c r="AB116" s="562"/>
      <c r="AC116" s="589"/>
      <c r="AD116" s="589"/>
      <c r="AE116" s="589"/>
      <c r="AF116" s="589"/>
      <c r="AG116" s="589"/>
      <c r="AH116" s="589"/>
      <c r="AI116" s="589"/>
      <c r="AJ116" s="589"/>
      <c r="AK116" s="589"/>
      <c r="AL116" s="589"/>
      <c r="AM116" s="589"/>
      <c r="AN116" s="589"/>
    </row>
    <row r="117" spans="1:40" s="524" customFormat="1" ht="15" customHeight="1">
      <c r="A117" s="1290"/>
      <c r="B117" s="1290"/>
      <c r="C117" s="1085"/>
      <c r="D117" s="1085"/>
      <c r="E117" s="1085"/>
      <c r="F117" s="1085"/>
      <c r="G117" s="1086"/>
      <c r="H117" s="1085"/>
      <c r="I117" s="1072"/>
      <c r="J117" s="1066"/>
      <c r="K117" s="1072"/>
      <c r="L117" s="540"/>
      <c r="M117" s="551" t="s">
        <v>18</v>
      </c>
      <c r="N117" s="551"/>
      <c r="O117" s="547"/>
      <c r="P117" s="547"/>
      <c r="Q117" s="547"/>
      <c r="R117" s="547"/>
      <c r="S117" s="547"/>
      <c r="T117" s="547"/>
      <c r="U117" s="547"/>
      <c r="V117" s="547"/>
      <c r="W117" s="575"/>
      <c r="X117" s="566"/>
      <c r="Y117" s="565"/>
      <c r="Z117" s="551"/>
      <c r="AA117" s="566"/>
      <c r="AB117" s="562"/>
      <c r="AC117" s="589"/>
      <c r="AD117" s="589"/>
      <c r="AE117" s="589"/>
      <c r="AF117" s="589"/>
      <c r="AG117" s="589"/>
      <c r="AH117" s="589"/>
      <c r="AI117" s="589"/>
      <c r="AJ117" s="589"/>
      <c r="AK117" s="589"/>
      <c r="AL117" s="589"/>
      <c r="AM117" s="589"/>
      <c r="AN117" s="589"/>
    </row>
    <row r="118" spans="1:40" s="524" customFormat="1" ht="15" customHeight="1">
      <c r="A118" s="1290"/>
      <c r="B118" s="1085"/>
      <c r="C118" s="1085"/>
      <c r="D118" s="1085"/>
      <c r="E118" s="1085"/>
      <c r="F118" s="1085"/>
      <c r="G118" s="1086"/>
      <c r="H118" s="1085"/>
      <c r="I118" s="1072"/>
      <c r="J118" s="1066"/>
      <c r="K118" s="1072"/>
      <c r="L118" s="540"/>
      <c r="M118" s="560" t="s">
        <v>19</v>
      </c>
      <c r="N118" s="551"/>
      <c r="O118" s="547"/>
      <c r="P118" s="547"/>
      <c r="Q118" s="547"/>
      <c r="R118" s="547"/>
      <c r="S118" s="547"/>
      <c r="T118" s="547"/>
      <c r="U118" s="547"/>
      <c r="V118" s="547"/>
      <c r="W118" s="575"/>
      <c r="X118" s="566"/>
      <c r="Y118" s="565"/>
      <c r="Z118" s="551"/>
      <c r="AA118" s="566"/>
      <c r="AB118" s="562"/>
      <c r="AC118" s="589"/>
      <c r="AD118" s="589"/>
      <c r="AE118" s="589"/>
      <c r="AF118" s="589"/>
      <c r="AG118" s="589"/>
      <c r="AH118" s="589"/>
      <c r="AI118" s="589"/>
      <c r="AJ118" s="589"/>
      <c r="AK118" s="589"/>
      <c r="AL118" s="589"/>
      <c r="AM118" s="589"/>
      <c r="AN118" s="589"/>
    </row>
    <row r="119" spans="1:40" s="524" customFormat="1" ht="15" customHeight="1">
      <c r="A119" s="1079"/>
      <c r="B119" s="1079"/>
      <c r="C119" s="1079"/>
      <c r="D119" s="1079"/>
      <c r="E119" s="1079"/>
      <c r="F119" s="1079"/>
      <c r="G119" s="1087"/>
      <c r="H119" s="1079"/>
      <c r="I119" s="1065"/>
      <c r="J119" s="1066"/>
      <c r="K119" s="1062"/>
      <c r="L119" s="540"/>
      <c r="M119" s="567" t="s">
        <v>309</v>
      </c>
      <c r="N119" s="551"/>
      <c r="O119" s="547"/>
      <c r="P119" s="547"/>
      <c r="Q119" s="547"/>
      <c r="R119" s="547"/>
      <c r="S119" s="547"/>
      <c r="T119" s="547"/>
      <c r="U119" s="547"/>
      <c r="V119" s="547"/>
      <c r="W119" s="575"/>
      <c r="X119" s="566"/>
      <c r="Y119" s="565"/>
      <c r="Z119" s="551"/>
      <c r="AA119" s="566"/>
      <c r="AB119" s="562"/>
      <c r="AC119" s="589"/>
      <c r="AD119" s="589"/>
      <c r="AE119" s="589"/>
      <c r="AF119" s="589"/>
      <c r="AG119" s="589"/>
      <c r="AH119" s="589"/>
      <c r="AI119" s="589"/>
      <c r="AJ119" s="589"/>
      <c r="AK119" s="589"/>
      <c r="AL119" s="589"/>
      <c r="AM119" s="589"/>
      <c r="AN119" s="589"/>
    </row>
    <row r="120" spans="1:40" s="687" customFormat="1" ht="102.75" customHeight="1">
      <c r="A120" s="930"/>
      <c r="B120" s="930"/>
      <c r="C120" s="930"/>
      <c r="D120" s="930"/>
      <c r="E120" s="930"/>
      <c r="F120" s="930"/>
      <c r="G120" s="934"/>
      <c r="H120" s="935">
        <v>1</v>
      </c>
      <c r="I120" s="933"/>
      <c r="J120" s="931"/>
      <c r="K120" s="932"/>
      <c r="L120" s="726" t="str">
        <f>mergeValue(A120) &amp;"."&amp; mergeValue(B120)&amp;"."&amp; mergeValue(C120)&amp;"."&amp; mergeValue(D120)&amp;"."&amp; mergeValue(F120)&amp;"."&amp; mergeValue(G120)&amp;"."&amp; mergeValue(H120)</f>
        <v>......1</v>
      </c>
      <c r="M120" s="1073"/>
      <c r="N120" s="715"/>
      <c r="O120" s="704"/>
      <c r="P120" s="704"/>
      <c r="Q120" s="704"/>
      <c r="R120" s="714"/>
      <c r="S120" s="1097"/>
      <c r="T120" s="714"/>
      <c r="U120" s="1097"/>
      <c r="V120" s="720" t="str">
        <f>W120 &amp; "-" &amp; Y120</f>
        <v>-</v>
      </c>
      <c r="W120" s="685"/>
      <c r="X120" s="652" t="s">
        <v>85</v>
      </c>
      <c r="Y120" s="1093"/>
      <c r="Z120" s="473" t="s">
        <v>85</v>
      </c>
      <c r="AA120" s="672"/>
      <c r="AB120" s="692"/>
      <c r="AC120" s="721" t="str">
        <f>strCheckDate(O120:AA120)</f>
        <v/>
      </c>
      <c r="AD120" s="721"/>
      <c r="AE120" s="721"/>
      <c r="AF120" s="724"/>
      <c r="AG120" s="721"/>
      <c r="AH120" s="721"/>
      <c r="AI120" s="721"/>
      <c r="AJ120" s="721"/>
      <c r="AK120" s="721"/>
      <c r="AL120" s="721"/>
      <c r="AM120" s="721"/>
      <c r="AN120" s="721"/>
    </row>
    <row r="123" spans="1:40" s="35" customFormat="1" ht="17.100000000000001" customHeight="1">
      <c r="G123" s="35" t="s">
        <v>13</v>
      </c>
      <c r="I123" s="35" t="s">
        <v>69</v>
      </c>
      <c r="U123" s="158"/>
    </row>
    <row r="124" spans="1:40" ht="17.100000000000001" customHeight="1">
      <c r="T124" s="122"/>
      <c r="U124" s="43"/>
    </row>
    <row r="125" spans="1:40" s="525" customFormat="1" ht="22.5">
      <c r="A125" s="1290">
        <v>1</v>
      </c>
      <c r="B125" s="942"/>
      <c r="C125" s="942"/>
      <c r="D125" s="942"/>
      <c r="E125" s="943"/>
      <c r="F125" s="944"/>
      <c r="G125" s="944"/>
      <c r="H125" s="944"/>
      <c r="I125" s="945"/>
      <c r="J125" s="940"/>
      <c r="K125" s="947"/>
      <c r="L125" s="595">
        <f>mergeValue(A125)</f>
        <v>1</v>
      </c>
      <c r="M125" s="643" t="s">
        <v>20</v>
      </c>
      <c r="N125" s="582"/>
      <c r="O125" s="1303"/>
      <c r="P125" s="1303"/>
      <c r="Q125" s="1303"/>
      <c r="R125" s="1303"/>
      <c r="S125" s="1303"/>
      <c r="T125" s="1303"/>
      <c r="U125" s="1303"/>
      <c r="V125" s="1303"/>
      <c r="W125" s="632" t="s">
        <v>660</v>
      </c>
      <c r="X125" s="587"/>
      <c r="Y125" s="587"/>
      <c r="Z125" s="587"/>
      <c r="AA125" s="587"/>
      <c r="AB125" s="587"/>
      <c r="AC125" s="587"/>
      <c r="AD125" s="587"/>
      <c r="AE125" s="587"/>
      <c r="AF125" s="587"/>
      <c r="AG125" s="587"/>
      <c r="AH125" s="587"/>
    </row>
    <row r="126" spans="1:40" s="525" customFormat="1" ht="22.5">
      <c r="A126" s="1290"/>
      <c r="B126" s="1290">
        <v>1</v>
      </c>
      <c r="C126" s="942"/>
      <c r="D126" s="942"/>
      <c r="E126" s="944"/>
      <c r="F126" s="944"/>
      <c r="G126" s="944"/>
      <c r="H126" s="944"/>
      <c r="I126" s="939"/>
      <c r="J126" s="938"/>
      <c r="K126" s="941"/>
      <c r="L126" s="595" t="str">
        <f>mergeValue(A126) &amp;"."&amp; mergeValue(B126)</f>
        <v>1.1</v>
      </c>
      <c r="M126" s="548" t="s">
        <v>16</v>
      </c>
      <c r="N126" s="582"/>
      <c r="O126" s="1303"/>
      <c r="P126" s="1303"/>
      <c r="Q126" s="1303"/>
      <c r="R126" s="1303"/>
      <c r="S126" s="1303"/>
      <c r="T126" s="1303"/>
      <c r="U126" s="1303"/>
      <c r="V126" s="1303"/>
      <c r="W126" s="632" t="s">
        <v>478</v>
      </c>
      <c r="X126" s="587"/>
      <c r="Y126" s="587"/>
      <c r="Z126" s="587"/>
      <c r="AA126" s="587"/>
      <c r="AB126" s="587"/>
      <c r="AC126" s="587"/>
      <c r="AD126" s="587"/>
      <c r="AE126" s="587"/>
      <c r="AF126" s="587"/>
      <c r="AG126" s="587"/>
      <c r="AH126" s="587"/>
    </row>
    <row r="127" spans="1:40" s="525" customFormat="1" ht="22.5">
      <c r="A127" s="1290"/>
      <c r="B127" s="1290"/>
      <c r="C127" s="1290">
        <v>1</v>
      </c>
      <c r="D127" s="942"/>
      <c r="E127" s="944"/>
      <c r="F127" s="944"/>
      <c r="G127" s="944"/>
      <c r="H127" s="944"/>
      <c r="I127" s="946"/>
      <c r="J127" s="938"/>
      <c r="K127" s="941"/>
      <c r="L127" s="595" t="str">
        <f>mergeValue(A127) &amp;"."&amp; mergeValue(B127)&amp;"."&amp; mergeValue(C127)</f>
        <v>1.1.1</v>
      </c>
      <c r="M127" s="549" t="s">
        <v>7</v>
      </c>
      <c r="N127" s="582"/>
      <c r="O127" s="1303"/>
      <c r="P127" s="1303"/>
      <c r="Q127" s="1303"/>
      <c r="R127" s="1303"/>
      <c r="S127" s="1303"/>
      <c r="T127" s="1303"/>
      <c r="U127" s="1303"/>
      <c r="V127" s="1303"/>
      <c r="W127" s="632" t="s">
        <v>635</v>
      </c>
      <c r="X127" s="587"/>
      <c r="Y127" s="587"/>
      <c r="Z127" s="587"/>
      <c r="AA127" s="587"/>
      <c r="AB127" s="587"/>
      <c r="AC127" s="587"/>
      <c r="AD127" s="587"/>
      <c r="AE127" s="587"/>
      <c r="AF127" s="587"/>
      <c r="AG127" s="587"/>
      <c r="AH127" s="587"/>
    </row>
    <row r="128" spans="1:40" s="525" customFormat="1" ht="22.5">
      <c r="A128" s="1290"/>
      <c r="B128" s="1290"/>
      <c r="C128" s="1290"/>
      <c r="D128" s="1290">
        <v>1</v>
      </c>
      <c r="E128" s="944"/>
      <c r="F128" s="944"/>
      <c r="G128" s="944"/>
      <c r="H128" s="944"/>
      <c r="I128" s="946"/>
      <c r="J128" s="938"/>
      <c r="K128" s="941"/>
      <c r="L128" s="595" t="str">
        <f>mergeValue(A128) &amp;"."&amp; mergeValue(B128)&amp;"."&amp; mergeValue(C128)&amp;"."&amp; mergeValue(D128)</f>
        <v>1.1.1.1</v>
      </c>
      <c r="M128" s="550" t="s">
        <v>22</v>
      </c>
      <c r="N128" s="582"/>
      <c r="O128" s="1303"/>
      <c r="P128" s="1303"/>
      <c r="Q128" s="1303"/>
      <c r="R128" s="1303"/>
      <c r="S128" s="1303"/>
      <c r="T128" s="1303"/>
      <c r="U128" s="1303"/>
      <c r="V128" s="1303"/>
      <c r="W128" s="632" t="s">
        <v>636</v>
      </c>
      <c r="X128" s="587"/>
      <c r="Y128" s="587"/>
      <c r="Z128" s="587"/>
      <c r="AA128" s="587"/>
      <c r="AB128" s="587"/>
      <c r="AC128" s="587"/>
      <c r="AD128" s="587"/>
      <c r="AE128" s="587"/>
      <c r="AF128" s="587"/>
      <c r="AG128" s="587"/>
      <c r="AH128" s="587"/>
    </row>
    <row r="129" spans="1:34" s="525" customFormat="1" ht="11.25" hidden="1" customHeight="1">
      <c r="A129" s="1290"/>
      <c r="B129" s="1290"/>
      <c r="C129" s="1290"/>
      <c r="D129" s="1290"/>
      <c r="E129" s="1290">
        <v>1</v>
      </c>
      <c r="F129" s="944"/>
      <c r="G129" s="944"/>
      <c r="H129" s="942">
        <v>1</v>
      </c>
      <c r="I129" s="1290">
        <v>1</v>
      </c>
      <c r="J129" s="944"/>
      <c r="K129" s="949"/>
      <c r="L129" s="595"/>
      <c r="M129" s="556"/>
      <c r="N129" s="583"/>
      <c r="O129" s="633"/>
      <c r="P129" s="633"/>
      <c r="Q129" s="633"/>
      <c r="R129" s="633"/>
      <c r="S129" s="633"/>
      <c r="T129" s="633"/>
      <c r="U129" s="633"/>
      <c r="V129" s="510"/>
      <c r="W129" s="561"/>
      <c r="X129" s="587"/>
      <c r="Y129" s="587"/>
      <c r="Z129" s="587"/>
      <c r="AA129" s="587"/>
      <c r="AB129" s="587"/>
      <c r="AC129" s="587"/>
      <c r="AD129" s="587"/>
      <c r="AE129" s="587"/>
      <c r="AF129" s="587"/>
      <c r="AG129" s="587"/>
      <c r="AH129" s="587"/>
    </row>
    <row r="130" spans="1:34" s="525" customFormat="1" ht="90">
      <c r="A130" s="1290"/>
      <c r="B130" s="1290"/>
      <c r="C130" s="1290"/>
      <c r="D130" s="1290"/>
      <c r="E130" s="1290"/>
      <c r="F130" s="1290">
        <v>1</v>
      </c>
      <c r="G130" s="942"/>
      <c r="H130" s="942"/>
      <c r="I130" s="1290"/>
      <c r="J130" s="1290">
        <v>1</v>
      </c>
      <c r="K130" s="950"/>
      <c r="L130" s="595" t="str">
        <f>mergeValue(A130) &amp;"."&amp; mergeValue(B130)&amp;"."&amp; mergeValue(C130)&amp;"."&amp; mergeValue(D130)&amp;"."&amp;  mergeValue(F130)</f>
        <v>1.1.1.1.1</v>
      </c>
      <c r="M130" s="557" t="s">
        <v>10</v>
      </c>
      <c r="N130" s="583"/>
      <c r="O130" s="1292"/>
      <c r="P130" s="1292"/>
      <c r="Q130" s="1292"/>
      <c r="R130" s="1292"/>
      <c r="S130" s="1292"/>
      <c r="T130" s="1292"/>
      <c r="U130" s="1292"/>
      <c r="V130" s="1292"/>
      <c r="W130" s="632" t="s">
        <v>637</v>
      </c>
      <c r="X130" s="587"/>
      <c r="Y130" s="591" t="str">
        <f>strCheckUnique(Z130:Z133)</f>
        <v/>
      </c>
      <c r="Z130" s="587"/>
      <c r="AA130" s="591"/>
      <c r="AB130" s="587"/>
      <c r="AC130" s="587"/>
      <c r="AD130" s="587"/>
      <c r="AE130" s="587"/>
      <c r="AF130" s="587"/>
      <c r="AG130" s="587"/>
      <c r="AH130" s="587"/>
    </row>
    <row r="131" spans="1:34" s="525" customFormat="1" ht="191.25" customHeight="1">
      <c r="A131" s="1290"/>
      <c r="B131" s="1290"/>
      <c r="C131" s="1290"/>
      <c r="D131" s="1290"/>
      <c r="E131" s="1290"/>
      <c r="F131" s="1290"/>
      <c r="G131" s="942">
        <v>1</v>
      </c>
      <c r="H131" s="942"/>
      <c r="I131" s="1290"/>
      <c r="J131" s="1290"/>
      <c r="K131" s="950">
        <v>1</v>
      </c>
      <c r="L131" s="595" t="str">
        <f>mergeValue(A131) &amp;"."&amp; mergeValue(B131)&amp;"."&amp; mergeValue(C131)&amp;"."&amp; mergeValue(D131)&amp;"."&amp; mergeValue(F131)&amp;"."&amp; mergeValue(G131)</f>
        <v>1.1.1.1.1.1</v>
      </c>
      <c r="M131" s="1071"/>
      <c r="N131" s="588"/>
      <c r="O131" s="564"/>
      <c r="P131" s="564"/>
      <c r="Q131" s="1096"/>
      <c r="R131" s="1301"/>
      <c r="S131" s="1286" t="s">
        <v>84</v>
      </c>
      <c r="T131" s="1301"/>
      <c r="U131" s="1286" t="s">
        <v>85</v>
      </c>
      <c r="V131" s="580"/>
      <c r="W131" s="1260" t="s">
        <v>661</v>
      </c>
      <c r="X131" s="587" t="str">
        <f>strCheckDate(O132:V132)</f>
        <v/>
      </c>
      <c r="Y131" s="591"/>
      <c r="Z131" s="591" t="str">
        <f>IF(M131="","",M131 )</f>
        <v/>
      </c>
      <c r="AA131" s="591"/>
      <c r="AB131" s="591"/>
      <c r="AC131" s="591"/>
      <c r="AD131" s="587"/>
      <c r="AE131" s="587"/>
      <c r="AF131" s="587"/>
      <c r="AG131" s="587"/>
      <c r="AH131" s="587"/>
    </row>
    <row r="132" spans="1:34" s="525" customFormat="1" ht="0.2" customHeight="1">
      <c r="A132" s="1290"/>
      <c r="B132" s="1290"/>
      <c r="C132" s="1290"/>
      <c r="D132" s="1290"/>
      <c r="E132" s="1290"/>
      <c r="F132" s="1290"/>
      <c r="G132" s="942"/>
      <c r="H132" s="942"/>
      <c r="I132" s="1290"/>
      <c r="J132" s="1290"/>
      <c r="K132" s="950"/>
      <c r="L132" s="602"/>
      <c r="M132" s="648"/>
      <c r="N132" s="588"/>
      <c r="O132" s="564"/>
      <c r="P132" s="564"/>
      <c r="Q132" s="586" t="str">
        <f>R131 &amp; "-" &amp; T131</f>
        <v>-</v>
      </c>
      <c r="R132" s="1285"/>
      <c r="S132" s="1286"/>
      <c r="T132" s="1285"/>
      <c r="U132" s="1286"/>
      <c r="V132" s="580"/>
      <c r="W132" s="1260"/>
      <c r="X132" s="587"/>
      <c r="Y132" s="587"/>
      <c r="Z132" s="587"/>
      <c r="AA132" s="587"/>
      <c r="AB132" s="587"/>
      <c r="AC132" s="587"/>
      <c r="AD132" s="587"/>
      <c r="AE132" s="587"/>
      <c r="AF132" s="587"/>
      <c r="AG132" s="587"/>
      <c r="AH132" s="587"/>
    </row>
    <row r="133" spans="1:34" s="524" customFormat="1" ht="15" customHeight="1">
      <c r="A133" s="1290"/>
      <c r="B133" s="1290"/>
      <c r="C133" s="1290"/>
      <c r="D133" s="1290"/>
      <c r="E133" s="1290"/>
      <c r="F133" s="1290"/>
      <c r="G133" s="944"/>
      <c r="H133" s="942"/>
      <c r="I133" s="1290"/>
      <c r="J133" s="1290"/>
      <c r="K133" s="949"/>
      <c r="L133" s="540"/>
      <c r="M133" s="558" t="s">
        <v>25</v>
      </c>
      <c r="N133" s="553"/>
      <c r="O133" s="547"/>
      <c r="P133" s="547"/>
      <c r="Q133" s="547"/>
      <c r="R133" s="575"/>
      <c r="S133" s="566"/>
      <c r="T133" s="565"/>
      <c r="U133" s="553"/>
      <c r="V133" s="562"/>
      <c r="W133" s="1260"/>
      <c r="X133" s="589"/>
      <c r="Y133" s="589"/>
      <c r="Z133" s="589"/>
      <c r="AA133" s="589"/>
      <c r="AB133" s="589"/>
      <c r="AC133" s="589"/>
      <c r="AD133" s="589"/>
      <c r="AE133" s="589"/>
      <c r="AF133" s="589"/>
      <c r="AG133" s="589"/>
      <c r="AH133" s="589"/>
    </row>
    <row r="134" spans="1:34" s="524" customFormat="1" ht="15" customHeight="1">
      <c r="A134" s="1290"/>
      <c r="B134" s="1290"/>
      <c r="C134" s="1290"/>
      <c r="D134" s="1290"/>
      <c r="E134" s="1290"/>
      <c r="F134" s="944"/>
      <c r="G134" s="944"/>
      <c r="H134" s="942"/>
      <c r="I134" s="1290"/>
      <c r="J134" s="944"/>
      <c r="K134" s="949"/>
      <c r="L134" s="540"/>
      <c r="M134" s="553" t="s">
        <v>11</v>
      </c>
      <c r="N134" s="552"/>
      <c r="O134" s="547"/>
      <c r="P134" s="547"/>
      <c r="Q134" s="547"/>
      <c r="R134" s="575"/>
      <c r="S134" s="566"/>
      <c r="T134" s="565"/>
      <c r="U134" s="552"/>
      <c r="V134" s="566"/>
      <c r="W134" s="562"/>
      <c r="X134" s="589"/>
      <c r="Y134" s="589"/>
      <c r="Z134" s="589"/>
      <c r="AA134" s="589"/>
      <c r="AB134" s="589"/>
      <c r="AC134" s="589"/>
      <c r="AD134" s="589"/>
      <c r="AE134" s="589"/>
      <c r="AF134" s="589"/>
      <c r="AG134" s="589"/>
      <c r="AH134" s="589"/>
    </row>
    <row r="135" spans="1:34" s="524" customFormat="1" ht="0.2" customHeight="1">
      <c r="A135" s="1290"/>
      <c r="B135" s="1290"/>
      <c r="C135" s="1290"/>
      <c r="D135" s="1290"/>
      <c r="E135" s="948"/>
      <c r="F135" s="944"/>
      <c r="G135" s="944"/>
      <c r="H135" s="944"/>
      <c r="I135" s="940"/>
      <c r="J135" s="937"/>
      <c r="K135" s="947"/>
      <c r="L135" s="540"/>
      <c r="M135" s="553"/>
      <c r="N135" s="551"/>
      <c r="O135" s="547"/>
      <c r="P135" s="547"/>
      <c r="Q135" s="547"/>
      <c r="R135" s="575"/>
      <c r="S135" s="566"/>
      <c r="T135" s="565"/>
      <c r="U135" s="551"/>
      <c r="V135" s="566"/>
      <c r="W135" s="562"/>
      <c r="X135" s="589"/>
      <c r="Y135" s="589"/>
      <c r="Z135" s="589"/>
      <c r="AA135" s="589"/>
      <c r="AB135" s="589"/>
      <c r="AC135" s="589"/>
      <c r="AD135" s="589"/>
      <c r="AE135" s="589"/>
      <c r="AF135" s="589"/>
      <c r="AG135" s="589"/>
      <c r="AH135" s="589"/>
    </row>
    <row r="136" spans="1:34" s="524" customFormat="1" ht="15" customHeight="1">
      <c r="A136" s="1290"/>
      <c r="B136" s="1290"/>
      <c r="C136" s="1290"/>
      <c r="D136" s="948"/>
      <c r="E136" s="948"/>
      <c r="F136" s="944"/>
      <c r="G136" s="944"/>
      <c r="H136" s="944"/>
      <c r="I136" s="940"/>
      <c r="J136" s="937"/>
      <c r="K136" s="947"/>
      <c r="L136" s="540"/>
      <c r="M136" s="552" t="s">
        <v>17</v>
      </c>
      <c r="N136" s="551"/>
      <c r="O136" s="547"/>
      <c r="P136" s="547"/>
      <c r="Q136" s="547"/>
      <c r="R136" s="575"/>
      <c r="S136" s="566"/>
      <c r="T136" s="565"/>
      <c r="U136" s="551"/>
      <c r="V136" s="566"/>
      <c r="W136" s="562"/>
      <c r="X136" s="589"/>
      <c r="Y136" s="589"/>
      <c r="Z136" s="589"/>
      <c r="AA136" s="589"/>
      <c r="AB136" s="589"/>
      <c r="AC136" s="589"/>
      <c r="AD136" s="589"/>
      <c r="AE136" s="589"/>
      <c r="AF136" s="589"/>
      <c r="AG136" s="589"/>
      <c r="AH136" s="589"/>
    </row>
    <row r="137" spans="1:34" s="524" customFormat="1" ht="15" customHeight="1">
      <c r="A137" s="1290"/>
      <c r="B137" s="1290"/>
      <c r="C137" s="948"/>
      <c r="D137" s="948"/>
      <c r="E137" s="948"/>
      <c r="F137" s="948"/>
      <c r="G137" s="953"/>
      <c r="H137" s="940"/>
      <c r="I137" s="951"/>
      <c r="J137" s="937"/>
      <c r="K137" s="952"/>
      <c r="L137" s="540"/>
      <c r="M137" s="551" t="s">
        <v>18</v>
      </c>
      <c r="N137" s="551"/>
      <c r="O137" s="547"/>
      <c r="P137" s="547"/>
      <c r="Q137" s="547"/>
      <c r="R137" s="575"/>
      <c r="S137" s="566"/>
      <c r="T137" s="565"/>
      <c r="U137" s="551"/>
      <c r="V137" s="566"/>
      <c r="W137" s="562"/>
      <c r="X137" s="589"/>
      <c r="Y137" s="589"/>
      <c r="Z137" s="589"/>
      <c r="AA137" s="589"/>
      <c r="AB137" s="589"/>
      <c r="AC137" s="589"/>
      <c r="AD137" s="589"/>
      <c r="AE137" s="589"/>
      <c r="AF137" s="589"/>
      <c r="AG137" s="589"/>
      <c r="AH137" s="589"/>
    </row>
    <row r="138" spans="1:34" s="524" customFormat="1" ht="15" customHeight="1">
      <c r="A138" s="1290"/>
      <c r="B138" s="948"/>
      <c r="C138" s="948"/>
      <c r="D138" s="948"/>
      <c r="E138" s="948"/>
      <c r="F138" s="948"/>
      <c r="G138" s="953"/>
      <c r="H138" s="940"/>
      <c r="I138" s="940"/>
      <c r="J138" s="937"/>
      <c r="K138" s="947"/>
      <c r="L138" s="540"/>
      <c r="M138" s="560" t="s">
        <v>19</v>
      </c>
      <c r="N138" s="551"/>
      <c r="O138" s="547"/>
      <c r="P138" s="547"/>
      <c r="Q138" s="547"/>
      <c r="R138" s="575"/>
      <c r="S138" s="566"/>
      <c r="T138" s="565"/>
      <c r="U138" s="551"/>
      <c r="V138" s="566"/>
      <c r="W138" s="562"/>
      <c r="X138" s="589"/>
      <c r="Y138" s="589"/>
      <c r="Z138" s="589"/>
      <c r="AA138" s="589"/>
      <c r="AB138" s="589"/>
      <c r="AC138" s="589"/>
      <c r="AD138" s="589"/>
      <c r="AE138" s="589"/>
      <c r="AF138" s="589"/>
      <c r="AG138" s="589"/>
      <c r="AH138" s="589"/>
    </row>
    <row r="139" spans="1:34" s="524" customFormat="1" ht="15" customHeight="1">
      <c r="A139" s="936"/>
      <c r="B139" s="936"/>
      <c r="C139" s="936"/>
      <c r="D139" s="936"/>
      <c r="E139" s="936"/>
      <c r="F139" s="936"/>
      <c r="G139" s="936"/>
      <c r="H139" s="936"/>
      <c r="I139" s="936"/>
      <c r="J139" s="936"/>
      <c r="K139" s="936"/>
      <c r="L139" s="494"/>
      <c r="M139" s="567" t="s">
        <v>309</v>
      </c>
      <c r="N139" s="551"/>
      <c r="O139" s="547"/>
      <c r="P139" s="547"/>
      <c r="Q139" s="547"/>
      <c r="R139" s="575"/>
      <c r="S139" s="566"/>
      <c r="T139" s="565"/>
      <c r="U139" s="551"/>
      <c r="V139" s="566"/>
      <c r="W139" s="562"/>
      <c r="X139" s="589"/>
      <c r="Y139" s="589"/>
      <c r="Z139" s="589"/>
      <c r="AA139" s="589"/>
      <c r="AB139" s="589"/>
      <c r="AC139" s="589"/>
      <c r="AD139" s="589"/>
      <c r="AE139" s="589"/>
      <c r="AF139" s="589"/>
      <c r="AG139" s="589"/>
      <c r="AH139" s="589"/>
    </row>
    <row r="140" spans="1:34" ht="17.100000000000001" customHeight="1">
      <c r="X140" s="204"/>
      <c r="Y140" s="204"/>
      <c r="Z140" s="204"/>
      <c r="AA140" s="204"/>
      <c r="AB140" s="204"/>
      <c r="AC140" s="204"/>
      <c r="AD140" s="204"/>
      <c r="AE140" s="204"/>
      <c r="AF140" s="204"/>
      <c r="AG140" s="204"/>
      <c r="AH140" s="204"/>
    </row>
    <row r="141" spans="1:34" s="35" customFormat="1" ht="17.100000000000001" customHeight="1">
      <c r="G141" s="35" t="s">
        <v>13</v>
      </c>
      <c r="I141" s="35" t="s">
        <v>183</v>
      </c>
      <c r="V141" s="158"/>
      <c r="X141" s="217"/>
      <c r="Y141" s="217"/>
      <c r="Z141" s="217"/>
      <c r="AA141" s="217"/>
      <c r="AB141" s="217"/>
      <c r="AC141" s="217"/>
      <c r="AD141" s="217"/>
      <c r="AE141" s="217"/>
      <c r="AF141" s="217"/>
      <c r="AG141" s="217"/>
      <c r="AH141" s="217"/>
    </row>
    <row r="142" spans="1:34" ht="17.100000000000001" customHeight="1">
      <c r="T142" s="122"/>
      <c r="U142" s="43"/>
      <c r="X142" s="204"/>
      <c r="Y142" s="204"/>
      <c r="Z142" s="204"/>
      <c r="AA142" s="204"/>
      <c r="AB142" s="204"/>
      <c r="AC142" s="204"/>
      <c r="AD142" s="204"/>
      <c r="AE142" s="204"/>
      <c r="AF142" s="204"/>
      <c r="AG142" s="204"/>
      <c r="AH142" s="204"/>
    </row>
    <row r="143" spans="1:34" s="525" customFormat="1" ht="22.5">
      <c r="A143" s="1290">
        <v>1</v>
      </c>
      <c r="B143" s="960"/>
      <c r="C143" s="960"/>
      <c r="D143" s="960"/>
      <c r="E143" s="961"/>
      <c r="F143" s="962"/>
      <c r="G143" s="962"/>
      <c r="H143" s="962"/>
      <c r="I143" s="963"/>
      <c r="J143" s="958"/>
      <c r="K143" s="965"/>
      <c r="L143" s="595">
        <f>mergeValue(A143)</f>
        <v>1</v>
      </c>
      <c r="M143" s="643" t="s">
        <v>20</v>
      </c>
      <c r="N143" s="582"/>
      <c r="O143" s="1303"/>
      <c r="P143" s="1303"/>
      <c r="Q143" s="1303"/>
      <c r="R143" s="1303"/>
      <c r="S143" s="1303"/>
      <c r="T143" s="1303"/>
      <c r="U143" s="1303"/>
      <c r="V143" s="1303"/>
      <c r="W143" s="632" t="s">
        <v>660</v>
      </c>
      <c r="X143" s="587"/>
      <c r="Y143" s="587"/>
      <c r="Z143" s="587"/>
      <c r="AA143" s="587"/>
      <c r="AB143" s="587"/>
      <c r="AC143" s="587"/>
      <c r="AD143" s="587"/>
      <c r="AE143" s="587"/>
      <c r="AF143" s="587"/>
      <c r="AG143" s="587"/>
      <c r="AH143" s="587"/>
    </row>
    <row r="144" spans="1:34" s="525" customFormat="1" ht="22.5">
      <c r="A144" s="1290"/>
      <c r="B144" s="1290">
        <v>1</v>
      </c>
      <c r="C144" s="960"/>
      <c r="D144" s="960"/>
      <c r="E144" s="962"/>
      <c r="F144" s="962"/>
      <c r="G144" s="962"/>
      <c r="H144" s="962"/>
      <c r="I144" s="957"/>
      <c r="J144" s="956"/>
      <c r="K144" s="959"/>
      <c r="L144" s="595" t="str">
        <f>mergeValue(A144) &amp;"."&amp; mergeValue(B144)</f>
        <v>1.1</v>
      </c>
      <c r="M144" s="548" t="s">
        <v>16</v>
      </c>
      <c r="N144" s="582"/>
      <c r="O144" s="1303"/>
      <c r="P144" s="1303"/>
      <c r="Q144" s="1303"/>
      <c r="R144" s="1303"/>
      <c r="S144" s="1303"/>
      <c r="T144" s="1303"/>
      <c r="U144" s="1303"/>
      <c r="V144" s="1303"/>
      <c r="W144" s="632" t="s">
        <v>478</v>
      </c>
      <c r="X144" s="587"/>
      <c r="Y144" s="587"/>
      <c r="Z144" s="587"/>
      <c r="AA144" s="587"/>
      <c r="AB144" s="587"/>
      <c r="AC144" s="587"/>
      <c r="AD144" s="587"/>
      <c r="AE144" s="587"/>
      <c r="AF144" s="587"/>
      <c r="AG144" s="587"/>
      <c r="AH144" s="587"/>
    </row>
    <row r="145" spans="1:35" s="525" customFormat="1" ht="22.5">
      <c r="A145" s="1290"/>
      <c r="B145" s="1290"/>
      <c r="C145" s="1290">
        <v>1</v>
      </c>
      <c r="D145" s="960"/>
      <c r="E145" s="962"/>
      <c r="F145" s="962"/>
      <c r="G145" s="962"/>
      <c r="H145" s="962"/>
      <c r="I145" s="964"/>
      <c r="J145" s="956"/>
      <c r="K145" s="959"/>
      <c r="L145" s="595" t="str">
        <f>mergeValue(A145) &amp;"."&amp; mergeValue(B145)&amp;"."&amp; mergeValue(C145)</f>
        <v>1.1.1</v>
      </c>
      <c r="M145" s="549" t="s">
        <v>7</v>
      </c>
      <c r="N145" s="582"/>
      <c r="O145" s="1303"/>
      <c r="P145" s="1303"/>
      <c r="Q145" s="1303"/>
      <c r="R145" s="1303"/>
      <c r="S145" s="1303"/>
      <c r="T145" s="1303"/>
      <c r="U145" s="1303"/>
      <c r="V145" s="1303"/>
      <c r="W145" s="632" t="s">
        <v>635</v>
      </c>
      <c r="X145" s="587"/>
      <c r="Y145" s="587"/>
      <c r="Z145" s="587"/>
      <c r="AA145" s="587"/>
      <c r="AB145" s="587"/>
      <c r="AC145" s="587"/>
      <c r="AD145" s="587"/>
      <c r="AE145" s="587"/>
      <c r="AF145" s="587"/>
      <c r="AG145" s="587"/>
      <c r="AH145" s="587"/>
    </row>
    <row r="146" spans="1:35" s="525" customFormat="1" ht="22.5">
      <c r="A146" s="1290"/>
      <c r="B146" s="1290"/>
      <c r="C146" s="1290"/>
      <c r="D146" s="1290">
        <v>1</v>
      </c>
      <c r="E146" s="962"/>
      <c r="F146" s="962"/>
      <c r="G146" s="962"/>
      <c r="H146" s="962"/>
      <c r="I146" s="964"/>
      <c r="J146" s="956"/>
      <c r="K146" s="959"/>
      <c r="L146" s="595" t="str">
        <f>mergeValue(A146) &amp;"."&amp; mergeValue(B146)&amp;"."&amp; mergeValue(C146)&amp;"."&amp; mergeValue(D146)</f>
        <v>1.1.1.1</v>
      </c>
      <c r="M146" s="550" t="s">
        <v>22</v>
      </c>
      <c r="N146" s="582"/>
      <c r="O146" s="1303"/>
      <c r="P146" s="1303"/>
      <c r="Q146" s="1303"/>
      <c r="R146" s="1303"/>
      <c r="S146" s="1303"/>
      <c r="T146" s="1303"/>
      <c r="U146" s="1303"/>
      <c r="V146" s="1303"/>
      <c r="W146" s="632" t="s">
        <v>636</v>
      </c>
      <c r="X146" s="587"/>
      <c r="Y146" s="587"/>
      <c r="Z146" s="587"/>
      <c r="AA146" s="587"/>
      <c r="AB146" s="587"/>
      <c r="AC146" s="587"/>
      <c r="AD146" s="587"/>
      <c r="AE146" s="587"/>
      <c r="AF146" s="587"/>
      <c r="AG146" s="587"/>
      <c r="AH146" s="587"/>
    </row>
    <row r="147" spans="1:35" s="525" customFormat="1" ht="11.25" hidden="1" customHeight="1">
      <c r="A147" s="1290"/>
      <c r="B147" s="1290"/>
      <c r="C147" s="1290"/>
      <c r="D147" s="1290"/>
      <c r="E147" s="1290">
        <v>1</v>
      </c>
      <c r="F147" s="962"/>
      <c r="G147" s="962"/>
      <c r="H147" s="960">
        <v>1</v>
      </c>
      <c r="I147" s="1290">
        <v>1</v>
      </c>
      <c r="J147" s="962"/>
      <c r="K147" s="967"/>
      <c r="L147" s="595"/>
      <c r="M147" s="556"/>
      <c r="N147" s="583"/>
      <c r="O147" s="633"/>
      <c r="P147" s="633"/>
      <c r="Q147" s="633"/>
      <c r="R147" s="633"/>
      <c r="S147" s="633"/>
      <c r="T147" s="633"/>
      <c r="U147" s="633"/>
      <c r="V147" s="510"/>
      <c r="W147" s="561"/>
      <c r="X147" s="587"/>
      <c r="Y147" s="587"/>
      <c r="Z147" s="587"/>
      <c r="AA147" s="587"/>
      <c r="AB147" s="587"/>
      <c r="AC147" s="587"/>
      <c r="AD147" s="587"/>
      <c r="AE147" s="587"/>
      <c r="AF147" s="587"/>
      <c r="AG147" s="587"/>
      <c r="AH147" s="587"/>
    </row>
    <row r="148" spans="1:35" s="525" customFormat="1" ht="90">
      <c r="A148" s="1290"/>
      <c r="B148" s="1290"/>
      <c r="C148" s="1290"/>
      <c r="D148" s="1290"/>
      <c r="E148" s="1290"/>
      <c r="F148" s="1290">
        <v>1</v>
      </c>
      <c r="G148" s="960"/>
      <c r="H148" s="960"/>
      <c r="I148" s="1290"/>
      <c r="J148" s="1290">
        <v>1</v>
      </c>
      <c r="K148" s="968"/>
      <c r="L148" s="595" t="str">
        <f>mergeValue(A148) &amp;"."&amp; mergeValue(B148)&amp;"."&amp; mergeValue(C148)&amp;"."&amp; mergeValue(D148)&amp;"."&amp;  mergeValue(F148)</f>
        <v>1.1.1.1.1</v>
      </c>
      <c r="M148" s="557" t="s">
        <v>10</v>
      </c>
      <c r="N148" s="583"/>
      <c r="O148" s="1292"/>
      <c r="P148" s="1292"/>
      <c r="Q148" s="1292"/>
      <c r="R148" s="1292"/>
      <c r="S148" s="1292"/>
      <c r="T148" s="1292"/>
      <c r="U148" s="1292"/>
      <c r="V148" s="1292"/>
      <c r="W148" s="632" t="s">
        <v>637</v>
      </c>
      <c r="X148" s="587"/>
      <c r="Y148" s="591" t="str">
        <f>strCheckUnique(Z148:Z151)</f>
        <v/>
      </c>
      <c r="Z148" s="587"/>
      <c r="AA148" s="591"/>
      <c r="AB148" s="587"/>
      <c r="AC148" s="587"/>
      <c r="AD148" s="587"/>
      <c r="AE148" s="587"/>
      <c r="AF148" s="587"/>
      <c r="AG148" s="587"/>
      <c r="AH148" s="587"/>
    </row>
    <row r="149" spans="1:35" s="525" customFormat="1" ht="188.25" customHeight="1">
      <c r="A149" s="1290"/>
      <c r="B149" s="1290"/>
      <c r="C149" s="1290"/>
      <c r="D149" s="1290"/>
      <c r="E149" s="1290"/>
      <c r="F149" s="1290"/>
      <c r="G149" s="960">
        <v>1</v>
      </c>
      <c r="H149" s="960"/>
      <c r="I149" s="1290"/>
      <c r="J149" s="1290"/>
      <c r="K149" s="968">
        <v>1</v>
      </c>
      <c r="L149" s="595" t="str">
        <f>mergeValue(A149) &amp;"."&amp; mergeValue(B149)&amp;"."&amp; mergeValue(C149)&amp;"."&amp; mergeValue(D149)&amp;"."&amp; mergeValue(F149)&amp;"."&amp; mergeValue(G149)</f>
        <v>1.1.1.1.1.1</v>
      </c>
      <c r="M149" s="1071"/>
      <c r="N149" s="588"/>
      <c r="O149" s="564"/>
      <c r="P149" s="564"/>
      <c r="Q149" s="1096"/>
      <c r="R149" s="1301"/>
      <c r="S149" s="1286" t="s">
        <v>84</v>
      </c>
      <c r="T149" s="1301"/>
      <c r="U149" s="1286" t="s">
        <v>85</v>
      </c>
      <c r="V149" s="580"/>
      <c r="W149" s="1260" t="s">
        <v>661</v>
      </c>
      <c r="X149" s="587" t="str">
        <f>strCheckDate(O150:V150)</f>
        <v/>
      </c>
      <c r="Y149" s="591"/>
      <c r="Z149" s="591" t="str">
        <f>IF(M149="","",M149 )</f>
        <v/>
      </c>
      <c r="AA149" s="591"/>
      <c r="AB149" s="591"/>
      <c r="AC149" s="591"/>
      <c r="AD149" s="587"/>
      <c r="AE149" s="587"/>
      <c r="AF149" s="587"/>
      <c r="AG149" s="587"/>
      <c r="AH149" s="587"/>
    </row>
    <row r="150" spans="1:35" s="525" customFormat="1" ht="0.2" customHeight="1">
      <c r="A150" s="1290"/>
      <c r="B150" s="1290"/>
      <c r="C150" s="1290"/>
      <c r="D150" s="1290"/>
      <c r="E150" s="1290"/>
      <c r="F150" s="1290"/>
      <c r="G150" s="960"/>
      <c r="H150" s="960"/>
      <c r="I150" s="1290"/>
      <c r="J150" s="1290"/>
      <c r="K150" s="968"/>
      <c r="L150" s="602"/>
      <c r="M150" s="648"/>
      <c r="N150" s="588"/>
      <c r="O150" s="564"/>
      <c r="P150" s="564"/>
      <c r="Q150" s="586" t="str">
        <f>R149 &amp; "-" &amp; T149</f>
        <v>-</v>
      </c>
      <c r="R150" s="1285"/>
      <c r="S150" s="1286"/>
      <c r="T150" s="1285"/>
      <c r="U150" s="1286"/>
      <c r="V150" s="580"/>
      <c r="W150" s="1260"/>
      <c r="X150" s="587"/>
      <c r="Y150" s="587"/>
      <c r="Z150" s="587"/>
      <c r="AA150" s="587"/>
      <c r="AB150" s="587"/>
      <c r="AC150" s="587"/>
      <c r="AD150" s="587"/>
      <c r="AE150" s="587"/>
      <c r="AF150" s="587"/>
      <c r="AG150" s="587"/>
      <c r="AH150" s="587"/>
    </row>
    <row r="151" spans="1:35" s="524" customFormat="1" ht="15" customHeight="1">
      <c r="A151" s="1290"/>
      <c r="B151" s="1290"/>
      <c r="C151" s="1290"/>
      <c r="D151" s="1290"/>
      <c r="E151" s="1290"/>
      <c r="F151" s="1290"/>
      <c r="G151" s="962"/>
      <c r="H151" s="960"/>
      <c r="I151" s="1290"/>
      <c r="J151" s="1290"/>
      <c r="K151" s="967"/>
      <c r="L151" s="540"/>
      <c r="M151" s="558" t="s">
        <v>25</v>
      </c>
      <c r="N151" s="553"/>
      <c r="O151" s="547"/>
      <c r="P151" s="547"/>
      <c r="Q151" s="547"/>
      <c r="R151" s="575"/>
      <c r="S151" s="566"/>
      <c r="T151" s="565"/>
      <c r="U151" s="553"/>
      <c r="V151" s="562"/>
      <c r="W151" s="1260"/>
      <c r="X151" s="589"/>
      <c r="Y151" s="589"/>
      <c r="Z151" s="589"/>
      <c r="AA151" s="589"/>
      <c r="AB151" s="589"/>
      <c r="AC151" s="589"/>
      <c r="AD151" s="589"/>
      <c r="AE151" s="589"/>
      <c r="AF151" s="589"/>
      <c r="AG151" s="589"/>
      <c r="AH151" s="589"/>
    </row>
    <row r="152" spans="1:35" s="524" customFormat="1" ht="15" customHeight="1">
      <c r="A152" s="1290"/>
      <c r="B152" s="1290"/>
      <c r="C152" s="1290"/>
      <c r="D152" s="1290"/>
      <c r="E152" s="1290"/>
      <c r="F152" s="962"/>
      <c r="G152" s="962"/>
      <c r="H152" s="960"/>
      <c r="I152" s="1290"/>
      <c r="J152" s="962"/>
      <c r="K152" s="967"/>
      <c r="L152" s="540"/>
      <c r="M152" s="553" t="s">
        <v>11</v>
      </c>
      <c r="N152" s="552"/>
      <c r="O152" s="547"/>
      <c r="P152" s="547"/>
      <c r="Q152" s="547"/>
      <c r="R152" s="575"/>
      <c r="S152" s="566"/>
      <c r="T152" s="565"/>
      <c r="U152" s="552"/>
      <c r="V152" s="566"/>
      <c r="W152" s="562"/>
      <c r="X152" s="589"/>
      <c r="Y152" s="589"/>
      <c r="Z152" s="589"/>
      <c r="AA152" s="589"/>
      <c r="AB152" s="589"/>
      <c r="AC152" s="589"/>
      <c r="AD152" s="589"/>
      <c r="AE152" s="589"/>
      <c r="AF152" s="589"/>
      <c r="AG152" s="589"/>
      <c r="AH152" s="589"/>
    </row>
    <row r="153" spans="1:35" s="524" customFormat="1" ht="15" hidden="1" customHeight="1">
      <c r="A153" s="1290"/>
      <c r="B153" s="1290"/>
      <c r="C153" s="1290"/>
      <c r="D153" s="1290"/>
      <c r="E153" s="966"/>
      <c r="F153" s="962"/>
      <c r="G153" s="962"/>
      <c r="H153" s="962"/>
      <c r="I153" s="958"/>
      <c r="J153" s="955"/>
      <c r="K153" s="965"/>
      <c r="L153" s="540"/>
      <c r="M153" s="553"/>
      <c r="N153" s="553"/>
      <c r="O153" s="553"/>
      <c r="P153" s="553"/>
      <c r="Q153" s="553"/>
      <c r="R153" s="553"/>
      <c r="S153" s="553"/>
      <c r="T153" s="553"/>
      <c r="U153" s="553"/>
      <c r="V153" s="566"/>
      <c r="W153" s="562"/>
      <c r="X153" s="589"/>
      <c r="Y153" s="589"/>
      <c r="Z153" s="589"/>
      <c r="AA153" s="589"/>
      <c r="AB153" s="589"/>
      <c r="AC153" s="589"/>
      <c r="AD153" s="589"/>
      <c r="AE153" s="589"/>
      <c r="AF153" s="589"/>
      <c r="AG153" s="589"/>
      <c r="AH153" s="589"/>
      <c r="AI153" s="589"/>
    </row>
    <row r="154" spans="1:35" s="524" customFormat="1" ht="15" customHeight="1">
      <c r="A154" s="1290"/>
      <c r="B154" s="1290"/>
      <c r="C154" s="1290"/>
      <c r="D154" s="966"/>
      <c r="E154" s="966"/>
      <c r="F154" s="962"/>
      <c r="G154" s="962"/>
      <c r="H154" s="962"/>
      <c r="I154" s="958"/>
      <c r="J154" s="955"/>
      <c r="K154" s="965"/>
      <c r="L154" s="540"/>
      <c r="M154" s="552" t="s">
        <v>17</v>
      </c>
      <c r="N154" s="551"/>
      <c r="O154" s="547"/>
      <c r="P154" s="547"/>
      <c r="Q154" s="547"/>
      <c r="R154" s="575"/>
      <c r="S154" s="566"/>
      <c r="T154" s="565"/>
      <c r="U154" s="551"/>
      <c r="V154" s="566"/>
      <c r="W154" s="562"/>
      <c r="X154" s="589"/>
      <c r="Y154" s="589"/>
      <c r="Z154" s="589"/>
      <c r="AA154" s="589"/>
      <c r="AB154" s="589"/>
      <c r="AC154" s="589"/>
      <c r="AD154" s="589"/>
      <c r="AE154" s="589"/>
      <c r="AF154" s="589"/>
      <c r="AG154" s="589"/>
      <c r="AH154" s="589"/>
    </row>
    <row r="155" spans="1:35" s="524" customFormat="1" ht="15" customHeight="1">
      <c r="A155" s="1290"/>
      <c r="B155" s="1290"/>
      <c r="C155" s="966"/>
      <c r="D155" s="966"/>
      <c r="E155" s="966"/>
      <c r="F155" s="966"/>
      <c r="G155" s="971"/>
      <c r="H155" s="958"/>
      <c r="I155" s="969"/>
      <c r="J155" s="955"/>
      <c r="K155" s="970"/>
      <c r="L155" s="540"/>
      <c r="M155" s="551" t="s">
        <v>18</v>
      </c>
      <c r="N155" s="551"/>
      <c r="O155" s="547"/>
      <c r="P155" s="547"/>
      <c r="Q155" s="547"/>
      <c r="R155" s="575"/>
      <c r="S155" s="566"/>
      <c r="T155" s="565"/>
      <c r="U155" s="551"/>
      <c r="V155" s="566"/>
      <c r="W155" s="562"/>
      <c r="X155" s="589"/>
      <c r="Y155" s="589"/>
      <c r="Z155" s="589"/>
      <c r="AA155" s="589"/>
      <c r="AB155" s="589"/>
      <c r="AC155" s="589"/>
      <c r="AD155" s="589"/>
      <c r="AE155" s="589"/>
      <c r="AF155" s="589"/>
      <c r="AG155" s="589"/>
      <c r="AH155" s="589"/>
    </row>
    <row r="156" spans="1:35" s="524" customFormat="1" ht="15" customHeight="1">
      <c r="A156" s="1290"/>
      <c r="B156" s="966"/>
      <c r="C156" s="966"/>
      <c r="D156" s="966"/>
      <c r="E156" s="966"/>
      <c r="F156" s="966"/>
      <c r="G156" s="971"/>
      <c r="H156" s="958"/>
      <c r="I156" s="958"/>
      <c r="J156" s="955"/>
      <c r="K156" s="965"/>
      <c r="L156" s="540"/>
      <c r="M156" s="560" t="s">
        <v>19</v>
      </c>
      <c r="N156" s="551"/>
      <c r="O156" s="547"/>
      <c r="P156" s="547"/>
      <c r="Q156" s="547"/>
      <c r="R156" s="575"/>
      <c r="S156" s="566"/>
      <c r="T156" s="565"/>
      <c r="U156" s="551"/>
      <c r="V156" s="566"/>
      <c r="W156" s="562"/>
      <c r="X156" s="589"/>
      <c r="Y156" s="589"/>
      <c r="Z156" s="589"/>
      <c r="AA156" s="589"/>
      <c r="AB156" s="589"/>
      <c r="AC156" s="589"/>
      <c r="AD156" s="589"/>
      <c r="AE156" s="589"/>
      <c r="AF156" s="589"/>
      <c r="AG156" s="589"/>
      <c r="AH156" s="589"/>
    </row>
    <row r="157" spans="1:35" s="524" customFormat="1" ht="15" customHeight="1">
      <c r="A157" s="954"/>
      <c r="B157" s="954"/>
      <c r="C157" s="954"/>
      <c r="D157" s="954"/>
      <c r="E157" s="954"/>
      <c r="F157" s="954"/>
      <c r="G157" s="954"/>
      <c r="H157" s="954"/>
      <c r="I157" s="954"/>
      <c r="J157" s="954"/>
      <c r="K157" s="954"/>
      <c r="L157" s="540"/>
      <c r="M157" s="567" t="s">
        <v>309</v>
      </c>
      <c r="N157" s="551"/>
      <c r="O157" s="547"/>
      <c r="P157" s="547"/>
      <c r="Q157" s="547"/>
      <c r="R157" s="575"/>
      <c r="S157" s="566"/>
      <c r="T157" s="565"/>
      <c r="U157" s="551"/>
      <c r="V157" s="566"/>
      <c r="W157" s="562"/>
      <c r="X157" s="589"/>
      <c r="Y157" s="589"/>
      <c r="Z157" s="589"/>
      <c r="AA157" s="589"/>
      <c r="AB157" s="589"/>
      <c r="AC157" s="589"/>
      <c r="AD157" s="589"/>
      <c r="AE157" s="589"/>
      <c r="AF157" s="589"/>
      <c r="AG157" s="589"/>
      <c r="AH157" s="589"/>
    </row>
    <row r="158" spans="1:35" ht="17.100000000000001" customHeight="1">
      <c r="X158" s="204"/>
      <c r="Y158" s="204"/>
      <c r="Z158" s="204"/>
      <c r="AA158" s="204"/>
      <c r="AB158" s="204"/>
      <c r="AC158" s="204"/>
      <c r="AD158" s="204"/>
      <c r="AE158" s="204"/>
      <c r="AF158" s="204"/>
      <c r="AG158" s="204"/>
      <c r="AH158" s="204"/>
    </row>
    <row r="159" spans="1:35" s="35" customFormat="1" ht="17.100000000000001" customHeight="1">
      <c r="G159" s="35" t="s">
        <v>13</v>
      </c>
      <c r="I159" s="35" t="s">
        <v>184</v>
      </c>
      <c r="V159" s="158"/>
      <c r="X159" s="217"/>
      <c r="Y159" s="217"/>
      <c r="Z159" s="217"/>
      <c r="AA159" s="217"/>
      <c r="AB159" s="217"/>
      <c r="AC159" s="217"/>
      <c r="AD159" s="217"/>
      <c r="AE159" s="217"/>
      <c r="AF159" s="217"/>
      <c r="AG159" s="217"/>
      <c r="AH159" s="217"/>
    </row>
    <row r="160" spans="1:35" ht="17.100000000000001" customHeight="1">
      <c r="T160" s="122"/>
      <c r="U160" s="43"/>
      <c r="X160" s="204"/>
      <c r="Y160" s="204"/>
      <c r="Z160" s="204"/>
      <c r="AA160" s="204"/>
      <c r="AB160" s="204"/>
      <c r="AC160" s="204"/>
      <c r="AD160" s="204"/>
      <c r="AE160" s="204"/>
      <c r="AF160" s="204"/>
      <c r="AG160" s="204"/>
      <c r="AH160" s="204"/>
    </row>
    <row r="161" spans="1:33" s="525" customFormat="1" ht="22.5">
      <c r="A161" s="1290">
        <v>1</v>
      </c>
      <c r="B161" s="903"/>
      <c r="C161" s="903"/>
      <c r="D161" s="903"/>
      <c r="E161" s="904"/>
      <c r="F161" s="905"/>
      <c r="G161" s="905"/>
      <c r="H161" s="905"/>
      <c r="I161" s="906"/>
      <c r="J161" s="901"/>
      <c r="K161" s="908"/>
      <c r="L161" s="595">
        <f>mergeValue(A161)</f>
        <v>1</v>
      </c>
      <c r="M161" s="643" t="s">
        <v>20</v>
      </c>
      <c r="N161" s="582"/>
      <c r="O161" s="1343"/>
      <c r="P161" s="1344"/>
      <c r="Q161" s="1344"/>
      <c r="R161" s="1344"/>
      <c r="S161" s="1344"/>
      <c r="T161" s="1344"/>
      <c r="U161" s="1344"/>
      <c r="V161" s="1345"/>
      <c r="W161" s="632" t="s">
        <v>477</v>
      </c>
      <c r="X161" s="587"/>
      <c r="Y161" s="587"/>
      <c r="Z161" s="587"/>
      <c r="AA161" s="587"/>
      <c r="AB161" s="587"/>
      <c r="AC161" s="587"/>
      <c r="AD161" s="587"/>
      <c r="AE161" s="587"/>
      <c r="AF161" s="587"/>
      <c r="AG161" s="587"/>
    </row>
    <row r="162" spans="1:33" s="525" customFormat="1" ht="22.5">
      <c r="A162" s="1290"/>
      <c r="B162" s="1290">
        <v>1</v>
      </c>
      <c r="C162" s="903"/>
      <c r="D162" s="903"/>
      <c r="E162" s="905"/>
      <c r="F162" s="905"/>
      <c r="G162" s="905"/>
      <c r="H162" s="905"/>
      <c r="I162" s="900"/>
      <c r="J162" s="899"/>
      <c r="K162" s="902"/>
      <c r="L162" s="595" t="str">
        <f>mergeValue(A162) &amp;"."&amp; mergeValue(B162)</f>
        <v>1.1</v>
      </c>
      <c r="M162" s="548" t="s">
        <v>16</v>
      </c>
      <c r="N162" s="582"/>
      <c r="O162" s="1343"/>
      <c r="P162" s="1344"/>
      <c r="Q162" s="1344"/>
      <c r="R162" s="1344"/>
      <c r="S162" s="1344"/>
      <c r="T162" s="1344"/>
      <c r="U162" s="1344"/>
      <c r="V162" s="1345"/>
      <c r="W162" s="632" t="s">
        <v>478</v>
      </c>
      <c r="X162" s="587"/>
      <c r="Y162" s="587"/>
      <c r="Z162" s="587"/>
      <c r="AA162" s="587"/>
      <c r="AB162" s="587"/>
      <c r="AC162" s="587"/>
      <c r="AD162" s="587"/>
      <c r="AE162" s="587"/>
      <c r="AF162" s="587"/>
      <c r="AG162" s="587"/>
    </row>
    <row r="163" spans="1:33" s="525" customFormat="1" ht="22.5">
      <c r="A163" s="1290"/>
      <c r="B163" s="1290"/>
      <c r="C163" s="1290">
        <v>1</v>
      </c>
      <c r="D163" s="903"/>
      <c r="E163" s="905"/>
      <c r="F163" s="905"/>
      <c r="G163" s="905"/>
      <c r="H163" s="905"/>
      <c r="I163" s="907"/>
      <c r="J163" s="899"/>
      <c r="K163" s="902"/>
      <c r="L163" s="595" t="str">
        <f>mergeValue(A163) &amp;"."&amp; mergeValue(B163)&amp;"."&amp; mergeValue(C163)</f>
        <v>1.1.1</v>
      </c>
      <c r="M163" s="549" t="s">
        <v>7</v>
      </c>
      <c r="N163" s="582"/>
      <c r="O163" s="1343"/>
      <c r="P163" s="1344"/>
      <c r="Q163" s="1344"/>
      <c r="R163" s="1344"/>
      <c r="S163" s="1344"/>
      <c r="T163" s="1344"/>
      <c r="U163" s="1344"/>
      <c r="V163" s="1345"/>
      <c r="W163" s="632" t="s">
        <v>635</v>
      </c>
      <c r="X163" s="587"/>
      <c r="Y163" s="587"/>
      <c r="Z163" s="587"/>
      <c r="AA163" s="587"/>
      <c r="AB163" s="587"/>
      <c r="AC163" s="587"/>
      <c r="AD163" s="587"/>
      <c r="AE163" s="587"/>
      <c r="AF163" s="587"/>
      <c r="AG163" s="587"/>
    </row>
    <row r="164" spans="1:33" s="525" customFormat="1" ht="22.5">
      <c r="A164" s="1290"/>
      <c r="B164" s="1290"/>
      <c r="C164" s="1290"/>
      <c r="D164" s="1290">
        <v>1</v>
      </c>
      <c r="E164" s="905"/>
      <c r="F164" s="905"/>
      <c r="G164" s="905"/>
      <c r="H164" s="905"/>
      <c r="I164" s="907"/>
      <c r="J164" s="899"/>
      <c r="K164" s="902"/>
      <c r="L164" s="595" t="str">
        <f>mergeValue(A164) &amp;"."&amp; mergeValue(B164)&amp;"."&amp; mergeValue(C164)&amp;"."&amp; mergeValue(D164)</f>
        <v>1.1.1.1</v>
      </c>
      <c r="M164" s="550" t="s">
        <v>22</v>
      </c>
      <c r="N164" s="582"/>
      <c r="O164" s="1343"/>
      <c r="P164" s="1344"/>
      <c r="Q164" s="1344"/>
      <c r="R164" s="1344"/>
      <c r="S164" s="1344"/>
      <c r="T164" s="1344"/>
      <c r="U164" s="1344"/>
      <c r="V164" s="1345"/>
      <c r="W164" s="632" t="s">
        <v>636</v>
      </c>
      <c r="X164" s="587"/>
      <c r="Y164" s="587"/>
      <c r="Z164" s="587"/>
      <c r="AA164" s="587"/>
      <c r="AB164" s="587"/>
      <c r="AC164" s="587"/>
      <c r="AD164" s="587"/>
      <c r="AE164" s="587"/>
      <c r="AF164" s="587"/>
      <c r="AG164" s="587"/>
    </row>
    <row r="165" spans="1:33" s="525" customFormat="1" ht="101.25">
      <c r="A165" s="1290"/>
      <c r="B165" s="1290"/>
      <c r="C165" s="1290"/>
      <c r="D165" s="1290"/>
      <c r="E165" s="1290">
        <v>1</v>
      </c>
      <c r="F165" s="905"/>
      <c r="G165" s="905"/>
      <c r="H165" s="903">
        <v>1</v>
      </c>
      <c r="I165" s="1290">
        <v>1</v>
      </c>
      <c r="J165" s="905"/>
      <c r="K165" s="910"/>
      <c r="L165" s="595" t="str">
        <f>mergeValue(A165) &amp;"."&amp; mergeValue(B165)&amp;"."&amp; mergeValue(C165)&amp;"."&amp; mergeValue(D165)&amp;"."&amp; mergeValue(E165)</f>
        <v>1.1.1.1.1</v>
      </c>
      <c r="M165" s="556" t="s">
        <v>9</v>
      </c>
      <c r="N165" s="583"/>
      <c r="O165" s="1293"/>
      <c r="P165" s="1294"/>
      <c r="Q165" s="1294"/>
      <c r="R165" s="1294"/>
      <c r="S165" s="1294"/>
      <c r="T165" s="1294"/>
      <c r="U165" s="1294"/>
      <c r="V165" s="1295"/>
      <c r="W165" s="632" t="s">
        <v>640</v>
      </c>
      <c r="X165" s="587"/>
      <c r="Y165" s="587"/>
      <c r="Z165" s="587"/>
      <c r="AA165" s="587"/>
      <c r="AB165" s="587"/>
      <c r="AC165" s="587"/>
      <c r="AD165" s="587"/>
      <c r="AE165" s="587"/>
      <c r="AF165" s="587"/>
      <c r="AG165" s="587"/>
    </row>
    <row r="166" spans="1:33" s="525" customFormat="1" ht="90">
      <c r="A166" s="1290"/>
      <c r="B166" s="1290"/>
      <c r="C166" s="1290"/>
      <c r="D166" s="1290"/>
      <c r="E166" s="1290"/>
      <c r="F166" s="1290">
        <v>1</v>
      </c>
      <c r="G166" s="903"/>
      <c r="H166" s="903"/>
      <c r="I166" s="1290"/>
      <c r="J166" s="1290">
        <v>1</v>
      </c>
      <c r="K166" s="911"/>
      <c r="L166" s="595" t="str">
        <f>mergeValue(A166) &amp;"."&amp; mergeValue(B166)&amp;"."&amp; mergeValue(C166)&amp;"."&amp; mergeValue(D166)&amp;"."&amp; mergeValue(E166)&amp;"."&amp; mergeValue(F166)</f>
        <v>1.1.1.1.1.1</v>
      </c>
      <c r="M166" s="557" t="s">
        <v>10</v>
      </c>
      <c r="N166" s="583"/>
      <c r="O166" s="1293"/>
      <c r="P166" s="1294"/>
      <c r="Q166" s="1294"/>
      <c r="R166" s="1294"/>
      <c r="S166" s="1294"/>
      <c r="T166" s="1294"/>
      <c r="U166" s="1294"/>
      <c r="V166" s="1295"/>
      <c r="W166" s="632" t="s">
        <v>638</v>
      </c>
      <c r="X166" s="587"/>
      <c r="Y166" s="591" t="str">
        <f>strCheckUnique(Z166:Z169)</f>
        <v/>
      </c>
      <c r="Z166" s="587"/>
      <c r="AA166" s="591" t="str">
        <f>IF(O166="","",O166 &amp; ":_")</f>
        <v/>
      </c>
      <c r="AB166" s="587"/>
      <c r="AC166" s="587"/>
      <c r="AD166" s="587"/>
      <c r="AE166" s="587"/>
      <c r="AF166" s="587"/>
      <c r="AG166" s="587"/>
    </row>
    <row r="167" spans="1:33" s="525" customFormat="1" ht="188.25" customHeight="1">
      <c r="A167" s="1290"/>
      <c r="B167" s="1290"/>
      <c r="C167" s="1290"/>
      <c r="D167" s="1290"/>
      <c r="E167" s="1290"/>
      <c r="F167" s="1290"/>
      <c r="G167" s="903">
        <v>1</v>
      </c>
      <c r="H167" s="903"/>
      <c r="I167" s="1290"/>
      <c r="J167" s="1290"/>
      <c r="K167" s="911">
        <v>1</v>
      </c>
      <c r="L167" s="595" t="str">
        <f>mergeValue(A167) &amp;"."&amp; mergeValue(B167)&amp;"."&amp; mergeValue(C167)&amp;"."&amp; mergeValue(D167)&amp;"."&amp; mergeValue(E167)&amp;"."&amp; mergeValue(F167)&amp;"."&amp; mergeValue(G167)</f>
        <v>1.1.1.1.1.1.1</v>
      </c>
      <c r="M167" s="1071"/>
      <c r="N167" s="588"/>
      <c r="O167" s="1080"/>
      <c r="P167" s="564"/>
      <c r="Q167" s="564"/>
      <c r="R167" s="1301"/>
      <c r="S167" s="1286" t="s">
        <v>84</v>
      </c>
      <c r="T167" s="1301"/>
      <c r="U167" s="1286" t="s">
        <v>84</v>
      </c>
      <c r="V167" s="580"/>
      <c r="W167" s="1260" t="s">
        <v>658</v>
      </c>
      <c r="X167" s="587" t="str">
        <f>strCheckDate(O168:V168)</f>
        <v/>
      </c>
      <c r="Y167" s="591"/>
      <c r="Z167" s="591" t="str">
        <f>IF(M167="","",M167 )</f>
        <v/>
      </c>
      <c r="AA167" s="591"/>
      <c r="AB167" s="591"/>
      <c r="AC167" s="591"/>
      <c r="AD167" s="587"/>
      <c r="AE167" s="587"/>
      <c r="AF167" s="587"/>
      <c r="AG167" s="587"/>
    </row>
    <row r="168" spans="1:33" s="525" customFormat="1" ht="11.25" hidden="1" customHeight="1">
      <c r="A168" s="1290"/>
      <c r="B168" s="1290"/>
      <c r="C168" s="1290"/>
      <c r="D168" s="1290"/>
      <c r="E168" s="1290"/>
      <c r="F168" s="1290"/>
      <c r="G168" s="903"/>
      <c r="H168" s="903"/>
      <c r="I168" s="1290"/>
      <c r="J168" s="1290"/>
      <c r="K168" s="911"/>
      <c r="L168" s="602"/>
      <c r="M168" s="648"/>
      <c r="N168" s="588"/>
      <c r="O168" s="586"/>
      <c r="P168" s="564"/>
      <c r="Q168" s="586" t="str">
        <f>R167 &amp; "-" &amp; T167</f>
        <v>-</v>
      </c>
      <c r="R168" s="1285"/>
      <c r="S168" s="1286"/>
      <c r="T168" s="1285"/>
      <c r="U168" s="1286"/>
      <c r="V168" s="580"/>
      <c r="W168" s="1260"/>
      <c r="X168" s="587"/>
      <c r="Y168" s="587"/>
      <c r="Z168" s="587"/>
      <c r="AA168" s="587"/>
      <c r="AB168" s="587"/>
      <c r="AC168" s="587"/>
      <c r="AD168" s="587"/>
      <c r="AE168" s="587"/>
      <c r="AF168" s="587"/>
      <c r="AG168" s="587"/>
    </row>
    <row r="169" spans="1:33" s="524" customFormat="1" ht="15" customHeight="1">
      <c r="A169" s="1290"/>
      <c r="B169" s="1290"/>
      <c r="C169" s="1290"/>
      <c r="D169" s="1290"/>
      <c r="E169" s="1290"/>
      <c r="F169" s="1290"/>
      <c r="G169" s="905"/>
      <c r="H169" s="903"/>
      <c r="I169" s="1290"/>
      <c r="J169" s="1290"/>
      <c r="K169" s="910"/>
      <c r="L169" s="540"/>
      <c r="M169" s="559" t="s">
        <v>25</v>
      </c>
      <c r="N169" s="553"/>
      <c r="O169" s="547"/>
      <c r="P169" s="547"/>
      <c r="Q169" s="547"/>
      <c r="R169" s="575"/>
      <c r="S169" s="566"/>
      <c r="T169" s="565"/>
      <c r="U169" s="553"/>
      <c r="V169" s="562"/>
      <c r="W169" s="1260"/>
      <c r="X169" s="589"/>
      <c r="Y169" s="589"/>
      <c r="Z169" s="589"/>
      <c r="AA169" s="589"/>
      <c r="AB169" s="589"/>
      <c r="AC169" s="589"/>
      <c r="AD169" s="589"/>
      <c r="AE169" s="589"/>
      <c r="AF169" s="589"/>
      <c r="AG169" s="589"/>
    </row>
    <row r="170" spans="1:33" s="524" customFormat="1" ht="15" customHeight="1">
      <c r="A170" s="1290"/>
      <c r="B170" s="1290"/>
      <c r="C170" s="1290"/>
      <c r="D170" s="1290"/>
      <c r="E170" s="1290"/>
      <c r="F170" s="905"/>
      <c r="G170" s="905"/>
      <c r="H170" s="903"/>
      <c r="I170" s="1290"/>
      <c r="J170" s="905"/>
      <c r="K170" s="910"/>
      <c r="L170" s="540"/>
      <c r="M170" s="558" t="s">
        <v>11</v>
      </c>
      <c r="N170" s="552"/>
      <c r="O170" s="547"/>
      <c r="P170" s="547"/>
      <c r="Q170" s="547"/>
      <c r="R170" s="575"/>
      <c r="S170" s="566"/>
      <c r="T170" s="565"/>
      <c r="U170" s="552"/>
      <c r="V170" s="566"/>
      <c r="W170" s="562"/>
      <c r="X170" s="589"/>
      <c r="Y170" s="589"/>
      <c r="Z170" s="589"/>
      <c r="AA170" s="589"/>
      <c r="AB170" s="589"/>
      <c r="AC170" s="589"/>
      <c r="AD170" s="589"/>
      <c r="AE170" s="589"/>
      <c r="AF170" s="589"/>
      <c r="AG170" s="589"/>
    </row>
    <row r="171" spans="1:33" s="524" customFormat="1" ht="15" customHeight="1">
      <c r="A171" s="1290"/>
      <c r="B171" s="1290"/>
      <c r="C171" s="1290"/>
      <c r="D171" s="1290"/>
      <c r="E171" s="909"/>
      <c r="F171" s="905"/>
      <c r="G171" s="905"/>
      <c r="H171" s="905"/>
      <c r="I171" s="901"/>
      <c r="J171" s="898"/>
      <c r="K171" s="908"/>
      <c r="L171" s="540"/>
      <c r="M171" s="553" t="s">
        <v>12</v>
      </c>
      <c r="N171" s="551"/>
      <c r="O171" s="547"/>
      <c r="P171" s="547"/>
      <c r="Q171" s="547"/>
      <c r="R171" s="575"/>
      <c r="S171" s="566"/>
      <c r="T171" s="565"/>
      <c r="U171" s="551"/>
      <c r="V171" s="566"/>
      <c r="W171" s="562"/>
      <c r="X171" s="589"/>
      <c r="Y171" s="589"/>
      <c r="Z171" s="589"/>
      <c r="AA171" s="589"/>
      <c r="AB171" s="589"/>
      <c r="AC171" s="589"/>
      <c r="AD171" s="589"/>
      <c r="AE171" s="589"/>
      <c r="AF171" s="589"/>
      <c r="AG171" s="589"/>
    </row>
    <row r="172" spans="1:33" s="524" customFormat="1" ht="15" customHeight="1">
      <c r="A172" s="1290"/>
      <c r="B172" s="1290"/>
      <c r="C172" s="1290"/>
      <c r="D172" s="909"/>
      <c r="E172" s="909"/>
      <c r="F172" s="905"/>
      <c r="G172" s="905"/>
      <c r="H172" s="905"/>
      <c r="I172" s="901"/>
      <c r="J172" s="898"/>
      <c r="K172" s="908"/>
      <c r="L172" s="540"/>
      <c r="M172" s="552" t="s">
        <v>17</v>
      </c>
      <c r="N172" s="551"/>
      <c r="O172" s="547"/>
      <c r="P172" s="547"/>
      <c r="Q172" s="547"/>
      <c r="R172" s="575"/>
      <c r="S172" s="566"/>
      <c r="T172" s="565"/>
      <c r="U172" s="551"/>
      <c r="V172" s="566"/>
      <c r="W172" s="562"/>
      <c r="X172" s="589"/>
      <c r="Y172" s="589"/>
      <c r="Z172" s="589"/>
      <c r="AA172" s="589"/>
      <c r="AB172" s="589"/>
      <c r="AC172" s="589"/>
      <c r="AD172" s="589"/>
      <c r="AE172" s="589"/>
      <c r="AF172" s="589"/>
      <c r="AG172" s="589"/>
    </row>
    <row r="173" spans="1:33" s="524" customFormat="1" ht="15" customHeight="1">
      <c r="A173" s="1290"/>
      <c r="B173" s="1290"/>
      <c r="C173" s="909"/>
      <c r="D173" s="909"/>
      <c r="E173" s="909"/>
      <c r="F173" s="909"/>
      <c r="G173" s="914"/>
      <c r="H173" s="901"/>
      <c r="I173" s="912"/>
      <c r="J173" s="898"/>
      <c r="K173" s="913"/>
      <c r="L173" s="540"/>
      <c r="M173" s="551" t="s">
        <v>18</v>
      </c>
      <c r="N173" s="551"/>
      <c r="O173" s="547"/>
      <c r="P173" s="547"/>
      <c r="Q173" s="547"/>
      <c r="R173" s="575"/>
      <c r="S173" s="566"/>
      <c r="T173" s="565"/>
      <c r="U173" s="551"/>
      <c r="V173" s="566"/>
      <c r="W173" s="562"/>
      <c r="X173" s="589"/>
      <c r="Y173" s="589"/>
      <c r="Z173" s="589"/>
      <c r="AA173" s="589"/>
      <c r="AB173" s="589"/>
      <c r="AC173" s="589"/>
      <c r="AD173" s="589"/>
      <c r="AE173" s="589"/>
      <c r="AF173" s="589"/>
      <c r="AG173" s="589"/>
    </row>
    <row r="174" spans="1:33" s="524" customFormat="1" ht="15" customHeight="1">
      <c r="A174" s="1290"/>
      <c r="B174" s="909"/>
      <c r="C174" s="909"/>
      <c r="D174" s="909"/>
      <c r="E174" s="909"/>
      <c r="F174" s="909"/>
      <c r="G174" s="914"/>
      <c r="H174" s="901"/>
      <c r="I174" s="901"/>
      <c r="J174" s="898"/>
      <c r="K174" s="908"/>
      <c r="L174" s="540"/>
      <c r="M174" s="560" t="s">
        <v>19</v>
      </c>
      <c r="N174" s="551"/>
      <c r="O174" s="547"/>
      <c r="P174" s="547"/>
      <c r="Q174" s="547"/>
      <c r="R174" s="575"/>
      <c r="S174" s="566"/>
      <c r="T174" s="565"/>
      <c r="U174" s="551"/>
      <c r="V174" s="566"/>
      <c r="W174" s="562"/>
      <c r="X174" s="589"/>
      <c r="Y174" s="589"/>
      <c r="Z174" s="589"/>
      <c r="AA174" s="589"/>
      <c r="AB174" s="589"/>
      <c r="AC174" s="589"/>
      <c r="AD174" s="589"/>
      <c r="AE174" s="589"/>
      <c r="AF174" s="589"/>
      <c r="AG174" s="589"/>
    </row>
    <row r="175" spans="1:33" s="524" customFormat="1" ht="15" customHeight="1">
      <c r="A175" s="897"/>
      <c r="B175" s="897"/>
      <c r="C175" s="897"/>
      <c r="D175" s="897"/>
      <c r="E175" s="897"/>
      <c r="F175" s="897"/>
      <c r="G175" s="897"/>
      <c r="H175" s="897"/>
      <c r="I175" s="897"/>
      <c r="J175" s="897"/>
      <c r="K175" s="897"/>
      <c r="L175" s="540"/>
      <c r="M175" s="567" t="s">
        <v>309</v>
      </c>
      <c r="N175" s="551"/>
      <c r="O175" s="547"/>
      <c r="P175" s="547"/>
      <c r="Q175" s="547"/>
      <c r="R175" s="575"/>
      <c r="S175" s="566"/>
      <c r="T175" s="565"/>
      <c r="U175" s="551"/>
      <c r="V175" s="759"/>
      <c r="W175" s="759"/>
      <c r="X175" s="759"/>
      <c r="Y175" s="768"/>
      <c r="Z175" s="767"/>
      <c r="AA175" s="766"/>
      <c r="AB175" s="760"/>
      <c r="AC175" s="767"/>
      <c r="AD175" s="764"/>
      <c r="AE175" s="589"/>
      <c r="AF175" s="589"/>
      <c r="AG175" s="589"/>
    </row>
    <row r="177" spans="1:47" s="35" customFormat="1" ht="17.100000000000001" customHeight="1">
      <c r="G177" s="35" t="s">
        <v>13</v>
      </c>
      <c r="I177" s="35" t="s">
        <v>208</v>
      </c>
      <c r="AD177" s="158"/>
    </row>
    <row r="178" spans="1:47" ht="17.100000000000001" customHeight="1">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47" s="687" customFormat="1" ht="22.5">
      <c r="A179" s="1290">
        <v>1</v>
      </c>
      <c r="B179" s="982"/>
      <c r="C179" s="982"/>
      <c r="D179" s="982"/>
      <c r="E179" s="982"/>
      <c r="F179" s="982"/>
      <c r="G179" s="983"/>
      <c r="H179" s="983"/>
      <c r="I179" s="985"/>
      <c r="J179" s="977"/>
      <c r="K179" s="977"/>
      <c r="L179" s="726">
        <f>mergeValue(A179)</f>
        <v>1</v>
      </c>
      <c r="M179" s="643" t="s">
        <v>20</v>
      </c>
      <c r="N179" s="718"/>
      <c r="O179" s="1343"/>
      <c r="P179" s="1344"/>
      <c r="Q179" s="1344"/>
      <c r="R179" s="1344"/>
      <c r="S179" s="1344"/>
      <c r="T179" s="1344"/>
      <c r="U179" s="1344"/>
      <c r="V179" s="1344"/>
      <c r="W179" s="1345"/>
      <c r="X179" s="719" t="s">
        <v>477</v>
      </c>
      <c r="Y179" s="721"/>
      <c r="Z179" s="721"/>
      <c r="AA179" s="721"/>
      <c r="AB179" s="721"/>
      <c r="AC179" s="721"/>
      <c r="AD179" s="721"/>
      <c r="AE179" s="721"/>
      <c r="AF179" s="721"/>
      <c r="AG179" s="721"/>
    </row>
    <row r="180" spans="1:47" s="687" customFormat="1" ht="22.5">
      <c r="A180" s="1290"/>
      <c r="B180" s="1290">
        <v>1</v>
      </c>
      <c r="C180" s="982"/>
      <c r="D180" s="982"/>
      <c r="E180" s="982"/>
      <c r="F180" s="982"/>
      <c r="G180" s="987"/>
      <c r="H180" s="984"/>
      <c r="I180" s="989"/>
      <c r="J180" s="974"/>
      <c r="K180" s="973"/>
      <c r="L180" s="726" t="str">
        <f>mergeValue(A180) &amp;"."&amp; mergeValue(B180)</f>
        <v>1.1</v>
      </c>
      <c r="M180" s="694" t="s">
        <v>16</v>
      </c>
      <c r="N180" s="718"/>
      <c r="O180" s="1343"/>
      <c r="P180" s="1344"/>
      <c r="Q180" s="1344"/>
      <c r="R180" s="1344"/>
      <c r="S180" s="1344"/>
      <c r="T180" s="1344"/>
      <c r="U180" s="1344"/>
      <c r="V180" s="1344"/>
      <c r="W180" s="1345"/>
      <c r="X180" s="719" t="s">
        <v>478</v>
      </c>
      <c r="Y180" s="721"/>
      <c r="Z180" s="721"/>
      <c r="AA180" s="721"/>
      <c r="AB180" s="721"/>
      <c r="AC180" s="721"/>
      <c r="AD180" s="721"/>
      <c r="AE180" s="721"/>
      <c r="AF180" s="721"/>
      <c r="AG180" s="721"/>
    </row>
    <row r="181" spans="1:47" s="687" customFormat="1" ht="22.5">
      <c r="A181" s="1290"/>
      <c r="B181" s="1290"/>
      <c r="C181" s="1290">
        <v>1</v>
      </c>
      <c r="D181" s="982"/>
      <c r="E181" s="982"/>
      <c r="F181" s="982"/>
      <c r="G181" s="987"/>
      <c r="H181" s="984"/>
      <c r="I181" s="990"/>
      <c r="J181" s="974"/>
      <c r="K181" s="973"/>
      <c r="L181" s="726" t="str">
        <f>mergeValue(A181) &amp;"."&amp; mergeValue(B181)&amp;"."&amp; mergeValue(C181)</f>
        <v>1.1.1</v>
      </c>
      <c r="M181" s="695" t="s">
        <v>7</v>
      </c>
      <c r="N181" s="718"/>
      <c r="O181" s="1343"/>
      <c r="P181" s="1344"/>
      <c r="Q181" s="1344"/>
      <c r="R181" s="1344"/>
      <c r="S181" s="1344"/>
      <c r="T181" s="1344"/>
      <c r="U181" s="1344"/>
      <c r="V181" s="1344"/>
      <c r="W181" s="1345"/>
      <c r="X181" s="719" t="s">
        <v>635</v>
      </c>
      <c r="Y181" s="721"/>
      <c r="Z181" s="721"/>
      <c r="AA181" s="721"/>
      <c r="AB181" s="721"/>
      <c r="AC181" s="721"/>
      <c r="AD181" s="721"/>
      <c r="AE181" s="721"/>
      <c r="AF181" s="721"/>
      <c r="AG181" s="721"/>
    </row>
    <row r="182" spans="1:47" s="687" customFormat="1" ht="22.5">
      <c r="A182" s="1290"/>
      <c r="B182" s="1290"/>
      <c r="C182" s="1290"/>
      <c r="D182" s="1290">
        <v>1</v>
      </c>
      <c r="E182" s="982"/>
      <c r="F182" s="982"/>
      <c r="G182" s="987"/>
      <c r="H182" s="984"/>
      <c r="I182" s="990"/>
      <c r="J182" s="988"/>
      <c r="K182" s="973"/>
      <c r="L182" s="726" t="str">
        <f>mergeValue(A182) &amp;"."&amp; mergeValue(B182)&amp;"."&amp; mergeValue(C182)&amp;"."&amp; mergeValue(D182)</f>
        <v>1.1.1.1</v>
      </c>
      <c r="M182" s="696" t="s">
        <v>22</v>
      </c>
      <c r="N182" s="718"/>
      <c r="O182" s="1343"/>
      <c r="P182" s="1344"/>
      <c r="Q182" s="1344"/>
      <c r="R182" s="1344"/>
      <c r="S182" s="1344"/>
      <c r="T182" s="1344"/>
      <c r="U182" s="1344"/>
      <c r="V182" s="1344"/>
      <c r="W182" s="1345"/>
      <c r="X182" s="719" t="s">
        <v>689</v>
      </c>
      <c r="Y182" s="721"/>
      <c r="Z182" s="721"/>
      <c r="AA182" s="721"/>
      <c r="AB182" s="721"/>
      <c r="AC182" s="721"/>
      <c r="AD182" s="721"/>
      <c r="AE182" s="721"/>
      <c r="AF182" s="721"/>
      <c r="AG182" s="721"/>
    </row>
    <row r="183" spans="1:47" s="687" customFormat="1" ht="56.25" customHeight="1">
      <c r="A183" s="1290"/>
      <c r="B183" s="1290"/>
      <c r="C183" s="1290"/>
      <c r="D183" s="1290"/>
      <c r="E183" s="982">
        <v>1</v>
      </c>
      <c r="F183" s="982"/>
      <c r="G183" s="987"/>
      <c r="H183" s="984"/>
      <c r="I183" s="990"/>
      <c r="J183" s="988"/>
      <c r="K183" s="978"/>
      <c r="L183" s="726" t="str">
        <f>mergeValue(A183) &amp;"."&amp; mergeValue(B183)&amp;"."&amp; mergeValue(C183)&amp;"."&amp; mergeValue(D183)&amp;"."&amp; mergeValue(E183)</f>
        <v>1.1.1.1.1</v>
      </c>
      <c r="M183" s="1074"/>
      <c r="N183" s="692"/>
      <c r="O183" s="1076"/>
      <c r="P183" s="1077"/>
      <c r="Q183" s="673"/>
      <c r="R183" s="673"/>
      <c r="S183" s="1093"/>
      <c r="T183" s="652" t="s">
        <v>84</v>
      </c>
      <c r="U183" s="1093"/>
      <c r="V183" s="652" t="s">
        <v>84</v>
      </c>
      <c r="W183" s="729"/>
      <c r="X183" s="719" t="s">
        <v>690</v>
      </c>
      <c r="Y183" s="721" t="str">
        <f>strCheckDateTwo(N183:W183)</f>
        <v/>
      </c>
      <c r="Z183" s="721"/>
      <c r="AA183" s="721"/>
      <c r="AB183" s="721"/>
      <c r="AC183" s="721"/>
      <c r="AD183" s="721"/>
      <c r="AE183" s="721"/>
      <c r="AF183" s="721"/>
      <c r="AG183" s="721"/>
    </row>
    <row r="184" spans="1:47" s="687" customFormat="1" ht="14.25" hidden="1" customHeight="1">
      <c r="A184" s="1290"/>
      <c r="B184" s="1290"/>
      <c r="C184" s="1290"/>
      <c r="D184" s="1290"/>
      <c r="E184" s="982"/>
      <c r="F184" s="982"/>
      <c r="G184" s="987"/>
      <c r="H184" s="984"/>
      <c r="I184" s="990"/>
      <c r="J184" s="988"/>
      <c r="K184" s="978"/>
      <c r="L184" s="716"/>
      <c r="M184" s="703"/>
      <c r="N184" s="648"/>
      <c r="O184" s="648"/>
      <c r="P184" s="648"/>
      <c r="Q184" s="648"/>
      <c r="R184" s="720" t="str">
        <f>S183 &amp; "-" &amp; U183</f>
        <v>-</v>
      </c>
      <c r="S184" s="730"/>
      <c r="T184" s="722"/>
      <c r="U184" s="730"/>
      <c r="V184" s="648"/>
      <c r="W184" s="648"/>
      <c r="X184" s="702"/>
      <c r="Y184" s="721"/>
      <c r="Z184" s="721"/>
      <c r="AA184" s="721"/>
      <c r="AB184" s="721"/>
      <c r="AC184" s="721"/>
      <c r="AD184" s="721"/>
      <c r="AE184" s="721"/>
      <c r="AF184" s="721"/>
      <c r="AG184" s="721"/>
    </row>
    <row r="185" spans="1:47" s="687" customFormat="1" ht="15" customHeight="1">
      <c r="A185" s="1290"/>
      <c r="B185" s="1290"/>
      <c r="C185" s="1290"/>
      <c r="D185" s="1290"/>
      <c r="E185" s="982"/>
      <c r="F185" s="982"/>
      <c r="G185" s="987"/>
      <c r="H185" s="984"/>
      <c r="I185" s="990"/>
      <c r="J185" s="988"/>
      <c r="K185" s="978"/>
      <c r="L185" s="690"/>
      <c r="M185" s="699" t="s">
        <v>5</v>
      </c>
      <c r="N185" s="697"/>
      <c r="O185" s="693"/>
      <c r="P185" s="693"/>
      <c r="Q185" s="693"/>
      <c r="R185" s="693"/>
      <c r="S185" s="710"/>
      <c r="T185" s="706"/>
      <c r="U185" s="705"/>
      <c r="V185" s="697"/>
      <c r="W185" s="697"/>
      <c r="X185" s="701"/>
      <c r="Y185" s="721"/>
      <c r="Z185" s="721"/>
      <c r="AA185" s="721"/>
      <c r="AB185" s="721"/>
      <c r="AC185" s="721"/>
      <c r="AD185" s="721"/>
      <c r="AE185" s="721"/>
      <c r="AF185" s="721"/>
      <c r="AG185" s="721"/>
    </row>
    <row r="186" spans="1:47" s="686" customFormat="1" ht="15" customHeight="1">
      <c r="A186" s="1290"/>
      <c r="B186" s="1290"/>
      <c r="C186" s="1290"/>
      <c r="D186" s="986"/>
      <c r="E186" s="986"/>
      <c r="F186" s="986"/>
      <c r="G186" s="987"/>
      <c r="H186" s="986"/>
      <c r="I186" s="990"/>
      <c r="J186" s="976"/>
      <c r="K186" s="980"/>
      <c r="L186" s="690"/>
      <c r="M186" s="698" t="s">
        <v>17</v>
      </c>
      <c r="N186" s="697"/>
      <c r="O186" s="693"/>
      <c r="P186" s="693"/>
      <c r="Q186" s="693"/>
      <c r="R186" s="693"/>
      <c r="S186" s="710"/>
      <c r="T186" s="706"/>
      <c r="U186" s="705"/>
      <c r="V186" s="697"/>
      <c r="W186" s="706"/>
      <c r="X186" s="701"/>
      <c r="Y186" s="723"/>
      <c r="Z186" s="723"/>
      <c r="AA186" s="723"/>
      <c r="AB186" s="723"/>
      <c r="AC186" s="723"/>
      <c r="AD186" s="723"/>
      <c r="AE186" s="723"/>
      <c r="AF186" s="723"/>
      <c r="AG186" s="723"/>
    </row>
    <row r="187" spans="1:47" s="686" customFormat="1" ht="15" customHeight="1">
      <c r="A187" s="1290"/>
      <c r="B187" s="1290"/>
      <c r="C187" s="986"/>
      <c r="D187" s="986"/>
      <c r="E187" s="986"/>
      <c r="F187" s="986"/>
      <c r="G187" s="987"/>
      <c r="H187" s="986"/>
      <c r="I187" s="981"/>
      <c r="J187" s="976"/>
      <c r="K187" s="980"/>
      <c r="L187" s="690"/>
      <c r="M187" s="697" t="s">
        <v>18</v>
      </c>
      <c r="N187" s="697"/>
      <c r="O187" s="693"/>
      <c r="P187" s="693"/>
      <c r="Q187" s="693"/>
      <c r="R187" s="693"/>
      <c r="S187" s="710"/>
      <c r="T187" s="706"/>
      <c r="U187" s="705"/>
      <c r="V187" s="697"/>
      <c r="W187" s="706"/>
      <c r="X187" s="701"/>
      <c r="Y187" s="723"/>
      <c r="Z187" s="723"/>
      <c r="AA187" s="723"/>
      <c r="AB187" s="723"/>
      <c r="AC187" s="723"/>
      <c r="AD187" s="723"/>
      <c r="AE187" s="723"/>
      <c r="AF187" s="723"/>
      <c r="AG187" s="723"/>
    </row>
    <row r="188" spans="1:47" s="686" customFormat="1" ht="15" customHeight="1">
      <c r="A188" s="1290"/>
      <c r="B188" s="986"/>
      <c r="C188" s="986"/>
      <c r="D188" s="986"/>
      <c r="E188" s="986"/>
      <c r="F188" s="986"/>
      <c r="G188" s="987"/>
      <c r="H188" s="986"/>
      <c r="I188" s="981"/>
      <c r="J188" s="976"/>
      <c r="K188" s="980"/>
      <c r="L188" s="690"/>
      <c r="M188" s="700" t="s">
        <v>19</v>
      </c>
      <c r="N188" s="697"/>
      <c r="O188" s="693"/>
      <c r="P188" s="693"/>
      <c r="Q188" s="693"/>
      <c r="R188" s="693"/>
      <c r="S188" s="710"/>
      <c r="T188" s="706"/>
      <c r="U188" s="705"/>
      <c r="V188" s="697"/>
      <c r="W188" s="706"/>
      <c r="X188" s="701"/>
      <c r="Y188" s="723"/>
      <c r="Z188" s="723"/>
      <c r="AA188" s="723"/>
      <c r="AB188" s="723"/>
      <c r="AC188" s="723"/>
      <c r="AD188" s="723"/>
      <c r="AE188" s="723"/>
      <c r="AF188" s="723"/>
      <c r="AG188" s="723"/>
    </row>
    <row r="189" spans="1:47" s="686" customFormat="1" ht="15" customHeight="1">
      <c r="A189" s="972"/>
      <c r="B189" s="972"/>
      <c r="C189" s="972"/>
      <c r="D189" s="972"/>
      <c r="E189" s="972"/>
      <c r="F189" s="972"/>
      <c r="G189" s="979"/>
      <c r="H189" s="980"/>
      <c r="I189" s="975"/>
      <c r="J189" s="976"/>
      <c r="K189" s="972"/>
      <c r="L189" s="690"/>
      <c r="M189" s="707" t="s">
        <v>309</v>
      </c>
      <c r="N189" s="697"/>
      <c r="O189" s="693"/>
      <c r="P189" s="693"/>
      <c r="Q189" s="693"/>
      <c r="R189" s="693"/>
      <c r="S189" s="710"/>
      <c r="T189" s="706"/>
      <c r="U189" s="705"/>
      <c r="V189" s="697"/>
      <c r="W189" s="706"/>
      <c r="X189" s="701"/>
      <c r="Y189" s="723"/>
      <c r="Z189" s="723"/>
      <c r="AA189" s="723"/>
      <c r="AB189" s="723"/>
      <c r="AC189" s="723"/>
      <c r="AD189" s="723"/>
      <c r="AE189" s="723"/>
      <c r="AF189" s="723"/>
      <c r="AG189" s="723"/>
    </row>
    <row r="190" spans="1:47" ht="15" customHeight="1">
      <c r="G190" s="156"/>
      <c r="H190" s="157"/>
      <c r="I190" s="157"/>
      <c r="J190" s="85"/>
      <c r="K190" s="157"/>
      <c r="L190" s="157"/>
      <c r="M190" s="157"/>
      <c r="N190" s="157"/>
      <c r="O190" s="157"/>
      <c r="P190" s="157"/>
      <c r="Q190" s="157"/>
      <c r="R190" s="157"/>
      <c r="S190" s="157"/>
      <c r="T190" s="157"/>
      <c r="U190" s="157"/>
      <c r="V190" s="157"/>
      <c r="W190" s="157"/>
      <c r="X190" s="157"/>
      <c r="Y190" s="157"/>
      <c r="Z190" s="157"/>
      <c r="AA190" s="157"/>
      <c r="AB190" s="157"/>
      <c r="AC190" s="157"/>
      <c r="AD190" s="157"/>
      <c r="AE190" s="157"/>
      <c r="AF190" s="157"/>
      <c r="AG190" s="157"/>
      <c r="AH190" s="157"/>
      <c r="AI190" s="157"/>
      <c r="AJ190" s="157"/>
      <c r="AK190" s="157"/>
      <c r="AL190" s="204"/>
      <c r="AM190" s="204"/>
      <c r="AN190" s="204"/>
      <c r="AO190" s="204"/>
      <c r="AP190" s="204"/>
      <c r="AQ190" s="204"/>
      <c r="AR190" s="204"/>
      <c r="AS190" s="204"/>
      <c r="AT190" s="204"/>
      <c r="AU190" s="204"/>
    </row>
    <row r="191" spans="1:47" s="35" customFormat="1" ht="17.100000000000001" customHeight="1">
      <c r="G191" s="35" t="s">
        <v>13</v>
      </c>
      <c r="I191" s="35" t="s">
        <v>209</v>
      </c>
      <c r="T191" s="158"/>
    </row>
    <row r="192" spans="1:47" ht="17.100000000000001" customHeight="1">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row>
    <row r="193" spans="1:46" s="687" customFormat="1" ht="22.5">
      <c r="A193" s="1290">
        <v>1</v>
      </c>
      <c r="B193" s="1017"/>
      <c r="C193" s="1017"/>
      <c r="D193" s="1017"/>
      <c r="E193" s="1017"/>
      <c r="F193" s="1010"/>
      <c r="G193" s="1016"/>
      <c r="H193" s="1016"/>
      <c r="I193" s="998"/>
      <c r="J193" s="997"/>
      <c r="K193" s="997"/>
      <c r="L193" s="726">
        <f>mergeValue(A193)</f>
        <v>1</v>
      </c>
      <c r="M193" s="643" t="s">
        <v>20</v>
      </c>
      <c r="N193" s="1371"/>
      <c r="O193" s="1372"/>
      <c r="P193" s="1372"/>
      <c r="Q193" s="1372"/>
      <c r="R193" s="1372"/>
      <c r="S193" s="1372"/>
      <c r="T193" s="1372"/>
      <c r="U193" s="1372"/>
      <c r="V193" s="1372"/>
      <c r="W193" s="1372"/>
      <c r="X193" s="1372"/>
      <c r="Y193" s="1372"/>
      <c r="Z193" s="1372"/>
      <c r="AA193" s="1372"/>
      <c r="AB193" s="1372"/>
      <c r="AC193" s="1372"/>
      <c r="AD193" s="1372"/>
      <c r="AE193" s="1372"/>
      <c r="AF193" s="1373"/>
      <c r="AG193" s="719" t="s">
        <v>477</v>
      </c>
      <c r="AH193" s="721"/>
      <c r="AI193" s="721"/>
      <c r="AJ193" s="721"/>
      <c r="AK193" s="721"/>
      <c r="AL193" s="721"/>
      <c r="AM193" s="721"/>
      <c r="AN193" s="721"/>
      <c r="AO193" s="721"/>
      <c r="AP193" s="721"/>
      <c r="AQ193" s="721"/>
      <c r="AR193" s="721"/>
    </row>
    <row r="194" spans="1:46" s="687" customFormat="1" ht="22.5">
      <c r="A194" s="1290"/>
      <c r="B194" s="1290">
        <v>1</v>
      </c>
      <c r="C194" s="1017"/>
      <c r="D194" s="1017"/>
      <c r="E194" s="1017"/>
      <c r="F194" s="1010"/>
      <c r="G194" s="1019"/>
      <c r="H194" s="1020"/>
      <c r="I194" s="999"/>
      <c r="J194" s="994"/>
      <c r="K194" s="992"/>
      <c r="L194" s="726" t="str">
        <f>mergeValue(A194) &amp;"."&amp; mergeValue(B194)</f>
        <v>1.1</v>
      </c>
      <c r="M194" s="694" t="s">
        <v>16</v>
      </c>
      <c r="N194" s="1368"/>
      <c r="O194" s="1369"/>
      <c r="P194" s="1369"/>
      <c r="Q194" s="1369"/>
      <c r="R194" s="1369"/>
      <c r="S194" s="1369"/>
      <c r="T194" s="1369"/>
      <c r="U194" s="1369"/>
      <c r="V194" s="1369"/>
      <c r="W194" s="1369"/>
      <c r="X194" s="1369"/>
      <c r="Y194" s="1369"/>
      <c r="Z194" s="1369"/>
      <c r="AA194" s="1369"/>
      <c r="AB194" s="1369"/>
      <c r="AC194" s="1369"/>
      <c r="AD194" s="1369"/>
      <c r="AE194" s="1369"/>
      <c r="AF194" s="1370"/>
      <c r="AG194" s="719" t="s">
        <v>478</v>
      </c>
      <c r="AH194" s="721"/>
      <c r="AI194" s="721"/>
      <c r="AJ194" s="721"/>
      <c r="AK194" s="721"/>
      <c r="AL194" s="721"/>
      <c r="AM194" s="721"/>
      <c r="AN194" s="721"/>
      <c r="AO194" s="721"/>
      <c r="AP194" s="721"/>
      <c r="AQ194" s="721"/>
      <c r="AR194" s="721"/>
    </row>
    <row r="195" spans="1:46" s="687" customFormat="1" ht="22.5">
      <c r="A195" s="1290"/>
      <c r="B195" s="1290"/>
      <c r="C195" s="1290">
        <v>1</v>
      </c>
      <c r="D195" s="1017"/>
      <c r="E195" s="1017"/>
      <c r="F195" s="1010"/>
      <c r="G195" s="1019"/>
      <c r="H195" s="1020"/>
      <c r="I195" s="999"/>
      <c r="J195" s="994"/>
      <c r="K195" s="992"/>
      <c r="L195" s="726" t="str">
        <f>mergeValue(A195) &amp;"."&amp; mergeValue(B195)&amp;"."&amp; mergeValue(C195)</f>
        <v>1.1.1</v>
      </c>
      <c r="M195" s="695" t="s">
        <v>7</v>
      </c>
      <c r="N195" s="1368"/>
      <c r="O195" s="1369"/>
      <c r="P195" s="1369"/>
      <c r="Q195" s="1369"/>
      <c r="R195" s="1369"/>
      <c r="S195" s="1369"/>
      <c r="T195" s="1369"/>
      <c r="U195" s="1369"/>
      <c r="V195" s="1369"/>
      <c r="W195" s="1369"/>
      <c r="X195" s="1369"/>
      <c r="Y195" s="1369"/>
      <c r="Z195" s="1369"/>
      <c r="AA195" s="1369"/>
      <c r="AB195" s="1369"/>
      <c r="AC195" s="1369"/>
      <c r="AD195" s="1369"/>
      <c r="AE195" s="1369"/>
      <c r="AF195" s="1370"/>
      <c r="AG195" s="719" t="s">
        <v>635</v>
      </c>
      <c r="AH195" s="721"/>
      <c r="AI195" s="721"/>
      <c r="AJ195" s="721"/>
      <c r="AK195" s="721"/>
      <c r="AL195" s="721"/>
      <c r="AM195" s="721"/>
      <c r="AN195" s="721"/>
      <c r="AO195" s="721"/>
      <c r="AP195" s="721"/>
      <c r="AQ195" s="721"/>
      <c r="AR195" s="721"/>
    </row>
    <row r="196" spans="1:46" s="687" customFormat="1" ht="15" customHeight="1">
      <c r="A196" s="1290"/>
      <c r="B196" s="1290"/>
      <c r="C196" s="1290"/>
      <c r="D196" s="1290">
        <v>1</v>
      </c>
      <c r="E196" s="1017"/>
      <c r="F196" s="1010"/>
      <c r="G196" s="1019"/>
      <c r="H196" s="1020"/>
      <c r="I196" s="999"/>
      <c r="J196" s="994"/>
      <c r="K196" s="992"/>
      <c r="L196" s="726" t="str">
        <f>mergeValue(A196) &amp;"."&amp; mergeValue(B196)&amp;"."&amp; mergeValue(C196)&amp;"."&amp; mergeValue(D196)</f>
        <v>1.1.1.1</v>
      </c>
      <c r="M196" s="696" t="s">
        <v>22</v>
      </c>
      <c r="N196" s="1368"/>
      <c r="O196" s="1369"/>
      <c r="P196" s="1369"/>
      <c r="Q196" s="1369"/>
      <c r="R196" s="1369"/>
      <c r="S196" s="1369"/>
      <c r="T196" s="1369"/>
      <c r="U196" s="1369"/>
      <c r="V196" s="1369"/>
      <c r="W196" s="1369"/>
      <c r="X196" s="1369"/>
      <c r="Y196" s="1369"/>
      <c r="Z196" s="1369"/>
      <c r="AA196" s="1369"/>
      <c r="AB196" s="1369"/>
      <c r="AC196" s="1369"/>
      <c r="AD196" s="1369"/>
      <c r="AE196" s="1369"/>
      <c r="AF196" s="1370"/>
      <c r="AG196" s="719" t="s">
        <v>682</v>
      </c>
      <c r="AH196" s="721"/>
      <c r="AI196" s="721"/>
      <c r="AJ196" s="721"/>
      <c r="AK196" s="721"/>
      <c r="AL196" s="721"/>
      <c r="AM196" s="721"/>
      <c r="AN196" s="721"/>
      <c r="AO196" s="721"/>
      <c r="AP196" s="721"/>
      <c r="AQ196" s="721"/>
      <c r="AR196" s="721"/>
    </row>
    <row r="197" spans="1:46" s="687" customFormat="1" ht="17.100000000000001" customHeight="1">
      <c r="A197" s="1290"/>
      <c r="B197" s="1290"/>
      <c r="C197" s="1290"/>
      <c r="D197" s="1290"/>
      <c r="E197" s="1290">
        <v>1</v>
      </c>
      <c r="F197" s="1010"/>
      <c r="G197" s="1019"/>
      <c r="H197" s="1020"/>
      <c r="I197" s="1021"/>
      <c r="J197" s="1011"/>
      <c r="K197" s="1208"/>
      <c r="L197" s="1329" t="str">
        <f>mergeValue(A197) &amp;"."&amp; mergeValue(B197)&amp;"."&amp; mergeValue(C197)&amp;"."&amp; mergeValue(D197)&amp;"."&amp; mergeValue(E197)</f>
        <v>1.1.1.1.1</v>
      </c>
      <c r="M197" s="1330"/>
      <c r="N197" s="1286" t="s">
        <v>85</v>
      </c>
      <c r="O197" s="1324"/>
      <c r="P197" s="1320">
        <v>1</v>
      </c>
      <c r="Q197" s="1349"/>
      <c r="R197" s="1286" t="s">
        <v>85</v>
      </c>
      <c r="S197" s="1324"/>
      <c r="T197" s="1320">
        <v>1</v>
      </c>
      <c r="U197" s="1349"/>
      <c r="V197" s="1286" t="s">
        <v>85</v>
      </c>
      <c r="W197" s="703"/>
      <c r="X197" s="691">
        <v>1</v>
      </c>
      <c r="Y197" s="1098"/>
      <c r="Z197" s="673"/>
      <c r="AA197" s="673"/>
      <c r="AB197" s="1301"/>
      <c r="AC197" s="1286" t="s">
        <v>84</v>
      </c>
      <c r="AD197" s="1301"/>
      <c r="AE197" s="1286" t="s">
        <v>84</v>
      </c>
      <c r="AF197" s="717"/>
      <c r="AG197" s="1317" t="s">
        <v>683</v>
      </c>
      <c r="AH197" s="721" t="str">
        <f>strCheckDate(Z198:AF198)</f>
        <v/>
      </c>
      <c r="AI197" s="724" t="str">
        <f>IF(AND(COUNTIF(AJ192:AJ192,AJ197)&gt;1,AJ197&lt;&gt;""),"ErrUnique:HasDoubleConn","")</f>
        <v/>
      </c>
      <c r="AJ197" s="724"/>
      <c r="AK197" s="724"/>
      <c r="AL197" s="724"/>
      <c r="AM197" s="724"/>
      <c r="AN197" s="724"/>
      <c r="AO197" s="721"/>
      <c r="AP197" s="721"/>
      <c r="AQ197" s="721"/>
      <c r="AR197" s="721"/>
    </row>
    <row r="198" spans="1:46" s="687" customFormat="1" ht="17.100000000000001" customHeight="1">
      <c r="A198" s="1290"/>
      <c r="B198" s="1290"/>
      <c r="C198" s="1290"/>
      <c r="D198" s="1290"/>
      <c r="E198" s="1290"/>
      <c r="F198" s="1010"/>
      <c r="G198" s="1019"/>
      <c r="H198" s="1020"/>
      <c r="I198" s="1021"/>
      <c r="J198" s="1011"/>
      <c r="K198" s="1208"/>
      <c r="L198" s="1329"/>
      <c r="M198" s="1330"/>
      <c r="N198" s="1286"/>
      <c r="O198" s="1324"/>
      <c r="P198" s="1320"/>
      <c r="Q198" s="1349"/>
      <c r="R198" s="1286"/>
      <c r="S198" s="1324"/>
      <c r="T198" s="1320"/>
      <c r="U198" s="1349"/>
      <c r="V198" s="1286"/>
      <c r="W198" s="728"/>
      <c r="X198" s="707"/>
      <c r="Y198" s="707"/>
      <c r="Z198" s="709"/>
      <c r="AA198" s="605" t="str">
        <f>AB197 &amp; "-" &amp; AD197</f>
        <v>-</v>
      </c>
      <c r="AB198" s="1285"/>
      <c r="AC198" s="1286"/>
      <c r="AD198" s="1285"/>
      <c r="AE198" s="1286"/>
      <c r="AF198" s="675"/>
      <c r="AG198" s="1318"/>
      <c r="AH198" s="721"/>
      <c r="AI198" s="724"/>
      <c r="AJ198" s="724"/>
      <c r="AK198" s="724"/>
      <c r="AL198" s="724"/>
      <c r="AM198" s="724"/>
      <c r="AN198" s="724"/>
      <c r="AO198" s="721"/>
      <c r="AP198" s="721"/>
      <c r="AQ198" s="721"/>
      <c r="AR198" s="721"/>
    </row>
    <row r="199" spans="1:46" s="687" customFormat="1" ht="17.100000000000001" customHeight="1">
      <c r="A199" s="1290"/>
      <c r="B199" s="1290"/>
      <c r="C199" s="1290"/>
      <c r="D199" s="1290"/>
      <c r="E199" s="1290"/>
      <c r="F199" s="1010"/>
      <c r="G199" s="1019"/>
      <c r="H199" s="1020"/>
      <c r="I199" s="1021"/>
      <c r="J199" s="1011"/>
      <c r="K199" s="1208"/>
      <c r="L199" s="1329"/>
      <c r="M199" s="1330"/>
      <c r="N199" s="1286"/>
      <c r="O199" s="1324"/>
      <c r="P199" s="1320"/>
      <c r="Q199" s="1349"/>
      <c r="R199" s="1286"/>
      <c r="S199" s="604"/>
      <c r="T199" s="700"/>
      <c r="U199" s="707"/>
      <c r="V199" s="708"/>
      <c r="W199" s="708"/>
      <c r="X199" s="708"/>
      <c r="Y199" s="708"/>
      <c r="Z199" s="709"/>
      <c r="AA199" s="709"/>
      <c r="AB199" s="710"/>
      <c r="AC199" s="706"/>
      <c r="AD199" s="706"/>
      <c r="AE199" s="710"/>
      <c r="AF199" s="706"/>
      <c r="AG199" s="1318"/>
      <c r="AH199" s="721"/>
      <c r="AI199" s="724"/>
      <c r="AJ199" s="724"/>
      <c r="AK199" s="724"/>
      <c r="AL199" s="724"/>
      <c r="AM199" s="724"/>
      <c r="AN199" s="724"/>
      <c r="AO199" s="721"/>
      <c r="AP199" s="721"/>
      <c r="AQ199" s="721"/>
      <c r="AR199" s="721"/>
    </row>
    <row r="200" spans="1:46" s="687" customFormat="1" ht="17.100000000000001" customHeight="1">
      <c r="A200" s="1290"/>
      <c r="B200" s="1290"/>
      <c r="C200" s="1290"/>
      <c r="D200" s="1290"/>
      <c r="E200" s="1290"/>
      <c r="F200" s="1010"/>
      <c r="G200" s="1019"/>
      <c r="H200" s="1020"/>
      <c r="I200" s="1021"/>
      <c r="J200" s="1011"/>
      <c r="K200" s="1208"/>
      <c r="L200" s="1329"/>
      <c r="M200" s="1330"/>
      <c r="N200" s="1286"/>
      <c r="O200" s="711"/>
      <c r="P200" s="713"/>
      <c r="Q200" s="712"/>
      <c r="R200" s="708"/>
      <c r="S200" s="708"/>
      <c r="T200" s="708"/>
      <c r="U200" s="708"/>
      <c r="V200" s="708"/>
      <c r="W200" s="708"/>
      <c r="X200" s="708"/>
      <c r="Y200" s="708"/>
      <c r="Z200" s="709"/>
      <c r="AA200" s="709"/>
      <c r="AB200" s="710"/>
      <c r="AC200" s="706"/>
      <c r="AD200" s="706"/>
      <c r="AE200" s="710"/>
      <c r="AF200" s="706"/>
      <c r="AG200" s="1318"/>
      <c r="AH200" s="721"/>
      <c r="AI200" s="724"/>
      <c r="AJ200" s="724"/>
      <c r="AK200" s="724"/>
      <c r="AL200" s="724"/>
      <c r="AM200" s="724"/>
      <c r="AN200" s="724"/>
      <c r="AO200" s="721"/>
      <c r="AP200" s="721"/>
      <c r="AQ200" s="721"/>
      <c r="AR200" s="721"/>
    </row>
    <row r="201" spans="1:46" s="686" customFormat="1" ht="15" customHeight="1">
      <c r="A201" s="1290"/>
      <c r="B201" s="1290"/>
      <c r="C201" s="1290"/>
      <c r="D201" s="1290"/>
      <c r="E201" s="1018"/>
      <c r="F201" s="1012"/>
      <c r="G201" s="1014"/>
      <c r="H201" s="1012"/>
      <c r="I201" s="1021"/>
      <c r="J201" s="1011"/>
      <c r="K201" s="1005"/>
      <c r="L201" s="690"/>
      <c r="M201" s="699" t="s">
        <v>5</v>
      </c>
      <c r="N201" s="699"/>
      <c r="O201" s="699"/>
      <c r="P201" s="699"/>
      <c r="Q201" s="699"/>
      <c r="R201" s="699"/>
      <c r="S201" s="699"/>
      <c r="T201" s="699"/>
      <c r="U201" s="699"/>
      <c r="V201" s="699"/>
      <c r="W201" s="699"/>
      <c r="X201" s="699"/>
      <c r="Y201" s="699"/>
      <c r="Z201" s="699"/>
      <c r="AA201" s="699"/>
      <c r="AB201" s="699"/>
      <c r="AC201" s="699"/>
      <c r="AD201" s="699"/>
      <c r="AE201" s="699"/>
      <c r="AF201" s="699"/>
      <c r="AG201" s="1319"/>
      <c r="AH201" s="723"/>
      <c r="AI201" s="723"/>
      <c r="AJ201" s="725"/>
      <c r="AK201" s="725"/>
      <c r="AL201" s="725"/>
      <c r="AM201" s="725"/>
      <c r="AN201" s="725"/>
      <c r="AO201" s="723"/>
      <c r="AP201" s="723"/>
      <c r="AQ201" s="723"/>
      <c r="AR201" s="723"/>
    </row>
    <row r="202" spans="1:46" s="686" customFormat="1" ht="15" customHeight="1">
      <c r="A202" s="1290"/>
      <c r="B202" s="1290"/>
      <c r="C202" s="1290"/>
      <c r="D202" s="1018"/>
      <c r="E202" s="1018"/>
      <c r="F202" s="1012"/>
      <c r="G202" s="1019"/>
      <c r="H202" s="1012"/>
      <c r="I202" s="1005"/>
      <c r="J202" s="996"/>
      <c r="K202" s="1005"/>
      <c r="L202" s="690"/>
      <c r="M202" s="698" t="s">
        <v>17</v>
      </c>
      <c r="N202" s="698"/>
      <c r="O202" s="698"/>
      <c r="P202" s="698"/>
      <c r="Q202" s="698"/>
      <c r="R202" s="698"/>
      <c r="S202" s="698"/>
      <c r="T202" s="698"/>
      <c r="U202" s="698"/>
      <c r="V202" s="698"/>
      <c r="W202" s="698"/>
      <c r="X202" s="698"/>
      <c r="Y202" s="698"/>
      <c r="Z202" s="698"/>
      <c r="AA202" s="698"/>
      <c r="AB202" s="698"/>
      <c r="AC202" s="698"/>
      <c r="AD202" s="698"/>
      <c r="AE202" s="698"/>
      <c r="AF202" s="706"/>
      <c r="AG202" s="701"/>
      <c r="AH202" s="723"/>
      <c r="AI202" s="723"/>
      <c r="AJ202" s="725"/>
      <c r="AK202" s="725"/>
      <c r="AL202" s="725"/>
      <c r="AM202" s="725"/>
      <c r="AN202" s="725"/>
      <c r="AO202" s="723"/>
      <c r="AP202" s="723"/>
      <c r="AQ202" s="723"/>
      <c r="AR202" s="723"/>
    </row>
    <row r="203" spans="1:46" s="686" customFormat="1" ht="15" customHeight="1">
      <c r="A203" s="1290"/>
      <c r="B203" s="1290"/>
      <c r="C203" s="1018"/>
      <c r="D203" s="1018"/>
      <c r="E203" s="1018"/>
      <c r="F203" s="1012"/>
      <c r="G203" s="1019"/>
      <c r="H203" s="1012"/>
      <c r="I203" s="1005"/>
      <c r="J203" s="996"/>
      <c r="K203" s="1005"/>
      <c r="L203" s="690"/>
      <c r="M203" s="697" t="s">
        <v>18</v>
      </c>
      <c r="N203" s="697"/>
      <c r="O203" s="697"/>
      <c r="P203" s="697"/>
      <c r="Q203" s="697"/>
      <c r="R203" s="697"/>
      <c r="S203" s="697"/>
      <c r="T203" s="697"/>
      <c r="U203" s="697"/>
      <c r="V203" s="697"/>
      <c r="W203" s="697"/>
      <c r="X203" s="697"/>
      <c r="Y203" s="697"/>
      <c r="Z203" s="693"/>
      <c r="AA203" s="693"/>
      <c r="AB203" s="710"/>
      <c r="AC203" s="706"/>
      <c r="AD203" s="705"/>
      <c r="AE203" s="697"/>
      <c r="AF203" s="706"/>
      <c r="AG203" s="701"/>
      <c r="AH203" s="723"/>
      <c r="AI203" s="723"/>
      <c r="AJ203" s="723"/>
      <c r="AK203" s="723"/>
      <c r="AL203" s="723"/>
      <c r="AM203" s="723"/>
      <c r="AN203" s="723"/>
      <c r="AO203" s="723"/>
      <c r="AP203" s="723"/>
      <c r="AQ203" s="723"/>
      <c r="AR203" s="723"/>
    </row>
    <row r="204" spans="1:46" s="686" customFormat="1" ht="15" customHeight="1">
      <c r="A204" s="1290"/>
      <c r="B204" s="1018"/>
      <c r="C204" s="1018"/>
      <c r="D204" s="1018"/>
      <c r="E204" s="1018"/>
      <c r="F204" s="1012"/>
      <c r="G204" s="1019"/>
      <c r="H204" s="1012"/>
      <c r="I204" s="1005"/>
      <c r="J204" s="996"/>
      <c r="K204" s="1005"/>
      <c r="L204" s="690"/>
      <c r="M204" s="700" t="s">
        <v>19</v>
      </c>
      <c r="N204" s="700"/>
      <c r="O204" s="700"/>
      <c r="P204" s="700"/>
      <c r="Q204" s="700"/>
      <c r="R204" s="700"/>
      <c r="S204" s="700"/>
      <c r="T204" s="700"/>
      <c r="U204" s="700"/>
      <c r="V204" s="700"/>
      <c r="W204" s="700"/>
      <c r="X204" s="700"/>
      <c r="Y204" s="700"/>
      <c r="Z204" s="693"/>
      <c r="AA204" s="693"/>
      <c r="AB204" s="710"/>
      <c r="AC204" s="706"/>
      <c r="AD204" s="705"/>
      <c r="AE204" s="697"/>
      <c r="AF204" s="706"/>
      <c r="AG204" s="701"/>
      <c r="AH204" s="723"/>
      <c r="AI204" s="723"/>
      <c r="AJ204" s="723"/>
      <c r="AK204" s="723"/>
      <c r="AL204" s="723"/>
      <c r="AM204" s="723"/>
      <c r="AN204" s="723"/>
      <c r="AO204" s="723"/>
      <c r="AP204" s="723"/>
      <c r="AQ204" s="723"/>
      <c r="AR204" s="723"/>
    </row>
    <row r="205" spans="1:46" s="686" customFormat="1" ht="15" customHeight="1">
      <c r="A205" s="991"/>
      <c r="B205" s="991"/>
      <c r="C205" s="991"/>
      <c r="D205" s="991"/>
      <c r="E205" s="991"/>
      <c r="F205" s="991"/>
      <c r="G205" s="1004"/>
      <c r="H205" s="1005"/>
      <c r="I205" s="995"/>
      <c r="J205" s="996"/>
      <c r="K205" s="991"/>
      <c r="L205" s="690"/>
      <c r="M205" s="707" t="s">
        <v>309</v>
      </c>
      <c r="N205" s="707"/>
      <c r="O205" s="707"/>
      <c r="P205" s="707"/>
      <c r="Q205" s="707"/>
      <c r="R205" s="707"/>
      <c r="S205" s="707"/>
      <c r="T205" s="707"/>
      <c r="U205" s="707"/>
      <c r="V205" s="707"/>
      <c r="W205" s="707"/>
      <c r="X205" s="707"/>
      <c r="Y205" s="707"/>
      <c r="Z205" s="693"/>
      <c r="AA205" s="693"/>
      <c r="AB205" s="710"/>
      <c r="AC205" s="706"/>
      <c r="AD205" s="705"/>
      <c r="AE205" s="697"/>
      <c r="AF205" s="706"/>
      <c r="AG205" s="701"/>
      <c r="AH205" s="723"/>
      <c r="AI205" s="723"/>
      <c r="AJ205" s="723"/>
      <c r="AK205" s="723"/>
      <c r="AL205" s="723"/>
      <c r="AM205" s="723"/>
      <c r="AN205" s="723"/>
      <c r="AO205" s="723"/>
      <c r="AP205" s="723"/>
      <c r="AQ205" s="723"/>
      <c r="AR205" s="723"/>
    </row>
    <row r="206" spans="1:46" ht="15" customHeight="1">
      <c r="G206" s="156"/>
      <c r="H206" s="157"/>
      <c r="I206" s="157"/>
      <c r="J206" s="85"/>
      <c r="K206" s="157"/>
      <c r="L206" s="157"/>
      <c r="M206" s="157"/>
      <c r="N206" s="157"/>
      <c r="O206" s="157"/>
      <c r="P206" s="157"/>
      <c r="Q206" s="157"/>
      <c r="R206" s="157"/>
      <c r="S206" s="157"/>
      <c r="T206" s="157"/>
      <c r="U206" s="157"/>
      <c r="V206" s="157"/>
      <c r="W206" s="157"/>
      <c r="X206" s="157"/>
      <c r="Y206" s="157"/>
      <c r="Z206" s="157"/>
      <c r="AA206" s="157"/>
      <c r="AB206" s="157"/>
      <c r="AC206" s="157"/>
      <c r="AD206" s="157"/>
      <c r="AE206" s="157"/>
      <c r="AF206" s="157"/>
      <c r="AG206" s="157"/>
      <c r="AH206" s="157"/>
      <c r="AI206" s="157"/>
      <c r="AJ206" s="157"/>
      <c r="AK206" s="204"/>
      <c r="AL206" s="204"/>
      <c r="AM206" s="204"/>
      <c r="AN206" s="204"/>
      <c r="AO206" s="204"/>
      <c r="AP206" s="204"/>
      <c r="AQ206" s="204"/>
      <c r="AR206" s="204"/>
      <c r="AS206" s="204"/>
      <c r="AT206" s="204"/>
    </row>
    <row r="207" spans="1:46" ht="15" customHeight="1">
      <c r="G207" s="156"/>
      <c r="H207" s="157"/>
      <c r="I207" s="157"/>
      <c r="J207" s="85"/>
      <c r="K207" s="157"/>
      <c r="L207" s="157"/>
      <c r="M207" s="157"/>
      <c r="N207" s="157"/>
      <c r="O207" s="157"/>
      <c r="P207" s="157"/>
      <c r="Q207" s="1292"/>
      <c r="R207" s="157"/>
      <c r="S207" s="157"/>
      <c r="T207" s="157"/>
      <c r="U207" s="1292"/>
      <c r="V207" s="157"/>
      <c r="W207" s="157"/>
      <c r="X207" s="157"/>
      <c r="Y207" s="1095"/>
      <c r="Z207" s="157"/>
      <c r="AA207" s="157"/>
      <c r="AB207" s="157"/>
      <c r="AC207" s="157"/>
      <c r="AD207" s="157"/>
      <c r="AE207" s="157"/>
      <c r="AF207" s="157"/>
      <c r="AG207" s="157"/>
      <c r="AH207" s="157"/>
      <c r="AI207" s="157"/>
      <c r="AJ207" s="157"/>
      <c r="AK207" s="204"/>
      <c r="AL207" s="204"/>
      <c r="AM207" s="204"/>
      <c r="AN207" s="204"/>
      <c r="AO207" s="204"/>
      <c r="AP207" s="204"/>
      <c r="AQ207" s="204"/>
      <c r="AR207" s="204"/>
      <c r="AS207" s="204"/>
      <c r="AT207" s="204"/>
    </row>
    <row r="208" spans="1:46" ht="15" customHeight="1">
      <c r="G208" s="156"/>
      <c r="H208" s="157"/>
      <c r="I208" s="157"/>
      <c r="J208" s="85"/>
      <c r="K208" s="157"/>
      <c r="L208" s="157"/>
      <c r="M208" s="157"/>
      <c r="N208" s="157"/>
      <c r="O208" s="157"/>
      <c r="P208" s="157"/>
      <c r="Q208" s="1292"/>
      <c r="R208" s="157"/>
      <c r="S208" s="157"/>
      <c r="T208" s="157"/>
      <c r="U208" s="1292"/>
      <c r="V208" s="157"/>
      <c r="W208" s="157"/>
      <c r="X208" s="157"/>
      <c r="Y208" s="157"/>
      <c r="Z208" s="157"/>
      <c r="AA208" s="157"/>
      <c r="AB208" s="157"/>
      <c r="AC208" s="157"/>
    </row>
    <row r="209" spans="1:83" ht="15" customHeight="1">
      <c r="G209" s="156"/>
      <c r="H209" s="157"/>
      <c r="I209" s="157"/>
      <c r="J209" s="85"/>
      <c r="K209" s="157"/>
      <c r="L209" s="157"/>
      <c r="M209" s="157"/>
      <c r="N209" s="157"/>
      <c r="O209" s="157"/>
      <c r="Q209" s="1292"/>
      <c r="V209" s="157"/>
      <c r="W209" s="157"/>
      <c r="X209" s="157"/>
      <c r="Z209" s="157"/>
      <c r="AA209" s="157"/>
      <c r="AB209" s="157"/>
      <c r="AC209" s="732"/>
      <c r="AD209" s="157"/>
    </row>
    <row r="210" spans="1:83" ht="15" customHeight="1">
      <c r="G210" s="156"/>
      <c r="H210" s="157"/>
      <c r="I210" s="157"/>
      <c r="J210" s="85"/>
      <c r="K210" s="157"/>
      <c r="L210" s="157"/>
      <c r="M210" s="157"/>
      <c r="N210" s="157"/>
      <c r="O210" s="157"/>
      <c r="Q210" s="225"/>
      <c r="Y210" s="157"/>
      <c r="Z210" s="157"/>
      <c r="AA210" s="157"/>
      <c r="AB210" s="157"/>
      <c r="AC210" s="157"/>
      <c r="AD210" s="157"/>
      <c r="AE210" s="157"/>
    </row>
    <row r="211" spans="1:83" ht="15" customHeight="1">
      <c r="A211" s="733"/>
      <c r="B211" s="733"/>
      <c r="C211" s="733"/>
      <c r="D211" s="733"/>
      <c r="E211" s="733"/>
      <c r="F211" s="733"/>
      <c r="G211" s="736"/>
      <c r="H211" s="737"/>
      <c r="I211" s="737"/>
      <c r="J211" s="734"/>
      <c r="K211" s="737"/>
      <c r="L211" s="737"/>
      <c r="M211" s="737"/>
      <c r="N211" s="1374" t="s">
        <v>85</v>
      </c>
      <c r="O211" s="1324"/>
      <c r="P211" s="1320">
        <v>1</v>
      </c>
      <c r="Q211" s="1346"/>
      <c r="R211" s="1286" t="s">
        <v>84</v>
      </c>
      <c r="S211" s="1375"/>
      <c r="T211" s="1366">
        <v>1</v>
      </c>
      <c r="U211" s="1293"/>
      <c r="V211" s="1286" t="s">
        <v>84</v>
      </c>
      <c r="W211" s="839"/>
      <c r="X211" s="740">
        <v>1</v>
      </c>
      <c r="Y211" s="1095"/>
      <c r="Z211" s="737"/>
      <c r="AA211" s="737"/>
      <c r="AB211" s="737"/>
      <c r="AC211" s="737"/>
      <c r="AD211" s="737"/>
      <c r="AE211" s="733"/>
      <c r="AF211" s="731"/>
      <c r="AG211" s="731"/>
      <c r="AH211" s="731"/>
      <c r="AI211" s="731"/>
      <c r="AJ211" s="731"/>
      <c r="AK211" s="731"/>
      <c r="AL211" s="731"/>
      <c r="AM211" s="731"/>
      <c r="AN211" s="731"/>
      <c r="AO211" s="731"/>
      <c r="AP211" s="731"/>
      <c r="AQ211" s="731"/>
      <c r="AR211" s="731"/>
      <c r="AS211" s="731"/>
      <c r="AT211" s="731"/>
      <c r="AU211" s="731"/>
      <c r="AV211" s="731"/>
      <c r="AW211" s="731"/>
      <c r="AX211" s="731"/>
      <c r="AY211" s="731"/>
      <c r="AZ211" s="731"/>
      <c r="BA211" s="731"/>
      <c r="BB211" s="731"/>
      <c r="BC211" s="731"/>
      <c r="BD211" s="731"/>
      <c r="BE211" s="731"/>
      <c r="BF211" s="731"/>
      <c r="BG211" s="731"/>
      <c r="BH211" s="731"/>
      <c r="BI211" s="731"/>
      <c r="BJ211" s="731"/>
      <c r="BK211" s="731"/>
      <c r="BL211" s="731"/>
      <c r="BM211" s="731"/>
      <c r="BN211" s="731"/>
      <c r="BO211" s="731"/>
      <c r="BP211" s="731"/>
      <c r="BQ211" s="731"/>
      <c r="BR211" s="731"/>
      <c r="BS211" s="731"/>
      <c r="BT211" s="731"/>
      <c r="BU211" s="731"/>
      <c r="BV211" s="731"/>
      <c r="BW211" s="731"/>
      <c r="BX211" s="731"/>
      <c r="BY211" s="731"/>
      <c r="BZ211" s="731"/>
      <c r="CA211" s="731"/>
      <c r="CB211" s="731"/>
      <c r="CC211" s="731"/>
      <c r="CD211" s="731"/>
      <c r="CE211" s="731"/>
    </row>
    <row r="212" spans="1:83" ht="15" customHeight="1">
      <c r="A212" s="733"/>
      <c r="B212" s="733"/>
      <c r="C212" s="733"/>
      <c r="D212" s="733"/>
      <c r="E212" s="733"/>
      <c r="F212" s="733"/>
      <c r="G212" s="736"/>
      <c r="H212" s="737"/>
      <c r="I212" s="737"/>
      <c r="J212" s="734"/>
      <c r="K212" s="737"/>
      <c r="L212" s="737"/>
      <c r="M212" s="737"/>
      <c r="N212" s="1374"/>
      <c r="O212" s="1324"/>
      <c r="P212" s="1320"/>
      <c r="Q212" s="1346"/>
      <c r="R212" s="1286"/>
      <c r="S212" s="1376"/>
      <c r="T212" s="1367"/>
      <c r="U212" s="1293"/>
      <c r="V212" s="1286"/>
      <c r="W212" s="738"/>
      <c r="X212" s="738"/>
      <c r="Y212" s="738" t="s">
        <v>715</v>
      </c>
      <c r="Z212" s="737"/>
      <c r="AA212" s="737"/>
      <c r="AB212" s="737"/>
      <c r="AC212" s="737"/>
      <c r="AD212" s="737"/>
      <c r="AE212" s="737"/>
      <c r="AF212" s="731"/>
      <c r="AG212" s="731"/>
      <c r="AH212" s="731"/>
      <c r="AI212" s="731"/>
      <c r="AJ212" s="731"/>
      <c r="AK212" s="731"/>
      <c r="AL212" s="731"/>
      <c r="AM212" s="731"/>
      <c r="AN212" s="731"/>
      <c r="AO212" s="731"/>
      <c r="AP212" s="731"/>
      <c r="AQ212" s="731"/>
      <c r="AR212" s="731"/>
      <c r="AS212" s="731"/>
      <c r="AT212" s="731"/>
      <c r="AU212" s="731"/>
      <c r="AV212" s="731"/>
      <c r="AW212" s="731"/>
      <c r="AX212" s="731"/>
      <c r="AY212" s="731"/>
      <c r="AZ212" s="731"/>
      <c r="BA212" s="731"/>
      <c r="BB212" s="731"/>
      <c r="BC212" s="731"/>
      <c r="BD212" s="731"/>
      <c r="BE212" s="731"/>
      <c r="BF212" s="731"/>
      <c r="BG212" s="731"/>
      <c r="BH212" s="731"/>
      <c r="BI212" s="731"/>
      <c r="BJ212" s="731"/>
      <c r="BK212" s="731"/>
      <c r="BL212" s="731"/>
      <c r="BM212" s="731"/>
      <c r="BN212" s="731"/>
      <c r="BO212" s="731"/>
      <c r="BP212" s="731"/>
      <c r="BQ212" s="731"/>
      <c r="BR212" s="731"/>
      <c r="BS212" s="731"/>
      <c r="BT212" s="731"/>
      <c r="BU212" s="731"/>
      <c r="BV212" s="731"/>
      <c r="BW212" s="731"/>
      <c r="BX212" s="731"/>
      <c r="BY212" s="731"/>
      <c r="BZ212" s="731"/>
      <c r="CA212" s="731"/>
      <c r="CB212" s="731"/>
      <c r="CC212" s="731"/>
      <c r="CD212" s="731"/>
      <c r="CE212" s="731"/>
    </row>
    <row r="213" spans="1:83" ht="15" customHeight="1">
      <c r="A213" s="733"/>
      <c r="B213" s="733"/>
      <c r="C213" s="733"/>
      <c r="D213" s="733"/>
      <c r="E213" s="733"/>
      <c r="F213" s="733"/>
      <c r="G213" s="736"/>
      <c r="H213" s="737"/>
      <c r="I213" s="737"/>
      <c r="J213" s="734"/>
      <c r="K213" s="737"/>
      <c r="L213" s="737"/>
      <c r="M213" s="737"/>
      <c r="N213" s="1374"/>
      <c r="O213" s="1324"/>
      <c r="P213" s="1320"/>
      <c r="Q213" s="1346"/>
      <c r="R213" s="1286"/>
      <c r="S213" s="735"/>
      <c r="T213" s="735"/>
      <c r="U213" s="738" t="s">
        <v>716</v>
      </c>
      <c r="V213" s="838"/>
      <c r="W213" s="739"/>
      <c r="X213" s="739"/>
      <c r="Y213" s="739"/>
      <c r="Z213" s="737"/>
      <c r="AA213" s="737"/>
      <c r="AB213" s="737"/>
      <c r="AC213" s="737"/>
      <c r="AD213" s="737"/>
      <c r="AE213" s="737"/>
      <c r="AF213" s="731"/>
      <c r="AG213" s="731"/>
      <c r="AH213" s="731"/>
      <c r="AI213" s="731"/>
      <c r="AJ213" s="731"/>
      <c r="AK213" s="731"/>
      <c r="AL213" s="731"/>
      <c r="AM213" s="731"/>
      <c r="AN213" s="731"/>
      <c r="AO213" s="731"/>
      <c r="AP213" s="731"/>
      <c r="AQ213" s="731"/>
      <c r="AR213" s="731"/>
      <c r="AS213" s="731"/>
      <c r="AT213" s="731"/>
      <c r="AU213" s="731"/>
      <c r="AV213" s="731"/>
      <c r="AW213" s="731"/>
      <c r="AX213" s="731"/>
      <c r="AY213" s="731"/>
      <c r="AZ213" s="731"/>
      <c r="BA213" s="731"/>
      <c r="BB213" s="731"/>
      <c r="BC213" s="731"/>
      <c r="BD213" s="731"/>
      <c r="BE213" s="731"/>
      <c r="BF213" s="731"/>
      <c r="BG213" s="731"/>
      <c r="BH213" s="731"/>
      <c r="BI213" s="731"/>
      <c r="BJ213" s="731"/>
      <c r="BK213" s="731"/>
      <c r="BL213" s="731"/>
      <c r="BM213" s="731"/>
      <c r="BN213" s="731"/>
      <c r="BO213" s="731"/>
      <c r="BP213" s="731"/>
      <c r="BQ213" s="731"/>
      <c r="BR213" s="731"/>
      <c r="BS213" s="731"/>
      <c r="BT213" s="731"/>
      <c r="BU213" s="731"/>
      <c r="BV213" s="731"/>
      <c r="BW213" s="731"/>
      <c r="BX213" s="731"/>
      <c r="BY213" s="731"/>
      <c r="BZ213" s="731"/>
      <c r="CA213" s="731"/>
      <c r="CB213" s="731"/>
      <c r="CC213" s="731"/>
      <c r="CD213" s="731"/>
      <c r="CE213" s="731"/>
    </row>
    <row r="214" spans="1:83" ht="15" customHeight="1">
      <c r="A214" s="733"/>
      <c r="B214" s="733"/>
      <c r="C214" s="733"/>
      <c r="D214" s="733"/>
      <c r="E214" s="733"/>
      <c r="F214" s="733"/>
      <c r="G214" s="736"/>
      <c r="H214" s="737"/>
      <c r="I214" s="737"/>
      <c r="J214" s="734"/>
      <c r="K214" s="737"/>
      <c r="L214" s="737"/>
      <c r="M214" s="737"/>
      <c r="N214" s="1286"/>
      <c r="O214" s="836"/>
      <c r="P214" s="836"/>
      <c r="Q214" s="837"/>
      <c r="R214" s="838"/>
      <c r="S214" s="739"/>
      <c r="T214" s="739"/>
      <c r="U214" s="739"/>
      <c r="V214" s="739"/>
      <c r="W214" s="739"/>
      <c r="X214" s="739"/>
      <c r="Y214" s="739"/>
      <c r="Z214" s="737"/>
      <c r="AA214" s="737"/>
      <c r="AB214" s="737"/>
      <c r="AC214" s="737"/>
      <c r="AD214" s="737"/>
      <c r="AE214" s="737"/>
      <c r="AF214" s="731"/>
      <c r="AG214" s="731"/>
      <c r="AH214" s="731"/>
      <c r="AI214" s="731"/>
      <c r="AJ214" s="731"/>
      <c r="AK214" s="731"/>
      <c r="AL214" s="731"/>
      <c r="AM214" s="731"/>
      <c r="AN214" s="731"/>
      <c r="AO214" s="731"/>
      <c r="AP214" s="731"/>
      <c r="AQ214" s="731"/>
      <c r="AR214" s="731"/>
      <c r="AS214" s="731"/>
      <c r="AT214" s="731"/>
      <c r="AU214" s="731"/>
      <c r="AV214" s="731"/>
      <c r="AW214" s="731"/>
      <c r="AX214" s="731"/>
      <c r="AY214" s="731"/>
      <c r="AZ214" s="731"/>
      <c r="BA214" s="731"/>
      <c r="BB214" s="731"/>
      <c r="BC214" s="731"/>
      <c r="BD214" s="731"/>
      <c r="BE214" s="731"/>
      <c r="BF214" s="731"/>
      <c r="BG214" s="731"/>
      <c r="BH214" s="731"/>
      <c r="BI214" s="731"/>
      <c r="BJ214" s="731"/>
      <c r="BK214" s="731"/>
      <c r="BL214" s="731"/>
      <c r="BM214" s="731"/>
      <c r="BN214" s="731"/>
      <c r="BO214" s="731"/>
      <c r="BP214" s="731"/>
      <c r="BQ214" s="731"/>
      <c r="BR214" s="731"/>
      <c r="BS214" s="731"/>
      <c r="BT214" s="731"/>
      <c r="BU214" s="731"/>
      <c r="BV214" s="731"/>
      <c r="BW214" s="731"/>
      <c r="BX214" s="731"/>
      <c r="BY214" s="731"/>
      <c r="BZ214" s="731"/>
      <c r="CA214" s="731"/>
      <c r="CB214" s="731"/>
      <c r="CC214" s="731"/>
      <c r="CD214" s="731"/>
      <c r="CE214" s="731"/>
    </row>
    <row r="216" spans="1:83" s="36" customFormat="1" ht="17.100000000000001" customHeight="1">
      <c r="A216" s="98"/>
      <c r="B216" s="98"/>
      <c r="C216" s="86"/>
      <c r="D216" s="151"/>
      <c r="E216" s="170"/>
      <c r="F216" s="172"/>
      <c r="G216" s="172"/>
      <c r="H216" s="171"/>
      <c r="I216" s="171"/>
      <c r="J216" s="171"/>
      <c r="K216" s="171"/>
      <c r="L216" s="171"/>
      <c r="M216" s="171"/>
      <c r="N216" s="171"/>
      <c r="O216" s="171"/>
      <c r="P216" s="171"/>
      <c r="Q216" s="171"/>
      <c r="R216" s="171"/>
      <c r="S216" s="171"/>
      <c r="T216" s="153"/>
      <c r="U216" s="153"/>
      <c r="V216" s="153"/>
      <c r="W216" s="173"/>
      <c r="X216" s="173"/>
    </row>
    <row r="217" spans="1:83" s="744" customFormat="1" ht="18.75" customHeight="1">
      <c r="X217" s="723"/>
      <c r="Y217" s="723"/>
      <c r="Z217" s="723"/>
      <c r="AA217" s="723"/>
      <c r="AB217" s="723"/>
      <c r="AC217" s="723"/>
      <c r="AD217" s="723"/>
      <c r="AE217" s="723"/>
      <c r="AF217" s="723"/>
      <c r="AG217" s="723"/>
      <c r="AH217" s="723"/>
      <c r="AI217" s="723"/>
      <c r="AJ217" s="723"/>
    </row>
    <row r="218" spans="1:83" s="35" customFormat="1" ht="17.100000000000001" customHeight="1">
      <c r="G218" s="35" t="s">
        <v>13</v>
      </c>
      <c r="I218" s="35" t="s">
        <v>748</v>
      </c>
      <c r="V218" s="158"/>
      <c r="X218" s="217"/>
      <c r="Y218" s="217"/>
      <c r="Z218" s="217"/>
      <c r="AA218" s="217"/>
      <c r="AB218" s="217"/>
      <c r="AC218" s="217"/>
      <c r="AD218" s="217"/>
      <c r="AE218" s="217"/>
      <c r="AF218" s="217"/>
      <c r="AG218" s="217"/>
      <c r="AH218" s="217"/>
      <c r="AI218" s="217"/>
      <c r="AJ218" s="217"/>
    </row>
    <row r="219" spans="1:83" s="744" customFormat="1" ht="17.100000000000001" customHeight="1">
      <c r="L219" s="122"/>
      <c r="M219" s="122"/>
      <c r="N219" s="122"/>
      <c r="O219" s="122"/>
      <c r="P219" s="122"/>
      <c r="Q219" s="122"/>
      <c r="R219" s="122"/>
      <c r="S219" s="122"/>
      <c r="T219" s="122"/>
      <c r="U219" s="122"/>
      <c r="V219" s="122"/>
      <c r="W219" s="122"/>
      <c r="X219" s="723"/>
      <c r="Y219" s="723"/>
      <c r="Z219" s="723"/>
      <c r="AA219" s="723"/>
      <c r="AB219" s="723"/>
      <c r="AC219" s="723"/>
      <c r="AD219" s="723"/>
      <c r="AE219" s="723"/>
      <c r="AF219" s="723"/>
      <c r="AG219" s="723"/>
      <c r="AH219" s="723"/>
      <c r="AI219" s="723"/>
      <c r="AJ219" s="723"/>
    </row>
    <row r="220" spans="1:83" s="801" customFormat="1" ht="22.5">
      <c r="A220" s="1290">
        <v>1</v>
      </c>
      <c r="B220" s="885"/>
      <c r="C220" s="885"/>
      <c r="D220" s="885"/>
      <c r="E220" s="886"/>
      <c r="F220" s="887"/>
      <c r="G220" s="887"/>
      <c r="H220" s="887"/>
      <c r="I220" s="888"/>
      <c r="J220" s="883"/>
      <c r="K220" s="890"/>
      <c r="L220" s="783">
        <f>mergeValue(A220)</f>
        <v>1</v>
      </c>
      <c r="M220" s="643" t="s">
        <v>20</v>
      </c>
      <c r="N220" s="648"/>
      <c r="O220" s="1340"/>
      <c r="P220" s="1341"/>
      <c r="Q220" s="1341"/>
      <c r="R220" s="1341"/>
      <c r="S220" s="1341"/>
      <c r="T220" s="1341"/>
      <c r="U220" s="1341"/>
      <c r="V220" s="1342"/>
      <c r="W220" s="632" t="s">
        <v>477</v>
      </c>
      <c r="X220" s="810"/>
      <c r="Y220" s="831"/>
      <c r="Z220" s="831" t="str">
        <f t="shared" ref="Z220:Z233" si="3">IF(M220="","",M220 )</f>
        <v>Наименование тарифа</v>
      </c>
      <c r="AA220" s="831"/>
      <c r="AB220" s="831"/>
      <c r="AC220" s="831"/>
      <c r="AD220" s="810"/>
      <c r="AE220" s="810"/>
      <c r="AF220" s="810"/>
      <c r="AG220" s="810"/>
      <c r="AH220" s="810"/>
      <c r="AI220" s="810"/>
      <c r="AJ220" s="810"/>
    </row>
    <row r="221" spans="1:83" s="801" customFormat="1" ht="22.5">
      <c r="A221" s="1290"/>
      <c r="B221" s="1290">
        <v>1</v>
      </c>
      <c r="C221" s="885"/>
      <c r="D221" s="885"/>
      <c r="E221" s="887"/>
      <c r="F221" s="887"/>
      <c r="G221" s="887"/>
      <c r="H221" s="887"/>
      <c r="I221" s="882"/>
      <c r="J221" s="881"/>
      <c r="K221" s="884"/>
      <c r="L221" s="783" t="str">
        <f>mergeValue(A221) &amp;"."&amp; mergeValue(B221)</f>
        <v>1.1</v>
      </c>
      <c r="M221" s="694" t="s">
        <v>16</v>
      </c>
      <c r="N221" s="648"/>
      <c r="O221" s="1340"/>
      <c r="P221" s="1341"/>
      <c r="Q221" s="1341"/>
      <c r="R221" s="1341"/>
      <c r="S221" s="1341"/>
      <c r="T221" s="1341"/>
      <c r="U221" s="1341"/>
      <c r="V221" s="1342"/>
      <c r="W221" s="632" t="s">
        <v>478</v>
      </c>
      <c r="X221" s="810"/>
      <c r="Y221" s="831"/>
      <c r="Z221" s="831" t="str">
        <f t="shared" si="3"/>
        <v>Территория действия тарифа</v>
      </c>
      <c r="AA221" s="831"/>
      <c r="AB221" s="831"/>
      <c r="AC221" s="831"/>
      <c r="AD221" s="810"/>
      <c r="AE221" s="810"/>
      <c r="AF221" s="810"/>
      <c r="AG221" s="810"/>
      <c r="AH221" s="810"/>
      <c r="AI221" s="810"/>
      <c r="AJ221" s="810"/>
    </row>
    <row r="222" spans="1:83" s="801" customFormat="1" ht="22.5">
      <c r="A222" s="1290"/>
      <c r="B222" s="1290"/>
      <c r="C222" s="1290">
        <v>1</v>
      </c>
      <c r="D222" s="885"/>
      <c r="E222" s="887"/>
      <c r="F222" s="887"/>
      <c r="G222" s="887"/>
      <c r="H222" s="887"/>
      <c r="I222" s="889"/>
      <c r="J222" s="881"/>
      <c r="K222" s="884"/>
      <c r="L222" s="783" t="str">
        <f>mergeValue(A222) &amp;"."&amp; mergeValue(B222)&amp;"."&amp; mergeValue(C222)</f>
        <v>1.1.1</v>
      </c>
      <c r="M222" s="695" t="s">
        <v>7</v>
      </c>
      <c r="N222" s="648"/>
      <c r="O222" s="1340"/>
      <c r="P222" s="1341"/>
      <c r="Q222" s="1341"/>
      <c r="R222" s="1341"/>
      <c r="S222" s="1341"/>
      <c r="T222" s="1341"/>
      <c r="U222" s="1341"/>
      <c r="V222" s="1342"/>
      <c r="W222" s="632" t="s">
        <v>635</v>
      </c>
      <c r="X222" s="810"/>
      <c r="Y222" s="831"/>
      <c r="Z222" s="831" t="str">
        <f t="shared" si="3"/>
        <v xml:space="preserve">Наименование системы теплоснабжения </v>
      </c>
      <c r="AA222" s="831"/>
      <c r="AB222" s="831"/>
      <c r="AC222" s="831"/>
      <c r="AD222" s="810"/>
      <c r="AE222" s="810"/>
      <c r="AF222" s="810"/>
      <c r="AG222" s="810"/>
      <c r="AH222" s="810"/>
      <c r="AI222" s="810"/>
      <c r="AJ222" s="810"/>
    </row>
    <row r="223" spans="1:83" s="801" customFormat="1" ht="22.5">
      <c r="A223" s="1290"/>
      <c r="B223" s="1290"/>
      <c r="C223" s="1290"/>
      <c r="D223" s="1290">
        <v>1</v>
      </c>
      <c r="E223" s="887"/>
      <c r="F223" s="887"/>
      <c r="G223" s="887"/>
      <c r="H223" s="887"/>
      <c r="I223" s="889"/>
      <c r="J223" s="881"/>
      <c r="K223" s="884"/>
      <c r="L223" s="783" t="str">
        <f>mergeValue(A223) &amp;"."&amp; mergeValue(B223)&amp;"."&amp; mergeValue(C223)&amp;"."&amp; mergeValue(D223)</f>
        <v>1.1.1.1</v>
      </c>
      <c r="M223" s="696" t="s">
        <v>22</v>
      </c>
      <c r="N223" s="648"/>
      <c r="O223" s="1340"/>
      <c r="P223" s="1341"/>
      <c r="Q223" s="1341"/>
      <c r="R223" s="1341"/>
      <c r="S223" s="1341"/>
      <c r="T223" s="1341"/>
      <c r="U223" s="1341"/>
      <c r="V223" s="1342"/>
      <c r="W223" s="632" t="s">
        <v>636</v>
      </c>
      <c r="X223" s="810"/>
      <c r="Y223" s="831"/>
      <c r="Z223" s="831" t="str">
        <f t="shared" si="3"/>
        <v xml:space="preserve">Источник тепловой энергии  </v>
      </c>
      <c r="AA223" s="831"/>
      <c r="AB223" s="831"/>
      <c r="AC223" s="831"/>
      <c r="AD223" s="810"/>
      <c r="AE223" s="810"/>
      <c r="AF223" s="810"/>
      <c r="AG223" s="810"/>
      <c r="AH223" s="810"/>
      <c r="AI223" s="810"/>
      <c r="AJ223" s="810"/>
    </row>
    <row r="224" spans="1:83" s="801" customFormat="1" ht="101.25">
      <c r="A224" s="1290"/>
      <c r="B224" s="1290"/>
      <c r="C224" s="1290"/>
      <c r="D224" s="1290"/>
      <c r="E224" s="1290">
        <v>1</v>
      </c>
      <c r="F224" s="887"/>
      <c r="G224" s="887"/>
      <c r="H224" s="885">
        <v>1</v>
      </c>
      <c r="I224" s="1290">
        <v>1</v>
      </c>
      <c r="J224" s="887"/>
      <c r="K224" s="892"/>
      <c r="L224" s="783" t="str">
        <f>mergeValue(A224) &amp;"."&amp; mergeValue(B224)&amp;"."&amp; mergeValue(C224)&amp;"."&amp; mergeValue(D224)&amp;"."&amp; mergeValue(E224)</f>
        <v>1.1.1.1.1</v>
      </c>
      <c r="M224" s="556" t="s">
        <v>9</v>
      </c>
      <c r="N224" s="648"/>
      <c r="O224" s="1293"/>
      <c r="P224" s="1294"/>
      <c r="Q224" s="1294"/>
      <c r="R224" s="1294"/>
      <c r="S224" s="1294"/>
      <c r="T224" s="1294"/>
      <c r="U224" s="1294"/>
      <c r="V224" s="1295"/>
      <c r="W224" s="632" t="s">
        <v>640</v>
      </c>
      <c r="X224" s="810"/>
      <c r="Y224" s="831"/>
      <c r="Z224" s="831" t="str">
        <f t="shared" si="3"/>
        <v>Схема подключения теплопотребляющей установки к коллектору источника тепловой энергии</v>
      </c>
      <c r="AA224" s="831"/>
      <c r="AB224" s="831"/>
      <c r="AC224" s="831"/>
      <c r="AD224" s="810"/>
      <c r="AE224" s="810"/>
      <c r="AF224" s="810"/>
      <c r="AG224" s="810"/>
      <c r="AH224" s="810"/>
      <c r="AI224" s="810"/>
      <c r="AJ224" s="810"/>
    </row>
    <row r="225" spans="1:43" s="801" customFormat="1" ht="90">
      <c r="A225" s="1290"/>
      <c r="B225" s="1290"/>
      <c r="C225" s="1290"/>
      <c r="D225" s="1290"/>
      <c r="E225" s="1290"/>
      <c r="F225" s="1290">
        <v>1</v>
      </c>
      <c r="G225" s="885"/>
      <c r="H225" s="885"/>
      <c r="I225" s="1290"/>
      <c r="J225" s="1290">
        <v>1</v>
      </c>
      <c r="K225" s="893"/>
      <c r="L225" s="783" t="str">
        <f>mergeValue(A225) &amp;"."&amp; mergeValue(B225)&amp;"."&amp; mergeValue(C225)&amp;"."&amp; mergeValue(D225)&amp;"."&amp; mergeValue(E225)&amp;"."&amp; mergeValue(F225)</f>
        <v>1.1.1.1.1.1</v>
      </c>
      <c r="M225" s="557" t="s">
        <v>10</v>
      </c>
      <c r="N225" s="648"/>
      <c r="O225" s="1293"/>
      <c r="P225" s="1294"/>
      <c r="Q225" s="1294"/>
      <c r="R225" s="1294"/>
      <c r="S225" s="1294"/>
      <c r="T225" s="1294"/>
      <c r="U225" s="1294"/>
      <c r="V225" s="1295"/>
      <c r="W225" s="632" t="s">
        <v>638</v>
      </c>
      <c r="X225" s="810"/>
      <c r="Y225" s="831"/>
      <c r="Z225" s="831" t="str">
        <f t="shared" si="3"/>
        <v>Группа потребителей</v>
      </c>
      <c r="AA225" s="831"/>
      <c r="AB225" s="831"/>
      <c r="AC225" s="831"/>
      <c r="AD225" s="810"/>
      <c r="AE225" s="810"/>
      <c r="AF225" s="810"/>
      <c r="AG225" s="810"/>
      <c r="AH225" s="810"/>
      <c r="AI225" s="810"/>
      <c r="AJ225" s="810"/>
    </row>
    <row r="226" spans="1:43" s="801" customFormat="1" ht="195.75" customHeight="1">
      <c r="A226" s="1290"/>
      <c r="B226" s="1290"/>
      <c r="C226" s="1290"/>
      <c r="D226" s="1290"/>
      <c r="E226" s="1290"/>
      <c r="F226" s="1290"/>
      <c r="G226" s="885">
        <v>1</v>
      </c>
      <c r="H226" s="885"/>
      <c r="I226" s="1290"/>
      <c r="J226" s="1290"/>
      <c r="K226" s="893">
        <v>1</v>
      </c>
      <c r="L226" s="783" t="str">
        <f>mergeValue(A226) &amp;"."&amp; mergeValue(B226)&amp;"."&amp; mergeValue(C226)&amp;"."&amp; mergeValue(D226)&amp;"."&amp; mergeValue(E226)&amp;"."&amp; mergeValue(F226)&amp;"."&amp; mergeValue(G226)</f>
        <v>1.1.1.1.1.1.1</v>
      </c>
      <c r="M226" s="1071"/>
      <c r="N226" s="648"/>
      <c r="O226" s="765"/>
      <c r="P226" s="765"/>
      <c r="Q226" s="765"/>
      <c r="R226" s="1285"/>
      <c r="S226" s="1286" t="s">
        <v>84</v>
      </c>
      <c r="T226" s="1285"/>
      <c r="U226" s="1286" t="s">
        <v>84</v>
      </c>
      <c r="V226" s="765"/>
      <c r="W226" s="1260" t="s">
        <v>657</v>
      </c>
      <c r="X226" s="810" t="str">
        <f>strCheckDate(O227:V227)</f>
        <v/>
      </c>
      <c r="Y226" s="831"/>
      <c r="Z226" s="831" t="str">
        <f t="shared" si="3"/>
        <v/>
      </c>
      <c r="AA226" s="831"/>
      <c r="AB226" s="831"/>
      <c r="AC226" s="831"/>
      <c r="AD226" s="810"/>
      <c r="AE226" s="810"/>
      <c r="AF226" s="810"/>
      <c r="AG226" s="810"/>
      <c r="AH226" s="810"/>
      <c r="AI226" s="810"/>
      <c r="AJ226" s="810"/>
    </row>
    <row r="227" spans="1:43" s="801" customFormat="1" ht="14.25" hidden="1" customHeight="1">
      <c r="A227" s="1290"/>
      <c r="B227" s="1290"/>
      <c r="C227" s="1290"/>
      <c r="D227" s="1290"/>
      <c r="E227" s="1290"/>
      <c r="F227" s="1290"/>
      <c r="G227" s="885"/>
      <c r="H227" s="885"/>
      <c r="I227" s="1290"/>
      <c r="J227" s="1290"/>
      <c r="K227" s="893"/>
      <c r="L227" s="802"/>
      <c r="M227" s="648"/>
      <c r="N227" s="648"/>
      <c r="O227" s="765"/>
      <c r="P227" s="765"/>
      <c r="Q227" s="771" t="str">
        <f>R226 &amp; "-" &amp; T226</f>
        <v>-</v>
      </c>
      <c r="R227" s="1285"/>
      <c r="S227" s="1286"/>
      <c r="T227" s="1285"/>
      <c r="U227" s="1286"/>
      <c r="V227" s="765"/>
      <c r="W227" s="1260"/>
      <c r="X227" s="810"/>
      <c r="Y227" s="831"/>
      <c r="Z227" s="831" t="str">
        <f t="shared" si="3"/>
        <v/>
      </c>
      <c r="AA227" s="831"/>
      <c r="AB227" s="831"/>
      <c r="AC227" s="831"/>
      <c r="AD227" s="810"/>
      <c r="AE227" s="810"/>
      <c r="AF227" s="810"/>
      <c r="AG227" s="810"/>
      <c r="AH227" s="810"/>
      <c r="AI227" s="810"/>
      <c r="AJ227" s="810"/>
    </row>
    <row r="228" spans="1:43" s="801" customFormat="1" ht="15" customHeight="1">
      <c r="A228" s="1290"/>
      <c r="B228" s="1290"/>
      <c r="C228" s="1290"/>
      <c r="D228" s="1290"/>
      <c r="E228" s="1290"/>
      <c r="F228" s="1290"/>
      <c r="G228" s="887"/>
      <c r="H228" s="885"/>
      <c r="I228" s="1290"/>
      <c r="J228" s="1290"/>
      <c r="K228" s="892"/>
      <c r="L228" s="690"/>
      <c r="M228" s="559" t="s">
        <v>25</v>
      </c>
      <c r="N228" s="767"/>
      <c r="O228" s="767"/>
      <c r="P228" s="767"/>
      <c r="Q228" s="767"/>
      <c r="R228" s="767"/>
      <c r="S228" s="767"/>
      <c r="T228" s="767"/>
      <c r="U228" s="767"/>
      <c r="V228" s="764"/>
      <c r="W228" s="1260"/>
      <c r="X228" s="810"/>
      <c r="Y228" s="831"/>
      <c r="Z228" s="831" t="str">
        <f t="shared" si="3"/>
        <v>Добавить вид теплоносителя (параметры теплоносителя)</v>
      </c>
      <c r="AA228" s="831"/>
      <c r="AB228" s="831"/>
      <c r="AC228" s="831"/>
      <c r="AD228" s="810"/>
      <c r="AE228" s="810"/>
      <c r="AF228" s="810"/>
      <c r="AG228" s="810"/>
      <c r="AH228" s="810"/>
      <c r="AI228" s="810"/>
      <c r="AJ228" s="810"/>
    </row>
    <row r="229" spans="1:43" s="801" customFormat="1" ht="15" customHeight="1">
      <c r="A229" s="1290"/>
      <c r="B229" s="1290"/>
      <c r="C229" s="1290"/>
      <c r="D229" s="1290"/>
      <c r="E229" s="1290"/>
      <c r="F229" s="887"/>
      <c r="G229" s="887"/>
      <c r="H229" s="885"/>
      <c r="I229" s="1290"/>
      <c r="J229" s="887"/>
      <c r="K229" s="892"/>
      <c r="L229" s="690"/>
      <c r="M229" s="558" t="s">
        <v>11</v>
      </c>
      <c r="N229" s="767"/>
      <c r="O229" s="767"/>
      <c r="P229" s="767"/>
      <c r="Q229" s="767"/>
      <c r="R229" s="767"/>
      <c r="S229" s="767"/>
      <c r="T229" s="767"/>
      <c r="U229" s="766"/>
      <c r="V229" s="767"/>
      <c r="W229" s="667"/>
      <c r="X229" s="810"/>
      <c r="Y229" s="831"/>
      <c r="Z229" s="831" t="str">
        <f t="shared" si="3"/>
        <v>Добавить группу потребителей</v>
      </c>
      <c r="AA229" s="831"/>
      <c r="AB229" s="831"/>
      <c r="AC229" s="831"/>
      <c r="AD229" s="810"/>
      <c r="AE229" s="810"/>
      <c r="AF229" s="810"/>
      <c r="AG229" s="810"/>
      <c r="AH229" s="810"/>
      <c r="AI229" s="810"/>
      <c r="AJ229" s="810"/>
    </row>
    <row r="230" spans="1:43" s="801" customFormat="1" ht="15" customHeight="1">
      <c r="A230" s="1290"/>
      <c r="B230" s="1290"/>
      <c r="C230" s="1290"/>
      <c r="D230" s="1290"/>
      <c r="E230" s="891"/>
      <c r="F230" s="887"/>
      <c r="G230" s="887"/>
      <c r="H230" s="887"/>
      <c r="I230" s="883"/>
      <c r="J230" s="880"/>
      <c r="K230" s="890"/>
      <c r="L230" s="690"/>
      <c r="M230" s="762" t="s">
        <v>12</v>
      </c>
      <c r="N230" s="767"/>
      <c r="O230" s="767"/>
      <c r="P230" s="767"/>
      <c r="Q230" s="767"/>
      <c r="R230" s="767"/>
      <c r="S230" s="767"/>
      <c r="T230" s="767"/>
      <c r="U230" s="766"/>
      <c r="V230" s="767"/>
      <c r="W230" s="667"/>
      <c r="X230" s="810"/>
      <c r="Y230" s="831"/>
      <c r="Z230" s="831" t="str">
        <f t="shared" si="3"/>
        <v>Добавить схему подключения</v>
      </c>
      <c r="AA230" s="831"/>
      <c r="AB230" s="831"/>
      <c r="AC230" s="831"/>
      <c r="AD230" s="810"/>
      <c r="AE230" s="810"/>
      <c r="AF230" s="810"/>
      <c r="AG230" s="810"/>
      <c r="AH230" s="810"/>
      <c r="AI230" s="810"/>
      <c r="AJ230" s="810"/>
    </row>
    <row r="231" spans="1:43" s="801" customFormat="1" ht="15" customHeight="1">
      <c r="A231" s="1290"/>
      <c r="B231" s="1290"/>
      <c r="C231" s="1290"/>
      <c r="D231" s="891"/>
      <c r="E231" s="891"/>
      <c r="F231" s="887"/>
      <c r="G231" s="887"/>
      <c r="H231" s="887"/>
      <c r="I231" s="883"/>
      <c r="J231" s="880"/>
      <c r="K231" s="890"/>
      <c r="L231" s="690"/>
      <c r="M231" s="761" t="s">
        <v>17</v>
      </c>
      <c r="N231" s="767"/>
      <c r="O231" s="767"/>
      <c r="P231" s="767"/>
      <c r="Q231" s="767"/>
      <c r="R231" s="767"/>
      <c r="S231" s="767"/>
      <c r="T231" s="767"/>
      <c r="U231" s="766"/>
      <c r="V231" s="767"/>
      <c r="W231" s="667"/>
      <c r="X231" s="810"/>
      <c r="Y231" s="831"/>
      <c r="Z231" s="831" t="str">
        <f t="shared" si="3"/>
        <v>Добавить источник тепловой энергии</v>
      </c>
      <c r="AA231" s="831"/>
      <c r="AB231" s="831"/>
      <c r="AC231" s="831"/>
      <c r="AD231" s="810"/>
      <c r="AE231" s="810"/>
      <c r="AF231" s="810"/>
      <c r="AG231" s="810"/>
      <c r="AH231" s="810"/>
      <c r="AI231" s="810"/>
      <c r="AJ231" s="810"/>
    </row>
    <row r="232" spans="1:43" s="801" customFormat="1" ht="15" customHeight="1">
      <c r="A232" s="1290"/>
      <c r="B232" s="1290"/>
      <c r="C232" s="891"/>
      <c r="D232" s="891"/>
      <c r="E232" s="891"/>
      <c r="F232" s="891"/>
      <c r="G232" s="896"/>
      <c r="H232" s="883"/>
      <c r="I232" s="894"/>
      <c r="J232" s="880"/>
      <c r="K232" s="895"/>
      <c r="L232" s="690"/>
      <c r="M232" s="760" t="s">
        <v>18</v>
      </c>
      <c r="N232" s="767"/>
      <c r="O232" s="767"/>
      <c r="P232" s="767"/>
      <c r="Q232" s="767"/>
      <c r="R232" s="767"/>
      <c r="S232" s="767"/>
      <c r="T232" s="767"/>
      <c r="U232" s="766"/>
      <c r="V232" s="767"/>
      <c r="W232" s="667"/>
      <c r="X232" s="810"/>
      <c r="Y232" s="831"/>
      <c r="Z232" s="831" t="str">
        <f t="shared" si="3"/>
        <v>Добавить наименование системы теплоснабжения</v>
      </c>
      <c r="AA232" s="831"/>
      <c r="AB232" s="831"/>
      <c r="AC232" s="831"/>
      <c r="AD232" s="810"/>
      <c r="AE232" s="810"/>
      <c r="AF232" s="810"/>
      <c r="AG232" s="810"/>
      <c r="AH232" s="810"/>
      <c r="AI232" s="810"/>
      <c r="AJ232" s="810"/>
    </row>
    <row r="233" spans="1:43" s="801" customFormat="1" ht="15" customHeight="1">
      <c r="A233" s="1290"/>
      <c r="B233" s="891"/>
      <c r="C233" s="891"/>
      <c r="D233" s="891"/>
      <c r="E233" s="891"/>
      <c r="F233" s="891"/>
      <c r="G233" s="896"/>
      <c r="H233" s="883"/>
      <c r="I233" s="883"/>
      <c r="J233" s="880"/>
      <c r="K233" s="890"/>
      <c r="L233" s="690"/>
      <c r="M233" s="735" t="s">
        <v>19</v>
      </c>
      <c r="N233" s="767"/>
      <c r="O233" s="767"/>
      <c r="P233" s="767"/>
      <c r="Q233" s="767"/>
      <c r="R233" s="767"/>
      <c r="S233" s="767"/>
      <c r="T233" s="767"/>
      <c r="U233" s="766"/>
      <c r="V233" s="767"/>
      <c r="W233" s="667"/>
      <c r="X233" s="810"/>
      <c r="Y233" s="831"/>
      <c r="Z233" s="831" t="str">
        <f t="shared" si="3"/>
        <v>Добавить территорию действия тарифа</v>
      </c>
      <c r="AA233" s="831"/>
      <c r="AB233" s="831"/>
      <c r="AC233" s="831"/>
      <c r="AD233" s="810"/>
      <c r="AE233" s="810"/>
      <c r="AF233" s="810"/>
      <c r="AG233" s="810"/>
      <c r="AH233" s="810"/>
      <c r="AI233" s="810"/>
      <c r="AJ233" s="810"/>
    </row>
    <row r="234" spans="1:43" s="744" customFormat="1" ht="15" customHeight="1">
      <c r="A234" s="879"/>
      <c r="B234" s="879"/>
      <c r="C234" s="879"/>
      <c r="D234" s="879"/>
      <c r="E234" s="879"/>
      <c r="F234" s="879"/>
      <c r="G234" s="879"/>
      <c r="H234" s="879"/>
      <c r="I234" s="879"/>
      <c r="J234" s="879"/>
      <c r="K234" s="879"/>
      <c r="L234" s="494"/>
      <c r="M234" s="738" t="s">
        <v>309</v>
      </c>
      <c r="N234" s="767"/>
      <c r="O234" s="767"/>
      <c r="P234" s="767"/>
      <c r="Q234" s="767"/>
      <c r="R234" s="767"/>
      <c r="S234" s="767"/>
      <c r="T234" s="767"/>
      <c r="U234" s="766"/>
      <c r="V234" s="767"/>
      <c r="W234" s="767"/>
      <c r="X234" s="767"/>
      <c r="Y234" s="767"/>
      <c r="Z234" s="767"/>
      <c r="AA234" s="767"/>
      <c r="AB234" s="766"/>
      <c r="AC234" s="767"/>
      <c r="AD234" s="667"/>
      <c r="AE234" s="723"/>
      <c r="AF234" s="723"/>
      <c r="AG234" s="723"/>
      <c r="AH234" s="723"/>
    </row>
    <row r="235" spans="1:43" s="991" customFormat="1" ht="18.75" customHeight="1">
      <c r="X235" s="1012"/>
      <c r="Y235" s="1012"/>
      <c r="Z235" s="1012"/>
      <c r="AA235" s="1012"/>
      <c r="AB235" s="1012"/>
      <c r="AC235" s="1012"/>
      <c r="AD235" s="1012"/>
      <c r="AE235" s="1012"/>
      <c r="AF235" s="1012"/>
      <c r="AG235" s="1012"/>
      <c r="AH235" s="1012"/>
      <c r="AI235" s="1012"/>
      <c r="AJ235" s="1012"/>
    </row>
    <row r="236" spans="1:43" s="35" customFormat="1" ht="17.100000000000001" customHeight="1">
      <c r="G236" s="35" t="s">
        <v>13</v>
      </c>
      <c r="I236" s="35" t="s">
        <v>212</v>
      </c>
      <c r="V236" s="158"/>
      <c r="X236" s="217"/>
      <c r="Y236" s="217"/>
      <c r="Z236" s="217"/>
      <c r="AA236" s="217"/>
      <c r="AB236" s="217"/>
      <c r="AC236" s="217"/>
      <c r="AD236" s="217"/>
      <c r="AE236" s="217"/>
      <c r="AF236" s="217"/>
      <c r="AG236" s="217"/>
      <c r="AH236" s="217"/>
      <c r="AI236" s="217"/>
      <c r="AJ236" s="217"/>
    </row>
    <row r="237" spans="1:43" s="991" customFormat="1" ht="17.100000000000001" customHeight="1">
      <c r="L237" s="122"/>
      <c r="M237" s="122"/>
      <c r="N237" s="122"/>
      <c r="O237" s="122"/>
      <c r="P237" s="122"/>
      <c r="Q237" s="122"/>
      <c r="R237" s="122"/>
      <c r="S237" s="122"/>
      <c r="T237" s="122"/>
      <c r="U237" s="122"/>
      <c r="V237" s="122"/>
      <c r="W237" s="122"/>
      <c r="X237" s="1012"/>
      <c r="Y237" s="1012"/>
      <c r="Z237" s="1012"/>
      <c r="AA237" s="1012"/>
      <c r="AB237" s="1012"/>
      <c r="AC237" s="1012"/>
      <c r="AD237" s="1012"/>
      <c r="AE237" s="1012"/>
      <c r="AF237" s="1012"/>
      <c r="AG237" s="1012"/>
      <c r="AH237" s="1012"/>
      <c r="AI237" s="1012"/>
      <c r="AJ237" s="1012"/>
    </row>
    <row r="238" spans="1:43" s="992" customFormat="1" ht="22.5">
      <c r="A238" s="1290">
        <v>1</v>
      </c>
      <c r="B238" s="1017"/>
      <c r="C238" s="1017"/>
      <c r="D238" s="1017"/>
      <c r="E238" s="983"/>
      <c r="F238" s="1028"/>
      <c r="G238" s="1028"/>
      <c r="H238" s="1028"/>
      <c r="I238" s="985"/>
      <c r="J238" s="981"/>
      <c r="K238" s="965"/>
      <c r="L238" s="1032">
        <f>mergeValue(A238)</f>
        <v>1</v>
      </c>
      <c r="M238" s="643" t="s">
        <v>20</v>
      </c>
      <c r="N238" s="648"/>
      <c r="O238" s="1340"/>
      <c r="P238" s="1341"/>
      <c r="Q238" s="1341"/>
      <c r="R238" s="1341"/>
      <c r="S238" s="1341"/>
      <c r="T238" s="1341"/>
      <c r="U238" s="1341"/>
      <c r="V238" s="1341"/>
      <c r="W238" s="1341"/>
      <c r="X238" s="1341"/>
      <c r="Y238" s="1341"/>
      <c r="Z238" s="1341"/>
      <c r="AA238" s="1341"/>
      <c r="AB238" s="1341"/>
      <c r="AC238" s="1342"/>
      <c r="AD238" s="632" t="s">
        <v>477</v>
      </c>
      <c r="AE238" s="1010"/>
      <c r="AF238" s="831"/>
      <c r="AG238" s="831" t="str">
        <f t="shared" ref="AG238:AG251" si="4">IF(M238="","",M238 )</f>
        <v>Наименование тарифа</v>
      </c>
      <c r="AH238" s="831"/>
      <c r="AI238" s="831"/>
      <c r="AJ238" s="831"/>
      <c r="AK238" s="1010"/>
      <c r="AL238" s="1010"/>
      <c r="AM238" s="1010"/>
      <c r="AN238" s="1010"/>
      <c r="AO238" s="1010"/>
      <c r="AP238" s="1010"/>
      <c r="AQ238" s="1010"/>
    </row>
    <row r="239" spans="1:43" s="992" customFormat="1" ht="22.5">
      <c r="A239" s="1290"/>
      <c r="B239" s="1290">
        <v>1</v>
      </c>
      <c r="C239" s="1017"/>
      <c r="D239" s="1017"/>
      <c r="E239" s="1028"/>
      <c r="F239" s="1028"/>
      <c r="G239" s="1028"/>
      <c r="H239" s="1028"/>
      <c r="I239" s="1023"/>
      <c r="J239" s="956"/>
      <c r="K239" s="959"/>
      <c r="L239" s="1032" t="str">
        <f>mergeValue(A239) &amp;"."&amp; mergeValue(B239)</f>
        <v>1.1</v>
      </c>
      <c r="M239" s="694" t="s">
        <v>16</v>
      </c>
      <c r="N239" s="648"/>
      <c r="O239" s="1340"/>
      <c r="P239" s="1341"/>
      <c r="Q239" s="1341"/>
      <c r="R239" s="1341"/>
      <c r="S239" s="1341"/>
      <c r="T239" s="1341"/>
      <c r="U239" s="1341"/>
      <c r="V239" s="1341"/>
      <c r="W239" s="1341"/>
      <c r="X239" s="1341"/>
      <c r="Y239" s="1341"/>
      <c r="Z239" s="1341"/>
      <c r="AA239" s="1341"/>
      <c r="AB239" s="1341"/>
      <c r="AC239" s="1342"/>
      <c r="AD239" s="632" t="s">
        <v>478</v>
      </c>
      <c r="AE239" s="1010"/>
      <c r="AF239" s="831"/>
      <c r="AG239" s="831" t="str">
        <f t="shared" si="4"/>
        <v>Территория действия тарифа</v>
      </c>
      <c r="AH239" s="831"/>
      <c r="AI239" s="831"/>
      <c r="AJ239" s="831"/>
      <c r="AK239" s="1010"/>
      <c r="AL239" s="1010"/>
      <c r="AM239" s="1010"/>
      <c r="AN239" s="1010"/>
      <c r="AO239" s="1010"/>
      <c r="AP239" s="1010"/>
      <c r="AQ239" s="1010"/>
    </row>
    <row r="240" spans="1:43" s="992" customFormat="1" ht="22.5">
      <c r="A240" s="1290"/>
      <c r="B240" s="1290"/>
      <c r="C240" s="1290">
        <v>1</v>
      </c>
      <c r="D240" s="1017"/>
      <c r="E240" s="1028"/>
      <c r="F240" s="1028"/>
      <c r="G240" s="1028"/>
      <c r="H240" s="1028"/>
      <c r="I240" s="964"/>
      <c r="J240" s="956"/>
      <c r="K240" s="959"/>
      <c r="L240" s="1032" t="str">
        <f>mergeValue(A240) &amp;"."&amp; mergeValue(B240)&amp;"."&amp; mergeValue(C240)</f>
        <v>1.1.1</v>
      </c>
      <c r="M240" s="695" t="s">
        <v>7</v>
      </c>
      <c r="N240" s="648"/>
      <c r="O240" s="1340"/>
      <c r="P240" s="1341"/>
      <c r="Q240" s="1341"/>
      <c r="R240" s="1341"/>
      <c r="S240" s="1341"/>
      <c r="T240" s="1341"/>
      <c r="U240" s="1341"/>
      <c r="V240" s="1341"/>
      <c r="W240" s="1341"/>
      <c r="X240" s="1341"/>
      <c r="Y240" s="1341"/>
      <c r="Z240" s="1341"/>
      <c r="AA240" s="1341"/>
      <c r="AB240" s="1341"/>
      <c r="AC240" s="1342"/>
      <c r="AD240" s="632" t="s">
        <v>635</v>
      </c>
      <c r="AE240" s="1010"/>
      <c r="AF240" s="831"/>
      <c r="AG240" s="831" t="str">
        <f t="shared" si="4"/>
        <v xml:space="preserve">Наименование системы теплоснабжения </v>
      </c>
      <c r="AH240" s="831"/>
      <c r="AI240" s="831"/>
      <c r="AJ240" s="831"/>
      <c r="AK240" s="1010"/>
      <c r="AL240" s="1010"/>
      <c r="AM240" s="1010"/>
      <c r="AN240" s="1010"/>
      <c r="AO240" s="1010"/>
      <c r="AP240" s="1010"/>
      <c r="AQ240" s="1010"/>
    </row>
    <row r="241" spans="1:43" s="992" customFormat="1" ht="22.5">
      <c r="A241" s="1290"/>
      <c r="B241" s="1290"/>
      <c r="C241" s="1290"/>
      <c r="D241" s="1290">
        <v>1</v>
      </c>
      <c r="E241" s="1028"/>
      <c r="F241" s="1028"/>
      <c r="G241" s="1028"/>
      <c r="H241" s="1028"/>
      <c r="I241" s="964"/>
      <c r="J241" s="956"/>
      <c r="K241" s="959"/>
      <c r="L241" s="1032" t="str">
        <f>mergeValue(A241) &amp;"."&amp; mergeValue(B241)&amp;"."&amp; mergeValue(C241)&amp;"."&amp; mergeValue(D241)</f>
        <v>1.1.1.1</v>
      </c>
      <c r="M241" s="696" t="s">
        <v>22</v>
      </c>
      <c r="N241" s="648"/>
      <c r="O241" s="1340"/>
      <c r="P241" s="1341"/>
      <c r="Q241" s="1341"/>
      <c r="R241" s="1341"/>
      <c r="S241" s="1341"/>
      <c r="T241" s="1341"/>
      <c r="U241" s="1341"/>
      <c r="V241" s="1341"/>
      <c r="W241" s="1341"/>
      <c r="X241" s="1341"/>
      <c r="Y241" s="1341"/>
      <c r="Z241" s="1341"/>
      <c r="AA241" s="1341"/>
      <c r="AB241" s="1341"/>
      <c r="AC241" s="1342"/>
      <c r="AD241" s="632" t="s">
        <v>636</v>
      </c>
      <c r="AE241" s="1010"/>
      <c r="AF241" s="831"/>
      <c r="AG241" s="831" t="str">
        <f t="shared" si="4"/>
        <v xml:space="preserve">Источник тепловой энергии  </v>
      </c>
      <c r="AH241" s="831"/>
      <c r="AI241" s="831"/>
      <c r="AJ241" s="831"/>
      <c r="AK241" s="1010"/>
      <c r="AL241" s="1010"/>
      <c r="AM241" s="1010"/>
      <c r="AN241" s="1010"/>
      <c r="AO241" s="1010"/>
      <c r="AP241" s="1010"/>
      <c r="AQ241" s="1010"/>
    </row>
    <row r="242" spans="1:43" s="992" customFormat="1" ht="101.25">
      <c r="A242" s="1290"/>
      <c r="B242" s="1290"/>
      <c r="C242" s="1290"/>
      <c r="D242" s="1290"/>
      <c r="E242" s="1290">
        <v>1</v>
      </c>
      <c r="F242" s="1028"/>
      <c r="G242" s="1028"/>
      <c r="H242" s="1017">
        <v>1</v>
      </c>
      <c r="I242" s="1290">
        <v>1</v>
      </c>
      <c r="J242" s="1028"/>
      <c r="K242" s="967"/>
      <c r="L242" s="1032" t="str">
        <f>mergeValue(A242) &amp;"."&amp; mergeValue(B242)&amp;"."&amp; mergeValue(C242)&amp;"."&amp; mergeValue(D242)&amp;"."&amp; mergeValue(E242)</f>
        <v>1.1.1.1.1</v>
      </c>
      <c r="M242" s="556" t="s">
        <v>9</v>
      </c>
      <c r="N242" s="648"/>
      <c r="O242" s="1293"/>
      <c r="P242" s="1294"/>
      <c r="Q242" s="1294"/>
      <c r="R242" s="1294"/>
      <c r="S242" s="1294"/>
      <c r="T242" s="1294"/>
      <c r="U242" s="1294"/>
      <c r="V242" s="1294"/>
      <c r="W242" s="1294"/>
      <c r="X242" s="1294"/>
      <c r="Y242" s="1294"/>
      <c r="Z242" s="1294"/>
      <c r="AA242" s="1294"/>
      <c r="AB242" s="1294"/>
      <c r="AC242" s="1295"/>
      <c r="AD242" s="632" t="s">
        <v>640</v>
      </c>
      <c r="AE242" s="1010"/>
      <c r="AF242" s="831"/>
      <c r="AG242" s="831" t="str">
        <f t="shared" si="4"/>
        <v>Схема подключения теплопотребляющей установки к коллектору источника тепловой энергии</v>
      </c>
      <c r="AH242" s="831"/>
      <c r="AI242" s="831"/>
      <c r="AJ242" s="831"/>
      <c r="AK242" s="1010"/>
      <c r="AL242" s="1010"/>
      <c r="AM242" s="1010"/>
      <c r="AN242" s="1010"/>
      <c r="AO242" s="1010"/>
      <c r="AP242" s="1010"/>
      <c r="AQ242" s="1010"/>
    </row>
    <row r="243" spans="1:43" s="992" customFormat="1" ht="90">
      <c r="A243" s="1290"/>
      <c r="B243" s="1290"/>
      <c r="C243" s="1290"/>
      <c r="D243" s="1290"/>
      <c r="E243" s="1290"/>
      <c r="F243" s="1290">
        <v>1</v>
      </c>
      <c r="G243" s="1017"/>
      <c r="H243" s="1017"/>
      <c r="I243" s="1290"/>
      <c r="J243" s="1290">
        <v>1</v>
      </c>
      <c r="K243" s="968"/>
      <c r="L243" s="1032" t="str">
        <f>mergeValue(A243) &amp;"."&amp; mergeValue(B243)&amp;"."&amp; mergeValue(C243)&amp;"."&amp; mergeValue(D243)&amp;"."&amp; mergeValue(E243)&amp;"."&amp; mergeValue(F243)</f>
        <v>1.1.1.1.1.1</v>
      </c>
      <c r="M243" s="557" t="s">
        <v>10</v>
      </c>
      <c r="N243" s="648"/>
      <c r="O243" s="1293"/>
      <c r="P243" s="1294"/>
      <c r="Q243" s="1294"/>
      <c r="R243" s="1294"/>
      <c r="S243" s="1294"/>
      <c r="T243" s="1294"/>
      <c r="U243" s="1294"/>
      <c r="V243" s="1294"/>
      <c r="W243" s="1294"/>
      <c r="X243" s="1294"/>
      <c r="Y243" s="1294"/>
      <c r="Z243" s="1294"/>
      <c r="AA243" s="1294"/>
      <c r="AB243" s="1294"/>
      <c r="AC243" s="1295"/>
      <c r="AD243" s="632" t="s">
        <v>638</v>
      </c>
      <c r="AE243" s="1010"/>
      <c r="AF243" s="831"/>
      <c r="AG243" s="831" t="str">
        <f t="shared" si="4"/>
        <v>Группа потребителей</v>
      </c>
      <c r="AH243" s="831"/>
      <c r="AI243" s="831"/>
      <c r="AJ243" s="831"/>
      <c r="AK243" s="1010"/>
      <c r="AL243" s="1010"/>
      <c r="AM243" s="1010"/>
      <c r="AN243" s="1010"/>
      <c r="AO243" s="1010"/>
      <c r="AP243" s="1010"/>
      <c r="AQ243" s="1010"/>
    </row>
    <row r="244" spans="1:43" s="992" customFormat="1" ht="189" customHeight="1">
      <c r="A244" s="1290"/>
      <c r="B244" s="1290"/>
      <c r="C244" s="1290"/>
      <c r="D244" s="1290"/>
      <c r="E244" s="1290"/>
      <c r="F244" s="1290"/>
      <c r="G244" s="1017">
        <v>1</v>
      </c>
      <c r="H244" s="1017"/>
      <c r="I244" s="1290"/>
      <c r="J244" s="1290"/>
      <c r="K244" s="968">
        <v>1</v>
      </c>
      <c r="L244" s="1032" t="str">
        <f>mergeValue(A244) &amp;"."&amp; mergeValue(B244)&amp;"."&amp; mergeValue(C244)&amp;"."&amp; mergeValue(D244)&amp;"."&amp; mergeValue(E244)&amp;"."&amp; mergeValue(F244)&amp;"."&amp; mergeValue(G244)</f>
        <v>1.1.1.1.1.1.1</v>
      </c>
      <c r="M244" s="1071"/>
      <c r="N244" s="648"/>
      <c r="O244" s="1123"/>
      <c r="P244" s="765"/>
      <c r="Q244" s="1096"/>
      <c r="R244" s="1285"/>
      <c r="S244" s="1286" t="s">
        <v>84</v>
      </c>
      <c r="T244" s="1285"/>
      <c r="U244" s="1286" t="s">
        <v>84</v>
      </c>
      <c r="V244" s="1123"/>
      <c r="W244" s="1133"/>
      <c r="X244" s="1096"/>
      <c r="Y244" s="1285"/>
      <c r="Z244" s="1286" t="s">
        <v>84</v>
      </c>
      <c r="AA244" s="1285"/>
      <c r="AB244" s="1286" t="s">
        <v>85</v>
      </c>
      <c r="AC244" s="765"/>
      <c r="AD244" s="1261" t="s">
        <v>657</v>
      </c>
      <c r="AE244" s="1010" t="str">
        <f>strCheckDate(O245:AC245)</f>
        <v/>
      </c>
      <c r="AF244" s="831"/>
      <c r="AG244" s="831" t="str">
        <f t="shared" si="4"/>
        <v/>
      </c>
      <c r="AH244" s="831"/>
      <c r="AI244" s="831"/>
      <c r="AJ244" s="831"/>
      <c r="AK244" s="1010"/>
      <c r="AL244" s="1010"/>
      <c r="AM244" s="1010"/>
      <c r="AN244" s="1010"/>
      <c r="AO244" s="1010"/>
      <c r="AP244" s="1010"/>
      <c r="AQ244" s="1010"/>
    </row>
    <row r="245" spans="1:43" s="992" customFormat="1" ht="11.25" hidden="1" customHeight="1">
      <c r="A245" s="1290"/>
      <c r="B245" s="1290"/>
      <c r="C245" s="1290"/>
      <c r="D245" s="1290"/>
      <c r="E245" s="1290"/>
      <c r="F245" s="1290"/>
      <c r="G245" s="1017"/>
      <c r="H245" s="1017"/>
      <c r="I245" s="1290"/>
      <c r="J245" s="1290"/>
      <c r="K245" s="968"/>
      <c r="L245" s="802"/>
      <c r="M245" s="648"/>
      <c r="N245" s="648"/>
      <c r="O245" s="765"/>
      <c r="P245" s="765"/>
      <c r="Q245" s="771" t="str">
        <f>R244 &amp; "-" &amp; T244</f>
        <v>-</v>
      </c>
      <c r="R245" s="1285"/>
      <c r="S245" s="1286"/>
      <c r="T245" s="1285"/>
      <c r="U245" s="1286"/>
      <c r="V245" s="1133"/>
      <c r="W245" s="1133"/>
      <c r="X245" s="1139" t="str">
        <f>Y244 &amp; "-" &amp; AA244</f>
        <v>-</v>
      </c>
      <c r="Y245" s="1285"/>
      <c r="Z245" s="1286"/>
      <c r="AA245" s="1285"/>
      <c r="AB245" s="1286"/>
      <c r="AC245" s="765"/>
      <c r="AD245" s="1262"/>
      <c r="AE245" s="1010"/>
      <c r="AF245" s="831"/>
      <c r="AG245" s="831" t="str">
        <f t="shared" si="4"/>
        <v/>
      </c>
      <c r="AH245" s="831"/>
      <c r="AI245" s="831"/>
      <c r="AJ245" s="831"/>
      <c r="AK245" s="1010"/>
      <c r="AL245" s="1010"/>
      <c r="AM245" s="1010"/>
      <c r="AN245" s="1010"/>
      <c r="AO245" s="1010"/>
      <c r="AP245" s="1010"/>
      <c r="AQ245" s="1010"/>
    </row>
    <row r="246" spans="1:43" s="992" customFormat="1" ht="15" customHeight="1">
      <c r="A246" s="1290"/>
      <c r="B246" s="1290"/>
      <c r="C246" s="1290"/>
      <c r="D246" s="1290"/>
      <c r="E246" s="1290"/>
      <c r="F246" s="1290"/>
      <c r="G246" s="1028"/>
      <c r="H246" s="1017"/>
      <c r="I246" s="1290"/>
      <c r="J246" s="1290"/>
      <c r="K246" s="967"/>
      <c r="L246" s="690"/>
      <c r="M246" s="559" t="s">
        <v>25</v>
      </c>
      <c r="N246" s="1008"/>
      <c r="O246" s="1008"/>
      <c r="P246" s="1008"/>
      <c r="Q246" s="1008"/>
      <c r="R246" s="1008"/>
      <c r="S246" s="1008"/>
      <c r="T246" s="1008"/>
      <c r="U246" s="1008"/>
      <c r="V246" s="1135"/>
      <c r="W246" s="1135"/>
      <c r="X246" s="1135"/>
      <c r="Y246" s="1135"/>
      <c r="Z246" s="1135"/>
      <c r="AA246" s="1135"/>
      <c r="AB246" s="1135"/>
      <c r="AC246" s="764"/>
      <c r="AD246" s="1263"/>
      <c r="AE246" s="1010"/>
      <c r="AF246" s="831"/>
      <c r="AG246" s="831" t="str">
        <f t="shared" si="4"/>
        <v>Добавить вид теплоносителя (параметры теплоносителя)</v>
      </c>
      <c r="AH246" s="831"/>
      <c r="AI246" s="831"/>
      <c r="AJ246" s="831"/>
      <c r="AK246" s="1010"/>
      <c r="AL246" s="1010"/>
      <c r="AM246" s="1010"/>
      <c r="AN246" s="1010"/>
      <c r="AO246" s="1010"/>
      <c r="AP246" s="1010"/>
      <c r="AQ246" s="1010"/>
    </row>
    <row r="247" spans="1:43" s="992" customFormat="1" ht="15" customHeight="1">
      <c r="A247" s="1290"/>
      <c r="B247" s="1290"/>
      <c r="C247" s="1290"/>
      <c r="D247" s="1290"/>
      <c r="E247" s="1290"/>
      <c r="F247" s="1028"/>
      <c r="G247" s="1028"/>
      <c r="H247" s="1017"/>
      <c r="I247" s="1290"/>
      <c r="J247" s="1028"/>
      <c r="K247" s="967"/>
      <c r="L247" s="690"/>
      <c r="M247" s="558" t="s">
        <v>11</v>
      </c>
      <c r="N247" s="1008"/>
      <c r="O247" s="1008"/>
      <c r="P247" s="1008"/>
      <c r="Q247" s="1008"/>
      <c r="R247" s="1008"/>
      <c r="S247" s="1008"/>
      <c r="T247" s="1008"/>
      <c r="U247" s="1007"/>
      <c r="V247" s="1135"/>
      <c r="W247" s="1135"/>
      <c r="X247" s="1135"/>
      <c r="Y247" s="1135"/>
      <c r="Z247" s="1135"/>
      <c r="AA247" s="1135"/>
      <c r="AB247" s="1134"/>
      <c r="AC247" s="1008"/>
      <c r="AD247" s="667"/>
      <c r="AE247" s="1010"/>
      <c r="AF247" s="831"/>
      <c r="AG247" s="831" t="str">
        <f t="shared" si="4"/>
        <v>Добавить группу потребителей</v>
      </c>
      <c r="AH247" s="831"/>
      <c r="AI247" s="831"/>
      <c r="AJ247" s="831"/>
      <c r="AK247" s="1010"/>
      <c r="AL247" s="1010"/>
      <c r="AM247" s="1010"/>
      <c r="AN247" s="1010"/>
      <c r="AO247" s="1010"/>
      <c r="AP247" s="1010"/>
      <c r="AQ247" s="1010"/>
    </row>
    <row r="248" spans="1:43" s="992" customFormat="1" ht="15" customHeight="1">
      <c r="A248" s="1290"/>
      <c r="B248" s="1290"/>
      <c r="C248" s="1290"/>
      <c r="D248" s="1290"/>
      <c r="E248" s="966"/>
      <c r="F248" s="1028"/>
      <c r="G248" s="1028"/>
      <c r="H248" s="1028"/>
      <c r="I248" s="981"/>
      <c r="J248" s="996"/>
      <c r="K248" s="965"/>
      <c r="L248" s="690"/>
      <c r="M248" s="1003" t="s">
        <v>12</v>
      </c>
      <c r="N248" s="1008"/>
      <c r="O248" s="1008"/>
      <c r="P248" s="1008"/>
      <c r="Q248" s="1008"/>
      <c r="R248" s="1008"/>
      <c r="S248" s="1008"/>
      <c r="T248" s="1008"/>
      <c r="U248" s="1007"/>
      <c r="V248" s="1135"/>
      <c r="W248" s="1135"/>
      <c r="X248" s="1135"/>
      <c r="Y248" s="1135"/>
      <c r="Z248" s="1135"/>
      <c r="AA248" s="1135"/>
      <c r="AB248" s="1134"/>
      <c r="AC248" s="1008"/>
      <c r="AD248" s="667"/>
      <c r="AE248" s="1010"/>
      <c r="AF248" s="831"/>
      <c r="AG248" s="831" t="str">
        <f t="shared" si="4"/>
        <v>Добавить схему подключения</v>
      </c>
      <c r="AH248" s="831"/>
      <c r="AI248" s="831"/>
      <c r="AJ248" s="831"/>
      <c r="AK248" s="1010"/>
      <c r="AL248" s="1010"/>
      <c r="AM248" s="1010"/>
      <c r="AN248" s="1010"/>
      <c r="AO248" s="1010"/>
      <c r="AP248" s="1010"/>
      <c r="AQ248" s="1010"/>
    </row>
    <row r="249" spans="1:43" s="992" customFormat="1" ht="15" customHeight="1">
      <c r="A249" s="1290"/>
      <c r="B249" s="1290"/>
      <c r="C249" s="1290"/>
      <c r="D249" s="966"/>
      <c r="E249" s="966"/>
      <c r="F249" s="1028"/>
      <c r="G249" s="1028"/>
      <c r="H249" s="1028"/>
      <c r="I249" s="981"/>
      <c r="J249" s="996"/>
      <c r="K249" s="965"/>
      <c r="L249" s="690"/>
      <c r="M249" s="1002" t="s">
        <v>17</v>
      </c>
      <c r="N249" s="1008"/>
      <c r="O249" s="1008"/>
      <c r="P249" s="1008"/>
      <c r="Q249" s="1008"/>
      <c r="R249" s="1008"/>
      <c r="S249" s="1008"/>
      <c r="T249" s="1008"/>
      <c r="U249" s="1007"/>
      <c r="V249" s="1135"/>
      <c r="W249" s="1135"/>
      <c r="X249" s="1135"/>
      <c r="Y249" s="1135"/>
      <c r="Z249" s="1135"/>
      <c r="AA249" s="1135"/>
      <c r="AB249" s="1134"/>
      <c r="AC249" s="1008"/>
      <c r="AD249" s="667"/>
      <c r="AE249" s="1010"/>
      <c r="AF249" s="831"/>
      <c r="AG249" s="831" t="str">
        <f t="shared" si="4"/>
        <v>Добавить источник тепловой энергии</v>
      </c>
      <c r="AH249" s="831"/>
      <c r="AI249" s="831"/>
      <c r="AJ249" s="831"/>
      <c r="AK249" s="1010"/>
      <c r="AL249" s="1010"/>
      <c r="AM249" s="1010"/>
      <c r="AN249" s="1010"/>
      <c r="AO249" s="1010"/>
      <c r="AP249" s="1010"/>
      <c r="AQ249" s="1010"/>
    </row>
    <row r="250" spans="1:43" s="992" customFormat="1" ht="15" customHeight="1">
      <c r="A250" s="1290"/>
      <c r="B250" s="1290"/>
      <c r="C250" s="966"/>
      <c r="D250" s="966"/>
      <c r="E250" s="966"/>
      <c r="F250" s="966"/>
      <c r="G250" s="971"/>
      <c r="H250" s="981"/>
      <c r="I250" s="969"/>
      <c r="J250" s="996"/>
      <c r="K250" s="970"/>
      <c r="L250" s="690"/>
      <c r="M250" s="1001" t="s">
        <v>18</v>
      </c>
      <c r="N250" s="1008"/>
      <c r="O250" s="1008"/>
      <c r="P250" s="1008"/>
      <c r="Q250" s="1008"/>
      <c r="R250" s="1008"/>
      <c r="S250" s="1008"/>
      <c r="T250" s="1008"/>
      <c r="U250" s="1007"/>
      <c r="V250" s="1135"/>
      <c r="W250" s="1135"/>
      <c r="X250" s="1135"/>
      <c r="Y250" s="1135"/>
      <c r="Z250" s="1135"/>
      <c r="AA250" s="1135"/>
      <c r="AB250" s="1134"/>
      <c r="AC250" s="1008"/>
      <c r="AD250" s="667"/>
      <c r="AE250" s="1010"/>
      <c r="AF250" s="831"/>
      <c r="AG250" s="831" t="str">
        <f t="shared" si="4"/>
        <v>Добавить наименование системы теплоснабжения</v>
      </c>
      <c r="AH250" s="831"/>
      <c r="AI250" s="831"/>
      <c r="AJ250" s="831"/>
      <c r="AK250" s="1010"/>
      <c r="AL250" s="1010"/>
      <c r="AM250" s="1010"/>
      <c r="AN250" s="1010"/>
      <c r="AO250" s="1010"/>
      <c r="AP250" s="1010"/>
      <c r="AQ250" s="1010"/>
    </row>
    <row r="251" spans="1:43" s="992" customFormat="1" ht="15" customHeight="1">
      <c r="A251" s="1290"/>
      <c r="B251" s="966"/>
      <c r="C251" s="966"/>
      <c r="D251" s="966"/>
      <c r="E251" s="966"/>
      <c r="F251" s="966"/>
      <c r="G251" s="971"/>
      <c r="H251" s="981"/>
      <c r="I251" s="981"/>
      <c r="J251" s="996"/>
      <c r="K251" s="965"/>
      <c r="L251" s="690"/>
      <c r="M251" s="735" t="s">
        <v>19</v>
      </c>
      <c r="N251" s="1008"/>
      <c r="O251" s="1008"/>
      <c r="P251" s="1008"/>
      <c r="Q251" s="1008"/>
      <c r="R251" s="1008"/>
      <c r="S251" s="1008"/>
      <c r="T251" s="1008"/>
      <c r="U251" s="1007"/>
      <c r="V251" s="1135"/>
      <c r="W251" s="1135"/>
      <c r="X251" s="1135"/>
      <c r="Y251" s="1135"/>
      <c r="Z251" s="1135"/>
      <c r="AA251" s="1135"/>
      <c r="AB251" s="1134"/>
      <c r="AC251" s="1008"/>
      <c r="AD251" s="667"/>
      <c r="AE251" s="1010"/>
      <c r="AF251" s="831"/>
      <c r="AG251" s="831" t="str">
        <f t="shared" si="4"/>
        <v>Добавить территорию действия тарифа</v>
      </c>
      <c r="AH251" s="831"/>
      <c r="AI251" s="831"/>
      <c r="AJ251" s="831"/>
      <c r="AK251" s="1010"/>
      <c r="AL251" s="1010"/>
      <c r="AM251" s="1010"/>
      <c r="AN251" s="1010"/>
      <c r="AO251" s="1010"/>
      <c r="AP251" s="1010"/>
      <c r="AQ251" s="1010"/>
    </row>
    <row r="252" spans="1:43" s="991" customFormat="1" ht="15" customHeight="1">
      <c r="L252" s="494"/>
      <c r="M252" s="738" t="s">
        <v>309</v>
      </c>
      <c r="N252" s="1008"/>
      <c r="O252" s="1008"/>
      <c r="P252" s="1008"/>
      <c r="Q252" s="1008"/>
      <c r="R252" s="1008"/>
      <c r="S252" s="1008"/>
      <c r="T252" s="1008"/>
      <c r="U252" s="1007"/>
      <c r="V252" s="1008"/>
      <c r="W252" s="667"/>
      <c r="X252" s="1012"/>
      <c r="Y252" s="1012"/>
      <c r="Z252" s="1012"/>
      <c r="AA252" s="1012"/>
      <c r="AB252" s="1012"/>
      <c r="AC252" s="1012"/>
      <c r="AD252" s="1012"/>
      <c r="AE252" s="1012"/>
      <c r="AF252" s="1012"/>
      <c r="AG252" s="1012"/>
      <c r="AH252" s="1012"/>
    </row>
    <row r="253" spans="1:43" s="599" customFormat="1" ht="15" customHeight="1">
      <c r="A253" s="598"/>
      <c r="B253" s="598"/>
      <c r="C253" s="598"/>
      <c r="D253" s="598"/>
      <c r="E253" s="598"/>
      <c r="F253" s="598"/>
      <c r="G253" s="597"/>
      <c r="H253" s="598"/>
      <c r="I253" s="408"/>
      <c r="J253" s="684"/>
      <c r="K253" s="408"/>
      <c r="L253" s="600"/>
      <c r="M253" s="678"/>
      <c r="N253" s="777"/>
      <c r="O253" s="777"/>
      <c r="P253" s="777"/>
      <c r="Q253" s="777"/>
      <c r="R253" s="777"/>
      <c r="S253" s="777"/>
      <c r="T253" s="777"/>
      <c r="U253" s="682"/>
      <c r="V253" s="777"/>
      <c r="W253" s="777"/>
      <c r="X253" s="777"/>
      <c r="Y253" s="777"/>
      <c r="Z253" s="777"/>
      <c r="AA253" s="777"/>
      <c r="AB253" s="682"/>
      <c r="AC253" s="777"/>
      <c r="AD253" s="682"/>
      <c r="AE253" s="598"/>
      <c r="AF253" s="598"/>
      <c r="AG253" s="598"/>
      <c r="AH253" s="598"/>
    </row>
    <row r="254" spans="1:43" s="35" customFormat="1" ht="11.25">
      <c r="A254" s="35" t="s">
        <v>277</v>
      </c>
    </row>
    <row r="255" spans="1:43" ht="11.25"/>
    <row r="256" spans="1:43" s="13" customFormat="1" ht="15" customHeight="1">
      <c r="C256" s="167"/>
      <c r="D256" s="123"/>
      <c r="E256" s="1075"/>
    </row>
    <row r="258" spans="1:24" s="35" customFormat="1" ht="17.100000000000001" customHeight="1">
      <c r="A258" s="35" t="s">
        <v>276</v>
      </c>
    </row>
    <row r="260" spans="1:24" s="36" customFormat="1" ht="17.100000000000001" customHeight="1">
      <c r="A260" s="98"/>
      <c r="B260" s="98"/>
      <c r="C260" s="86"/>
      <c r="D260" s="151"/>
      <c r="E260" s="106">
        <v>1</v>
      </c>
      <c r="F260" s="107"/>
      <c r="G260" s="107"/>
      <c r="H260" s="107"/>
      <c r="I260" s="107"/>
      <c r="J260" s="107"/>
      <c r="K260" s="107"/>
      <c r="L260" s="107"/>
      <c r="M260" s="107"/>
      <c r="N260" s="107"/>
      <c r="O260" s="107"/>
      <c r="P260" s="107"/>
      <c r="Q260" s="107"/>
      <c r="R260" s="108"/>
      <c r="S260" s="108"/>
      <c r="T260" s="108"/>
      <c r="U260" s="109"/>
      <c r="V260" s="109"/>
      <c r="W260" s="109"/>
      <c r="X260" s="110"/>
    </row>
    <row r="262" spans="1:24" s="35" customFormat="1" ht="17.100000000000001" customHeight="1">
      <c r="A262" s="35" t="s">
        <v>277</v>
      </c>
    </row>
    <row r="263" spans="1:24" ht="17.100000000000001" customHeight="1">
      <c r="G263" s="95"/>
      <c r="H263" s="95"/>
    </row>
    <row r="264" spans="1:24" s="36" customFormat="1" ht="17.100000000000001" customHeight="1">
      <c r="A264" s="97"/>
      <c r="B264" s="88"/>
      <c r="C264" s="86"/>
      <c r="D264" s="151"/>
      <c r="E264" s="111" t="s">
        <v>93</v>
      </c>
      <c r="F264" s="107"/>
      <c r="G264" s="107"/>
      <c r="H264" s="107"/>
      <c r="I264" s="107"/>
      <c r="J264" s="108"/>
      <c r="K264" s="108"/>
      <c r="L264" s="108"/>
      <c r="M264" s="109"/>
      <c r="N264" s="109"/>
      <c r="O264" s="109"/>
      <c r="P264" s="110"/>
      <c r="Q264" s="89"/>
      <c r="R264" s="89"/>
      <c r="S264" s="89"/>
      <c r="T264" s="89"/>
      <c r="U264" s="89"/>
      <c r="V264" s="89"/>
      <c r="W264" s="89"/>
      <c r="X264" s="89"/>
    </row>
    <row r="266" spans="1:24" s="35" customFormat="1" ht="17.100000000000001" customHeight="1">
      <c r="A266" s="35" t="s">
        <v>278</v>
      </c>
    </row>
    <row r="267" spans="1:24" ht="17.100000000000001" customHeight="1">
      <c r="G267" s="95"/>
      <c r="H267" s="95"/>
    </row>
    <row r="268" spans="1:24" s="36" customFormat="1" ht="17.100000000000001" customHeight="1">
      <c r="A268" s="97"/>
      <c r="B268" s="88"/>
      <c r="C268" s="86"/>
      <c r="D268" s="151"/>
      <c r="E268" s="111" t="s">
        <v>93</v>
      </c>
      <c r="F268" s="107"/>
      <c r="G268" s="107"/>
      <c r="H268" s="107"/>
      <c r="I268" s="107"/>
      <c r="J268" s="108"/>
      <c r="K268" s="108"/>
      <c r="L268" s="108"/>
      <c r="M268" s="109"/>
      <c r="N268" s="109"/>
      <c r="O268" s="109"/>
      <c r="P268" s="110"/>
      <c r="Q268" s="89"/>
      <c r="R268" s="89"/>
      <c r="S268" s="89"/>
      <c r="T268" s="89"/>
      <c r="U268" s="89"/>
      <c r="V268" s="89"/>
      <c r="W268" s="89"/>
      <c r="X268" s="89"/>
    </row>
    <row r="270" spans="1:24" s="35" customFormat="1" ht="17.100000000000001" customHeight="1">
      <c r="A270" s="35" t="s">
        <v>305</v>
      </c>
      <c r="B270" s="35" t="s">
        <v>306</v>
      </c>
      <c r="C270" s="35" t="s">
        <v>307</v>
      </c>
    </row>
    <row r="272" spans="1:24" s="23" customFormat="1" ht="20.100000000000001" customHeight="1">
      <c r="A272" s="91"/>
      <c r="B272" s="90"/>
      <c r="C272" s="20"/>
      <c r="D272" s="21"/>
      <c r="F272" s="40" t="s">
        <v>81</v>
      </c>
      <c r="G272" s="27"/>
      <c r="I272" s="55"/>
    </row>
    <row r="273" spans="1:9" s="23" customFormat="1" ht="22.5">
      <c r="A273" s="91"/>
      <c r="B273" s="92"/>
      <c r="C273" s="20"/>
      <c r="D273" s="33"/>
      <c r="E273" s="32" t="s">
        <v>77</v>
      </c>
      <c r="F273" s="34"/>
      <c r="G273" s="27"/>
      <c r="I273" s="55"/>
    </row>
    <row r="274" spans="1:9" s="23" customFormat="1" ht="19.5">
      <c r="A274" s="91"/>
      <c r="B274" s="92"/>
      <c r="C274" s="20"/>
      <c r="D274" s="33"/>
      <c r="E274" s="32" t="s">
        <v>78</v>
      </c>
      <c r="F274" s="34"/>
      <c r="G274" s="27"/>
      <c r="I274" s="55"/>
    </row>
    <row r="275" spans="1:9" s="23" customFormat="1" ht="13.5" customHeight="1">
      <c r="A275" s="90"/>
      <c r="B275" s="90"/>
      <c r="C275" s="20"/>
      <c r="D275" s="24"/>
      <c r="E275" s="25"/>
      <c r="F275" s="39"/>
      <c r="G275" s="21"/>
      <c r="I275" s="55"/>
    </row>
    <row r="276" spans="1:9" s="23" customFormat="1" ht="20.100000000000001" customHeight="1">
      <c r="A276" s="91"/>
      <c r="B276" s="90"/>
      <c r="C276" s="20"/>
      <c r="D276" s="21"/>
      <c r="F276" s="40" t="s">
        <v>172</v>
      </c>
      <c r="G276" s="27"/>
      <c r="I276" s="55"/>
    </row>
    <row r="277" spans="1:9" s="23" customFormat="1" ht="22.5">
      <c r="A277" s="91"/>
      <c r="B277" s="92"/>
      <c r="C277" s="20"/>
      <c r="D277" s="33"/>
      <c r="E277" s="41" t="s">
        <v>87</v>
      </c>
      <c r="F277" s="34"/>
      <c r="G277" s="27"/>
      <c r="I277" s="55"/>
    </row>
    <row r="278" spans="1:9" s="23" customFormat="1" ht="22.5">
      <c r="A278" s="91"/>
      <c r="B278" s="92"/>
      <c r="C278" s="20"/>
      <c r="D278" s="33"/>
      <c r="E278" s="41" t="s">
        <v>171</v>
      </c>
      <c r="F278" s="34"/>
      <c r="G278" s="27"/>
      <c r="I278" s="55"/>
    </row>
    <row r="279" spans="1:9" s="23" customFormat="1" ht="13.5" customHeight="1">
      <c r="A279" s="90"/>
      <c r="B279" s="90"/>
      <c r="C279" s="20"/>
      <c r="D279" s="24"/>
      <c r="E279" s="25"/>
      <c r="F279" s="39"/>
      <c r="G279" s="21"/>
      <c r="I279" s="55"/>
    </row>
    <row r="280" spans="1:9" s="23" customFormat="1" ht="20.100000000000001" customHeight="1">
      <c r="A280" s="91"/>
      <c r="B280" s="90"/>
      <c r="C280" s="20"/>
      <c r="D280" s="21"/>
      <c r="F280" s="40" t="s">
        <v>173</v>
      </c>
      <c r="G280" s="27"/>
      <c r="I280" s="55"/>
    </row>
    <row r="281" spans="1:9" s="23" customFormat="1" ht="22.5">
      <c r="A281" s="91"/>
      <c r="B281" s="92"/>
      <c r="C281" s="20"/>
      <c r="D281" s="33"/>
      <c r="E281" s="41" t="s">
        <v>87</v>
      </c>
      <c r="F281" s="34"/>
      <c r="G281" s="27"/>
      <c r="I281" s="55"/>
    </row>
    <row r="282" spans="1:9" s="23" customFormat="1" ht="22.5">
      <c r="A282" s="91"/>
      <c r="B282" s="92"/>
      <c r="C282" s="20"/>
      <c r="D282" s="33"/>
      <c r="E282" s="41" t="s">
        <v>171</v>
      </c>
      <c r="F282" s="34"/>
      <c r="G282" s="27"/>
      <c r="I282" s="55"/>
    </row>
    <row r="283" spans="1:9" s="23" customFormat="1" ht="13.5" customHeight="1">
      <c r="A283" s="90"/>
      <c r="B283" s="90"/>
      <c r="C283" s="20"/>
      <c r="D283" s="24"/>
      <c r="E283" s="25"/>
      <c r="F283" s="39"/>
      <c r="G283" s="21"/>
      <c r="I283" s="55"/>
    </row>
    <row r="284" spans="1:9" s="23" customFormat="1" ht="20.100000000000001" customHeight="1">
      <c r="A284" s="91"/>
      <c r="B284" s="90"/>
      <c r="C284" s="20"/>
      <c r="D284" s="21"/>
      <c r="F284" s="40" t="s">
        <v>174</v>
      </c>
      <c r="G284" s="27"/>
      <c r="I284" s="55"/>
    </row>
    <row r="285" spans="1:9" s="23" customFormat="1" ht="22.5">
      <c r="A285" s="91"/>
      <c r="B285" s="92"/>
      <c r="C285" s="20"/>
      <c r="D285" s="33"/>
      <c r="E285" s="32" t="s">
        <v>87</v>
      </c>
      <c r="F285" s="34"/>
      <c r="G285" s="27"/>
      <c r="I285" s="55"/>
    </row>
    <row r="286" spans="1:9" s="23" customFormat="1" ht="19.5">
      <c r="A286" s="91"/>
      <c r="B286" s="92"/>
      <c r="C286" s="20"/>
      <c r="D286" s="33"/>
      <c r="E286" s="32" t="s">
        <v>88</v>
      </c>
      <c r="F286" s="34"/>
      <c r="G286" s="27"/>
      <c r="I286" s="55"/>
    </row>
    <row r="287" spans="1:9" s="23" customFormat="1" ht="22.5">
      <c r="A287" s="91"/>
      <c r="B287" s="92"/>
      <c r="C287" s="20"/>
      <c r="D287" s="33"/>
      <c r="E287" s="41" t="s">
        <v>171</v>
      </c>
      <c r="F287" s="34"/>
      <c r="G287" s="27"/>
      <c r="I287" s="55"/>
    </row>
    <row r="288" spans="1:9" s="23" customFormat="1" ht="19.5">
      <c r="A288" s="91"/>
      <c r="B288" s="92"/>
      <c r="C288" s="20"/>
      <c r="D288" s="33"/>
      <c r="E288" s="32" t="s">
        <v>89</v>
      </c>
      <c r="F288" s="34"/>
      <c r="G288" s="27"/>
      <c r="I288" s="55"/>
    </row>
    <row r="290" spans="1:83" s="35" customFormat="1" ht="17.100000000000001" customHeight="1">
      <c r="A290" s="35" t="s">
        <v>326</v>
      </c>
    </row>
    <row r="292" spans="1:83" s="127" customFormat="1" ht="14.25">
      <c r="A292" s="185" t="s">
        <v>50</v>
      </c>
      <c r="B292" s="135" t="s">
        <v>253</v>
      </c>
      <c r="C292" s="136"/>
      <c r="D292" s="138"/>
      <c r="E292" s="448"/>
      <c r="F292" s="1088"/>
      <c r="G292" s="1088"/>
      <c r="H292" s="1088"/>
      <c r="I292" s="1093"/>
      <c r="J292" s="314"/>
      <c r="K292" s="315"/>
      <c r="M292" s="454" t="str">
        <f>IF(ISERROR(INDEX(kind_of_nameforms,MATCH(E292,kind_of_forms,0),1)),"",INDEX(kind_of_nameforms,MATCH(E292,kind_of_forms,0),1))</f>
        <v/>
      </c>
    </row>
    <row r="295" spans="1:83" s="261" customFormat="1" ht="15">
      <c r="A295" s="35" t="s">
        <v>404</v>
      </c>
      <c r="B295" s="35"/>
      <c r="C295" s="35"/>
      <c r="D295" s="35"/>
      <c r="E295" s="35"/>
      <c r="F295" s="35"/>
      <c r="G295" s="35"/>
      <c r="H295" s="35"/>
      <c r="I295" s="35"/>
      <c r="J295" s="35"/>
      <c r="K295" s="35"/>
      <c r="L295" s="35"/>
      <c r="M295" s="35"/>
      <c r="N295" s="35"/>
      <c r="O295" s="35"/>
      <c r="P295" s="35"/>
      <c r="Q295" s="35"/>
      <c r="R295" s="35"/>
      <c r="S295" s="35"/>
      <c r="T295" s="35"/>
      <c r="U295" s="260"/>
      <c r="V295" s="35"/>
      <c r="W295" s="35"/>
    </row>
    <row r="296" spans="1:83" s="261" customFormat="1" ht="15">
      <c r="D296" s="359"/>
      <c r="E296" s="359"/>
      <c r="F296" s="359"/>
      <c r="G296" s="359"/>
      <c r="H296" s="359"/>
      <c r="I296" s="359"/>
      <c r="J296" s="359"/>
      <c r="K296" s="359"/>
      <c r="L296" s="359"/>
      <c r="U296" s="262"/>
    </row>
    <row r="297" spans="1:83" s="265" customFormat="1" ht="15" customHeight="1">
      <c r="A297" s="89"/>
      <c r="B297" s="186" t="s">
        <v>405</v>
      </c>
      <c r="C297" s="1377"/>
      <c r="D297" s="1209">
        <v>1</v>
      </c>
      <c r="E297" s="1292"/>
      <c r="F297" s="353"/>
      <c r="G297" s="188">
        <v>0</v>
      </c>
      <c r="H297" s="358"/>
      <c r="I297" s="250"/>
      <c r="J297" s="395" t="s">
        <v>520</v>
      </c>
      <c r="K297" s="155"/>
      <c r="L297" s="266"/>
      <c r="M297" s="212">
        <f>mergeValue(H297)</f>
        <v>0</v>
      </c>
      <c r="N297" s="202"/>
      <c r="O297" s="202"/>
      <c r="P297" s="212" t="str">
        <f>IF(ISERROR(MATCH(Q297,MODesc,0)),"n","y")</f>
        <v>n</v>
      </c>
      <c r="Q297" s="202"/>
      <c r="R297" s="212" t="str">
        <f>K297&amp;"("&amp;L297&amp;")"</f>
        <v>()</v>
      </c>
      <c r="S297" s="186"/>
      <c r="T297" s="186"/>
      <c r="U297" s="248"/>
      <c r="V297" s="186"/>
      <c r="W297" s="186"/>
      <c r="X297" s="186"/>
      <c r="Y297" s="264"/>
      <c r="Z297" s="264"/>
      <c r="AA297" s="227"/>
      <c r="AB297" s="227"/>
      <c r="AC297" s="227"/>
      <c r="AD297" s="227"/>
      <c r="AE297" s="227"/>
      <c r="AF297" s="227"/>
      <c r="AG297" s="227"/>
      <c r="AH297" s="227"/>
      <c r="AI297" s="227"/>
      <c r="AJ297" s="227"/>
      <c r="AK297" s="227"/>
      <c r="AL297" s="227"/>
      <c r="AM297" s="227"/>
      <c r="AN297" s="227"/>
      <c r="AO297" s="227"/>
      <c r="AP297" s="227"/>
      <c r="AQ297" s="227"/>
      <c r="AR297" s="227"/>
      <c r="AS297" s="227"/>
      <c r="AT297" s="227"/>
      <c r="AU297" s="227"/>
      <c r="AV297" s="227"/>
      <c r="AW297" s="227"/>
      <c r="AX297" s="227"/>
      <c r="AY297" s="227"/>
      <c r="AZ297" s="227"/>
      <c r="BA297" s="227"/>
      <c r="BB297" s="227"/>
      <c r="BC297" s="227"/>
      <c r="BD297" s="227"/>
      <c r="BE297" s="227"/>
      <c r="BF297" s="227"/>
      <c r="BG297" s="227"/>
      <c r="BH297" s="227"/>
      <c r="BI297" s="227"/>
      <c r="BJ297" s="227"/>
      <c r="BK297" s="227"/>
      <c r="BL297" s="227"/>
      <c r="BM297" s="227"/>
      <c r="BN297" s="227"/>
      <c r="BO297" s="227"/>
      <c r="BP297" s="227"/>
      <c r="BQ297" s="227"/>
      <c r="BR297" s="227"/>
      <c r="BS297" s="227"/>
      <c r="BT297" s="227"/>
      <c r="BU297" s="227"/>
      <c r="BV297" s="264"/>
      <c r="BW297" s="264"/>
      <c r="BX297" s="264"/>
      <c r="BY297" s="264"/>
      <c r="BZ297" s="264"/>
      <c r="CA297" s="264"/>
      <c r="CB297" s="264"/>
      <c r="CC297" s="264"/>
      <c r="CD297" s="264"/>
      <c r="CE297" s="264"/>
    </row>
    <row r="298" spans="1:83" s="265" customFormat="1" ht="15" customHeight="1">
      <c r="A298" s="89"/>
      <c r="B298" s="89"/>
      <c r="C298" s="1377"/>
      <c r="D298" s="1209"/>
      <c r="E298" s="1292"/>
      <c r="F298" s="250"/>
      <c r="G298" s="251"/>
      <c r="H298" s="155" t="s">
        <v>403</v>
      </c>
      <c r="I298" s="251"/>
      <c r="J298" s="251"/>
      <c r="K298" s="267"/>
      <c r="L298" s="266"/>
      <c r="M298" s="202"/>
      <c r="N298" s="202"/>
      <c r="O298" s="202"/>
      <c r="P298" s="202"/>
      <c r="Q298" s="212"/>
      <c r="R298" s="202"/>
      <c r="S298" s="186"/>
      <c r="T298" s="186"/>
      <c r="U298" s="248"/>
      <c r="V298" s="186"/>
      <c r="W298" s="186"/>
      <c r="X298" s="186"/>
      <c r="Y298" s="264"/>
      <c r="Z298" s="264"/>
      <c r="AA298" s="227"/>
      <c r="AB298" s="227"/>
      <c r="AC298" s="227"/>
      <c r="AD298" s="227"/>
      <c r="AE298" s="227"/>
      <c r="AF298" s="227"/>
      <c r="AG298" s="227"/>
      <c r="AH298" s="227"/>
      <c r="AI298" s="227"/>
      <c r="AJ298" s="227"/>
      <c r="AK298" s="227"/>
      <c r="AL298" s="227"/>
      <c r="AM298" s="227"/>
      <c r="AN298" s="227"/>
      <c r="AO298" s="227"/>
      <c r="AP298" s="227"/>
      <c r="AQ298" s="227"/>
      <c r="AR298" s="227"/>
      <c r="AS298" s="227"/>
      <c r="AT298" s="227"/>
      <c r="AU298" s="227"/>
      <c r="AV298" s="227"/>
      <c r="AW298" s="227"/>
      <c r="AX298" s="227"/>
      <c r="AY298" s="227"/>
      <c r="AZ298" s="227"/>
      <c r="BA298" s="227"/>
      <c r="BB298" s="227"/>
      <c r="BC298" s="227"/>
      <c r="BD298" s="227"/>
      <c r="BE298" s="227"/>
      <c r="BF298" s="227"/>
      <c r="BG298" s="227"/>
      <c r="BH298" s="227"/>
      <c r="BI298" s="227"/>
      <c r="BJ298" s="227"/>
      <c r="BK298" s="227"/>
      <c r="BL298" s="227"/>
      <c r="BM298" s="227"/>
      <c r="BN298" s="227"/>
      <c r="BO298" s="227"/>
      <c r="BP298" s="227"/>
      <c r="BQ298" s="227"/>
      <c r="BR298" s="227"/>
      <c r="BS298" s="227"/>
      <c r="BT298" s="227"/>
      <c r="BU298" s="227"/>
      <c r="BV298" s="264"/>
      <c r="BW298" s="264"/>
      <c r="BX298" s="264"/>
      <c r="BY298" s="264"/>
      <c r="BZ298" s="264"/>
      <c r="CA298" s="264"/>
      <c r="CB298" s="264"/>
      <c r="CC298" s="264"/>
      <c r="CD298" s="264"/>
      <c r="CE298" s="264"/>
    </row>
    <row r="299" spans="1:83" s="261" customFormat="1" ht="15">
      <c r="Q299" s="268"/>
      <c r="U299" s="262"/>
    </row>
    <row r="300" spans="1:83" s="261" customFormat="1" ht="15">
      <c r="A300" s="35" t="s">
        <v>406</v>
      </c>
      <c r="B300" s="35"/>
      <c r="C300" s="35"/>
      <c r="D300" s="35"/>
      <c r="E300" s="35"/>
      <c r="F300" s="35"/>
      <c r="G300" s="35"/>
      <c r="H300" s="35"/>
      <c r="I300" s="35"/>
      <c r="J300" s="35"/>
      <c r="K300" s="35"/>
      <c r="L300" s="35"/>
      <c r="M300" s="35"/>
      <c r="N300" s="35"/>
      <c r="O300" s="35"/>
      <c r="P300" s="35"/>
      <c r="Q300" s="269"/>
      <c r="R300" s="35"/>
      <c r="S300" s="35"/>
      <c r="T300" s="35"/>
      <c r="U300" s="260"/>
      <c r="V300" s="35"/>
      <c r="W300" s="35"/>
    </row>
    <row r="301" spans="1:83" s="261" customFormat="1" ht="15">
      <c r="F301" s="359"/>
      <c r="G301" s="359"/>
      <c r="H301" s="359"/>
      <c r="I301" s="359"/>
      <c r="J301" s="359"/>
      <c r="K301" s="359"/>
      <c r="L301" s="359"/>
      <c r="Q301" s="268"/>
      <c r="U301" s="262"/>
    </row>
    <row r="302" spans="1:83" s="265" customFormat="1" ht="15" customHeight="1">
      <c r="A302" s="89"/>
      <c r="B302" s="186" t="s">
        <v>405</v>
      </c>
      <c r="C302" s="1378"/>
      <c r="D302" s="249"/>
      <c r="E302" s="456"/>
      <c r="F302" s="1379"/>
      <c r="G302" s="1209">
        <v>0</v>
      </c>
      <c r="H302" s="1207"/>
      <c r="I302" s="250"/>
      <c r="J302" s="395" t="s">
        <v>520</v>
      </c>
      <c r="K302" s="155"/>
      <c r="L302" s="266"/>
      <c r="M302" s="212">
        <f>mergeValue(H302)</f>
        <v>0</v>
      </c>
      <c r="N302" s="202"/>
      <c r="O302" s="202"/>
      <c r="P302" s="202"/>
      <c r="Q302" s="202"/>
      <c r="R302" s="212" t="str">
        <f>K302&amp;"("&amp;L302&amp;")"</f>
        <v>()</v>
      </c>
      <c r="S302" s="186"/>
      <c r="T302" s="186"/>
      <c r="U302" s="248"/>
      <c r="V302" s="186"/>
      <c r="W302" s="186"/>
      <c r="X302" s="186"/>
      <c r="Y302" s="264"/>
      <c r="Z302" s="264"/>
      <c r="AA302" s="227"/>
      <c r="AB302" s="227"/>
      <c r="AC302" s="227"/>
      <c r="AD302" s="227"/>
      <c r="AE302" s="227"/>
      <c r="AF302" s="227"/>
      <c r="AG302" s="227"/>
      <c r="AH302" s="227"/>
      <c r="AI302" s="227"/>
      <c r="AJ302" s="227"/>
      <c r="AK302" s="227"/>
      <c r="AL302" s="227"/>
      <c r="AM302" s="227"/>
      <c r="AN302" s="227"/>
      <c r="AO302" s="227"/>
      <c r="AP302" s="227"/>
      <c r="AQ302" s="227"/>
      <c r="AR302" s="227"/>
      <c r="AS302" s="227"/>
      <c r="AT302" s="227"/>
      <c r="AU302" s="227"/>
      <c r="AV302" s="227"/>
      <c r="AW302" s="227"/>
      <c r="AX302" s="227"/>
      <c r="AY302" s="227"/>
      <c r="AZ302" s="227"/>
      <c r="BA302" s="227"/>
      <c r="BB302" s="227"/>
      <c r="BC302" s="227"/>
      <c r="BD302" s="227"/>
      <c r="BE302" s="227"/>
      <c r="BF302" s="227"/>
      <c r="BG302" s="227"/>
      <c r="BH302" s="227"/>
      <c r="BI302" s="227"/>
      <c r="BJ302" s="227"/>
      <c r="BK302" s="227"/>
      <c r="BL302" s="227"/>
      <c r="BM302" s="227"/>
      <c r="BN302" s="227"/>
      <c r="BO302" s="227"/>
      <c r="BP302" s="227"/>
      <c r="BQ302" s="227"/>
      <c r="BR302" s="227"/>
      <c r="BS302" s="227"/>
      <c r="BT302" s="227"/>
      <c r="BU302" s="227"/>
      <c r="BV302" s="264"/>
      <c r="BW302" s="264"/>
      <c r="BX302" s="264"/>
      <c r="BY302" s="264"/>
      <c r="BZ302" s="264"/>
      <c r="CA302" s="264"/>
      <c r="CB302" s="264"/>
      <c r="CC302" s="264"/>
      <c r="CD302" s="264"/>
      <c r="CE302" s="264"/>
    </row>
    <row r="303" spans="1:83" s="265" customFormat="1" ht="15" customHeight="1">
      <c r="A303" s="89"/>
      <c r="B303" s="89"/>
      <c r="C303" s="1378"/>
      <c r="D303" s="249"/>
      <c r="E303" s="456"/>
      <c r="F303" s="1379"/>
      <c r="G303" s="1209"/>
      <c r="H303" s="1207"/>
      <c r="I303" s="251"/>
      <c r="J303" s="251"/>
      <c r="K303" s="155" t="s">
        <v>4</v>
      </c>
      <c r="L303" s="266"/>
      <c r="M303" s="202"/>
      <c r="N303" s="202"/>
      <c r="O303" s="202"/>
      <c r="P303" s="202"/>
      <c r="Q303" s="212"/>
      <c r="R303" s="202"/>
      <c r="S303" s="186"/>
      <c r="T303" s="186"/>
      <c r="U303" s="248"/>
      <c r="V303" s="186"/>
      <c r="W303" s="186"/>
      <c r="X303" s="186"/>
      <c r="Y303" s="264"/>
      <c r="Z303" s="264"/>
      <c r="AA303" s="227"/>
      <c r="AB303" s="227"/>
      <c r="AC303" s="227"/>
      <c r="AD303" s="227"/>
      <c r="AE303" s="227"/>
      <c r="AF303" s="227"/>
      <c r="AG303" s="227"/>
      <c r="AH303" s="227"/>
      <c r="AI303" s="227"/>
      <c r="AJ303" s="227"/>
      <c r="AK303" s="227"/>
      <c r="AL303" s="227"/>
      <c r="AM303" s="227"/>
      <c r="AN303" s="227"/>
      <c r="AO303" s="227"/>
      <c r="AP303" s="227"/>
      <c r="AQ303" s="227"/>
      <c r="AR303" s="227"/>
      <c r="AS303" s="227"/>
      <c r="AT303" s="227"/>
      <c r="AU303" s="227"/>
      <c r="AV303" s="227"/>
      <c r="AW303" s="227"/>
      <c r="AX303" s="227"/>
      <c r="AY303" s="227"/>
      <c r="AZ303" s="227"/>
      <c r="BA303" s="227"/>
      <c r="BB303" s="227"/>
      <c r="BC303" s="227"/>
      <c r="BD303" s="227"/>
      <c r="BE303" s="227"/>
      <c r="BF303" s="227"/>
      <c r="BG303" s="227"/>
      <c r="BH303" s="227"/>
      <c r="BI303" s="227"/>
      <c r="BJ303" s="227"/>
      <c r="BK303" s="227"/>
      <c r="BL303" s="227"/>
      <c r="BM303" s="227"/>
      <c r="BN303" s="227"/>
      <c r="BO303" s="227"/>
      <c r="BP303" s="227"/>
      <c r="BQ303" s="227"/>
      <c r="BR303" s="227"/>
      <c r="BS303" s="227"/>
      <c r="BT303" s="227"/>
      <c r="BU303" s="227"/>
      <c r="BV303" s="264"/>
      <c r="BW303" s="264"/>
      <c r="BX303" s="264"/>
      <c r="BY303" s="264"/>
      <c r="BZ303" s="264"/>
      <c r="CA303" s="264"/>
      <c r="CB303" s="264"/>
      <c r="CC303" s="264"/>
      <c r="CD303" s="264"/>
      <c r="CE303" s="264"/>
    </row>
    <row r="304" spans="1:83" s="261" customFormat="1" ht="15">
      <c r="Q304" s="268"/>
      <c r="U304" s="262"/>
    </row>
    <row r="305" spans="1:83" s="261" customFormat="1" ht="15">
      <c r="A305" s="35" t="s">
        <v>407</v>
      </c>
      <c r="B305" s="35"/>
      <c r="C305" s="35"/>
      <c r="D305" s="35"/>
      <c r="E305" s="35"/>
      <c r="F305" s="35"/>
      <c r="G305" s="35"/>
      <c r="H305" s="35"/>
      <c r="I305" s="35"/>
      <c r="J305" s="35"/>
      <c r="K305" s="35"/>
      <c r="L305" s="35"/>
      <c r="M305" s="35"/>
      <c r="N305" s="35"/>
      <c r="O305" s="35"/>
      <c r="P305" s="35"/>
      <c r="Q305" s="269"/>
      <c r="R305" s="35"/>
      <c r="S305" s="35"/>
      <c r="T305" s="35"/>
      <c r="U305" s="260"/>
      <c r="V305" s="35"/>
      <c r="W305" s="35"/>
    </row>
    <row r="306" spans="1:83" s="261" customFormat="1" ht="15">
      <c r="Q306" s="268"/>
      <c r="U306" s="262"/>
    </row>
    <row r="307" spans="1:83" s="265" customFormat="1" ht="15" customHeight="1">
      <c r="A307" s="89"/>
      <c r="B307" s="186" t="s">
        <v>405</v>
      </c>
      <c r="C307" s="399"/>
      <c r="D307" s="261"/>
      <c r="E307" s="457"/>
      <c r="F307" s="261"/>
      <c r="G307" s="261"/>
      <c r="H307" s="261"/>
      <c r="I307" s="221"/>
      <c r="J307" s="188">
        <v>0</v>
      </c>
      <c r="K307" s="398"/>
      <c r="L307" s="247"/>
      <c r="M307" s="212">
        <f>mergeValue(H307)</f>
        <v>0</v>
      </c>
      <c r="N307" s="202"/>
      <c r="O307" s="202"/>
      <c r="P307" s="202"/>
      <c r="Q307" s="202"/>
      <c r="R307" s="212" t="str">
        <f>K307&amp;" ("&amp;L307&amp;")"</f>
        <v xml:space="preserve"> ()</v>
      </c>
      <c r="S307" s="186"/>
      <c r="T307" s="186"/>
      <c r="U307" s="248"/>
      <c r="V307" s="186"/>
      <c r="W307" s="186"/>
      <c r="X307" s="186"/>
      <c r="Y307" s="264"/>
      <c r="Z307" s="264"/>
      <c r="AA307" s="227"/>
      <c r="AB307" s="227"/>
      <c r="AC307" s="227"/>
      <c r="AD307" s="227"/>
      <c r="AE307" s="227"/>
      <c r="AF307" s="227"/>
      <c r="AG307" s="227"/>
      <c r="AH307" s="227"/>
      <c r="AI307" s="227"/>
      <c r="AJ307" s="227"/>
      <c r="AK307" s="227"/>
      <c r="AL307" s="227"/>
      <c r="AM307" s="227"/>
      <c r="AN307" s="227"/>
      <c r="AO307" s="227"/>
      <c r="AP307" s="227"/>
      <c r="AQ307" s="227"/>
      <c r="AR307" s="227"/>
      <c r="AS307" s="227"/>
      <c r="AT307" s="227"/>
      <c r="AU307" s="227"/>
      <c r="AV307" s="227"/>
      <c r="AW307" s="227"/>
      <c r="AX307" s="227"/>
      <c r="AY307" s="227"/>
      <c r="AZ307" s="227"/>
      <c r="BA307" s="227"/>
      <c r="BB307" s="227"/>
      <c r="BC307" s="227"/>
      <c r="BD307" s="227"/>
      <c r="BE307" s="227"/>
      <c r="BF307" s="227"/>
      <c r="BG307" s="227"/>
      <c r="BH307" s="227"/>
      <c r="BI307" s="227"/>
      <c r="BJ307" s="227"/>
      <c r="BK307" s="227"/>
      <c r="BL307" s="227"/>
      <c r="BM307" s="227"/>
      <c r="BN307" s="227"/>
      <c r="BO307" s="227"/>
      <c r="BP307" s="227"/>
      <c r="BQ307" s="227"/>
      <c r="BR307" s="227"/>
      <c r="BS307" s="227"/>
      <c r="BT307" s="227"/>
      <c r="BU307" s="227"/>
      <c r="BV307" s="264"/>
      <c r="BW307" s="264"/>
      <c r="BX307" s="264"/>
      <c r="BY307" s="264"/>
      <c r="BZ307" s="264"/>
      <c r="CA307" s="264"/>
      <c r="CB307" s="264"/>
      <c r="CC307" s="264"/>
      <c r="CD307" s="264"/>
      <c r="CE307" s="264"/>
    </row>
    <row r="309" spans="1:83" ht="11.25"/>
    <row r="310" spans="1:83" s="35" customFormat="1" ht="11.25">
      <c r="A310" s="35" t="s">
        <v>453</v>
      </c>
    </row>
    <row r="311" spans="1:83" ht="11.25"/>
    <row r="312" spans="1:83" s="36" customFormat="1" ht="20.100000000000001" customHeight="1">
      <c r="A312" s="97"/>
      <c r="B312" s="186"/>
      <c r="C312" s="86"/>
      <c r="D312" s="187"/>
      <c r="E312" s="292"/>
      <c r="F312" s="288"/>
      <c r="G312" s="293"/>
      <c r="I312" s="212"/>
      <c r="J312" s="212"/>
    </row>
    <row r="313" spans="1:83" ht="11.25"/>
    <row r="314" spans="1:83" ht="11.25"/>
    <row r="315" spans="1:83" s="35" customFormat="1" ht="11.25">
      <c r="A315" s="35" t="s">
        <v>468</v>
      </c>
    </row>
    <row r="316" spans="1:83" ht="11.25"/>
    <row r="317" spans="1:83" s="36" customFormat="1" ht="20.100000000000001" customHeight="1">
      <c r="A317" s="285"/>
      <c r="B317" s="186"/>
      <c r="C317" s="86"/>
      <c r="D317" s="187"/>
      <c r="E317" s="296"/>
      <c r="F317" s="295" t="s">
        <v>458</v>
      </c>
      <c r="G317" s="295" t="s">
        <v>458</v>
      </c>
      <c r="H317" s="314"/>
      <c r="I317" s="212"/>
      <c r="K317" s="212"/>
      <c r="L317" s="212"/>
    </row>
    <row r="318" spans="1:83" ht="11.25"/>
    <row r="319" spans="1:83" ht="11.25"/>
    <row r="320" spans="1:83" s="35" customFormat="1" ht="11.25">
      <c r="A320" s="35" t="s">
        <v>469</v>
      </c>
    </row>
    <row r="321" spans="1:12" ht="11.25"/>
    <row r="322" spans="1:12" s="36" customFormat="1" ht="20.100000000000001" customHeight="1">
      <c r="A322" s="285"/>
      <c r="B322" s="186"/>
      <c r="C322" s="86"/>
      <c r="D322" s="187"/>
      <c r="E322" s="296"/>
      <c r="F322" s="295" t="s">
        <v>458</v>
      </c>
      <c r="G322" s="414"/>
      <c r="H322" s="295" t="s">
        <v>458</v>
      </c>
      <c r="I322" s="212"/>
      <c r="K322" s="212"/>
      <c r="L322" s="212"/>
    </row>
    <row r="323" spans="1:12" ht="11.25"/>
    <row r="324" spans="1:12" ht="11.25"/>
    <row r="325" spans="1:12" s="35" customFormat="1" ht="11.25">
      <c r="A325" s="35" t="s">
        <v>470</v>
      </c>
    </row>
    <row r="326" spans="1:12" ht="11.25"/>
    <row r="327" spans="1:12" s="36" customFormat="1" ht="20.100000000000001" customHeight="1">
      <c r="A327" s="285"/>
      <c r="B327" s="186"/>
      <c r="C327" s="86"/>
      <c r="D327" s="187"/>
      <c r="E327" s="303">
        <f>E326</f>
        <v>0</v>
      </c>
      <c r="F327" s="295" t="s">
        <v>458</v>
      </c>
      <c r="G327" s="414"/>
      <c r="H327" s="295" t="s">
        <v>458</v>
      </c>
      <c r="I327" s="212"/>
      <c r="K327" s="212"/>
      <c r="L327" s="212"/>
    </row>
    <row r="328" spans="1:12" s="36" customFormat="1" ht="14.25">
      <c r="A328" s="285"/>
      <c r="B328" s="186"/>
      <c r="C328" s="86"/>
      <c r="D328" s="101"/>
      <c r="E328" s="304"/>
      <c r="F328" s="305"/>
      <c r="G328"/>
      <c r="H328" s="305"/>
      <c r="I328" s="212"/>
      <c r="K328" s="212"/>
      <c r="L328" s="212"/>
    </row>
    <row r="330" spans="1:12" s="35" customFormat="1" ht="11.25">
      <c r="A330" s="35" t="s">
        <v>471</v>
      </c>
    </row>
    <row r="331" spans="1:12" ht="11.25"/>
    <row r="332" spans="1:12" s="36" customFormat="1" ht="20.100000000000001" customHeight="1">
      <c r="A332" s="285"/>
      <c r="B332" s="186"/>
      <c r="C332" s="86"/>
      <c r="D332" s="187"/>
      <c r="E332" s="303">
        <f>E331</f>
        <v>0</v>
      </c>
      <c r="F332" s="295" t="s">
        <v>458</v>
      </c>
      <c r="G332" s="306"/>
      <c r="H332" s="295" t="s">
        <v>458</v>
      </c>
      <c r="I332" s="212"/>
      <c r="K332" s="212"/>
      <c r="L332" s="212"/>
    </row>
    <row r="335" spans="1:12" s="35" customFormat="1" ht="17.100000000000001" customHeight="1">
      <c r="A335" s="35" t="s">
        <v>508</v>
      </c>
    </row>
    <row r="337" spans="1:20" s="190" customFormat="1" ht="409.5">
      <c r="A337" s="1259">
        <v>1</v>
      </c>
      <c r="B337" s="214"/>
      <c r="C337" s="214"/>
      <c r="D337" s="214"/>
      <c r="F337" s="335" t="str">
        <f>"2." &amp;mergeValue(A337)</f>
        <v>2.1</v>
      </c>
      <c r="G337" s="417" t="s">
        <v>495</v>
      </c>
      <c r="H337" s="317"/>
      <c r="I337" s="196" t="s">
        <v>592</v>
      </c>
      <c r="J337" s="334"/>
      <c r="K337" s="214"/>
      <c r="L337" s="214"/>
      <c r="M337" s="214"/>
      <c r="N337" s="214"/>
      <c r="O337" s="214"/>
      <c r="P337" s="214"/>
      <c r="Q337" s="214"/>
      <c r="R337" s="214"/>
      <c r="S337" s="214"/>
      <c r="T337" s="214"/>
    </row>
    <row r="338" spans="1:20" s="190" customFormat="1" ht="90">
      <c r="A338" s="1259"/>
      <c r="B338" s="214"/>
      <c r="C338" s="214"/>
      <c r="D338" s="214"/>
      <c r="F338" s="335" t="str">
        <f>"3." &amp;mergeValue(A338)</f>
        <v>3.1</v>
      </c>
      <c r="G338" s="417" t="s">
        <v>496</v>
      </c>
      <c r="H338" s="317"/>
      <c r="I338" s="196" t="s">
        <v>590</v>
      </c>
      <c r="J338" s="334"/>
      <c r="K338" s="214"/>
      <c r="L338" s="214"/>
      <c r="M338" s="214"/>
      <c r="N338" s="214"/>
      <c r="O338" s="214"/>
      <c r="P338" s="214"/>
      <c r="Q338" s="214"/>
      <c r="R338" s="214"/>
      <c r="S338" s="214"/>
      <c r="T338" s="214"/>
    </row>
    <row r="339" spans="1:20" s="190" customFormat="1" ht="45">
      <c r="A339" s="1259"/>
      <c r="B339" s="214"/>
      <c r="C339" s="214"/>
      <c r="D339" s="214"/>
      <c r="F339" s="335" t="str">
        <f>"4."&amp;mergeValue(A339)</f>
        <v>4.1</v>
      </c>
      <c r="G339" s="417" t="s">
        <v>497</v>
      </c>
      <c r="H339" s="318" t="s">
        <v>458</v>
      </c>
      <c r="I339" s="196"/>
      <c r="J339" s="334"/>
      <c r="K339" s="214"/>
      <c r="L339" s="214"/>
      <c r="M339" s="214"/>
      <c r="N339" s="214"/>
      <c r="O339" s="214"/>
      <c r="P339" s="214"/>
      <c r="Q339" s="214"/>
      <c r="R339" s="214"/>
      <c r="S339" s="214"/>
      <c r="T339" s="214"/>
    </row>
    <row r="340" spans="1:20" s="190" customFormat="1" ht="101.25">
      <c r="A340" s="1259"/>
      <c r="B340" s="1259">
        <v>1</v>
      </c>
      <c r="C340" s="342"/>
      <c r="D340" s="342"/>
      <c r="F340" s="335" t="str">
        <f>"4."&amp;mergeValue(A340) &amp;"."&amp;mergeValue(B340)</f>
        <v>4.1.1</v>
      </c>
      <c r="G340" s="324" t="s">
        <v>594</v>
      </c>
      <c r="H340" s="317" t="str">
        <f>IF(region_name="","",region_name)</f>
        <v>Нижегородская область</v>
      </c>
      <c r="I340" s="196" t="s">
        <v>500</v>
      </c>
      <c r="J340" s="334"/>
      <c r="K340" s="214"/>
      <c r="L340" s="214"/>
      <c r="M340" s="214"/>
      <c r="N340" s="214"/>
      <c r="O340" s="214"/>
      <c r="P340" s="214"/>
      <c r="Q340" s="214"/>
      <c r="R340" s="214"/>
      <c r="S340" s="214"/>
      <c r="T340" s="214"/>
    </row>
    <row r="341" spans="1:20" s="190" customFormat="1" ht="191.25">
      <c r="A341" s="1259"/>
      <c r="B341" s="1259"/>
      <c r="C341" s="1259">
        <v>1</v>
      </c>
      <c r="D341" s="342"/>
      <c r="F341" s="335" t="str">
        <f>"4."&amp;mergeValue(A341) &amp;"."&amp;mergeValue(B341)&amp;"."&amp;mergeValue(C341)</f>
        <v>4.1.1.1</v>
      </c>
      <c r="G341" s="341" t="s">
        <v>498</v>
      </c>
      <c r="H341" s="317"/>
      <c r="I341" s="196" t="s">
        <v>501</v>
      </c>
      <c r="J341" s="334"/>
      <c r="K341" s="214"/>
      <c r="L341" s="214"/>
      <c r="M341" s="214"/>
      <c r="N341" s="214"/>
      <c r="O341" s="214"/>
      <c r="P341" s="214"/>
      <c r="Q341" s="214"/>
      <c r="R341" s="214"/>
      <c r="S341" s="214"/>
      <c r="T341" s="214"/>
    </row>
    <row r="342" spans="1:20" s="190" customFormat="1" ht="33.75" customHeight="1">
      <c r="A342" s="1259"/>
      <c r="B342" s="1259"/>
      <c r="C342" s="1259"/>
      <c r="D342" s="342">
        <v>1</v>
      </c>
      <c r="F342" s="335" t="str">
        <f>"4."&amp;mergeValue(A342) &amp;"."&amp;mergeValue(B342)&amp;"."&amp;mergeValue(C342)&amp;"."&amp;mergeValue(D342)</f>
        <v>4.1.1.1.1</v>
      </c>
      <c r="G342" s="420" t="s">
        <v>499</v>
      </c>
      <c r="H342" s="317"/>
      <c r="I342" s="1260" t="s">
        <v>593</v>
      </c>
      <c r="J342" s="334"/>
      <c r="K342" s="214"/>
      <c r="L342" s="214"/>
      <c r="M342" s="214"/>
      <c r="N342" s="214"/>
      <c r="O342" s="214"/>
      <c r="P342" s="214"/>
      <c r="Q342" s="214"/>
      <c r="R342" s="214"/>
      <c r="S342" s="214"/>
      <c r="T342" s="214"/>
    </row>
    <row r="343" spans="1:20" s="190" customFormat="1" ht="18.75">
      <c r="A343" s="1259"/>
      <c r="B343" s="1259"/>
      <c r="C343" s="1259"/>
      <c r="D343" s="342"/>
      <c r="F343" s="424"/>
      <c r="G343" s="425" t="s">
        <v>4</v>
      </c>
      <c r="H343" s="426"/>
      <c r="I343" s="1260"/>
      <c r="J343" s="334"/>
      <c r="K343" s="214"/>
      <c r="L343" s="214"/>
      <c r="M343" s="214"/>
      <c r="N343" s="214"/>
      <c r="O343" s="214"/>
      <c r="P343" s="214"/>
      <c r="Q343" s="214"/>
      <c r="R343" s="214"/>
      <c r="S343" s="214"/>
      <c r="T343" s="214"/>
    </row>
    <row r="344" spans="1:20" s="190" customFormat="1" ht="18.75">
      <c r="A344" s="1259"/>
      <c r="B344" s="1259"/>
      <c r="C344" s="342"/>
      <c r="D344" s="342"/>
      <c r="F344" s="338"/>
      <c r="G344" s="149" t="s">
        <v>403</v>
      </c>
      <c r="H344" s="339"/>
      <c r="I344" s="340"/>
      <c r="J344" s="334"/>
      <c r="K344" s="214"/>
      <c r="L344" s="214"/>
      <c r="M344" s="214"/>
      <c r="N344" s="214"/>
      <c r="O344" s="214"/>
      <c r="P344" s="214"/>
      <c r="Q344" s="214"/>
      <c r="R344" s="214"/>
      <c r="S344" s="214"/>
      <c r="T344" s="214"/>
    </row>
    <row r="345" spans="1:20" s="190" customFormat="1" ht="18.75">
      <c r="A345" s="1259"/>
      <c r="B345" s="214"/>
      <c r="C345" s="214"/>
      <c r="D345" s="214"/>
      <c r="F345" s="338"/>
      <c r="G345" s="155" t="s">
        <v>507</v>
      </c>
      <c r="H345" s="339"/>
      <c r="I345" s="340"/>
      <c r="J345" s="334"/>
      <c r="K345" s="214"/>
      <c r="L345" s="214"/>
      <c r="M345" s="214"/>
      <c r="N345" s="214"/>
      <c r="O345" s="214"/>
      <c r="P345" s="214"/>
      <c r="Q345" s="214"/>
      <c r="R345" s="214"/>
      <c r="S345" s="214"/>
      <c r="T345" s="214"/>
    </row>
    <row r="346" spans="1:20" s="190" customFormat="1" ht="18.75">
      <c r="A346" s="214"/>
      <c r="B346" s="214"/>
      <c r="C346" s="214"/>
      <c r="D346" s="214"/>
      <c r="F346" s="338"/>
      <c r="G346" s="165" t="s">
        <v>506</v>
      </c>
      <c r="H346" s="339"/>
      <c r="I346" s="340"/>
      <c r="J346" s="334"/>
      <c r="K346" s="214"/>
      <c r="L346" s="214"/>
      <c r="M346" s="214"/>
      <c r="N346" s="214"/>
      <c r="O346" s="214"/>
      <c r="P346" s="214"/>
      <c r="Q346" s="214"/>
      <c r="R346" s="214"/>
      <c r="S346" s="214"/>
      <c r="T346" s="214"/>
    </row>
  </sheetData>
  <sheetProtection formatColumns="0" formatRows="0"/>
  <dataConsolidate link="1"/>
  <mergeCells count="289">
    <mergeCell ref="O49:V49"/>
    <mergeCell ref="O50:V50"/>
    <mergeCell ref="O51:V51"/>
    <mergeCell ref="O52:V52"/>
    <mergeCell ref="O53:V53"/>
    <mergeCell ref="O54:V54"/>
    <mergeCell ref="O70:V70"/>
    <mergeCell ref="O71:V71"/>
    <mergeCell ref="O72:V72"/>
    <mergeCell ref="D70:D77"/>
    <mergeCell ref="E71:E76"/>
    <mergeCell ref="A85:A98"/>
    <mergeCell ref="B86:B97"/>
    <mergeCell ref="C87:C96"/>
    <mergeCell ref="D88:D95"/>
    <mergeCell ref="E89:E94"/>
    <mergeCell ref="A49:A62"/>
    <mergeCell ref="B50:B61"/>
    <mergeCell ref="C51:C60"/>
    <mergeCell ref="D52:D59"/>
    <mergeCell ref="O180:W180"/>
    <mergeCell ref="O181:W181"/>
    <mergeCell ref="A337:A345"/>
    <mergeCell ref="C341:C343"/>
    <mergeCell ref="I342:I343"/>
    <mergeCell ref="H302:H303"/>
    <mergeCell ref="B340:B344"/>
    <mergeCell ref="C297:C298"/>
    <mergeCell ref="C302:C303"/>
    <mergeCell ref="F302:F303"/>
    <mergeCell ref="G302:G303"/>
    <mergeCell ref="D196:D201"/>
    <mergeCell ref="E197:E200"/>
    <mergeCell ref="Y109:Y111"/>
    <mergeCell ref="O125:V125"/>
    <mergeCell ref="T211:T212"/>
    <mergeCell ref="R167:R168"/>
    <mergeCell ref="T167:T168"/>
    <mergeCell ref="U167:U168"/>
    <mergeCell ref="O220:V220"/>
    <mergeCell ref="N195:AF195"/>
    <mergeCell ref="N196:AF196"/>
    <mergeCell ref="W167:W169"/>
    <mergeCell ref="N193:AF193"/>
    <mergeCell ref="V211:V212"/>
    <mergeCell ref="Q207:Q209"/>
    <mergeCell ref="S167:S168"/>
    <mergeCell ref="O179:W179"/>
    <mergeCell ref="N194:AF194"/>
    <mergeCell ref="U207:U208"/>
    <mergeCell ref="R211:R213"/>
    <mergeCell ref="N211:N214"/>
    <mergeCell ref="Q211:Q213"/>
    <mergeCell ref="O211:O213"/>
    <mergeCell ref="P211:P213"/>
    <mergeCell ref="U211:U212"/>
    <mergeCell ref="S211:S212"/>
    <mergeCell ref="B68:B79"/>
    <mergeCell ref="C69:C78"/>
    <mergeCell ref="J109:J112"/>
    <mergeCell ref="F90:F93"/>
    <mergeCell ref="J90:J93"/>
    <mergeCell ref="O163:V163"/>
    <mergeCell ref="O164:V164"/>
    <mergeCell ref="O165:V165"/>
    <mergeCell ref="O166:V166"/>
    <mergeCell ref="S149:S150"/>
    <mergeCell ref="O161:V161"/>
    <mergeCell ref="O162:V162"/>
    <mergeCell ref="F166:F169"/>
    <mergeCell ref="I165:I170"/>
    <mergeCell ref="J166:J169"/>
    <mergeCell ref="F148:F151"/>
    <mergeCell ref="I147:I152"/>
    <mergeCell ref="J148:J151"/>
    <mergeCell ref="O103:AA103"/>
    <mergeCell ref="O104:AA104"/>
    <mergeCell ref="O105:AA105"/>
    <mergeCell ref="U131:U132"/>
    <mergeCell ref="S131:S132"/>
    <mergeCell ref="W131:W133"/>
    <mergeCell ref="D297:D298"/>
    <mergeCell ref="E297:E298"/>
    <mergeCell ref="A161:A174"/>
    <mergeCell ref="B162:B173"/>
    <mergeCell ref="C163:C172"/>
    <mergeCell ref="D164:D171"/>
    <mergeCell ref="E165:E170"/>
    <mergeCell ref="E129:E134"/>
    <mergeCell ref="B144:B155"/>
    <mergeCell ref="C145:C154"/>
    <mergeCell ref="D146:D153"/>
    <mergeCell ref="E147:E152"/>
    <mergeCell ref="A125:A138"/>
    <mergeCell ref="B126:B137"/>
    <mergeCell ref="C127:C136"/>
    <mergeCell ref="D128:D135"/>
    <mergeCell ref="P9:P10"/>
    <mergeCell ref="Q9:Q10"/>
    <mergeCell ref="R9:R10"/>
    <mergeCell ref="S9:S10"/>
    <mergeCell ref="Q15:Q16"/>
    <mergeCell ref="R15:R16"/>
    <mergeCell ref="S15:S16"/>
    <mergeCell ref="A31:A44"/>
    <mergeCell ref="B32:B43"/>
    <mergeCell ref="C33:C42"/>
    <mergeCell ref="D34:D41"/>
    <mergeCell ref="O31:V31"/>
    <mergeCell ref="O32:V32"/>
    <mergeCell ref="O33:V33"/>
    <mergeCell ref="O34:V34"/>
    <mergeCell ref="O35:V35"/>
    <mergeCell ref="O36:V36"/>
    <mergeCell ref="W27:W29"/>
    <mergeCell ref="R37:R38"/>
    <mergeCell ref="T37:T38"/>
    <mergeCell ref="P28:Q28"/>
    <mergeCell ref="W37:W39"/>
    <mergeCell ref="O28:O29"/>
    <mergeCell ref="O30:U30"/>
    <mergeCell ref="U27:U29"/>
    <mergeCell ref="J36:J39"/>
    <mergeCell ref="U37:U38"/>
    <mergeCell ref="N9:N11"/>
    <mergeCell ref="K9:K12"/>
    <mergeCell ref="J9:J12"/>
    <mergeCell ref="F9:F13"/>
    <mergeCell ref="E15:E19"/>
    <mergeCell ref="I15:I18"/>
    <mergeCell ref="E35:E40"/>
    <mergeCell ref="M9:M11"/>
    <mergeCell ref="F15:F19"/>
    <mergeCell ref="G9:G13"/>
    <mergeCell ref="H9:H12"/>
    <mergeCell ref="G15:G19"/>
    <mergeCell ref="F36:F39"/>
    <mergeCell ref="I35:I40"/>
    <mergeCell ref="Z109:Z111"/>
    <mergeCell ref="W55:W57"/>
    <mergeCell ref="W73:W75"/>
    <mergeCell ref="O106:AA106"/>
    <mergeCell ref="O107:AA107"/>
    <mergeCell ref="O108:AA108"/>
    <mergeCell ref="U73:U74"/>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X109:X111"/>
    <mergeCell ref="T55:T56"/>
    <mergeCell ref="U55:U56"/>
    <mergeCell ref="R55:R56"/>
    <mergeCell ref="S55:S56"/>
    <mergeCell ref="O144:V144"/>
    <mergeCell ref="R91:R92"/>
    <mergeCell ref="S91:S92"/>
    <mergeCell ref="T91:T92"/>
    <mergeCell ref="U91:U92"/>
    <mergeCell ref="O126:V126"/>
    <mergeCell ref="W91:W93"/>
    <mergeCell ref="O67:V67"/>
    <mergeCell ref="O68:V68"/>
    <mergeCell ref="O69:V69"/>
    <mergeCell ref="R131:R132"/>
    <mergeCell ref="R73:R74"/>
    <mergeCell ref="S73:S74"/>
    <mergeCell ref="T73:T74"/>
    <mergeCell ref="AG197:AG201"/>
    <mergeCell ref="L197:L200"/>
    <mergeCell ref="M197:M200"/>
    <mergeCell ref="N197:N200"/>
    <mergeCell ref="O197:O199"/>
    <mergeCell ref="P197:P199"/>
    <mergeCell ref="Q197:Q199"/>
    <mergeCell ref="R197:R199"/>
    <mergeCell ref="S197:S198"/>
    <mergeCell ref="T197:T198"/>
    <mergeCell ref="V197:V198"/>
    <mergeCell ref="AB197:AB198"/>
    <mergeCell ref="AC197:AC198"/>
    <mergeCell ref="AD197:AD198"/>
    <mergeCell ref="AE197:AE198"/>
    <mergeCell ref="U197:U198"/>
    <mergeCell ref="P15:P16"/>
    <mergeCell ref="A220:A233"/>
    <mergeCell ref="B221:B232"/>
    <mergeCell ref="C222:C231"/>
    <mergeCell ref="D223:D230"/>
    <mergeCell ref="E224:E229"/>
    <mergeCell ref="F225:F228"/>
    <mergeCell ref="R226:R227"/>
    <mergeCell ref="S226:S227"/>
    <mergeCell ref="F54:F57"/>
    <mergeCell ref="I53:I58"/>
    <mergeCell ref="J54:J57"/>
    <mergeCell ref="F72:F75"/>
    <mergeCell ref="J72:J75"/>
    <mergeCell ref="I71:I76"/>
    <mergeCell ref="F130:F133"/>
    <mergeCell ref="J130:J133"/>
    <mergeCell ref="I129:I134"/>
    <mergeCell ref="K197:K200"/>
    <mergeCell ref="O127:V127"/>
    <mergeCell ref="O145:V145"/>
    <mergeCell ref="O143:V143"/>
    <mergeCell ref="E53:E58"/>
    <mergeCell ref="A67:A80"/>
    <mergeCell ref="I88:I95"/>
    <mergeCell ref="G109:G112"/>
    <mergeCell ref="F108:F113"/>
    <mergeCell ref="I108:I113"/>
    <mergeCell ref="A238:A251"/>
    <mergeCell ref="B239:B250"/>
    <mergeCell ref="C240:C249"/>
    <mergeCell ref="D241:D248"/>
    <mergeCell ref="E242:E247"/>
    <mergeCell ref="I242:I247"/>
    <mergeCell ref="F243:F246"/>
    <mergeCell ref="E107:E114"/>
    <mergeCell ref="A103:A118"/>
    <mergeCell ref="B104:B117"/>
    <mergeCell ref="C105:C116"/>
    <mergeCell ref="D106:D114"/>
    <mergeCell ref="A143:A156"/>
    <mergeCell ref="A179:A188"/>
    <mergeCell ref="B180:B187"/>
    <mergeCell ref="C181:C186"/>
    <mergeCell ref="D182:D185"/>
    <mergeCell ref="A193:A204"/>
    <mergeCell ref="B194:B203"/>
    <mergeCell ref="C195:C202"/>
    <mergeCell ref="J243:J246"/>
    <mergeCell ref="J225:J228"/>
    <mergeCell ref="I224:I229"/>
    <mergeCell ref="AD244:AD246"/>
    <mergeCell ref="R244:R245"/>
    <mergeCell ref="S244:S245"/>
    <mergeCell ref="T244:T245"/>
    <mergeCell ref="U244:U245"/>
    <mergeCell ref="T226:T227"/>
    <mergeCell ref="W226:W228"/>
    <mergeCell ref="U226:U227"/>
    <mergeCell ref="Y244:Y245"/>
    <mergeCell ref="Z244:Z245"/>
    <mergeCell ref="AA244:AA245"/>
    <mergeCell ref="AB244:AB245"/>
    <mergeCell ref="O238:AC238"/>
    <mergeCell ref="O239:AC239"/>
    <mergeCell ref="O240:AC240"/>
    <mergeCell ref="O224:V224"/>
    <mergeCell ref="O225:V225"/>
    <mergeCell ref="O241:AC241"/>
    <mergeCell ref="O242:AC242"/>
    <mergeCell ref="O243:AC243"/>
    <mergeCell ref="O182:W182"/>
    <mergeCell ref="O85:V85"/>
    <mergeCell ref="O86:V86"/>
    <mergeCell ref="O87:V87"/>
    <mergeCell ref="O88:V88"/>
    <mergeCell ref="O89:V89"/>
    <mergeCell ref="O90:V90"/>
    <mergeCell ref="T131:T132"/>
    <mergeCell ref="O148:V148"/>
    <mergeCell ref="T149:T150"/>
    <mergeCell ref="R149:R150"/>
    <mergeCell ref="U149:U150"/>
    <mergeCell ref="O146:V146"/>
    <mergeCell ref="O128:V128"/>
    <mergeCell ref="O130:V130"/>
    <mergeCell ref="W149:W151"/>
    <mergeCell ref="O221:V221"/>
    <mergeCell ref="O222:V222"/>
    <mergeCell ref="O223:V223"/>
    <mergeCell ref="AB110:AB112"/>
    <mergeCell ref="W109:W111"/>
  </mergeCells>
  <phoneticPr fontId="14" type="noConversion"/>
  <dataValidations xWindow="636" yWindow="660" count="28">
    <dataValidation type="textLength" operator="lessThanOrEqual" allowBlank="1" showInputMessage="1" showErrorMessage="1" errorTitle="Ошибка" error="Допускается ввод не более 900 символов!" sqref="WWE161:WWE167 K292 WWJ103:WWJ109 I332 E307 WWE85:WWE91 WWE49:WWE56 WWE67:WWE74 WWE125:WWE131 I344:I346 J9:J10 E4 J15:J16 AB211 U260:X260 G312 F277:F278 F281:F282 F285:F288 F273:F274 M264:P264 M268:P268 WWE143:WWE149 WWO193:WWO197 TP179:TP184 G327 E256 F292:H292 I317 E322 E312 E317 G322 I322 I327:I328 E328 WWE31:WWE38 E297:E298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1:JS167 TO161:TO167 ADK161:ADK167 ANG161:ANG167 AXC161:AXC167 BGY161:BGY167 BQU161:BQU167 CAQ161:CAQ167 CKM161:CKM167 CUI161:CUI167 DEE161:DEE167 DOA161:DOA167 DXW161:DXW167 EHS161:EHS167 ERO161:ERO167 FBK161:FBK167 FLG161:FLG167 FVC161:FVC167 GEY161:GEY167 GOU161:GOU167 GYQ161:GYQ167 HIM161:HIM167 HSI161:HSI167 ICE161:ICE167 IMA161:IMA167 IVW161:IVW167 JFS161:JFS167 JPO161:JPO167 JZK161:JZK167 KJG161:KJG167 KTC161:KTC167 LCY161:LCY167 LMU161:LMU167 LWQ161:LWQ167 MGM161:MGM167 MQI161:MQI167 NAE161:NAE167 NKA161:NKA167 NTW161:NTW167 ODS161:ODS167 ONO161:ONO167 OXK161:OXK167 PHG161:PHG167 PRC161:PRC167 QAY161:QAY167 QKU161:QKU167 QUQ161:QUQ167 REM161:REM167 ROI161:ROI167 RYE161:RYE167 SIA161:SIA167 SRW161:SRW167 TBS161:TBS167 TLO161:TLO167 TVK161:TVK167 UFG161:UFG167 UPC161:UPC167 UYY161:UYY167 VIU161:VIU167 VSQ161:VSQ167 WCM161:WCM167 WMI161:WMI167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5:JS131 TO125:TO131 ADK125:ADK131 ANG125:ANG131 AXC125:AXC131 BGY125:BGY131 BQU125:BQU131 CAQ125:CAQ131 CKM125:CKM131 CUI125:CUI131 DEE125:DEE131 DOA125:DOA131 DXW125:DXW131 EHS125:EHS131 ERO125:ERO131 FBK125:FBK131 FLG125:FLG131 FVC125:FVC131 GEY125:GEY131 GOU125:GOU131 GYQ125:GYQ131 HIM125:HIM131 HSI125:HSI131 ICE125:ICE131 IMA125:IMA131 IVW125:IVW131 JFS125:JFS131 JPO125:JPO131 JZK125:JZK131 KJG125:KJG131 KTC125:KTC131 LCY125:LCY131 LMU125:LMU131 LWQ125:LWQ131 MGM125:MGM131 MQI125:MQI131 NAE125:NAE131 NKA125:NKA131 NTW125:NTW131 ODS125:ODS131 ONO125:ONO131 OXK125:OXK131 PHG125:PHG131 PRC125:PRC131 QAY125:QAY131 QKU125:QKU131 QUQ125:QUQ131 REM125:REM131 ROI125:ROI131 RYE125:RYE131 SIA125:SIA131 SRW125:SRW131 TBS125:TBS131 TLO125:TLO131 TVK125:TVK131 UFG125:UFG131 UPC125:UPC131 UYY125:UYY131 VIU125:VIU131 VSQ125:VSQ131 WCM125:WCM131 WMI125:WMI131 JS143:JS149 TO143:TO149 ADK143:ADK149 ANG143:ANG149 AXC143:AXC149 BGY143:BGY149 BQU143:BQU149 CAQ143:CAQ149 CKM143:CKM149 CUI143:CUI149 DEE143:DEE149 DOA143:DOA149 DXW143:DXW149 EHS143:EHS149 ERO143:ERO149 FBK143:FBK149 FLG143:FLG149 FVC143:FVC149 GEY143:GEY149 GOU143:GOU149 GYQ143:GYQ149 HIM143:HIM149 HSI143:HSI149 ICE143:ICE149 IMA143:IMA149 IVW143:IVW149 JFS143:JFS149 JPO143:JPO149 JZK143:JZK149 KJG143:KJG149 KTC143:KTC149 LCY143:LCY149 LMU143:LMU149 LWQ143:LWQ149 MGM143:MGM149 MQI143:MQI149 NAE143:NAE149 NKA143:NKA149 NTW143:NTW149 ODS143:ODS149 ONO143:ONO149 OXK143:OXK149 PHG143:PHG149 PRC143:PRC149 QAY143:QAY149 QKU143:QKU149 QUQ143:QUQ149 REM143:REM149 ROI143:ROI149 RYE143:RYE149 SIA143:SIA149 SRW143:SRW149 TBS143:TBS149 TLO143:TLO149 TVK143:TVK149 UFG143:UFG149 UPC143:UPC149 UYY143:UYY149 VIU143:VIU149 VSQ143:VSQ149 WCM143:WCM149 WMI143:WMI149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9:ADL184 ANH179:ANH184 AXD179:AXD184 BGZ179:BGZ184 BQV179:BQV184 CAR179:CAR184 CKN179:CKN184 CUJ179:CUJ184 DEF179:DEF184 DOB179:DOB184 DXX179:DXX184 EHT179:EHT184 ERP179:ERP184 FBL179:FBL184 FLH179:FLH184 FVD179:FVD184 GEZ179:GEZ184 GOV179:GOV184 GYR179:GYR184 HIN179:HIN184 HSJ179:HSJ184 ICF179:ICF184 IMB179:IMB184 IVX179:IVX184 JFT179:JFT184 JPP179:JPP184 JZL179:JZL184 KJH179:KJH184 KTD179:KTD184 LCZ179:LCZ184 LMV179:LMV184 LWR179:LWR184 MGN179:MGN184 MQJ179:MQJ184 NAF179:NAF184 NKB179:NKB184 NTX179:NTX184 ODT179:ODT184 ONP179:ONP184 OXL179:OXL184 PHH179:PHH184 PRD179:PRD184 QAZ179:QAZ184 QKV179:QKV184 QUR179:QUR184 REN179:REN184 ROJ179:ROJ184 RYF179:RYF184 SIB179:SIB184 SRX179:SRX184 TBT179:TBT184 TLP179:TLP184 TVL179:TVL184 UFH179:UFH184 UPD179:UPD184 UYZ179:UYZ184 VIV179:VIV184 VSR179:VSR184 WCN179:WCN184 WMJ179:WMJ184 WWF179:WWF184 X184 O183 JK183 TG183 ADC183 AMY183 AWU183 BGQ183 BQM183 CAI183 CKE183 CUA183 DDW183 DNS183 DXO183 EHK183 ERG183 FBC183 FKY183 FUU183 GEQ183 GOM183 GYI183 HIE183 HSA183 IBW183 ILS183 IVO183 JFK183 JPG183 JZC183 KIY183 KSU183 LCQ183 LMM183 LWI183 MGE183 MQA183 MZW183 NJS183 NTO183 ODK183 ONG183 OXC183 PGY183 PQU183 QAQ183 QKM183 QUI183 REE183 ROA183 RXW183 SHS183 SRO183 TBK183 TLG183 TVC183 UEY183 UOU183 UYQ183 VIM183 VSI183 WCE183 WMA183 WVW183 JT179:JT184 KC193:KC197 TY193:TY197 ADU193:ADU197 ANQ193:ANQ197 AXM193:AXM197 BHI193:BHI197 BRE193:BRE197 CBA193:CBA197 CKW193:CKW197 CUS193:CUS197 DEO193:DEO197 DOK193:DOK197 DYG193:DYG197 EIC193:EIC197 ERY193:ERY197 FBU193:FBU197 FLQ193:FLQ197 FVM193:FVM197 GFI193:GFI197 GPE193:GPE197 GZA193:GZA197 HIW193:HIW197 HSS193:HSS197 ICO193:ICO197 IMK193:IMK197 IWG193:IWG197 JGC193:JGC197 JPY193:JPY197 JZU193:JZU197 KJQ193:KJQ197 KTM193:KTM197 LDI193:LDI197 LNE193:LNE197 LXA193:LXA197 MGW193:MGW197 MQS193:MQS197 NAO193:NAO197 NKK193:NKK197 NUG193:NUG197 OEC193:OEC197 ONY193:ONY197 OXU193:OXU197 PHQ193:PHQ197 PRM193:PRM197 QBI193:QBI197 QLE193:QLE197 QVA193:QVA197 REW193:REW197 ROS193:ROS197 RYO193:RYO197 SIK193:SIK197 SSG193:SSG197 TCC193:TCC197 TLY193:TLY197 TVU193:TVU197 UFQ193:UFQ197 UPM193:UPM197 UZI193:UZI197 VJE193:VJE197 VTA193:VTA197 WCW193:WCW197 WMS193:WMS197 WWL238:WWL245 WMP238:WMP245 W216:X216 WWE220:WWE227 JS220:JS227 TO220:TO227 ADK220:ADK227 ANG220:ANG227 AXC220:AXC227 BGY220:BGY227 BQU220:BQU227 CAQ220:CAQ227 CKM220:CKM227 CUI220:CUI227 DEE220:DEE227 DOA220:DOA227 DXW220:DXW227 EHS220:EHS227 ERO220:ERO227 FBK220:FBK227 FLG220:FLG227 FVC220:FVC227 GEY220:GEY227 GOU220:GOU227 GYQ220:GYQ227 HIM220:HIM227 HSI220:HSI227 ICE220:ICE227 IMA220:IMA227 IVW220:IVW227 JFS220:JFS227 JPO220:JPO227 JZK220:JZK227 KJG220:KJG227 KTC220:KTC227 LCY220:LCY227 LMU220:LMU227 LWQ220:LWQ227 MGM220:MGM227 MQI220:MQI227 NAE220:NAE227 NKA220:NKA227 NTW220:NTW227 ODS220:ODS227 ONO220:ONO227 OXK220:OXK227 PHG220:PHG227 PRC220:PRC227 QAY220:QAY227 QKU220:QKU227 QUQ220:QUQ227 REM220:REM227 ROI220:ROI227 RYE220:RYE227 SIA220:SIA227 SRW220:SRW227 TBS220:TBS227 TLO220:TLO227 TVK220:TVK227 UFG220:UFG227 UPC220:UPC227 UYY220:UYY227 VIU220:VIU227 VSQ220:VSQ227 WCM220:WCM227 WMI220:WMI227 JZ238:JZ245 TV238:TV245 ADR238:ADR245 ANN238:ANN245 AXJ238:AXJ245 BHF238:BHF245 BRB238:BRB245 CAX238:CAX245 CKT238:CKT245 CUP238:CUP245 DEL238:DEL245 DOH238:DOH245 DYD238:DYD245 EHZ238:EHZ245 ERV238:ERV245 FBR238:FBR245 FLN238:FLN245 FVJ238:FVJ245 GFF238:GFF245 GPB238:GPB245 GYX238:GYX245 HIT238:HIT245 HSP238:HSP245 ICL238:ICL245 IMH238:IMH245 IWD238:IWD245 JFZ238:JFZ245 JPV238:JPV245 JZR238:JZR245 KJN238:KJN245 KTJ238:KTJ245 LDF238:LDF245 LNB238:LNB245 LWX238:LWX245 MGT238:MGT245 MQP238:MQP245 NAL238:NAL245 NKH238:NKH245 NUD238:NUD245 ODZ238:ODZ245 ONV238:ONV245 OXR238:OXR245 PHN238:PHN245 PRJ238:PRJ245 QBF238:QBF245 QLB238:QLB245 QUX238:QUX245 RET238:RET245 ROP238:ROP245 RYL238:RYL245 SIH238:SIH245 SSD238:SSD245 TBZ238:TBZ245 TLV238:TLV245 TVR238:TVR245 UFN238:UFN245 UPJ238:UPJ245 UZF238:UZF245 VJB238:VJB245 VSX238:VSX245 WCT238:WCT245 R15:R16 R9:R10 V15:W15 V9:W9" xr:uid="{00000000-0002-0000-2600-000000000000}">
      <formula1>900</formula1>
    </dataValidation>
    <dataValidation type="decimal" allowBlank="1" showErrorMessage="1" errorTitle="Ошибка" error="Допускается ввод только действительных чисел!" sqref="WWH197:WWI197 WML197:WMM197 Q183:R183 JM183:JN183 TI183:TJ183 ADE183:ADF183 ANA183:ANB183 AWW183:AWX183 BGS183:BGT183 BQO183:BQP183 CAK183:CAL183 CKG183:CKH183 CUC183:CUD183 DDY183:DDZ183 DNU183:DNV183 DXQ183:DXR183 EHM183:EHN183 ERI183:ERJ183 FBE183:FBF183 FLA183:FLB183 FUW183:FUX183 GES183:GET183 GOO183:GOP183 GYK183:GYL183 HIG183:HIH183 HSC183:HSD183 IBY183:IBZ183 ILU183:ILV183 IVQ183:IVR183 JFM183:JFN183 JPI183:JPJ183 JZE183:JZF183 KJA183:KJB183 KSW183:KSX183 LCS183:LCT183 LMO183:LMP183 LWK183:LWL183 MGG183:MGH183 MQC183:MQD183 MZY183:MZZ183 NJU183:NJV183 NTQ183:NTR183 ODM183:ODN183 ONI183:ONJ183 OXE183:OXF183 PHA183:PHB183 PQW183:PQX183 QAS183:QAT183 QKO183:QKP183 QUK183:QUL183 REG183:REH183 ROC183:ROD183 RXY183:RXZ183 SHU183:SHV183 SRQ183:SRR183 TBM183:TBN183 TLI183:TLJ183 TVE183:TVF183 UFA183:UFB183 UOW183:UOX183 UYS183:UYT183 VIO183:VIP183 VSK183:VSL183 WCG183:WCH183 WMC183:WMD183 WVY183:WVZ183 Z197:AA197 JV197:JW197 TR197:TS197 ADN197:ADO197 ANJ197:ANK197 AXF197:AXG197 BHB197:BHC197 BQX197:BQY197 CAT197:CAU197 CKP197:CKQ197 CUL197:CUM197 DEH197:DEI197 DOD197:DOE197 DXZ197:DYA197 EHV197:EHW197 ERR197:ERS197 FBN197:FBO197 FLJ197:FLK197 FVF197:FVG197 GFB197:GFC197 GOX197:GOY197 GYT197:GYU197 HIP197:HIQ197 HSL197:HSM197 ICH197:ICI197 IMD197:IME197 IVZ197:IWA197 JFV197:JFW197 JPR197:JPS197 JZN197:JZO197 KJJ197:KJK197 KTF197:KTG197 LDB197:LDC197 LMX197:LMY197 LWT197:LWU197 MGP197:MGQ197 MQL197:MQM197 NAH197:NAI197 NKD197:NKE197 NTZ197:NUA197 ODV197:ODW197 ONR197:ONS197 OXN197:OXO197 PHJ197:PHK197 PRF197:PRG197 QBB197:QBC197 QKX197:QKY197 QUT197:QUU197 REP197:REQ197 ROL197:ROM197 RYH197:RYI197 SID197:SIE197 SRZ197:SSA197 TBV197:TBW197 TLR197:TLS197 TVN197:TVO197 UFJ197:UFK197 UPF197:UPG197 UZB197:UZC197 VIX197:VIY197 VST197:VSU197 WCP197:WCQ197 X211 O244 V244" xr:uid="{00000000-0002-0000-2600-000001000000}">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3 WWC55 WMQ197 WWM197 Q211 WWB183 VIX120 WMG37 WMG91:WMG92 WMG149 WWC37 WMG73 WWC73 WMG131 WWC91:WWC92 WWC131 WMG167 WWC167 G9:G10 K9:K10 O9:O10 JR183 TN183 VIX109:VIX110 VST109:VST110 WCP109:WCP110 WML109:WML110 VST120 WWH109:WWH110 ADJ183 WWC149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7:S168 JO167:JO168 TK167:TK168 ADG167:ADG168 ANC167:ANC168 AWY167:AWY168 BGU167:BGU168 BQQ167:BQQ168 CAM167:CAM168 CKI167:CKI168 CUE167:CUE168 DEA167:DEA168 DNW167:DNW168 DXS167:DXS168 EHO167:EHO168 ERK167:ERK168 FBG167:FBG168 FLC167:FLC168 FUY167:FUY168 GEU167:GEU168 GOQ167:GOQ168 GYM167:GYM168 HII167:HII168 HSE167:HSE168 ICA167:ICA168 ILW167:ILW168 IVS167:IVS168 JFO167:JFO168 JPK167:JPK168 JZG167:JZG168 KJC167:KJC168 KSY167:KSY168 LCU167:LCU168 LMQ167:LMQ168 LWM167:LWM168 MGI167:MGI168 MQE167:MQE168 NAA167:NAA168 NJW167:NJW168 NTS167:NTS168 ODO167:ODO168 ONK167:ONK168 OXG167:OXG168 PHC167:PHC168 PQY167:PQY168 QAU167:QAU168 QKQ167:QKQ168 QUM167:QUM168 REI167:REI168 ROE167:ROE168 RYA167:RYA168 SHW167:SHW168 SRS167:SRS168 TBO167:TBO168 TLK167:TLK168 TVG167:TVG168 UFC167:UFC168 UOY167:UOY168 UYU167:UYU168 VIQ167:VIQ168 VSM167:VSM168 WCI167:WCI168 WME167:WME168 WWA167:WWA168 JQ167 TM167 ADI167 ANE167 AXA167 BGW167 BQS167 CAO167 CKK167 CUG167 DEC167 DNY167 DXU167 EHQ167 ERM167 FBI167 FLE167 FVA167 GEW167 GOS167 GYO167 HIK167 HSG167 ICC167 ILY167 IVU167 JFQ167 JPM167 JZI167 KJE167 KTA167 LCW167 LMS167 LWO167 MGK167 MQG167 NAC167 NJY167 NTU167 ODQ167 ONM167 OXI167 PHE167 PRA167 QAW167 QKS167 QUO167 REK167 ROG167 RYC167 SHY167 SRU167 TBQ167 TLM167 TVI167 UFE167 UPA167 UYW167 VIS167 VSO167 WCK167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1:S132 JO131:JO132 TK131:TK132 ADG131:ADG132 ANC131:ANC132 AWY131:AWY132 BGU131:BGU132 BQQ131:BQQ132 CAM131:CAM132 CKI131:CKI132 CUE131:CUE132 DEA131:DEA132 DNW131:DNW132 DXS131:DXS132 EHO131:EHO132 ERK131:ERK132 FBG131:FBG132 FLC131:FLC132 FUY131:FUY132 GEU131:GEU132 GOQ131:GOQ132 GYM131:GYM132 HII131:HII132 HSE131:HSE132 ICA131:ICA132 ILW131:ILW132 IVS131:IVS132 JFO131:JFO132 JPK131:JPK132 JZG131:JZG132 KJC131:KJC132 KSY131:KSY132 LCU131:LCU132 LMQ131:LMQ132 LWM131:LWM132 MGI131:MGI132 MQE131:MQE132 NAA131:NAA132 NJW131:NJW132 NTS131:NTS132 ODO131:ODO132 ONK131:ONK132 OXG131:OXG132 PHC131:PHC132 PQY131:PQY132 QAU131:QAU132 QKQ131:QKQ132 QUM131:QUM132 REI131:REI132 ROE131:ROE132 RYA131:RYA132 SHW131:SHW132 SRS131:SRS132 TBO131:TBO132 TLK131:TLK132 TVG131:TVG132 UFC131:UFC132 UOY131:UOY132 UYU131:UYU132 VIQ131:VIQ132 VSM131:VSM132 WCI131:WCI132 WME131:WME132 WWA131:WWA132 U131 JQ131 TM131 ADI131 ANE131 AXA131 BGW131 BQS131 CAO131 CKK131 CUG131 DEC131 DNY131 DXU131 EHQ131 ERM131 FBI131 FLE131 FVA131 GEW131 GOS131 GYO131 HIK131 HSG131 ICC131 ILY131 IVU131 JFQ131 JPM131 JZI131 KJE131 KTA131 LCW131 LMS131 LWO131 MGK131 MQG131 NAC131 NJY131 NTU131 ODQ131 ONM131 OXI131 PHE131 PRA131 QAW131 QKS131 QUO131 REK131 ROG131 RYC131 SHY131 SRU131 TBQ131 TLM131 TVI131 UFE131 UPA131 UYW131 VIS131 VSO131 WCK131 S149:S150 JO149:JO150 TK149:TK150 ADG149:ADG150 ANC149:ANC150 AWY149:AWY150 BGU149:BGU150 BQQ149:BQQ150 CAM149:CAM150 CKI149:CKI150 CUE149:CUE150 DEA149:DEA150 DNW149:DNW150 DXS149:DXS150 EHO149:EHO150 ERK149:ERK150 FBG149:FBG150 FLC149:FLC150 FUY149:FUY150 GEU149:GEU150 GOQ149:GOQ150 GYM149:GYM150 HII149:HII150 HSE149:HSE150 ICA149:ICA150 ILW149:ILW150 IVS149:IVS150 JFO149:JFO150 JPK149:JPK150 JZG149:JZG150 KJC149:KJC150 KSY149:KSY150 LCU149:LCU150 LMQ149:LMQ150 LWM149:LWM150 MGI149:MGI150 MQE149:MQE150 NAA149:NAA150 NJW149:NJW150 NTS149:NTS150 ODO149:ODO150 ONK149:ONK150 OXG149:OXG150 PHC149:PHC150 PQY149:PQY150 QAU149:QAU150 QKQ149:QKQ150 QUM149:QUM150 REI149:REI150 ROE149:ROE150 RYA149:RYA150 SHW149:SHW150 SRS149:SRS150 TBO149:TBO150 TLK149:TLK150 TVG149:TVG150 UFC149:UFC150 UOY149:UOY150 UYU149:UYU150 VIQ149:VIQ150 VSM149:VSM150 WCI149:WCI150 WME149:WME150 WWA149:WWA150 U149 JQ149 TM149 ADI149 ANE149 AXA149 BGW149 BQS149 CAO149 CKK149 CUG149 DEC149 DNY149 DXU149 EHQ149 ERM149 FBI149 FLE149 FVA149 GEW149 GOS149 GYO149 HIK149 HSG149 ICC149 ILY149 IVU149 JFQ149 JPM149 JZI149 KJE149 KTA149 LCW149 LMS149 LWO149 MGK149 MQG149 NAC149 NJY149 NTU149 ODQ149 ONM149 OXI149 PHE149 PRA149 QAW149 QKS149 QUO149 REK149 ROG149 RYC149 SHY149 SRU149 TBQ149 TLM149 TVI149 UFE149 UPA149 UYW149 VIS149 VSO149 WCK149 X109:X111 JT109:JT111 TP109:TP111 ADL109:ADL111 ANH109:ANH111 AXD109:AXD111 BGZ109:BGZ111 BQV109:BQV111 CAR109:CAR111 CKN109:CKN111 CUJ109:CUJ111 DEF109:DEF111 DOB109:DOB111 DXX109:DXX111 EHT109:EHT111 ERP109:ERP111 FBL109:FBL111 FLH109:FLH111 FVD109:FVD111 GEZ109:GEZ111 GOV109:GOV111 GYR109:GYR111 HIN109:HIN111 HSJ109:HSJ111 ICF109:ICF111 IMB109:IMB111 IVX109:IVX111 JFT109:JFT111 JPP109:JPP111 JZL109:JZL111 KJH109:KJH111 KTD109:KTD111 LCZ109:LCZ111 LMV109:LMV111 LWR109:LWR111 MGN109:MGN111 MQJ109:MQJ111 NAF109:NAF111 NKB109:NKB111 NTX109:NTX111 ODT109:ODT111 ONP109:ONP111 OXL109:OXL111 PHH109:PHH111 PRD109:PRD111 QAZ109:QAZ111 QKV109:QKV111 QUR109:QUR111 REN109:REN111 ROJ109:ROJ111 RYF109:RYF111 SIB109:SIB111 SRX109:SRX111 TBT109:TBT111 TLP109:TLP111 TVL109:TVL111 UFH109:UFH111 UPD109:UPD111 UYZ109:UYZ111 VIV109:VIV111 VSR109:VSR111 WCN109:WCN111 WMJ109:WMJ111 WWF109:WWF111 JV109:JV110 TR109:TR110 ADN109:ADN110 ANJ109:ANJ110 AXF109:AXF110 BHB109:BHB110 BQX109:BQX110 CAT109:CAT110 CKP109:CKP110 CUL109:CUL110 DEH109:DEH110 DOD109:DOD110 DXZ109:DXZ110 EHV109:EHV110 ERR109:ERR110 FBN109:FBN110 FLJ109:FLJ110 FVF109:FVF110 GFB109:GFB110 GOX109:GOX110 GYT109:GYT110 HIP109:HIP110 HSL109:HSL110 ICH109:ICH110 IMD109:IMD110 IVZ109:IVZ110 JFV109:JFV110 JPR109:JPR110 JZN109:JZN110 KJJ109:KJJ110 KTF109:KTF110 LDB109:LDB110 LMX109:LMX110 LWT109:LWT110 MGP109:MGP110 MQL109:MQL110 NAH109:NAH110 NKD109:NKD110 NTZ109:NTZ110 ODV109:ODV110 ONR109:ONR110 OXN109:OXN110 PHJ109:PHJ110 PRF109:PRF110 QBB109:QBB110 QKX109:QKX110 QUT109:QUT110 REP109:REP110 ROL109:ROL110 RYH109:RYH110 SID109:SID110 SRZ109:SRZ110 TBV109:TBV110 TLR109:TLR110 TVN109:TVN110 UFJ109:UFJ110 UPF109:UPF110 UZB109:UZB110 ANF183 AXB183 BGX183 BQT183 CAP183 CKL183 CUH183 DED183 DNZ183 DXV183 EHR183 ERN183 FBJ183 FLF183 FVB183 GEX183 GOT183 GYP183 HIL183 HSH183 ICD183 ILZ183 IVV183 JFR183 JPN183 JZJ183 KJF183 KTB183 LCX183 LMT183 LWP183 MGL183 MQH183 NAD183 NJZ183 NTV183 ODR183 ONN183 OXJ183 PHF183 PRB183 QAX183 QKT183 QUP183 REL183 ROH183 RYD183 SHZ183 SRV183 TBR183 TLN183 TVJ183 UFF183 UPB183 UYX183 VIT183 VSP183 WCL183 WMH183 WWD183 WCP120 WML120 WWH120 UZB120 JT120 TP120 ADL120 ANH120 AXD120 BGZ120 BQV120 CAR120 CKN120 CUJ120 DEF120 DOB120 DXX120 EHT120 ERP120 FBL120 FLH120 FVD120 GEZ120 GOV120 GYR120 HIN120 HSJ120 ICF120 IMB120 IVX120 JFT120 JPP120 JZL120 KJH120 KTD120 LCZ120 LMV120 LWR120 MGN120 MQJ120 NAF120 NKB120 NTX120 ODT120 ONP120 OXL120 PHH120 PRD120 QAZ120 QKV120 QUR120 REN120 ROJ120 RYF120 SIB120 SRX120 TBT120 TLP120 TVL120 UFH120 UPD120 UYZ120 VIV120 VSR120 WCN120 WMJ120 WWF120 JV120 TR120 ADN120 ANJ120 AXF120 BHB120 BQX120 CAT120 CKP120 CUL120 DEH120 DOD120 DXZ120 EHV120 ERR120 FBN120 FLJ120 FVF120 GFB120 GOX120 GYT120 HIP120 HSL120 ICH120 IMD120 IVZ120 JFV120 JPR120 JZN120 KJJ120 KTF120 LDB120 LMX120 LWT120 MGP120 MQL120 NAH120 NKD120 NTZ120 ODV120 ONR120 OXN120 PHJ120 PRF120 QBB120 QKX120 QUT120 REP120 ROL120 RYH120 SID120 SRZ120 TBV120 TLR120 TVN120 UFJ120 UPF120 X120 T183 JP183 TL183 ADH183 AND183 AWZ183 BGV183 BQR183 CAN183 CKJ183 CUF183 DEB183 DNX183 DXT183 EHP183 ERL183 FBH183 FLD183 FUZ183 GEV183 GOR183 GYN183 HIJ183 HSF183 ICB183 ILX183 IVT183 JFP183 JPL183 JZH183 KJD183 KSZ183 LCV183 LMR183 LWN183 MGJ183 MQF183 NAB183 NJX183 NTT183 ODP183 ONL183 OXH183 PHD183 PQZ183 QAV183 QKR183 QUN183 REJ183 ROF183 RYB183 SHX183 SRT183 TBP183 TLL183 TVH183 UFD183 UOZ183 UYV183 VIR183 VSN183 WCJ183 V197 JR197 TN197 ADJ197 ANF197 AXB197 BGX197 BQT197 CAP197 CKL197 CUH197 DED197 DNZ197 DXV197 EHR197 ERN197 FBJ197 FLF197 FVB197 GEX197 GOT197 GYP197 HIL197 HSH197 ICD197 ILZ197 IVV197 JFR197 JPN197 JZJ197 KJF197 KTB197 LCX197 LMT197 LWP197 MGL197 MQH197 NAD197 NJZ197 NTV197 ODR197 ONN197 OXJ197 PHF197 PRB197 QAX197 QKT197 QUP197 REL197 ROH197 RYD197 SHZ197 SRV197 TBR197 TLN197 TVJ197 UFF197 UPB197 UYX197 VIT197 VSP197 WCL197 WMH197 WWD197 R197 JN197 TJ197 ADF197 ANB197 AWX197 BGT197 BQP197 CAL197 CKH197 CUD197 DDZ197 DNV197 DXR197 EHN197 ERJ197 FBF197 FLB197 FUX197 GET197 GOP197 GYL197 HIH197 HSD197 IBZ197 ILV197 IVR197 JFN197 JPJ197 JZF197 KJB197 KSX197 LCT197 LMP197 LWL197 MGH197 MQD197 MZZ197 NJV197 NTR197 ODN197 ONJ197 OXF197 PHB197 PQX197 QAT197 QKP197 QUL197 REH197 ROD197 RXZ197 SHV197 SRR197 TBN197 TLJ197 TVF197 UFB197 UOX197 UYT197 VIP197 VSL197 WCH197 WMD197 WVZ197 N197 JJ197 TF197 ADB197 AMX197 AWT197 BGP197 BQL197 CAH197 CKD197 CTZ197 DDV197 DNR197 DXN197 EHJ197 ERF197 FBB197 FKX197 FUT197 GEP197 GOL197 GYH197 HID197 HRZ197 IBV197 ILR197 IVN197 JFJ197 JPF197 JZB197 KIX197 KST197 LCP197 LML197 LWH197 MGD197 MPZ197 MZV197 NJR197 NTN197 ODJ197 ONF197 OXB197 PGX197 PQT197 QAP197 QKL197 QUH197 RED197 RNZ197 RXV197 SHR197 SRN197 TBJ197 TLF197 TVB197 UEX197 UOT197 UYP197 VIL197 VSH197 WCD197 WLZ197 WVV197 AC197:AC198 JY197:JY198 TU197:TU198 ADQ197:ADQ198 ANM197:ANM198 AXI197:AXI198 BHE197:BHE198 BRA197:BRA198 CAW197:CAW198 CKS197:CKS198 CUO197:CUO198 DEK197:DEK198 DOG197:DOG198 DYC197:DYC198 EHY197:EHY198 ERU197:ERU198 FBQ197:FBQ198 FLM197:FLM198 FVI197:FVI198 GFE197:GFE198 GPA197:GPA198 GYW197:GYW198 HIS197:HIS198 HSO197:HSO198 ICK197:ICK198 IMG197:IMG198 IWC197:IWC198 JFY197:JFY198 JPU197:JPU198 JZQ197:JZQ198 KJM197:KJM198 KTI197:KTI198 LDE197:LDE198 LNA197:LNA198 LWW197:LWW198 MGS197:MGS198 MQO197:MQO198 NAK197:NAK198 NKG197:NKG198 NUC197:NUC198 ODY197:ODY198 ONU197:ONU198 OXQ197:OXQ198 PHM197:PHM198 PRI197:PRI198 QBE197:QBE198 QLA197:QLA198 QUW197:QUW198 RES197:RES198 ROO197:ROO198 RYK197:RYK198 SIG197:SIG198 SSC197:SSC198 TBY197:TBY198 TLU197:TLU198 TVQ197:TVQ198 UFM197:UFM198 UPI197:UPI198 UZE197:UZE198 VJA197:VJA198 VSW197:VSW198 WCS197:WCS198 WMO197:WMO198 WWK197:WWK198 KA197 TW197 ADS197 ANO197 AXK197 BHG197 BRC197 CAY197 CKU197 CUQ197 DEM197 DOI197 DYE197 EIA197 ERW197 FBS197 FLO197 FVK197 GFG197 GPC197 GYY197 HIU197 HSQ197 ICM197 IMI197 IWE197 JGA197 JPW197 JZS197 KJO197 KTK197 LDG197 LNC197 LWY197 MGU197 MQQ197 NAM197 NKI197 NUE197 OEA197 ONW197 OXS197 PHO197 PRK197 QBG197 QLC197 QUY197 REU197 ROQ197 RYM197 SII197 SSE197 TCA197 TLW197 TVS197 UFO197 UPK197 UZG197 VJC197 VSY197 WCU197 WMG226 WWC226 S226 JO226 TK226 ADG226 ANC226 AWY226 BGU226 BQQ226 CAM226 CKI226 CUE226 DEA226 DNW226 DXS226 EHO226 ERK226 FBG226 FLC226 FUY226 GEU226 GOQ226 GYM226 HII226 HSE226 ICA226 ILW226 IVS226 JFO226 JPK226 JZG226 KJC226 KSY226 LCU226 LMQ226 LWM226 MGI226 MQE226 NAA226 NJW226 NTS226 ODO226 ONK226 OXG226 PHC226 PQY226 QAU226 QKQ226 QUM226 REI226 ROE226 RYA226 SHW226 SRS226 TBO226 TLK226 TVG226 UFC226 UOY226 UYU226 VIQ226 VSM226 WCI226 WME226 WWA226 JQ226 TM226 ADI226 ANE226 AXA226 BGW226 BQS226 CAO226 CKK226 CUG226 DEC226 DNY226 DXU226 EHQ226 ERM226 FBI226 FLE226 FVA226 GEW226 GOS226 GYO226 HIK226 HSG226 ICC226 ILY226 IVU226 JFQ226 JPM226 JZI226 KJE226 KTA226 LCW226 LMS226 LWO226 MGK226 MQG226 NAC226 NJY226 NTU226 ODQ226 ONM226 OXI226 PHE226 PRA226 QAW226 QKS226 QUO226 REK226 ROG226 RYC226 SHY226 SRU226 TBQ226 TLM226 TVI226 UFE226 UPA226 UYW226 VIS226 VSO226 WCK226 U226 U73 U37 AE197 JV244 S244 WWJ244 WMN244 WCR244 VSV244 VIZ244 UZD244 UPH244 UFL244 TVP244 TLT244 TBX244 SSB244 SIF244 RYJ244 RON244 RER244 QUV244 QKZ244 QBD244 PRH244 PHL244 OXP244 ONT244 ODX244 NUB244 NKF244 NAJ244 MQN244 MGR244 LWV244 LMZ244 LDD244 KTH244 KJL244 JZP244 JPT244 JFX244 IWB244 IMF244 ICJ244 HSN244 HIR244 GYV244 GOZ244 GFD244 FVH244 FLL244 FBP244 ERT244 EHX244 DYB244 DOF244 DEJ244 CUN244 CKR244 CAV244 BQZ244 BHD244 AXH244 ANL244 ADP244 TT244 TR244 JX244 WWH244 WML244 WCP244 VST244 VIX244 UZB244 UPF244 UFJ244 TVN244 TLR244 TBV244 SRZ244 SID244 RYH244 ROL244 REP244 QUT244 QKX244 QBB244 PRF244 PHJ244 OXN244 ONR244 ODV244 NTZ244 NKD244 NAH244 MQL244 MGP244 LWT244 LMX244 LDB244 KTF244 KJJ244 JZN244 JPR244 JFV244 IVZ244 IMD244 ICH244 HSL244 HIP244 GYT244 GOX244 GFB244 FVF244 FLJ244 FBN244 ERR244 EHV244 DXZ244 DOD244 DEH244 CUL244 CKP244 CAT244 BQX244 BHB244 AXF244 ANJ244 ADN244 S9:S10 S15:S16 U55 Z120 Z109:Z110 U167 V183 U91:U92 U244 Z244 AB244" xr:uid="{00000000-0002-0000-2600-00000200000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7:WMF168 WWB167:WWB168 WMK120 WMF131:WMF132 WWB131:WWB132 WMF149:WMF150 WWB149:WWB150 WMD91:WMD92 WVZ91:WVZ92 WMF37 WMF73 WWB37 WWB73 WMK109:WMK110 WWG109:WWG110 WMF55 I292 WWG120 J268:L268 WWB55 R260:T260 J264:L264 U183 JQ183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7:R168 JN167:JN168 TJ167:TJ168 ADF167:ADF168 ANB167:ANB168 AWX167:AWX168 BGT167:BGT168 BQP167:BQP168 CAL167:CAL168 CKH167:CKH168 CUD167:CUD168 DDZ167:DDZ168 DNV167:DNV168 DXR167:DXR168 EHN167:EHN168 ERJ167:ERJ168 FBF167:FBF168 FLB167:FLB168 FUX167:FUX168 GET167:GET168 GOP167:GOP168 GYL167:GYL168 HIH167:HIH168 HSD167:HSD168 IBZ167:IBZ168 ILV167:ILV168 IVR167:IVR168 JFN167:JFN168 JPJ167:JPJ168 JZF167:JZF168 KJB167:KJB168 KSX167:KSX168 LCT167:LCT168 LMP167:LMP168 LWL167:LWL168 MGH167:MGH168 MQD167:MQD168 MZZ167:MZZ168 NJV167:NJV168 NTR167:NTR168 ODN167:ODN168 ONJ167:ONJ168 OXF167:OXF168 PHB167:PHB168 PQX167:PQX168 QAT167:QAT168 QKP167:QKP168 QUL167:QUL168 REH167:REH168 ROD167:ROD168 RXZ167:RXZ168 SHV167:SHV168 SRR167:SRR168 TBN167:TBN168 TLJ167:TLJ168 TVF167:TVF168 UFB167:UFB168 UOX167:UOX168 UYT167:UYT168 VIP167:VIP168 VSL167:VSL168 WCH167:WCH168 WMD167:WMD168 WVZ167:WVZ168 T167:T168 JP167:JP168 TL167:TL168 ADH167:ADH168 AND167:AND168 AWZ167:AWZ168 BGV167:BGV168 BQR167:BQR168 CAN167:CAN168 CKJ167:CKJ168 CUF167:CUF168 DEB167:DEB168 DNX167:DNX168 DXT167:DXT168 EHP167:EHP168 ERL167:ERL168 FBH167:FBH168 FLD167:FLD168 FUZ167:FUZ168 GEV167:GEV168 GOR167:GOR168 GYN167:GYN168 HIJ167:HIJ168 HSF167:HSF168 ICB167:ICB168 ILX167:ILX168 IVT167:IVT168 JFP167:JFP168 JPL167:JPL168 JZH167:JZH168 KJD167:KJD168 KSZ167:KSZ168 LCV167:LCV168 LMR167:LMR168 LWN167:LWN168 MGJ167:MGJ168 MQF167:MQF168 NAB167:NAB168 NJX167:NJX168 NTT167:NTT168 ODP167:ODP168 ONL167:ONL168 OXH167:OXH168 PHD167:PHD168 PQZ167:PQZ168 QAV167:QAV168 QKR167:QKR168 QUN167:QUN168 REJ167:REJ168 ROF167:ROF168 RYB167:RYB168 SHX167:SHX168 SRT167:SRT168 TBP167:TBP168 TLL167:TLL168 TVH167:TVH168 UFD167:UFD168 UOZ167:UOZ168 UYV167:UYV168 VIR167:VIR168 VSN167:VSN168 WCJ167:WCJ168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1:R132 JN131:JN132 TJ131:TJ132 ADF131:ADF132 ANB131:ANB132 AWX131:AWX132 BGT131:BGT132 BQP131:BQP132 CAL131:CAL132 CKH131:CKH132 CUD131:CUD132 DDZ131:DDZ132 DNV131:DNV132 DXR131:DXR132 EHN131:EHN132 ERJ131:ERJ132 FBF131:FBF132 FLB131:FLB132 FUX131:FUX132 GET131:GET132 GOP131:GOP132 GYL131:GYL132 HIH131:HIH132 HSD131:HSD132 IBZ131:IBZ132 ILV131:ILV132 IVR131:IVR132 JFN131:JFN132 JPJ131:JPJ132 JZF131:JZF132 KJB131:KJB132 KSX131:KSX132 LCT131:LCT132 LMP131:LMP132 LWL131:LWL132 MGH131:MGH132 MQD131:MQD132 MZZ131:MZZ132 NJV131:NJV132 NTR131:NTR132 ODN131:ODN132 ONJ131:ONJ132 OXF131:OXF132 PHB131:PHB132 PQX131:PQX132 QAT131:QAT132 QKP131:QKP132 QUL131:QUL132 REH131:REH132 ROD131:ROD132 RXZ131:RXZ132 SHV131:SHV132 SRR131:SRR132 TBN131:TBN132 TLJ131:TLJ132 TVF131:TVF132 UFB131:UFB132 UOX131:UOX132 UYT131:UYT132 VIP131:VIP132 VSL131:VSL132 WCH131:WCH132 WMD131:WMD132 WVZ131:WVZ132 T131:T132 JP131:JP132 TL131:TL132 ADH131:ADH132 AND131:AND132 AWZ131:AWZ132 BGV131:BGV132 BQR131:BQR132 CAN131:CAN132 CKJ131:CKJ132 CUF131:CUF132 DEB131:DEB132 DNX131:DNX132 DXT131:DXT132 EHP131:EHP132 ERL131:ERL132 FBH131:FBH132 FLD131:FLD132 FUZ131:FUZ132 GEV131:GEV132 GOR131:GOR132 GYN131:GYN132 HIJ131:HIJ132 HSF131:HSF132 ICB131:ICB132 ILX131:ILX132 IVT131:IVT132 JFP131:JFP132 JPL131:JPL132 JZH131:JZH132 KJD131:KJD132 KSZ131:KSZ132 LCV131:LCV132 LMR131:LMR132 LWN131:LWN132 MGJ131:MGJ132 MQF131:MQF132 NAB131:NAB132 NJX131:NJX132 NTT131:NTT132 ODP131:ODP132 ONL131:ONL132 OXH131:OXH132 PHD131:PHD132 PQZ131:PQZ132 QAV131:QAV132 QKR131:QKR132 QUN131:QUN132 REJ131:REJ132 ROF131:ROF132 RYB131:RYB132 SHX131:SHX132 SRT131:SRT132 TBP131:TBP132 TLL131:TLL132 TVH131:TVH132 UFD131:UFD132 UOZ131:UOZ132 UYV131:UYV132 VIR131:VIR132 VSN131:VSN132 WCJ131:WCJ132 R149:R150 JN149:JN150 TJ149:TJ150 ADF149:ADF150 ANB149:ANB150 AWX149:AWX150 BGT149:BGT150 BQP149:BQP150 CAL149:CAL150 CKH149:CKH150 CUD149:CUD150 DDZ149:DDZ150 DNV149:DNV150 DXR149:DXR150 EHN149:EHN150 ERJ149:ERJ150 FBF149:FBF150 FLB149:FLB150 FUX149:FUX150 GET149:GET150 GOP149:GOP150 GYL149:GYL150 HIH149:HIH150 HSD149:HSD150 IBZ149:IBZ150 ILV149:ILV150 IVR149:IVR150 JFN149:JFN150 JPJ149:JPJ150 JZF149:JZF150 KJB149:KJB150 KSX149:KSX150 LCT149:LCT150 LMP149:LMP150 LWL149:LWL150 MGH149:MGH150 MQD149:MQD150 MZZ149:MZZ150 NJV149:NJV150 NTR149:NTR150 ODN149:ODN150 ONJ149:ONJ150 OXF149:OXF150 PHB149:PHB150 PQX149:PQX150 QAT149:QAT150 QKP149:QKP150 QUL149:QUL150 REH149:REH150 ROD149:ROD150 RXZ149:RXZ150 SHV149:SHV150 SRR149:SRR150 TBN149:TBN150 TLJ149:TLJ150 TVF149:TVF150 UFB149:UFB150 UOX149:UOX150 UYT149:UYT150 VIP149:VIP150 VSL149:VSL150 WCH149:WCH150 WMD149:WMD150 WVZ149:WVZ150 T149:T150 JP149:JP150 TL149:TL150 ADH149:ADH150 AND149:AND150 AWZ149:AWZ150 BGV149:BGV150 BQR149:BQR150 CAN149:CAN150 CKJ149:CKJ150 CUF149:CUF150 DEB149:DEB150 DNX149:DNX150 DXT149:DXT150 EHP149:EHP150 ERL149:ERL150 FBH149:FBH150 FLD149:FLD150 FUZ149:FUZ150 GEV149:GEV150 GOR149:GOR150 GYN149:GYN150 HIJ149:HIJ150 HSF149:HSF150 ICB149:ICB150 ILX149:ILX150 IVT149:IVT150 JFP149:JFP150 JPL149:JPL150 JZH149:JZH150 KJD149:KJD150 KSZ149:KSZ150 LCV149:LCV150 LMR149:LMR150 LWN149:LWN150 MGJ149:MGJ150 MQF149:MQF150 NAB149:NAB150 NJX149:NJX150 NTT149:NTT150 ODP149:ODP150 ONL149:ONL150 OXH149:OXH150 PHD149:PHD150 PQZ149:PQZ150 QAV149:QAV150 QKR149:QKR150 QUN149:QUN150 REJ149:REJ150 ROF149:ROF150 RYB149:RYB150 SHX149:SHX150 SRT149:SRT150 TBP149:TBP150 TLL149:TLL150 TVH149:TVH150 UFD149:UFD150 UOZ149:UOZ150 UYV149:UYV150 VIR149:VIR150 VSN149:VSN150 WCJ149:WCJ150 W109:W110 JS109:JS110 TO109:TO110 ADK109:ADK110 ANG109:ANG110 AXC109:AXC110 BGY109:BGY110 BQU109:BQU110 CAQ109:CAQ110 CKM109:CKM110 CUI109:CUI110 DEE109:DEE110 DOA109:DOA110 DXW109:DXW110 EHS109:EHS110 ERO109:ERO110 FBK109:FBK110 FLG109:FLG110 FVC109:FVC110 GEY109:GEY110 GOU109:GOU110 GYQ109:GYQ110 HIM109:HIM110 HSI109:HSI110 ICE109:ICE110 IMA109:IMA110 IVW109:IVW110 JFS109:JFS110 JPO109:JPO110 JZK109:JZK110 KJG109:KJG110 KTC109:KTC110 LCY109:LCY110 LMU109:LMU110 LWQ109:LWQ110 MGM109:MGM110 MQI109:MQI110 NAE109:NAE110 NKA109:NKA110 NTW109:NTW110 ODS109:ODS110 ONO109:ONO110 OXK109:OXK110 PHG109:PHG110 PRC109:PRC110 QAY109:QAY110 QKU109:QKU110 QUQ109:QUQ110 REM109:REM110 ROI109:ROI110 RYE109:RYE110 SIA109:SIA110 SRW109:SRW110 TBS109:TBS110 TLO109:TLO110 TVK109:TVK110 UFG109:UFG110 UPC109:UPC110 UYY109:UYY110 VIU109:VIU110 VSQ109:VSQ110 WCM109:WCM110 WMI109:WMI110 WWE109:WWE110 Y109:Y110 JU109:JU110 TQ109:TQ110 ADM109:ADM110 ANI109:ANI110 AXE109:AXE110 BHA109:BHA110 BQW109:BQW110 CAS109:CAS110 CKO109:CKO110 CUK109:CUK110 DEG109:DEG110 DOC109:DOC110 DXY109:DXY110 EHU109:EHU110 ERQ109:ERQ110 FBM109:FBM110 FLI109:FLI110 FVE109:FVE110 GFA109:GFA110 GOW109:GOW110 GYS109:GYS110 HIO109:HIO110 HSK109:HSK110 ICG109:ICG110 IMC109:IMC110 IVY109:IVY110 JFU109:JFU110 JPQ109:JPQ110 JZM109:JZM110 KJI109:KJI110 KTE109:KTE110 LDA109:LDA110 LMW109:LMW110 LWS109:LWS110 MGO109:MGO110 MQK109:MQK110 NAG109:NAG110 NKC109:NKC110 NTY109:NTY110 ODU109:ODU110 ONQ109:ONQ110 OXM109:OXM110 PHI109:PHI110 PRE109:PRE110 QBA109:QBA110 QKW109:QKW110 QUS109:QUS110 REO109:REO110 ROK109:ROK110 RYG109:RYG110 SIC109:SIC110 SRY109:SRY110 TBU109:TBU110 TLQ109:TLQ110 TVM109:TVM110 UFI109:UFI110 UPE109:UPE110 UZA109:UZA110 VIW109:VIW110 VSS109:VSS110 WCO109:WCO110 TM183 ADI183 ANE183 AXA183 BGW183 BQS183 CAO183 CKK183 CUG183 DEC183 DNY183 DXU183 EHQ183 ERM183 FBI183 FLE183 FVA183 GEW183 GOS183 GYO183 HIK183 HSG183 ICC183 ILY183 IVU183 JFQ183 JPM183 JZI183 KJE183 KTA183 LCW183 LMS183 LWO183 MGK183 MQG183 NAC183 NJY183 NTU183 ODQ183 ONM183 OXI183 PHE183 PRA183 QAW183 QKS183 QUO183 REK183 ROG183 RYC183 SHY183 SRU183 TBQ183 TLM183 TVI183 UFE183 UPA183 UYW183 VIS183 VSO183 WCK183 WMG183 WWC183 S183 JO183 TK183 ADG183 ANC183 AWY183 BGU183 BQQ183 CAM183 CKI183 CUE183 DEA183 DNW183 DXS183 EHO183 ERK183 FBG183 FLC183 FUY183 GEU183 GOQ183 GYM183 HII183 HSE183 ICA183 ILW183 IVS183 JFO183 JPK183 JZG183 KJC183 KSY183 LCU183 LMQ183 LWM183 MGI183 MQE183 NAA183 NJW183 NTS183 ODO183 ONK183 OXG183 PHC183 PQY183 QAU183 QKQ183 QUM183 REI183 ROE183 RYA183 SHW183 SRS183 TBO183 TLK183 TVG183 UFC183 UOY183 UYU183 VIQ183 VSM183 WCI183 WME183 WWA183 W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Y120 JU120 TQ120 ADM120 ANI120 AXE120 BHA120 BQW120 CAS120 CKO120 CUK120 DEG120 DOC120 DXY120 EHU120 ERQ120 FBM120 FLI120 FVE120 GFA120 GOW120 GYS120 HIO120 HSK120 ICG120 IMC120 IVY120 JFU120 JPQ120 JZM120 KJI120 KTE120 LDA120 LMW120 LWS120 MGO120 MQK120 NAG120 NKC120 NTY120 ODU120 ONQ120 OXM120 PHI120 PRE120 QBA120 QKW120 QUS120 REO120 ROK120 RYG120 SIC120 SRY120 TBU120 TLQ120 TVM120 UFI120 UPE120 UZA120 VIW120 VSS120 WCO120 AD197:AD198 JZ197:JZ198 TV197:TV198 ADR197:ADR198 ANN197:ANN198 AXJ197:AXJ198 BHF197:BHF198 BRB197:BRB198 CAX197:CAX198 CKT197:CKT198 CUP197:CUP198 DEL197:DEL198 DOH197:DOH198 DYD197:DYD198 EHZ197:EHZ198 ERV197:ERV198 FBR197:FBR198 FLN197:FLN198 FVJ197:FVJ198 GFF197:GFF198 GPB197:GPB198 GYX197:GYX198 HIT197:HIT198 HSP197:HSP198 ICL197:ICL198 IMH197:IMH198 IWD197:IWD198 JFZ197:JFZ198 JPV197:JPV198 JZR197:JZR198 KJN197:KJN198 KTJ197:KTJ198 LDF197:LDF198 LNB197:LNB198 LWX197:LWX198 MGT197:MGT198 MQP197:MQP198 NAL197:NAL198 NKH197:NKH198 NUD197:NUD198 ODZ197:ODZ198 ONV197:ONV198 OXR197:OXR198 PHN197:PHN198 PRJ197:PRJ198 QBF197:QBF198 QLB197:QLB198 QUX197:QUX198 RET197:RET198 ROP197:ROP198 RYL197:RYL198 SIH197:SIH198 SSD197:SSD198 TBZ197:TBZ198 TLV197:TLV198 TVR197:TVR198 UFN197:UFN198 UPJ197:UPJ198 UZF197:UZF198 VJB197:VJB198 VSX197:VSX198 WCT197:WCT198 WMP197:WMP198 WWL197:WWL198 AB197:AB198 JX197:JX198 TT197:TT198 ADP197:ADP198 ANL197:ANL198 AXH197:AXH198 BHD197:BHD198 BQZ197:BQZ198 CAV197:CAV198 CKR197:CKR198 CUN197:CUN198 DEJ197:DEJ198 DOF197:DOF198 DYB197:DYB198 EHX197:EHX198 ERT197:ERT198 FBP197:FBP198 FLL197:FLL198 FVH197:FVH198 GFD197:GFD198 GOZ197:GOZ198 GYV197:GYV198 HIR197:HIR198 HSN197:HSN198 ICJ197:ICJ198 IMF197:IMF198 IWB197:IWB198 JFX197:JFX198 JPT197:JPT198 JZP197:JZP198 KJL197:KJL198 KTH197:KTH198 LDD197:LDD198 LMZ197:LMZ198 LWV197:LWV198 MGR197:MGR198 MQN197:MQN198 NAJ197:NAJ198 NKF197:NKF198 NUB197:NUB198 ODX197:ODX198 ONT197:ONT198 OXP197:OXP198 PHL197:PHL198 PRH197:PRH198 QBD197:QBD198 QKZ197:QKZ198 QUV197:QUV198 RER197:RER198 RON197:RON198 RYJ197:RYJ198 SIF197:SIF198 SSB197:SSB198 TBX197:TBX198 TLT197:TLT198 TVP197:TVP198 UFL197:UFL198 UPH197:UPH198 UZD197:UZD198 VIZ197:VIZ198 VSV197:VSV198 WCR197:WCR198 WMN197:WMN198 WWJ197:WWJ198 T216:V216 WMF226 WWB226 R226 JN226 TJ226 ADF226 ANB226 AWX226 BGT226 BQP226 CAL226 CKH226 CUD226 DDZ226 DNV226 DXR226 EHN226 ERJ226 FBF226 FLB226 FUX226 GET226 GOP226 GYL226 HIH226 HSD226 IBZ226 ILV226 IVR226 JFN226 JPJ226 JZF226 KJB226 KSX226 LCT226 LMP226 LWL226 MGH226 MQD226 MZZ226 NJV226 NTR226 ODN226 ONJ226 OXF226 PHB226 PQX226 QAT226 QKP226 QUL226 REH226 ROD226 RXZ226 SHV226 SRR226 TBN226 TLJ226 TVF226 UFB226 UOX226 UYT226 VIP226 VSL226 WCH226 WMD226 WVZ226 T226 JP226 TL226 ADH226 AND226 AWZ226 BGV226 BQR226 CAN226 CKJ226 CUF226 DEB226 DNX226 DXT226 EHP226 ERL226 FBH226 FLD226 FUZ226 GEV226 GOR226 GYN226 HIJ226 HSF226 ICB226 ILX226 IVT226 JFP226 JPL226 JZH226 KJD226 KSZ226 LCV226 LMR226 LWN226 MGJ226 MQF226 NAB226 NJX226 NTT226 ODP226 ONL226 OXH226 PHD226 PQZ226 QAV226 QKR226 QUN226 REJ226 ROF226 RYB226 SHX226 SRT226 TBP226 TLL226 TVH226 UFD226 UOZ226 UYV226 VIR226 VSN226 WCJ226 R244 WWI244 WMM244 WCQ244 VSU244 VIY244 UZC244 UPG244 UFK244 TVO244 TLS244 TBW244 SSA244 SIE244 RYI244 ROM244 REQ244 QUU244 QKY244 QBC244 PRG244 PHK244 OXO244 ONS244 ODW244 NUA244 NKE244 NAI244 MQM244 MGQ244 LWU244 LMY244 LDC244 KTG244 KJK244 JZO244 JPS244 JFW244 IWA244 IME244 ICI244 HSM244 HIQ244 GYU244 GOY244 GFC244 FVG244 FLK244 FBO244 ERS244 EHW244 DYA244 DOE244 DEI244 CUM244 CKQ244 CAU244 BQY244 BHC244 AXG244 ANK244 ADO244 TS244 JW244 T244 WWG244 WMK244 WCO244 VSS244 VIW244 UZA244 UPE244 UFI244 TVM244 TLQ244 TBU244 SRY244 SIC244 RYG244 ROK244 REO244 QUS244 QKW244 QBA244 PRE244 PHI244 OXM244 ONQ244 ODU244 NTY244 NKC244 NAG244 MQK244 MGO244 LWS244 LMW244 LDA244 KTE244 KJI244 JZM244 JPQ244 JFU244 IVY244 IMC244 ICG244 HSK244 HIO244 GYS244 GOW244 GFA244 FVE244 FLI244 FBM244 ERQ244 EHU244 DXY244 DOC244 DEG244 CUK244 CKO244 CAS244 BQW244 BHA244 AXE244 ANI244 ADM244 TQ244 JU244 Y244 AA244" xr:uid="{00000000-0002-0000-2600-000003000000}"/>
    <dataValidation allowBlank="1" promptTitle="checkPeriodRange" sqref="WWD109:WWD110 WVY38 WVY74 WVY132 WVY92 R184 WVY150 WVY56 WVY168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8 JM168 TI168 ADE168 ANA168 AWW168 BGS168 BQO168 CAK168 CKG168 CUC168 DDY168 DNU168 DXQ168 EHM168 ERI168 FBE168 FLA168 FUW168 GES168 GOO168 GYK168 HIG168 HSC168 IBY168 ILU168 IVQ168 JFM168 JPI168 JZE168 KJA168 KSW168 LCS168 LMO168 LWK168 MGG168 MQC168 MZY168 NJU168 NTQ168 ODM168 ONI168 OXE168 PHA168 PQW168 QAS168 QKO168 QUK168 REG168 ROC168 RXY168 SHU168 SRQ168 TBM168 TLI168 TVE168 UFA168 UOW168 UYS168 VIO168 VSK168 WCG168 WMC168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2 JM132 TI132 ADE132 ANA132 AWW132 BGS132 BQO132 CAK132 CKG132 CUC132 DDY132 DNU132 DXQ132 EHM132 ERI132 FBE132 FLA132 FUW132 GES132 GOO132 GYK132 HIG132 HSC132 IBY132 ILU132 IVQ132 JFM132 JPI132 JZE132 KJA132 KSW132 LCS132 LMO132 LWK132 MGG132 MQC132 MZY132 NJU132 NTQ132 ODM132 ONI132 OXE132 PHA132 PQW132 QAS132 QKO132 QUK132 REG132 ROC132 RXY132 SHU132 SRQ132 TBM132 TLI132 TVE132 UFA132 UOW132 UYS132 VIO132 VSK132 WCG132 WMC132 Q150 JM150 TI150 ADE150 ANA150 AWW150 BGS150 BQO150 CAK150 CKG150 CUC150 DDY150 DNU150 DXQ150 EHM150 ERI150 FBE150 FLA150 FUW150 GES150 GOO150 GYK150 HIG150 HSC150 IBY150 ILU150 IVQ150 JFM150 JPI150 JZE150 KJA150 KSW150 LCS150 LMO150 LWK150 MGG150 MQC150 MZY150 NJU150 NTQ150 ODM150 ONI150 OXE150 PHA150 PQW150 QAS150 QKO150 QUK150 REG150 ROC150 RXY150 SHU150 SRQ150 TBM150 TLI150 TVE150 UFA150 UOW150 UYS150 VIO150 VSK150 WCG150 WMC150 V109:V110 JR109:JR110 TN109:TN110 ADJ109:ADJ110 ANF109:ANF110 AXB109:AXB110 BGX109:BGX110 BQT109:BQT110 CAP109:CAP110 CKL109:CKL110 CUH109:CUH110 DED109:DED110 DNZ109:DNZ110 DXV109:DXV110 EHR109:EHR110 ERN109:ERN110 FBJ109:FBJ110 FLF109:FLF110 FVB109:FVB110 GEX109:GEX110 GOT109:GOT110 GYP109:GYP110 HIL109:HIL110 HSH109:HSH110 ICD109:ICD110 ILZ109:ILZ110 IVV109:IVV110 JFR109:JFR110 JPN109:JPN110 JZJ109:JZJ110 KJF109:KJF110 KTB109:KTB110 LCX109:LCX110 LMT109:LMT110 LWP109:LWP110 MGL109:MGL110 MQH109:MQH110 NAD109:NAD110 NJZ109:NJZ110 NTV109:NTV110 ODR109:ODR110 ONN109:ONN110 OXJ109:OXJ110 PHF109:PHF110 PRB109:PRB110 QAX109:QAX110 QKT109:QKT110 QUP109:QUP110 REL109:REL110 ROH109:ROH110 RYD109:RYD110 SHZ109:SHZ110 SRV109:SRV110 TBR109:TBR110 TLN109:TLN110 TVJ109:TVJ110 UFF109:UFF110 UPB109:UPB110 UYX109:UYX110 VIT109:VIT110 VSP109:VSP110 WCL109:WCL110 WMH109:WMH110 JN184 TJ184 ADF184 ANB184 AWX184 BGT184 BQP184 CAL184 CKH184 CUD184 DDZ184 DNV184 DXR184 EHN184 ERJ184 FBF184 FLB184 FUX184 GET184 GOP184 GYL184 HIH184 HSD184 IBZ184 ILV184 IVR184 JFN184 JPJ184 JZF184 KJB184 KSX184 LCT184 LMP184 LWL184 MGH184 MQD184 MZZ184 NJV184 NTR184 ODN184 ONJ184 OXF184 PHB184 PQX184 QAT184 QKP184 QUL184 REH184 ROD184 RXZ184 SHV184 SRR184 TBN184 TLJ184 TVF184 UFB184 UOX184 UYT184 VIP184 VSL184 WCH184 WMD184 WVZ184 WWD120 V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JW198 TS198 ADO198 ANK198 AXG198 BHC198 BQY198 CAU198 CKQ198 CUM198 DEI198 DOE198 DYA198 EHW198 ERS198 FBO198 FLK198 FVG198 GFC198 GOY198 GYU198 HIQ198 HSM198 ICI198 IME198 IWA198 JFW198 JPS198 JZO198 KJK198 KTG198 LDC198 LMY198 LWU198 MGQ198 MQM198 NAI198 NKE198 NUA198 ODW198 ONS198 OXO198 PHK198 PRG198 QBC198 QKY198 QUU198 REQ198 ROM198 RYI198 SIE198 SSA198 TBW198 TLS198 TVO198 UFK198 UPG198 UZC198 VIY198 VSU198 WCQ198 WMM198 WWI198 WVY227 Q227 JM227 TI227 ADE227 ANA227 AWW227 BGS227 BQO227 CAK227 CKG227 CUC227 DDY227 DNU227 DXQ227 EHM227 ERI227 FBE227 FLA227 FUW227 GES227 GOO227 GYK227 HIG227 HSC227 IBY227 ILU227 IVQ227 JFM227 JPI227 JZE227 KJA227 KSW227 LCS227 LMO227 LWK227 MGG227 MQC227 MZY227 NJU227 NTQ227 ODM227 ONI227 OXE227 PHA227 PQW227 QAS227 QKO227 QUK227 REG227 ROC227 RXY227 SHU227 SRQ227 TBM227 TLI227 TVE227 UFA227 UOW227 UYS227 VIO227 VSK227 WCG227 WMC227 Q245 JT245 TP245 ADL245 ANH245 AXD245 BGZ245 BQV245 CAR245 CKN245 CUJ245 DEF245 DOB245 DXX245 EHT245 ERP245 FBL245 FLH245 FVD245 GEZ245 GOV245 GYR245 HIN245 HSJ245 ICF245 IMB245 IVX245 JFT245 JPP245 JZL245 KJH245 KTD245 LCZ245 LMV245 LWR245 MGN245 MQJ245 NAF245 NKB245 NTX245 ODT245 ONP245 OXL245 PHH245 PRD245 QAZ245 QKV245 QUR245 REN245 ROJ245 RYF245 SIB245 SRX245 TBT245 TLP245 TVL245 UFH245 UPD245 UYZ245 VIV245 VSR245 WCN245 WMJ245 WWF245 X245" xr:uid="{00000000-0002-0000-2600-000004000000}"/>
    <dataValidation type="decimal" allowBlank="1" showErrorMessage="1" errorTitle="Ошибка" error="Допускается ввод только неотрицательных чисел!" sqref="WVX183 F268:I268 F264:I264 F260:Q260 O167 JK167 TG167 ADC167 AMY167 AWU167 BGQ167 BQM167 CAI167 CKE167 CUA167 DDW167 DNS167 DXO167 EHK167 ERG167 FBC167 FKY167 FUU167 GEQ167 GOM167 GYI167 HIE167 HSA167 IBW167 ILS167 IVO167 JFK167 JPG167 JZC167 KIY167 KSU167 LCQ167 LMM167 LWI167 MGE167 MQA167 MZW167 NJS167 NTO167 ODK167 ONG167 OXC167 PGY167 PQU167 QAQ167 QKM167 QUI167 REE167 ROA167 RXW167 SHS167 SRO167 TBK167 TLG167 TVC167 UEY167 UOU167 UYQ167 VIM167 VSI167 WCE167 WMA167 WVW167 P183 JL183 TH183 ADD183 AMZ183 AWV183 BGR183 BQN183 CAJ183 CKF183 CUB183 DDX183 DNT183 DXP183 EHL183 ERH183 FBD183 FKZ183 FUV183 GER183 GON183 GYJ183 HIF183 HSB183 IBX183 ILT183 IVP183 JFL183 JPH183 JZD183 KIZ183 KSV183 LCR183 LMN183 LWJ183 MGF183 MQB183 MZX183 NJT183 NTP183 ODL183 ONH183 OXD183 PGZ183 PQV183 QAR183 QKN183 QUJ183 REF183 ROB183 RXX183 SHT183 SRP183 TBL183 TLH183 TVD183 UEZ183 UOV183 UYR183 VIN183 VSJ183 WCF183 WMB183 H216:S216" xr:uid="{00000000-0002-0000-2600-000005000000}">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6 M109 M167" xr:uid="{00000000-0002-0000-2600-000006000000}">
      <formula1>kind_of_heat_transfer</formula1>
    </dataValidation>
    <dataValidation type="list" allowBlank="1" showInputMessage="1" showErrorMessage="1" errorTitle="Ошибка" error="Выберите значение из списка" prompt="Выберите значение из списка" sqref="F216" xr:uid="{00000000-0002-0000-2600-000007000000}">
      <formula1>kind_of_tariff_unit</formula1>
    </dataValidation>
    <dataValidation type="list" allowBlank="1" showInputMessage="1" errorTitle="Ошибка" error="Выберите значение из списка" prompt="Выберите значение из списка" sqref="WVW130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L243:WCS243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P243:VSW243 JK130 TG130 ADC130 AMY130 AWU130 BGQ130 BQM130 CAI130 CKE130 CUA130 DDW130 DNS130 DXO130 EHK130 ERG130 FBC130 FKY130 FUU130 GEQ130 GOM130 GYI130 HIE130 HSA130 IBW130 ILS130 IVO130 JFK130 JPG130 JZC130 KIY130 KSU130 LCQ130 LMM130 LWI130 MGE130 MQA130 MZW130 NJS130 NTO130 ODK130 ONG130 OXC130 PGY130 PQU130 QAQ130 QKM130 QUI130 REE130 ROA130 RXW130 SHS130 SRO130 TBK130 TLG130 TVC130 UEY130 UOU130 UYQ130 VIM130 VSI130 WCE130 WMA130 UYX243:UZE243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VIT243:VJA243 JK148 TG148 ADC148 AMY148 AWU148 BGQ148 BQM148 CAI148 CKE148 CUA148 DDW148 DNS148 DXO148 EHK148 ERG148 FBC148 FKY148 FUU148 GEQ148 GOM148 GYI148 HIE148 HSA148 IBW148 ILS148 IVO148 JFK148 JPG148 JZC148 KIY148 KSU148 LCQ148 LMM148 LWI148 MGE148 MQA148 MZW148 NJS148 NTO148 ODK148 ONG148 OXC148 PGY148 PQU148 QAQ148 QKM148 QUI148 REE148 ROA148 RXW148 SHS148 SRO148 TBK148 TLG148 TVC148 UEY148 UOU148 UYQ148 VIM148 VSI148 WCE148 WMA148 WVW148 UFF243:UFM243 WWD243:WWK243 WMH243:WMO243 WVW225:WWD225 JK225:JR225 TG225:TN225 ADC225:ADJ225 AMY225:ANF225 AWU225:AXB225 BGQ225:BGX225 BQM225:BQT225 CAI225:CAP225 CKE225:CKL225 CUA225:CUH225 DDW225:DED225 DNS225:DNZ225 DXO225:DXV225 EHK225:EHR225 ERG225:ERN225 FBC225:FBJ225 FKY225:FLF225 FUU225:FVB225 GEQ225:GEX225 GOM225:GOT225 GYI225:GYP225 HIE225:HIL225 HSA225:HSH225 IBW225:ICD225 ILS225:ILZ225 IVO225:IVV225 JFK225:JFR225 JPG225:JPN225 JZC225:JZJ225 KIY225:KJF225 KSU225:KTB225 LCQ225:LCX225 LMM225:LMT225 LWI225:LWP225 MGE225:MGL225 MQA225:MQH225 MZW225:NAD225 NJS225:NJZ225 NTO225:NTV225 ODK225:ODR225 ONG225:ONN225 OXC225:OXJ225 PGY225:PHF225 PQU225:PRB225 QAQ225:QAX225 QKM225:QKT225 QUI225:QUP225 REE225:REL225 ROA225:ROH225 RXW225:RYD225 SHS225:SHZ225 SRO225:SRV225 TBK225:TBR225 TLG225:TLN225 TVC225:TVJ225 UEY225:UFF225 UOU225:UPB225 UYQ225:UYX225 VIM225:VIT225 VSI225:VSP225 WCE225:WCL225 WMA225:WMH225 UPB243:UPI243 JR243:JY243 TN243:TU243 ADJ243:ADQ243 ANF243:ANM243 AXB243:AXI243 BGX243:BHE243 BQT243:BRA243 CAP243:CAW243 CKL243:CKS243 CUH243:CUO243 DED243:DEK243 DNZ243:DOG243 DXV243:DYC243 EHR243:EHY243 ERN243:ERU243 FBJ243:FBQ243 FLF243:FLM243 FVB243:FVI243 GEX243:GFE243 GOT243:GPA243 GYP243:GYW243 HIL243:HIS243 HSH243:HSO243 ICD243:ICK243 ILZ243:IMG243 IVV243:IWC243 JFR243:JFY243 JPN243:JPU243 JZJ243:JZQ243 KJF243:KJM243 KTB243:KTI243 LCX243:LDE243 LMT243:LNA243 LWP243:LWW243 MGL243:MGS243 MQH243:MQO243 NAD243:NAK243 NJZ243:NKG243 NTV243:NUC243 ODR243:ODY243 ONN243:ONU243 OXJ243:OXQ243 PHF243:PHM243 PRB243:PRI243 QAX243:QBE243 QKT243:QLA243 QUP243:QUW243 REL243:RES243 ROH243:ROO243 RYD243:RYK243 SHZ243:SIG243 SRV243:SSC243 TBR243:TBY243 TLN243:TLU243 TVJ243:TVQ243" xr:uid="{00000000-0002-0000-2600-000008000000}">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WVW224 O224 JK224 TG224 ADC224 AMY224 AWU224 BGQ224 BQM224 CAI224 CKE224 CUA224 DDW224 DNS224 DXO224 EHK224 ERG224 FBC224 FKY224 FUU224 GEQ224 GOM224 GYI224 HIE224 HSA224 IBW224 ILS224 IVO224 JFK224 JPG224 JZC224 KIY224 KSU224 LCQ224 LMM224 LWI224 MGE224 MQA224 MZW224 NJS224 NTO224 ODK224 ONG224 OXC224 PGY224 PQU224 QAQ224 QKM224 QUI224 REE224 ROA224 RXW224 SHS224 SRO224 TBK224 TLG224 TVC224 UEY224 UOU224 UYQ224 VIM224 VSI224 WCE224 WMA224 O242 JR242 TN242 ADJ242 ANF242 AXB242 BGX242 BQT242 CAP242 CKL242 CUH242 DED242 DNZ242 DXV242 EHR242 ERN242 FBJ242 FLF242 FVB242 GEX242 GOT242 GYP242 HIL242 HSH242 ICD242 ILZ242 IVV242 JFR242 JPN242 JZJ242 KJF242 KTB242 LCX242 LMT242 LWP242 MGL242 MQH242 NAD242 NJZ242 NTV242 ODR242 ONN242 OXJ242 PHF242 PRB242 QAX242 QKT242 QUP242 REL242 ROH242 RYD242 SHZ242 SRV242 TBR242 TLN242 TVJ242 UFF242 UPB242 UYX242 VIT242 VSP242 WCL242 WMH242 WWD242" xr:uid="{00000000-0002-0000-2600-000009000000}">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xr:uid="{00000000-0002-0000-2600-00000A000000}">
      <formula1>kind_of_cons</formula1>
    </dataValidation>
    <dataValidation type="list" allowBlank="1" showInputMessage="1" showErrorMessage="1" errorTitle="Ошибка" error="Выберите значение из списка" sqref="WVU91 WVU131 JP244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L244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H244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ND244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WZ244 JI131 TE131 ADA131 AMW131 AWS131 BGO131 BQK131 CAG131 CKC131 CTY131 DDU131 DNQ131 DXM131 EHI131 ERE131 FBA131 FKW131 FUS131 GEO131 GOK131 GYG131 HIC131 HRY131 IBU131 ILQ131 IVM131 JFI131 JPE131 JZA131 KIW131 KSS131 LCO131 LMK131 LWG131 MGC131 MPY131 MZU131 NJQ131 NTM131 ODI131 ONE131 OXA131 PGW131 PQS131 QAO131 QKK131 QUG131 REC131 RNY131 RXU131 SHQ131 SRM131 TBI131 TLE131 TVA131 UEW131 UOS131 UYO131 VIK131 VSG131 WCC131 WLY131 M149 JI149 TE149 ADA149 AMW149 AWS149 BGO149 BQK149 CAG149 CKC149 CTY149 DDU149 DNQ149 DXM149 EHI149 ERE149 FBA149 FKW149 FUS149 GEO149 GOK149 GYG149 HIC149 HRY149 IBU149 ILQ149 IVM149 JFI149 JPE149 JZA149 KIW149 KSS149 LCO149 LMK149 LWG149 MGC149 MPY149 MZU149 NJQ149 NTM149 ODI149 ONE149 OXA149 PGW149 PQS149 QAO149 QKK149 QUG149 REC149 RNY149 RXU149 SHQ149 SRM149 TBI149 TLE149 TVA149 UEW149 UOS149 UYO149 VIK149 VSG149 WCC149 WLY149 WVU149 M226 JI226 TE226 ADA226 AMW226 AWS226 BGO226 BQK226 CAG226 CKC226 CTY226 DDU226 DNQ226 DXM226 EHI226 ERE226 FBA226 FKW226 FUS226 GEO226 GOK226 GYG226 HIC226 HRY226 IBU226 ILQ226 IVM226 JFI226 JPE226 JZA226 KIW226 KSS226 LCO226 LMK226 LWG226 MGC226 MPY226 MZU226 NJQ226 NTM226 ODI226 ONE226 OXA226 PGW226 PQS226 QAO226 QKK226 QUG226 REC226 RNY226 RXU226 SHQ226 SRM226 TBI226 TLE226 TVA226 UEW226 UOS226 UYO226 VIK226 VSG226 WCC226 WLY226 WVU226 M244 WWB244 WMF244 WCJ244 VSN244 VIR244 UYV244 UOZ244 UFD244 TVH244 TLL244 TBP244 SRT244 SHX244 RYB244 ROF244 REJ244 QUN244 QKR244 QAV244 PQZ244 PHD244 OXH244 ONL244 ODP244 NTT244 NJX244 NAB244 MQF244 MGJ244 LWN244 LMR244 LCV244 KSZ244 KJD244 JZH244 JPL244 JFP244 IVT244 ILX244 ICB244 HSF244 HIJ244 GYN244 GOR244 GEV244 FUZ244 FLD244 FBH244 ERL244 EHP244 DXT244 DNX244 DEB244 CUF244 CKJ244 CAN244 BQR244 BGV244 M37 M55 M73 M91 M131" xr:uid="{00000000-0002-0000-2600-00000B000000}">
      <formula1>kind_of_heat_transfer</formula1>
    </dataValidation>
    <dataValidation type="list" allowBlank="1" showInputMessage="1" showErrorMessage="1" errorTitle="Ошибка" error="Выберите значение из списка" prompt="Выберите значение из списка" sqref="E9:E10" xr:uid="{00000000-0002-0000-2600-00000C00000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xr:uid="{00000000-0002-0000-2600-00000D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xr:uid="{00000000-0002-0000-2600-00000E000000}">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7 J292 F312" xr:uid="{00000000-0002-0000-2600-00000F000000}">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2" xr:uid="{00000000-0002-0000-2600-000010000000}">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5:JX115 TD115:TT115 ACZ115:ADP115 AMV115:ANL115 AWR115:AXH115 BGN115:BHD115 BQJ115:BQZ115 CAF115:CAV115 CKB115:CKR115 CTX115:CUN115 DDT115:DEJ115 DNP115:DOF115 DXL115:DYB115 EHH115:EHX115 ERD115:ERT115 FAZ115:FBP115 FKV115:FLL115 FUR115:FVH115 GEN115:GFD115 GOJ115:GOZ115 GYF115:GYV115 HIB115:HIR115 HRX115:HSN115 IBT115:ICJ115 ILP115:IMF115 IVL115:IWB115 JFH115:JFX115 JPD115:JPT115 JYZ115:JZP115 KIV115:KJL115 KSR115:KTH115 LCN115:LDD115 LMJ115:LMZ115 LWF115:LWV115 MGB115:MGR115 MPX115:MQN115 MZT115:NAJ115 NJP115:NKF115 NTL115:NUB115 ODH115:ODX115 OND115:ONT115 OWZ115:OXP115 PGV115:PHL115 PQR115:PRH115 QAN115:QBD115 QKJ115:QKZ115 QUF115:QUV115 REB115:RER115 RNX115:RON115 RXT115:RYJ115 SHP115:SIF115 SRL115:SSB115 TBH115:TBX115 TLD115:TLT115 TUZ115:TVP115 UEV115:UFL115 UOR115:UPH115 UYN115:UZD115 VIJ115:VIZ115 VSF115:VSV115 WCB115:WCR115 WLX115:WMN115 WVT115:WWJ115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8:ADK234 JH228:JS234 TD228:TO234 WVT228:WWE234 WLX228:WMI234 WCB228:WCM234 VSF228:VSQ234 VIJ228:VIU234 UYN228:UYY234 UOR228:UPC234 UEV228:UFG234 TUZ228:TVK234 TLD228:TLO234 TBH228:TBS234 SRL228:SRW234 SHP228:SIA234 RXT228:RYE234 RNX228:ROI234 REB228:REM234 QUF228:QUQ234 QKJ228:QKU234 QAN228:QAY234 PQR228:PRC234 PGV228:PHG234 OWZ228:OXK234 OND228:ONO234 ODH228:ODS234 NTL228:NTW234 NJP228:NKA234 MZT228:NAE234 MPX228:MQI234 MGB228:MGM234 LWF228:LWQ234 LMJ228:LMU234 LCN228:LCY234 KSR228:KTC234 KIV228:KJG234 JYZ228:JZK234 JPD228:JPO234 JFH228:JFS234 IVL228:IVW234 ILP228:IMA234 IBT228:ICE234 HRX228:HSI234 HIB228:HIM234 GYF228:GYQ234 GOJ228:GOU234 GEN228:GEY234 FUR228:FVC234 FKV228:FLG234 FAZ228:FBK234 ERD228:ERO234 EHH228:EHS234 DXL228:DXW234 DNP228:DOA234 DDT228:DEE234 CTX228:CUI234 CKB228:CKM234 CAF228:CAQ234 BQJ228:BQU234 BGN228:BGY234 AWR228:AXC234 AMV228:ANG234 L234:U234 L253:U253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L252:W252 AMV252:ANG253 MGI246:MGT251 MGB252:MGM253 ADG246:ADR251 ACZ252:ADK253 GEU246:GFF251 GEN252:GEY253 JO246:JZ251 JH252:JS253 LWM246:LWX251 LWF252:LWQ253 TK246:TV251 TD252:TO253 DEA246:DEL251 DDT252:DEE253 WWA246:WWL251 WVT252:WWE253 LMQ246:LNB251 LMJ252:LMU253 WME246:WMP251 WLX252:WMI253 FUY246:FVJ251 FUR252:FVC253 WCI246:WCT251 WCB252:WCM253 LCU246:LDF251 LCN252:LCY253 VSM246:VSX251 VSF252:VSQ253 BQQ246:BRB251 BQJ252:BQU253 VIQ246:VJB251 VIJ252:VIU253 KSY246:KTJ251 KSR252:KTC253 UYU246:UZF251 UYN252:UYY253 FLC246:FLN251 FKV252:FLG253 UOY246:UPJ251 UOR252:UPC253 KJC246:KJN251 KIV252:KJG253 UFC246:UFN251 UEV252:UFG253 CUE246:CUP251 CTX252:CUI253 TVG246:TVR251 TUZ252:TVK253 JZG246:JZR251 JYZ252:JZK253 TLK246:TLV251 TLD252:TLO253 FBG246:FBR251 FAZ252:FBK253 TBO246:TBZ251 TBH252:TBS253 JPK246:JPV251 JPD252:JPO253 SRS246:SSD251 SRL252:SRW253 AWY246:AXJ251 AWR252:AXC253 SHW246:SIH251 SHP252:SIA253 JFO246:JFZ251 JFH252:JFS253 RYA246:RYL251 RXT252:RYE253 ERK246:ERV251 ERD252:ERO253 ROE246:ROP251 RNX252:ROI253 IVS246:IWD251 IVL252:IVW253 REI246:RET251 REB252:REM253 CKI246:CKT251 CKB252:CKM253 QUM246:QUX251 QUF252:QUQ253 ILW246:IMH251 ILP252:IMA253 QKQ246:QLB251 QKJ252:QKU253 EHO246:EHZ251 EHH252:EHS253 QAU246:QBF251 QAN252:QAY253 ICA246:ICL251 IBT252:ICE253 PQY246:PRJ251 PQR252:PRC253 BGU246:BHF251 BGN252:BGY253 PHC246:PHN251 PGV252:PHG253 HSE246:HSP251 HRX252:HSI253 OXG246:OXR251 OWZ252:OXK253 DXS246:DYD251 DXL252:DXW253 ONK246:ONV251 OND252:ONO253 HII246:HIT251 HIB252:HIM253 ODO246:ODZ251 ODH252:ODS253 CAM246:CAX251 CAF252:CAQ253 NTS246:NUD251 NTL252:NTW253 GYM246:GYX251 GYF252:GYQ253 NJW246:NKH251 NJP252:NKA253 DNW246:DOH251 DNP252:DOA253 NAA246:NAL251 MZT252:NAE253 GOQ246:GPB251 GOJ252:GOU253 MQE246:MQP251 MPX252:MQI253 ANC246:ANN251 L246:AC246 L247:AD251" xr:uid="{00000000-0002-0000-2600-000011000000}"/>
    <dataValidation type="list" allowBlank="1" showInputMessage="1" showErrorMessage="1" errorTitle="Ошибка" error="Выберите значение из списка" prompt="Выберите значение из списка" sqref="E292" xr:uid="{00000000-0002-0000-2600-000012000000}">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0 M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20 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xr:uid="{00000000-0002-0000-2600-000013000000}">
      <formula1>900</formula1>
    </dataValidation>
    <dataValidation type="list" allowBlank="1" showInputMessage="1" errorTitle="Ошибка" error="Выберите значение из списка" prompt="Выберите значение из списка" sqref="WLY109 JI167 TE167 ADA167 AMW167 AWS167 BGO167 BQK167 CAG167 CKC167 CTY167 DDU167 DNQ167 DXM167 EHI167 ERE167 FBA167 FKW167 FUS167 GEO167 GOK167 GYG167 HIC167 HRY167 IBU167 ILQ167 IVM167 JFI167 JPE167 JZA167 KIW167 KSS167 LCO167 LMK167 LWG167 MGC167 MPY167 MZU167 NJQ167 NTM167 ODI167 ONE167 OXA167 PGW167 PQS167 QAO167 QKK167 QUG167 REC167 RNY167 RXU167 SHQ167 SRM167 TBI167 TLE167 TVA167 UEW167 UOS167 UYO167 VIK167 VSG167 WCC167 WLY167 WVU167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xr:uid="{00000000-0002-0000-2600-000014000000}">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3:JS139 TD133:TO139 ACZ133:ADK139 AMV133:ANG139 AWR133:AXC139 BGN133:BGY139 BQJ133:BQU139 CAF133:CAQ139 CKB133:CKM139 CTX133:CUI139 DDT133:DEE139 DNP133:DOA139 DXL133:DXW139 EHH133:EHS139 ERD133:ERO139 FAZ133:FBK139 FKV133:FLG139 FUR133:FVC139 GEN133:GEY139 GOJ133:GOU139 GYF133:GYQ139 HIB133:HIM139 HRX133:HSI139 IBT133:ICE139 ILP133:IMA139 IVL133:IVW139 JFH133:JFS139 JPD133:JPO139 JYZ133:JZK139 KIV133:KJG139 KSR133:KTC139 LCN133:LCY139 LMJ133:LMU139 LWF133:LWQ139 MGB133:MGM139 MPX133:MQI139 MZT133:NAE139 NJP133:NKA139 NTL133:NTW139 ODH133:ODS139 OND133:ONO139 OWZ133:OXK139 PGV133:PHG139 PQR133:PRC139 QAN133:QAY139 QKJ133:QKU139 QUF133:QUQ139 REB133:REM139 RNX133:ROI139 RXT133:RYE139 SHP133:SIA139 SRL133:SRW139 TBH133:TBS139 TLD133:TLO139 TUZ133:TVK139 UEV133:UFG139 UOR133:UPC139 UYN133:UYY139 VIJ133:VIU139 VSF133:VSQ139 WCB133:WCM139 WLX133:WMI139 WVT133:WWE139 JH151:JS157 TD151:TO157 ACZ151:ADK157 AMV151:ANG157 AWR151:AXC157 BGN151:BGY157 BQJ151:BQU157 CAF151:CAQ157 CKB151:CKM157 CTX151:CUI157 DDT151:DEE157 DNP151:DOA157 DXL151:DXW157 EHH151:EHS157 ERD151:ERO157 FAZ151:FBK157 FKV151:FLG157 FUR151:FVC157 GEN151:GEY157 GOJ151:GOU157 GYF151:GYQ157 HIB151:HIM157 HRX151:HSI157 IBT151:ICE157 ILP151:IMA157 IVL151:IVW157 JFH151:JFS157 JPD151:JPO157 JYZ151:JZK157 KIV151:KJG157 KSR151:KTC157 LCN151:LCY157 LMJ151:LMU157 LWF151:LWQ157 MGB151:MGM157 MPX151:MQI157 MZT151:NAE157 NJP151:NKA157 NTL151:NTW157 ODH151:ODS157 OND151:ONO157 OWZ151:OXK157 PGV151:PHG157 PQR151:PRC157 QAN151:QAY157 QKJ151:QKU157 QUF151:QUQ157 REB151:REM157 RNX151:ROI157 RXT151:RYE157 SHP151:SIA157 SRL151:SRW157 TBH151:TBS157 TLD151:TLO157 TUZ151:TVK157 UEV151:UFG157 UOR151:UPC157 UYN151:UYY157 VIJ151:VIU157 VSF151:VSQ157 WCB151:WCM157 WLX151:WMI157 WVT151:WWE157 L175:U175 JH116:JX119 TD116:TT119 ACZ116:ADP119 AMV116:ANL119 AWR116:AXH119 BGN116:BHD119 BQJ116:BQZ119 CAF116:CAV119 CKB116:CKR119 CTX116:CUN119 DDT116:DEJ119 DNP116:DOF119 DXL116:DYB119 EHH116:EHX119 ERD116:ERT119 FAZ116:FBP119 FKV116:FLL119 FUR116:FVH119 GEN116:GFD119 GOJ116:GOZ119 GYF116:GYV119 HIB116:HIR119 HRX116:HSN119 IBT116:ICJ119 ILP116:IMF119 IVL116:IWB119 JFH116:JFX119 JPD116:JPT119 JYZ116:JZP119 KIV116:KJL119 KSR116:KTH119 LCN116:LDD119 LMJ116:LMZ119 LWF116:LWV119 MGB116:MGR119 MPX116:MQN119 MZT116:NAJ119 NJP116:NKF119 NTL116:NUB119 ODH116:ODX119 OND116:ONT119 OWZ116:OXP119 PGV116:PHL119 PQR116:PRH119 QAN116:QBD119 QKJ116:QKZ119 QUF116:QUV119 REB116:RER119 RNX116:RON119 RXT116:RYJ119 SHP116:SIF119 SRL116:SSB119 TBH116:TBX119 TLD116:TLT119 TUZ116:TVP119 UEV116:UFL119 UOR116:UPH119 UYN116:UZD119 VIJ116:VIZ119 VSF116:VSV119 WCB116:WCR119 WLX116:WMN119 WVT116:WWJ119 JH112:JX114 TD112:TT114 ACZ112:ADP114 AMV112:ANL114 AWR112:AXH114 BGN112:BHD114 BQJ112:BQZ114 CAF112:CAV114 CKB112:CKR114 CTX112:CUN114 DDT112:DEJ114 DNP112:DOF114 DXL112:DYB114 EHH112:EHX114 ERD112:ERT114 FAZ112:FBP114 FKV112:FLL114 FUR112:FVH114 GEN112:GFD114 GOJ112:GOZ114 GYF112:GYV114 HIB112:HIR114 HRX112:HSN114 IBT112:ICJ114 ILP112:IMF114 IVL112:IWB114 JFH112:JFX114 JPD112:JPT114 JYZ112:JZP114 KIV112:KJL114 KSR112:KTH114 LCN112:LDD114 LMJ112:LMZ114 LWF112:LWV114 MGB112:MGR114 MPX112:MQN114 MZT112:NAJ114 NJP112:NKF114 NTL112:NUB114 ODH112:ODX114 OND112:ONT114 OWZ112:OXP114 PGV112:PHL114 PQR112:PRH114 QAN112:QBD114 QKJ112:QKZ114 QUF112:QUV114 REB112:RER114 RNX112:RON114 RXT112:RYJ114 SHP112:SIF114 SRL112:SSB114 TBH112:TBX114 TLD112:TLT114 TUZ112:TVP114 UEV112:UFL114 UOR112:UPH114 UYN112:UZD114 VIJ112:VIZ114 VSF112:VSV114 WCB112:WCR114 WLX112:WMN114 WVT112:WWJ114 WVT185:WWF189 JH185:JT189 TD185:TP189 ACZ185:ADL189 AMV185:ANH189 AWR185:AXD189 BGN185:BGZ189 BQJ185:BQV189 CAF185:CAR189 CKB185:CKN189 CTX185:CUJ189 DDT185:DEF189 DNP185:DOB189 DXL185:DXX189 EHH185:EHT189 ERD185:ERP189 FAZ185:FBL189 FKV185:FLH189 FUR185:FVD189 GEN185:GEZ189 GOJ185:GOV189 GYF185:GYR189 HIB185:HIN189 HRX185:HSJ189 IBT185:ICF189 ILP185:IMB189 IVL185:IVX189 JFH185:JFT189 JPD185:JPP189 JYZ185:JZL189 KIV185:KJH189 KSR185:KTD189 LCN185:LCZ189 LMJ185:LMV189 LWF185:LWR189 MGB185:MGN189 MPX185:MQJ189 MZT185:NAF189 NJP185:NKB189 NTL185:NTX189 ODH185:ODT189 OND185:ONP189 OWZ185:OXL189 PGV185:PHH189 PQR185:PRD189 QAN185:QAZ189 QKJ185:QKV189 QUF185:QUR189 REB185:REN189 RNX185:ROJ189 RXT185:RYF189 SHP185:SIB189 SRL185:SRX189 TBH185:TBT189 TLD185:TLP189 TUZ185:TVL189 UEV185:UFH189 UOR185:UPD189 UYN185:UYZ189 VIJ185:VIV189 VSF185:VSR189 WCB185:WCN189 WLX185:WMJ189 L100:W100 TD201:TY205 ACZ201:ADU205 JH201:KC205 AWR201:AXM205 AMV201:ANQ205 BGN201:BHI205 WVT201:WWO205 BQJ201:BRE205 WLX201:WMS205 WCB201:WCW205 VSF201:VTA205 VIJ201:VJE205 UYN201:UZI205 UOR201:UPM205 UEV201:UFQ205 TUZ201:TVU205 TLD201:TLY205 TBH201:TCC205 SRL201:SSG205 SHP201:SIK205 RXT201:RYO205 RNX201:ROS205 REB201:REW205 QUF201:QVA205 QKJ201:QLE205 QAN201:QBI205 PQR201:PRM205 PGV201:PHQ205 OWZ201:OXU205 OND201:ONY205 ODH201:OEC205 NTL201:NUG205 NJP201:NKK205 MZT201:NAO205 MPX201:MQS205 MGB201:MGW205 LWF201:LXA205 LMJ201:LNE205 LCN201:LDI205 KSR201:KTM205 KIV201:KJQ205 JYZ201:JZU205 JPD201:JPY205 JFH201:JGC205 IVL201:IWG205 ILP201:IMK205 IBT201:ICO205 HRX201:HSS205 HIB201:HIW205 GYF201:GZA205 GOJ201:GPE205 GEN201:GFI205 FUR201:FVM205 FKV201:FLQ205 FAZ201:FBU205 ERD201:ERY205 EHH201:EIC205 DXL201:DYG205 DNP201:DOK205 DDT201:DEO205 CTX201:CUS205 CKB201:CKW205 CAF201:CBA205 WVT169:WWE175 WLX169:WMI175 WCB169:WCM175 VSF169:VSQ175 VIJ169:VIU175 UYN169:UYY175 UOR169:UPC175 UEV169:UFG175 TUZ169:TVK175 TLD169:TLO175 TBH169:TBS175 SRL169:SRW175 SHP169:SIA175 RXT169:RYE175 RNX169:ROI175 REB169:REM175 QUF169:QUQ175 QKJ169:QKU175 QAN169:QAY175 PQR169:PRC175 PGV169:PHG175 OWZ169:OXK175 OND169:ONO175 ODH169:ODS175 NTL169:NTW175 NJP169:NKA175 MZT169:NAE175 MPX169:MQI175 MGB169:MGM175 LWF169:LWQ175 LMJ169:LMU175 LCN169:LCY175 KSR169:KTC175 KIV169:KJG175 JYZ169:JZK175 JPD169:JPO175 JFH169:JFS175 IVL169:IVW175 ILP169:IMA175 IBT169:ICE175 HRX169:HSI175 HIB169:HIM175 GYF169:GYQ175 GOJ169:GOU175 GEN169:GEY175 FUR169:FVC175 FKV169:FLG175 FAZ169:FBK175 ERD169:ERO175 EHH169:EHS175 DXL169:DXW175 DNP169:DOA175 DDT169:DEE175 CTX169:CUI175 CKB169:CKM175 CAF169:CAQ175 BQJ169:BQU175 BGN169:BGY175 AWR169:AXC175 AMV169:ANG175 ACZ169:ADK175 TD169:TO175 JH169:JS175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xr:uid="{00000000-0002-0000-2600-000015000000}"/>
    <dataValidation type="textLength" operator="lessThanOrEqual" allowBlank="1" showErrorMessage="1" errorTitle="Ошибка" error="Допускается ввод не более 900 символов!" sqref="M197 JI197 TE197 ADA197 AMW197 AWS197 BGO197 BQK197 CAG197 CKC197 CTY197 DDU197 DNQ197 DXM197 EHI197 ERE197 FBA197 FKW197 FUS197 GEO197 GOK197 GYG197 HIC197 HRY197 IBU197 ILQ197 IVM197 JFI197 JPE197 JZA197 KIW197 KSS197 LCO197 LMK197 LWG197 MGC197 MPY197 MZU197 NJQ197 NTM197 ODI197 ONE197 OXA197 PGW197 PQS197 QAO197 QKK197 QUG197 REC197 RNY197 RXU197 SHQ197 SRM197 TBI197 TLE197 TVA197 UEW197 UOS197 UYO197 VIK197 VSG197 WCC197 WLY197 WVU197" xr:uid="{00000000-0002-0000-2600-000016000000}">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3 JI183 TE183 ADA183 AMW183 AWS183 BGO183 BQK183 CAG183 CKC183 CTY183 DDU183 DNQ183 DXM183 EHI183 ERE183 FBA183 FKW183 FUS183 GEO183 GOK183 GYG183 HIC183 HRY183 IBU183 ILQ183 IVM183 JFI183 JPE183 JZA183 KIW183 KSS183 LCO183 LMK183 LWG183 MGC183 MPY183 MZU183 NJQ183 NTM183 ODI183 ONE183 OXA183 PGW183 PQS183 QAO183 QKK183 QUG183 REC183 RNY183 RXU183 SHQ183 SRM183 TBI183 TLE183 TVA183 UEW183 UOS183 UYO183 VIK183 VSG183 WCC183 WLY183 WVU183" xr:uid="{00000000-0002-0000-2600-000017000000}">
      <formula1>900</formula1>
    </dataValidation>
    <dataValidation type="list" allowBlank="1" showInputMessage="1" showErrorMessage="1" errorTitle="Ошибка" error="Выберите значение из списка" prompt="Выберите значение из списка" sqref="Q207:Q209" xr:uid="{00000000-0002-0000-2600-000018000000}">
      <formula1>kind_of_load4</formula1>
    </dataValidation>
    <dataValidation type="list" allowBlank="1" showInputMessage="1" showErrorMessage="1" errorTitle="Ошибка" error="Выберите значение из списка" prompt="Выберите значение из списка" sqref="U207:U208 U211:U212" xr:uid="{00000000-0002-0000-2600-000019000000}">
      <formula1>kind_of_nets</formula1>
    </dataValidation>
    <dataValidation type="list" allowBlank="1" showInputMessage="1" showErrorMessage="1" errorTitle="Ошибка" error="Выберите значение из списка" prompt="Выберите значение из списка" sqref="Y207 Y211" xr:uid="{00000000-0002-0000-2600-00001A00000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30:V130 O148:V148 O225:V225 O166 O90 O243" xr:uid="{00000000-0002-0000-2600-00001B000000}">
      <formula1>kind_of_cons</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00">
    <tabColor rgb="FFCCCCFF"/>
  </sheetPr>
  <dimension ref="A1:L54"/>
  <sheetViews>
    <sheetView showGridLines="0" tabSelected="1" topLeftCell="D34" zoomScaleNormal="100" workbookViewId="0">
      <selection activeCell="F46" sqref="F46"/>
    </sheetView>
  </sheetViews>
  <sheetFormatPr defaultRowHeight="11.25"/>
  <cols>
    <col min="1" max="1" width="10.7109375" style="198" hidden="1" customWidth="1"/>
    <col min="2" max="2" width="10.7109375" style="90" hidden="1" customWidth="1"/>
    <col min="3" max="3" width="3.7109375" style="20" hidden="1" customWidth="1"/>
    <col min="4" max="4" width="1.7109375" style="23" customWidth="1"/>
    <col min="5" max="5" width="55.28515625" style="23" customWidth="1"/>
    <col min="6" max="6" width="50.7109375" style="23" customWidth="1"/>
    <col min="7" max="7" width="3.7109375" style="22" customWidth="1"/>
    <col min="8" max="8" width="9.140625" style="23"/>
    <col min="9" max="9" width="9.140625" style="55"/>
    <col min="10" max="10" width="30" style="23" customWidth="1"/>
    <col min="11" max="16384" width="9.140625" style="23"/>
  </cols>
  <sheetData>
    <row r="1" spans="1:12" s="387" customFormat="1" ht="3" customHeight="1">
      <c r="A1" s="385"/>
      <c r="B1" s="386"/>
      <c r="F1" s="387">
        <v>31196714</v>
      </c>
      <c r="G1" s="388"/>
      <c r="I1" s="388"/>
    </row>
    <row r="2" spans="1:12" s="18" customFormat="1" ht="14.25">
      <c r="A2" s="197"/>
      <c r="B2" s="90"/>
      <c r="E2" s="393" t="str">
        <f>"Код шаблона: " &amp; GetCode()</f>
        <v>Код шаблона: FAS.JKH.OPEN.INFO.PRICE.WARM</v>
      </c>
      <c r="F2" s="442"/>
      <c r="G2" s="392"/>
      <c r="H2" s="392"/>
      <c r="I2" s="392"/>
      <c r="J2" s="392"/>
      <c r="K2" s="392"/>
      <c r="L2" s="392"/>
    </row>
    <row r="3" spans="1:12" ht="14.25">
      <c r="E3" s="394" t="str">
        <f>"Версия " &amp; GetVersion()</f>
        <v>Версия 1.0</v>
      </c>
      <c r="F3" s="442"/>
      <c r="G3" s="43"/>
      <c r="H3" s="43"/>
      <c r="I3" s="43"/>
      <c r="J3" s="43"/>
      <c r="K3" s="43"/>
      <c r="L3" s="261"/>
    </row>
    <row r="4" spans="1:12" s="372" customFormat="1" ht="6">
      <c r="A4" s="366"/>
      <c r="B4" s="367"/>
      <c r="C4" s="368"/>
      <c r="D4" s="369"/>
      <c r="E4" s="389"/>
      <c r="F4" s="390"/>
      <c r="G4" s="391"/>
      <c r="I4" s="373"/>
    </row>
    <row r="5" spans="1:12" ht="22.5">
      <c r="D5" s="24"/>
      <c r="E5" s="1204" t="s">
        <v>771</v>
      </c>
      <c r="F5" s="1205"/>
      <c r="G5" s="435"/>
      <c r="J5" s="309"/>
    </row>
    <row r="6" spans="1:12" s="372" customFormat="1" ht="6">
      <c r="A6" s="366"/>
      <c r="B6" s="367"/>
      <c r="C6" s="368"/>
      <c r="D6" s="369"/>
      <c r="E6" s="374"/>
      <c r="F6" s="375"/>
      <c r="G6" s="376"/>
      <c r="I6" s="373"/>
    </row>
    <row r="7" spans="1:12" ht="27">
      <c r="D7" s="24"/>
      <c r="E7" s="25" t="s">
        <v>52</v>
      </c>
      <c r="F7" s="328" t="s">
        <v>97</v>
      </c>
      <c r="G7" s="384"/>
    </row>
    <row r="8" spans="1:12" s="372" customFormat="1" ht="6">
      <c r="A8" s="366"/>
      <c r="B8" s="367"/>
      <c r="C8" s="368"/>
      <c r="D8" s="369"/>
      <c r="E8" s="370"/>
      <c r="F8" s="371"/>
      <c r="G8" s="369"/>
      <c r="I8" s="373"/>
    </row>
    <row r="9" spans="1:12" ht="27">
      <c r="D9" s="24"/>
      <c r="E9" s="25" t="s">
        <v>475</v>
      </c>
      <c r="F9" s="349" t="s">
        <v>85</v>
      </c>
      <c r="G9" s="383"/>
    </row>
    <row r="10" spans="1:12" s="372" customFormat="1" ht="6">
      <c r="A10" s="377"/>
      <c r="B10" s="367"/>
      <c r="C10" s="368"/>
      <c r="D10" s="378"/>
      <c r="E10" s="374"/>
      <c r="F10" s="379"/>
      <c r="G10" s="380"/>
      <c r="I10" s="373"/>
    </row>
    <row r="11" spans="1:12" ht="27">
      <c r="A11" s="200"/>
      <c r="D11" s="24"/>
      <c r="E11" s="81" t="s">
        <v>473</v>
      </c>
      <c r="F11" s="1109" t="s">
        <v>1517</v>
      </c>
      <c r="G11" s="381"/>
    </row>
    <row r="12" spans="1:12" ht="27">
      <c r="D12" s="24"/>
      <c r="E12" s="81" t="s">
        <v>474</v>
      </c>
      <c r="F12" s="1109" t="s">
        <v>1518</v>
      </c>
      <c r="G12" s="383"/>
    </row>
    <row r="13" spans="1:12" s="372" customFormat="1" ht="6">
      <c r="A13" s="377"/>
      <c r="B13" s="367"/>
      <c r="C13" s="368"/>
      <c r="D13" s="378"/>
      <c r="E13" s="374"/>
      <c r="F13" s="379"/>
      <c r="G13" s="380"/>
      <c r="I13" s="373"/>
    </row>
    <row r="14" spans="1:12" ht="27">
      <c r="D14" s="24"/>
      <c r="E14" s="81" t="s">
        <v>369</v>
      </c>
      <c r="F14" s="329" t="s">
        <v>42</v>
      </c>
      <c r="G14" s="383"/>
    </row>
    <row r="15" spans="1:12" ht="27" hidden="1">
      <c r="D15" s="24"/>
      <c r="E15" s="81" t="s">
        <v>299</v>
      </c>
      <c r="F15" s="331" t="s">
        <v>777</v>
      </c>
      <c r="G15" s="383"/>
    </row>
    <row r="16" spans="1:12" ht="27" hidden="1">
      <c r="D16" s="24"/>
      <c r="E16" s="81" t="s">
        <v>601</v>
      </c>
      <c r="F16" s="331"/>
      <c r="G16" s="383"/>
    </row>
    <row r="17" spans="1:9" ht="19.5">
      <c r="D17" s="24"/>
      <c r="E17" s="25"/>
      <c r="F17" s="445" t="s">
        <v>609</v>
      </c>
      <c r="G17" s="21"/>
    </row>
    <row r="18" spans="1:9" ht="27">
      <c r="D18" s="24"/>
      <c r="E18" s="81" t="s">
        <v>503</v>
      </c>
      <c r="F18" s="329" t="s">
        <v>3181</v>
      </c>
      <c r="G18" s="383"/>
    </row>
    <row r="19" spans="1:9" ht="27">
      <c r="D19" s="24"/>
      <c r="E19" s="81" t="s">
        <v>598</v>
      </c>
      <c r="F19" s="330" t="s">
        <v>3182</v>
      </c>
      <c r="G19" s="383"/>
    </row>
    <row r="20" spans="1:9" ht="27">
      <c r="D20" s="24"/>
      <c r="E20" s="81" t="s">
        <v>597</v>
      </c>
      <c r="F20" s="329" t="s">
        <v>3183</v>
      </c>
      <c r="G20" s="383"/>
    </row>
    <row r="21" spans="1:9" ht="27">
      <c r="D21" s="24"/>
      <c r="E21" s="81" t="s">
        <v>502</v>
      </c>
      <c r="F21" s="329" t="s">
        <v>3184</v>
      </c>
      <c r="G21" s="383"/>
    </row>
    <row r="22" spans="1:9" ht="19.5" hidden="1">
      <c r="D22" s="24"/>
      <c r="E22" s="25"/>
      <c r="F22" s="445" t="s">
        <v>610</v>
      </c>
      <c r="G22" s="21"/>
    </row>
    <row r="23" spans="1:9" ht="27" hidden="1">
      <c r="D23" s="24"/>
      <c r="E23" s="81" t="s">
        <v>613</v>
      </c>
      <c r="F23" s="333"/>
      <c r="G23" s="383"/>
    </row>
    <row r="24" spans="1:9" ht="27" hidden="1">
      <c r="D24" s="24"/>
      <c r="E24" s="81" t="s">
        <v>612</v>
      </c>
      <c r="F24" s="331"/>
      <c r="G24" s="383"/>
    </row>
    <row r="25" spans="1:9" ht="27" hidden="1">
      <c r="D25" s="24"/>
      <c r="E25" s="81" t="s">
        <v>611</v>
      </c>
      <c r="F25" s="333"/>
      <c r="G25" s="383"/>
    </row>
    <row r="26" spans="1:9" ht="27" hidden="1">
      <c r="D26" s="24"/>
      <c r="E26" s="81" t="s">
        <v>502</v>
      </c>
      <c r="F26" s="333"/>
      <c r="G26" s="383"/>
    </row>
    <row r="27" spans="1:9" s="372" customFormat="1" ht="35.1" customHeight="1">
      <c r="A27" s="377"/>
      <c r="B27" s="367"/>
      <c r="C27" s="368"/>
      <c r="D27" s="378"/>
      <c r="E27" s="374"/>
      <c r="F27" s="379"/>
      <c r="G27" s="380"/>
      <c r="I27" s="373"/>
    </row>
    <row r="28" spans="1:9" ht="27">
      <c r="D28" s="24"/>
      <c r="E28" s="81" t="s">
        <v>170</v>
      </c>
      <c r="F28" s="349" t="s">
        <v>85</v>
      </c>
      <c r="G28" s="383"/>
    </row>
    <row r="29" spans="1:9" ht="27">
      <c r="C29" s="28"/>
      <c r="D29" s="29"/>
      <c r="E29" s="30" t="s">
        <v>79</v>
      </c>
      <c r="F29" s="332" t="s">
        <v>2819</v>
      </c>
      <c r="G29" s="382"/>
    </row>
    <row r="30" spans="1:9" ht="27" hidden="1">
      <c r="C30" s="28"/>
      <c r="D30" s="29"/>
      <c r="E30" s="52" t="s">
        <v>203</v>
      </c>
      <c r="F30" s="333"/>
      <c r="G30" s="382"/>
    </row>
    <row r="31" spans="1:9" ht="27">
      <c r="C31" s="28"/>
      <c r="D31" s="29"/>
      <c r="E31" s="30" t="s">
        <v>53</v>
      </c>
      <c r="F31" s="332" t="s">
        <v>2820</v>
      </c>
      <c r="G31" s="382"/>
    </row>
    <row r="32" spans="1:9" ht="27">
      <c r="C32" s="28"/>
      <c r="D32" s="29"/>
      <c r="E32" s="30" t="s">
        <v>54</v>
      </c>
      <c r="F32" s="332" t="s">
        <v>1635</v>
      </c>
      <c r="G32" s="382"/>
      <c r="H32" s="31"/>
    </row>
    <row r="33" spans="1:9" s="372" customFormat="1" ht="6">
      <c r="A33" s="377"/>
      <c r="B33" s="367"/>
      <c r="C33" s="368"/>
      <c r="D33" s="378"/>
      <c r="E33" s="374"/>
      <c r="F33" s="379"/>
      <c r="G33" s="380"/>
      <c r="I33" s="373"/>
    </row>
    <row r="34" spans="1:9" ht="27">
      <c r="A34" s="199"/>
      <c r="D34" s="26"/>
      <c r="E34" s="799" t="s">
        <v>725</v>
      </c>
      <c r="F34" s="1110" t="s">
        <v>727</v>
      </c>
      <c r="G34" s="381"/>
    </row>
    <row r="35" spans="1:9" s="372" customFormat="1" ht="6">
      <c r="A35" s="377"/>
      <c r="B35" s="367"/>
      <c r="C35" s="368"/>
      <c r="D35" s="378"/>
      <c r="E35" s="374"/>
      <c r="F35" s="379"/>
      <c r="G35" s="380"/>
      <c r="I35" s="373"/>
    </row>
    <row r="36" spans="1:9" ht="27">
      <c r="A36" s="199"/>
      <c r="D36" s="26"/>
      <c r="E36" s="81" t="s">
        <v>243</v>
      </c>
      <c r="F36" s="828" t="s">
        <v>204</v>
      </c>
      <c r="G36" s="381"/>
    </row>
    <row r="37" spans="1:9" s="372" customFormat="1" ht="6">
      <c r="A37" s="366"/>
      <c r="B37" s="367"/>
      <c r="C37" s="368"/>
      <c r="D37" s="369"/>
      <c r="E37" s="370"/>
      <c r="F37" s="371"/>
      <c r="G37" s="369"/>
      <c r="I37" s="373"/>
    </row>
    <row r="38" spans="1:9" ht="27">
      <c r="B38" s="189"/>
      <c r="D38" s="24"/>
      <c r="E38" s="81" t="s">
        <v>731</v>
      </c>
      <c r="F38" s="349" t="s">
        <v>85</v>
      </c>
      <c r="G38" s="383"/>
      <c r="I38" s="19"/>
    </row>
    <row r="39" spans="1:9" s="372" customFormat="1" ht="6">
      <c r="A39" s="377"/>
      <c r="B39" s="367"/>
      <c r="C39" s="368"/>
      <c r="D39" s="378"/>
      <c r="E39" s="374"/>
      <c r="F39" s="379"/>
      <c r="G39" s="380"/>
      <c r="I39" s="373"/>
    </row>
    <row r="40" spans="1:9" ht="27">
      <c r="A40" s="201"/>
      <c r="B40" s="92"/>
      <c r="D40" s="33"/>
      <c r="E40" s="32" t="s">
        <v>547</v>
      </c>
      <c r="F40" s="1113" t="s">
        <v>3185</v>
      </c>
      <c r="G40" s="381"/>
    </row>
    <row r="41" spans="1:9" ht="27">
      <c r="A41" s="201"/>
      <c r="B41" s="92"/>
      <c r="D41" s="33"/>
      <c r="E41" s="41" t="s">
        <v>548</v>
      </c>
      <c r="F41" s="1116" t="s">
        <v>3186</v>
      </c>
      <c r="G41" s="381"/>
    </row>
    <row r="42" spans="1:9" ht="19.5">
      <c r="D42" s="24"/>
      <c r="E42" s="25"/>
      <c r="F42" s="445" t="s">
        <v>580</v>
      </c>
      <c r="G42" s="21"/>
    </row>
    <row r="43" spans="1:9" ht="27">
      <c r="A43" s="201"/>
      <c r="D43" s="21"/>
      <c r="E43" s="443" t="s">
        <v>87</v>
      </c>
      <c r="F43" s="449" t="s">
        <v>3187</v>
      </c>
      <c r="G43" s="381"/>
    </row>
    <row r="44" spans="1:9" ht="27">
      <c r="A44" s="201"/>
      <c r="B44" s="92"/>
      <c r="D44" s="33"/>
      <c r="E44" s="443" t="s">
        <v>88</v>
      </c>
      <c r="F44" s="1152" t="s">
        <v>3188</v>
      </c>
      <c r="G44" s="381"/>
    </row>
    <row r="45" spans="1:9" ht="27">
      <c r="A45" s="201"/>
      <c r="B45" s="92"/>
      <c r="D45" s="33"/>
      <c r="E45" s="443" t="s">
        <v>581</v>
      </c>
      <c r="F45" s="1153" t="s">
        <v>3189</v>
      </c>
      <c r="G45" s="381"/>
    </row>
    <row r="46" spans="1:9" ht="27">
      <c r="D46" s="24"/>
      <c r="E46" s="444" t="s">
        <v>582</v>
      </c>
      <c r="F46" s="1181" t="s">
        <v>3190</v>
      </c>
      <c r="G46" s="383"/>
    </row>
    <row r="47" spans="1:9" ht="20.100000000000001" customHeight="1">
      <c r="A47" s="201"/>
      <c r="D47" s="21"/>
      <c r="F47" s="163"/>
      <c r="G47" s="27"/>
    </row>
    <row r="48" spans="1:9" ht="19.5">
      <c r="A48" s="201"/>
      <c r="B48" s="92"/>
      <c r="D48" s="33"/>
      <c r="E48" s="32"/>
      <c r="F48" s="164"/>
      <c r="G48" s="27"/>
    </row>
    <row r="49" spans="1:9" ht="19.5">
      <c r="A49" s="201"/>
      <c r="B49" s="92"/>
      <c r="D49" s="33"/>
      <c r="E49" s="32"/>
      <c r="F49" s="164"/>
      <c r="G49" s="27"/>
    </row>
    <row r="50" spans="1:9" ht="19.5">
      <c r="A50" s="201"/>
      <c r="B50" s="92"/>
      <c r="D50" s="33"/>
      <c r="E50" s="41"/>
      <c r="F50" s="164"/>
      <c r="G50" s="27"/>
    </row>
    <row r="51" spans="1:9" ht="19.5">
      <c r="A51" s="201"/>
      <c r="B51" s="92"/>
      <c r="D51" s="33"/>
      <c r="E51" s="32"/>
      <c r="F51" s="164"/>
      <c r="G51" s="27"/>
    </row>
    <row r="54" spans="1:9">
      <c r="E54" s="1206"/>
      <c r="F54" s="1206"/>
      <c r="G54" s="1206"/>
      <c r="H54" s="1206"/>
      <c r="I54" s="1206"/>
    </row>
  </sheetData>
  <sheetProtection algorithmName="SHA-512" hashValue="xflkv49gxmeaz7lMaPwOQosNgExRjHA3Jox1MZnPz1zVYYLNxvHz48qMleSDvdLmZRvtLjR9HdKJYS5MvBIPzA==" saltValue="Qqd3oAELXPxTIYKok5hk1g==" spinCount="100000" sheet="1" objects="1" scenarios="1" formatColumns="0" formatRows="0"/>
  <dataConsolidate leftLabels="1" link="1"/>
  <mergeCells count="2">
    <mergeCell ref="E5:F5"/>
    <mergeCell ref="E54:I54"/>
  </mergeCells>
  <phoneticPr fontId="14" type="noConversion"/>
  <dataValidations xWindow="446" yWindow="425" count="5">
    <dataValidation type="textLength" operator="lessThanOrEqual" allowBlank="1" showInputMessage="1" showErrorMessage="1" errorTitle="Ошибка" error="Допускается ввод не более 900 символов!" sqref="F48:F51 F30 F40:F41 F18 F43:F46 F20:F21 F23 F25:F26" xr:uid="{00000000-0002-0000-0300-000000000000}">
      <formula1>900</formula1>
    </dataValidation>
    <dataValidation type="list" allowBlank="1" showInputMessage="1" showErrorMessage="1" errorTitle="Ошибка" error="Выберите значение из списка" prompt="Выберите значение из списка" sqref="F36" xr:uid="{00000000-0002-0000-0300-000001000000}">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xr:uid="{00000000-0002-0000-0300-000002000000}"/>
    <dataValidation type="list" allowBlank="1" showInputMessage="1" showErrorMessage="1" errorTitle="Ошибка" error="Выберите значение из списка" prompt="Выберите значение из списка" sqref="F14" xr:uid="{00000000-0002-0000-0300-000003000000}">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F38" xr:uid="{00000000-0002-0000-0300-000004000000}"/>
  </dataValidations>
  <hyperlinks>
    <hyperlink ref="F46" r:id="rId1" display="mailto:eploplus-nnov@yandex.ru" xr:uid="{00000000-0004-0000-0300-000000000000}"/>
  </hyperlinks>
  <pageMargins left="0.75" right="0.75" top="1" bottom="1" header="0.5" footer="0.5"/>
  <pageSetup paperSize="8" orientation="portrait" r:id="rId2"/>
  <headerFooter alignWithMargins="0"/>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EHSHEET">
    <tabColor indexed="47"/>
  </sheetPr>
  <dimension ref="A1:BC87"/>
  <sheetViews>
    <sheetView showGridLines="0" zoomScaleNormal="100" workbookViewId="0"/>
  </sheetViews>
  <sheetFormatPr defaultRowHeight="11.25"/>
  <cols>
    <col min="1" max="1" width="32.5703125" style="7" customWidth="1"/>
    <col min="2" max="2" width="9.140625" style="142"/>
    <col min="3" max="3" width="9.140625" style="145"/>
    <col min="4" max="4" width="26.5703125" style="145" customWidth="1"/>
    <col min="5" max="6" width="26.5703125" style="82" customWidth="1"/>
    <col min="7" max="7" width="31.42578125" style="82" customWidth="1"/>
    <col min="8" max="8" width="40.85546875" style="82" customWidth="1"/>
    <col min="9" max="9" width="14.5703125" style="82" customWidth="1"/>
    <col min="10" max="10" width="26.85546875" style="82" customWidth="1"/>
    <col min="11" max="11" width="50" style="82" customWidth="1"/>
    <col min="12" max="13" width="10.7109375" style="82" customWidth="1"/>
    <col min="14" max="14" width="55.140625" style="82" customWidth="1"/>
    <col min="15" max="15" width="31.85546875" style="82" customWidth="1"/>
    <col min="16" max="16" width="23.85546875" style="82" customWidth="1"/>
    <col min="17" max="17" width="46.5703125" style="82" customWidth="1"/>
    <col min="18" max="18" width="24" style="82" bestFit="1" customWidth="1"/>
    <col min="19" max="19" width="20.5703125" style="82" customWidth="1"/>
    <col min="20" max="20" width="22" style="82" customWidth="1"/>
    <col min="21" max="22" width="26.42578125" style="82" customWidth="1"/>
    <col min="23" max="23" width="8.28515625" style="82" hidden="1" customWidth="1"/>
    <col min="24" max="24" width="59.7109375" style="82" customWidth="1"/>
    <col min="25" max="25" width="49.140625" style="82" customWidth="1"/>
    <col min="26" max="26" width="11.140625" style="82" customWidth="1"/>
    <col min="27" max="30" width="29" style="82" customWidth="1"/>
    <col min="31" max="31" width="9.140625" style="82"/>
    <col min="32" max="32" width="34.7109375" style="82" customWidth="1"/>
    <col min="33" max="33" width="9.140625" style="82"/>
    <col min="34" max="35" width="34.42578125" style="82" customWidth="1"/>
    <col min="36" max="36" width="9.140625" style="82"/>
    <col min="37" max="37" width="24.5703125" style="82" customWidth="1"/>
    <col min="38" max="38" width="9.140625" style="82"/>
    <col min="39" max="39" width="26.140625" style="82" customWidth="1"/>
    <col min="40" max="40" width="1.7109375" style="82" customWidth="1"/>
    <col min="41" max="41" width="9.140625" style="82"/>
    <col min="42" max="43" width="47.85546875" style="82" customWidth="1"/>
    <col min="44" max="44" width="1.7109375" style="82" customWidth="1"/>
    <col min="45" max="45" width="21.42578125" style="82" customWidth="1"/>
    <col min="46" max="46" width="1.7109375" style="82" customWidth="1"/>
    <col min="47" max="47" width="31.28515625" style="82" bestFit="1" customWidth="1"/>
    <col min="48" max="48" width="1.7109375" style="82" customWidth="1"/>
    <col min="49" max="50" width="9.140625" style="408"/>
    <col min="51" max="51" width="3.7109375" style="82" customWidth="1"/>
    <col min="52" max="52" width="20" style="82" customWidth="1"/>
    <col min="53" max="53" width="42.85546875" style="82" bestFit="1" customWidth="1"/>
    <col min="54" max="54" width="3.7109375" style="82" customWidth="1"/>
    <col min="55" max="55" width="55" style="82" customWidth="1"/>
    <col min="56" max="16384" width="9.140625" style="82"/>
  </cols>
  <sheetData>
    <row r="1" spans="1:55" s="141" customFormat="1" ht="43.5" customHeight="1">
      <c r="A1" s="148" t="s">
        <v>67</v>
      </c>
      <c r="B1" s="148" t="s">
        <v>362</v>
      </c>
      <c r="C1" s="148" t="s">
        <v>86</v>
      </c>
      <c r="D1" s="148" t="s">
        <v>83</v>
      </c>
      <c r="E1" s="148" t="s">
        <v>185</v>
      </c>
      <c r="F1" s="148" t="s">
        <v>225</v>
      </c>
      <c r="G1" s="148" t="s">
        <v>202</v>
      </c>
      <c r="H1" s="148" t="s">
        <v>206</v>
      </c>
      <c r="I1" s="148" t="s">
        <v>224</v>
      </c>
      <c r="J1" s="148" t="s">
        <v>241</v>
      </c>
      <c r="K1" s="148" t="s">
        <v>245</v>
      </c>
      <c r="L1" s="148"/>
      <c r="M1" s="148"/>
      <c r="N1" s="99" t="s">
        <v>281</v>
      </c>
      <c r="O1" s="148" t="s">
        <v>272</v>
      </c>
      <c r="P1" s="148" t="s">
        <v>296</v>
      </c>
      <c r="Q1" s="148" t="s">
        <v>340</v>
      </c>
      <c r="R1" s="148" t="s">
        <v>21</v>
      </c>
      <c r="S1" s="148" t="s">
        <v>29</v>
      </c>
      <c r="T1" s="161" t="s">
        <v>35</v>
      </c>
      <c r="U1" s="161" t="s">
        <v>40</v>
      </c>
      <c r="V1" s="458"/>
      <c r="W1" s="459" t="s">
        <v>325</v>
      </c>
      <c r="X1" s="407" t="s">
        <v>294</v>
      </c>
      <c r="Y1" s="407" t="s">
        <v>308</v>
      </c>
      <c r="Z1" s="148"/>
      <c r="AA1" s="207" t="s">
        <v>363</v>
      </c>
      <c r="AB1" s="207"/>
      <c r="AC1" s="207" t="s">
        <v>364</v>
      </c>
      <c r="AD1" s="207"/>
      <c r="AF1" s="161" t="s">
        <v>337</v>
      </c>
      <c r="AH1" s="148" t="s">
        <v>338</v>
      </c>
      <c r="AI1" s="148" t="s">
        <v>339</v>
      </c>
      <c r="AK1" s="148" t="s">
        <v>354</v>
      </c>
      <c r="AM1" s="148" t="s">
        <v>355</v>
      </c>
      <c r="AP1" s="148" t="s">
        <v>371</v>
      </c>
      <c r="AQ1" s="148" t="s">
        <v>370</v>
      </c>
      <c r="AS1" s="407" t="s">
        <v>376</v>
      </c>
      <c r="AU1" s="161" t="s">
        <v>384</v>
      </c>
      <c r="AW1" s="409" t="s">
        <v>549</v>
      </c>
      <c r="AX1" s="409" t="s">
        <v>550</v>
      </c>
      <c r="AZ1" s="1380" t="s">
        <v>583</v>
      </c>
      <c r="BA1" s="1380"/>
      <c r="BC1" s="827" t="s">
        <v>726</v>
      </c>
    </row>
    <row r="2" spans="1:55" ht="90">
      <c r="A2" s="6" t="s">
        <v>101</v>
      </c>
      <c r="B2" s="44">
        <v>2000</v>
      </c>
      <c r="C2" s="44">
        <v>2013</v>
      </c>
      <c r="D2" s="44" t="s">
        <v>84</v>
      </c>
      <c r="E2" s="143" t="s">
        <v>186</v>
      </c>
      <c r="F2" s="143" t="s">
        <v>226</v>
      </c>
      <c r="G2" s="143" t="s">
        <v>200</v>
      </c>
      <c r="H2" s="143" t="s">
        <v>204</v>
      </c>
      <c r="I2" s="143" t="s">
        <v>93</v>
      </c>
      <c r="J2" s="143" t="s">
        <v>242</v>
      </c>
      <c r="K2" s="144" t="s">
        <v>246</v>
      </c>
      <c r="L2" s="178" t="s">
        <v>246</v>
      </c>
      <c r="M2" s="144">
        <v>1</v>
      </c>
      <c r="N2" s="658" t="s">
        <v>285</v>
      </c>
      <c r="O2" s="528" t="s">
        <v>644</v>
      </c>
      <c r="P2" s="662" t="s">
        <v>42</v>
      </c>
      <c r="Q2" s="180" t="s">
        <v>3</v>
      </c>
      <c r="R2" s="183" t="s">
        <v>24</v>
      </c>
      <c r="S2" s="181" t="s">
        <v>26</v>
      </c>
      <c r="T2" s="182" t="s">
        <v>30</v>
      </c>
      <c r="U2" s="178" t="s">
        <v>36</v>
      </c>
      <c r="V2" s="1039">
        <v>1</v>
      </c>
      <c r="W2" s="460"/>
      <c r="X2" s="461" t="s">
        <v>614</v>
      </c>
      <c r="Y2" s="44" t="s">
        <v>639</v>
      </c>
      <c r="Z2" s="160"/>
      <c r="AA2" s="753" t="s">
        <v>719</v>
      </c>
      <c r="AB2" s="755" t="s">
        <v>719</v>
      </c>
      <c r="AC2" s="44" t="s">
        <v>310</v>
      </c>
      <c r="AD2" s="209" t="s">
        <v>310</v>
      </c>
      <c r="AF2" s="45" t="s">
        <v>36</v>
      </c>
      <c r="AH2" s="143" t="s">
        <v>342</v>
      </c>
      <c r="AI2" s="143" t="s">
        <v>342</v>
      </c>
      <c r="AK2" s="143" t="s">
        <v>346</v>
      </c>
      <c r="AM2" s="143" t="s">
        <v>356</v>
      </c>
      <c r="AP2" s="1141" t="s">
        <v>614</v>
      </c>
      <c r="AQ2" s="1035" t="s">
        <v>772</v>
      </c>
      <c r="AS2" s="44" t="s">
        <v>374</v>
      </c>
      <c r="AU2" s="45" t="s">
        <v>377</v>
      </c>
      <c r="AW2" s="410" t="s">
        <v>551</v>
      </c>
      <c r="AX2" s="411" t="s">
        <v>551</v>
      </c>
      <c r="AZ2" s="446" t="s">
        <v>584</v>
      </c>
      <c r="BA2" s="447" t="s">
        <v>585</v>
      </c>
      <c r="BC2" s="804" t="s">
        <v>727</v>
      </c>
    </row>
    <row r="3" spans="1:55" ht="101.25">
      <c r="A3" s="6" t="s">
        <v>102</v>
      </c>
      <c r="B3" s="44">
        <v>2001</v>
      </c>
      <c r="C3" s="44">
        <v>2014</v>
      </c>
      <c r="D3" s="44" t="s">
        <v>85</v>
      </c>
      <c r="E3" s="143" t="s">
        <v>187</v>
      </c>
      <c r="F3" s="143" t="s">
        <v>227</v>
      </c>
      <c r="G3" s="143" t="s">
        <v>201</v>
      </c>
      <c r="H3" s="143" t="s">
        <v>205</v>
      </c>
      <c r="I3" s="143" t="s">
        <v>49</v>
      </c>
      <c r="J3" s="143" t="s">
        <v>282</v>
      </c>
      <c r="K3" s="144" t="s">
        <v>248</v>
      </c>
      <c r="L3" s="144" t="s">
        <v>248</v>
      </c>
      <c r="M3" s="144">
        <v>2</v>
      </c>
      <c r="N3" s="658" t="s">
        <v>259</v>
      </c>
      <c r="O3" s="528" t="s">
        <v>645</v>
      </c>
      <c r="P3" s="662" t="s">
        <v>43</v>
      </c>
      <c r="Q3" s="180" t="s">
        <v>301</v>
      </c>
      <c r="R3" s="179" t="s">
        <v>303</v>
      </c>
      <c r="S3" s="181" t="s">
        <v>27</v>
      </c>
      <c r="T3" s="182" t="s">
        <v>31</v>
      </c>
      <c r="U3" s="178" t="s">
        <v>37</v>
      </c>
      <c r="V3" s="1039">
        <v>2</v>
      </c>
      <c r="W3" s="460"/>
      <c r="X3" s="461" t="s">
        <v>772</v>
      </c>
      <c r="Y3" s="44" t="s">
        <v>639</v>
      </c>
      <c r="Z3" s="160"/>
      <c r="AA3" s="753" t="s">
        <v>720</v>
      </c>
      <c r="AB3" s="755" t="s">
        <v>720</v>
      </c>
      <c r="AC3" s="44" t="s">
        <v>311</v>
      </c>
      <c r="AD3" s="209" t="s">
        <v>311</v>
      </c>
      <c r="AF3" s="45" t="s">
        <v>37</v>
      </c>
      <c r="AH3" s="143" t="s">
        <v>365</v>
      </c>
      <c r="AI3" s="143" t="s">
        <v>344</v>
      </c>
      <c r="AK3" s="143" t="s">
        <v>347</v>
      </c>
      <c r="AM3" s="143" t="s">
        <v>357</v>
      </c>
      <c r="AP3" s="1141" t="s">
        <v>773</v>
      </c>
      <c r="AQ3" s="1035" t="s">
        <v>615</v>
      </c>
      <c r="AS3" s="44" t="s">
        <v>375</v>
      </c>
      <c r="AU3" s="45" t="s">
        <v>378</v>
      </c>
      <c r="AW3" s="410" t="s">
        <v>552</v>
      </c>
      <c r="AX3" s="411" t="s">
        <v>552</v>
      </c>
      <c r="AZ3" s="146" t="s">
        <v>655</v>
      </c>
      <c r="BA3" s="179" t="s">
        <v>654</v>
      </c>
      <c r="BC3" s="804" t="s">
        <v>728</v>
      </c>
    </row>
    <row r="4" spans="1:55" ht="101.25">
      <c r="A4" s="6" t="s">
        <v>103</v>
      </c>
      <c r="B4" s="44">
        <v>2002</v>
      </c>
      <c r="C4" s="44">
        <v>2015</v>
      </c>
      <c r="E4" s="143" t="s">
        <v>188</v>
      </c>
      <c r="F4" s="143" t="s">
        <v>228</v>
      </c>
      <c r="H4" s="143" t="s">
        <v>2</v>
      </c>
      <c r="I4" s="143" t="s">
        <v>50</v>
      </c>
      <c r="J4" s="143" t="s">
        <v>283</v>
      </c>
      <c r="K4" s="144" t="s">
        <v>249</v>
      </c>
      <c r="L4" s="144" t="s">
        <v>249</v>
      </c>
      <c r="M4" s="144">
        <v>3</v>
      </c>
      <c r="N4" s="658" t="s">
        <v>286</v>
      </c>
      <c r="O4" s="545" t="s">
        <v>646</v>
      </c>
      <c r="Q4" s="180" t="s">
        <v>23</v>
      </c>
      <c r="R4" s="179" t="s">
        <v>472</v>
      </c>
      <c r="S4" s="181" t="s">
        <v>28</v>
      </c>
      <c r="T4" s="182" t="s">
        <v>32</v>
      </c>
      <c r="U4" s="178" t="s">
        <v>38</v>
      </c>
      <c r="V4" s="1039">
        <v>3</v>
      </c>
      <c r="W4" s="460"/>
      <c r="X4" s="461" t="s">
        <v>763</v>
      </c>
      <c r="Y4" s="753" t="s">
        <v>639</v>
      </c>
      <c r="Z4" s="208"/>
      <c r="AC4" s="44" t="s">
        <v>312</v>
      </c>
      <c r="AD4" s="209" t="s">
        <v>312</v>
      </c>
      <c r="AF4" s="45" t="s">
        <v>38</v>
      </c>
      <c r="AH4" s="45" t="s">
        <v>368</v>
      </c>
      <c r="AK4" s="143" t="s">
        <v>348</v>
      </c>
      <c r="AM4" s="143" t="s">
        <v>358</v>
      </c>
      <c r="AP4" s="1141" t="s">
        <v>772</v>
      </c>
      <c r="AQ4" s="1035" t="s">
        <v>616</v>
      </c>
      <c r="AS4" s="44" t="s">
        <v>345</v>
      </c>
      <c r="AU4" s="45" t="s">
        <v>379</v>
      </c>
      <c r="AW4" s="410" t="s">
        <v>553</v>
      </c>
      <c r="AX4" s="411" t="s">
        <v>553</v>
      </c>
      <c r="AZ4" s="146" t="s">
        <v>665</v>
      </c>
      <c r="BA4" s="179" t="s">
        <v>664</v>
      </c>
      <c r="BC4" s="804" t="s">
        <v>729</v>
      </c>
    </row>
    <row r="5" spans="1:55" ht="33.75">
      <c r="A5" s="6" t="s">
        <v>104</v>
      </c>
      <c r="B5" s="44">
        <v>2003</v>
      </c>
      <c r="C5" s="44">
        <v>2016</v>
      </c>
      <c r="E5" s="143" t="s">
        <v>189</v>
      </c>
      <c r="F5" s="143" t="s">
        <v>229</v>
      </c>
      <c r="I5" s="143" t="s">
        <v>51</v>
      </c>
      <c r="K5" s="144" t="s">
        <v>247</v>
      </c>
      <c r="L5" s="144" t="s">
        <v>247</v>
      </c>
      <c r="M5" s="144">
        <v>4</v>
      </c>
      <c r="N5" s="659" t="s">
        <v>287</v>
      </c>
      <c r="O5" s="545" t="s">
        <v>647</v>
      </c>
      <c r="Q5" s="180" t="s">
        <v>302</v>
      </c>
      <c r="R5" s="179" t="s">
        <v>304</v>
      </c>
      <c r="T5" s="45" t="s">
        <v>33</v>
      </c>
      <c r="U5" s="178" t="s">
        <v>39</v>
      </c>
      <c r="V5" s="1039">
        <v>4</v>
      </c>
      <c r="W5" s="460"/>
      <c r="X5" s="461" t="s">
        <v>615</v>
      </c>
      <c r="Y5" s="753" t="s">
        <v>663</v>
      </c>
      <c r="Z5" s="208">
        <v>1</v>
      </c>
      <c r="AF5" s="45" t="s">
        <v>327</v>
      </c>
      <c r="AH5" s="143" t="s">
        <v>366</v>
      </c>
      <c r="AK5" s="143" t="s">
        <v>349</v>
      </c>
      <c r="AM5" s="143" t="s">
        <v>359</v>
      </c>
      <c r="AP5" s="1141" t="s">
        <v>615</v>
      </c>
      <c r="AQ5" s="1035" t="s">
        <v>763</v>
      </c>
      <c r="AU5" s="45" t="s">
        <v>380</v>
      </c>
      <c r="AW5" s="410" t="s">
        <v>554</v>
      </c>
      <c r="AX5" s="411" t="s">
        <v>554</v>
      </c>
      <c r="AZ5" s="546" t="s">
        <v>666</v>
      </c>
      <c r="BA5" s="570" t="s">
        <v>672</v>
      </c>
      <c r="BC5" s="804" t="s">
        <v>730</v>
      </c>
    </row>
    <row r="6" spans="1:55" ht="45">
      <c r="A6" s="6" t="s">
        <v>105</v>
      </c>
      <c r="B6" s="44">
        <v>2004</v>
      </c>
      <c r="C6" s="44">
        <v>2017</v>
      </c>
      <c r="E6" s="143" t="s">
        <v>190</v>
      </c>
      <c r="F6" s="147"/>
      <c r="G6" s="148" t="s">
        <v>291</v>
      </c>
      <c r="H6" s="148" t="s">
        <v>258</v>
      </c>
      <c r="I6" s="143" t="s">
        <v>68</v>
      </c>
      <c r="J6" s="148" t="s">
        <v>264</v>
      </c>
      <c r="N6" s="659" t="s">
        <v>288</v>
      </c>
      <c r="O6" s="545" t="s">
        <v>648</v>
      </c>
      <c r="R6" s="179" t="s">
        <v>3</v>
      </c>
      <c r="T6" s="45" t="s">
        <v>34</v>
      </c>
      <c r="U6" s="178" t="s">
        <v>327</v>
      </c>
      <c r="V6" s="1039">
        <v>5</v>
      </c>
      <c r="W6" s="460"/>
      <c r="X6" s="753" t="s">
        <v>616</v>
      </c>
      <c r="Y6" s="753" t="s">
        <v>673</v>
      </c>
      <c r="Z6" s="208"/>
      <c r="AA6" s="219"/>
      <c r="AH6" s="143" t="s">
        <v>367</v>
      </c>
      <c r="AK6" s="143" t="s">
        <v>350</v>
      </c>
      <c r="AM6" s="143" t="s">
        <v>360</v>
      </c>
      <c r="AP6" s="1141" t="s">
        <v>616</v>
      </c>
      <c r="AQ6" s="1035" t="s">
        <v>617</v>
      </c>
      <c r="AU6" s="220" t="s">
        <v>381</v>
      </c>
      <c r="AW6" s="410" t="s">
        <v>555</v>
      </c>
      <c r="AX6" s="411" t="s">
        <v>555</v>
      </c>
      <c r="AZ6" s="546" t="s">
        <v>667</v>
      </c>
      <c r="BA6" s="570" t="s">
        <v>677</v>
      </c>
    </row>
    <row r="7" spans="1:55" ht="33.75">
      <c r="A7" s="6" t="s">
        <v>106</v>
      </c>
      <c r="B7" s="44">
        <v>2005</v>
      </c>
      <c r="E7" s="143" t="s">
        <v>191</v>
      </c>
      <c r="F7" s="147"/>
      <c r="G7" s="143" t="s">
        <v>255</v>
      </c>
      <c r="H7" s="143" t="s">
        <v>257</v>
      </c>
      <c r="I7" s="143" t="s">
        <v>69</v>
      </c>
      <c r="J7" s="143" t="s">
        <v>284</v>
      </c>
      <c r="N7" s="660" t="s">
        <v>289</v>
      </c>
      <c r="O7" s="545" t="s">
        <v>649</v>
      </c>
      <c r="U7" s="178" t="s">
        <v>85</v>
      </c>
      <c r="V7" s="1040" t="s">
        <v>69</v>
      </c>
      <c r="W7" s="460"/>
      <c r="X7" s="753" t="s">
        <v>617</v>
      </c>
      <c r="Y7" s="753" t="s">
        <v>663</v>
      </c>
      <c r="Z7" s="208"/>
      <c r="AA7" s="219"/>
      <c r="AH7" s="143" t="s">
        <v>343</v>
      </c>
      <c r="AK7" s="143" t="s">
        <v>351</v>
      </c>
      <c r="AM7" s="143" t="s">
        <v>361</v>
      </c>
      <c r="AP7" s="1141" t="s">
        <v>763</v>
      </c>
      <c r="AQ7" s="1035" t="s">
        <v>618</v>
      </c>
      <c r="AU7" s="220" t="s">
        <v>382</v>
      </c>
      <c r="AW7" s="410" t="s">
        <v>556</v>
      </c>
      <c r="AX7" s="411" t="s">
        <v>556</v>
      </c>
      <c r="AZ7" s="546" t="s">
        <v>685</v>
      </c>
      <c r="BA7" s="570" t="s">
        <v>686</v>
      </c>
    </row>
    <row r="8" spans="1:55" ht="33.75">
      <c r="A8" s="6" t="s">
        <v>107</v>
      </c>
      <c r="B8" s="44">
        <v>2006</v>
      </c>
      <c r="E8" s="143" t="s">
        <v>192</v>
      </c>
      <c r="F8" s="147"/>
      <c r="G8" s="143" t="s">
        <v>256</v>
      </c>
      <c r="H8" s="143" t="s">
        <v>263</v>
      </c>
      <c r="I8" s="143" t="s">
        <v>183</v>
      </c>
      <c r="J8" s="143" t="s">
        <v>280</v>
      </c>
      <c r="N8" s="661" t="s">
        <v>290</v>
      </c>
      <c r="O8" s="545" t="s">
        <v>650</v>
      </c>
      <c r="V8" s="1040" t="s">
        <v>183</v>
      </c>
      <c r="W8" s="460"/>
      <c r="X8" s="753" t="s">
        <v>618</v>
      </c>
      <c r="Y8" s="753" t="s">
        <v>663</v>
      </c>
      <c r="Z8" s="208"/>
      <c r="AA8" s="219"/>
      <c r="AK8" s="143" t="s">
        <v>352</v>
      </c>
      <c r="AP8" s="1141" t="s">
        <v>617</v>
      </c>
      <c r="AQ8" s="1035" t="s">
        <v>621</v>
      </c>
      <c r="AU8" s="220" t="s">
        <v>383</v>
      </c>
      <c r="AW8" s="410" t="s">
        <v>557</v>
      </c>
      <c r="AX8" s="411" t="s">
        <v>557</v>
      </c>
      <c r="AZ8" s="146" t="s">
        <v>693</v>
      </c>
      <c r="BA8" s="179" t="s">
        <v>692</v>
      </c>
    </row>
    <row r="9" spans="1:55" ht="56.25">
      <c r="A9" s="6" t="s">
        <v>108</v>
      </c>
      <c r="B9" s="44">
        <v>2007</v>
      </c>
      <c r="E9" s="143" t="s">
        <v>193</v>
      </c>
      <c r="F9" s="147"/>
      <c r="G9" s="143" t="s">
        <v>263</v>
      </c>
      <c r="I9" s="143" t="s">
        <v>184</v>
      </c>
      <c r="O9" s="545" t="s">
        <v>651</v>
      </c>
      <c r="V9" s="1040" t="s">
        <v>184</v>
      </c>
      <c r="W9" s="460"/>
      <c r="X9" s="753" t="s">
        <v>619</v>
      </c>
      <c r="Y9" s="753" t="s">
        <v>639</v>
      </c>
      <c r="Z9" s="208">
        <v>1</v>
      </c>
      <c r="AA9" s="219"/>
      <c r="AK9" s="143" t="s">
        <v>353</v>
      </c>
      <c r="AP9" s="1141" t="s">
        <v>618</v>
      </c>
      <c r="AQ9" s="1035" t="s">
        <v>620</v>
      </c>
      <c r="AW9" s="410" t="s">
        <v>558</v>
      </c>
      <c r="AX9" s="411" t="s">
        <v>558</v>
      </c>
      <c r="AZ9" s="146" t="s">
        <v>770</v>
      </c>
      <c r="BA9" s="179" t="s">
        <v>604</v>
      </c>
    </row>
    <row r="10" spans="1:55" ht="45">
      <c r="A10" s="6" t="s">
        <v>109</v>
      </c>
      <c r="B10" s="44">
        <v>2008</v>
      </c>
      <c r="E10" s="143" t="s">
        <v>194</v>
      </c>
      <c r="F10" s="147"/>
      <c r="I10" s="143" t="s">
        <v>208</v>
      </c>
      <c r="O10" s="545" t="s">
        <v>652</v>
      </c>
      <c r="V10" s="1041" t="s">
        <v>208</v>
      </c>
      <c r="W10" s="1038"/>
      <c r="X10" s="1036" t="s">
        <v>620</v>
      </c>
      <c r="Y10" s="1037" t="s">
        <v>687</v>
      </c>
      <c r="Z10" s="208"/>
      <c r="AP10" s="1141" t="s">
        <v>621</v>
      </c>
      <c r="AQ10" s="1035" t="s">
        <v>619</v>
      </c>
      <c r="AW10" s="410" t="s">
        <v>559</v>
      </c>
      <c r="AX10" s="411" t="s">
        <v>559</v>
      </c>
    </row>
    <row r="11" spans="1:55" ht="112.5">
      <c r="A11" s="6" t="s">
        <v>110</v>
      </c>
      <c r="B11" s="44">
        <v>2009</v>
      </c>
      <c r="E11" s="143" t="s">
        <v>195</v>
      </c>
      <c r="F11" s="147"/>
      <c r="I11" s="143" t="s">
        <v>209</v>
      </c>
      <c r="O11" s="528" t="s">
        <v>653</v>
      </c>
      <c r="V11" s="1040" t="s">
        <v>209</v>
      </c>
      <c r="W11" s="462"/>
      <c r="X11" s="461" t="s">
        <v>621</v>
      </c>
      <c r="Y11" s="753" t="s">
        <v>675</v>
      </c>
      <c r="Z11" s="208"/>
      <c r="AP11" s="1141" t="s">
        <v>620</v>
      </c>
      <c r="AQ11" s="742" t="s">
        <v>614</v>
      </c>
      <c r="AW11" s="410" t="s">
        <v>560</v>
      </c>
      <c r="AX11" s="411" t="s">
        <v>560</v>
      </c>
    </row>
    <row r="12" spans="1:55" ht="33.75">
      <c r="A12" s="6" t="s">
        <v>65</v>
      </c>
      <c r="B12" s="44">
        <v>2010</v>
      </c>
      <c r="E12" s="143" t="s">
        <v>196</v>
      </c>
      <c r="F12" s="147"/>
      <c r="G12" s="148" t="s">
        <v>292</v>
      </c>
      <c r="H12" s="148" t="s">
        <v>260</v>
      </c>
      <c r="I12" s="143" t="s">
        <v>210</v>
      </c>
      <c r="O12" s="528" t="s">
        <v>3</v>
      </c>
      <c r="V12" s="1040" t="s">
        <v>210</v>
      </c>
      <c r="W12" s="546"/>
      <c r="X12" s="461" t="s">
        <v>766</v>
      </c>
      <c r="Y12" s="753" t="s">
        <v>639</v>
      </c>
      <c r="AP12" s="1141" t="s">
        <v>619</v>
      </c>
      <c r="AW12" s="410" t="s">
        <v>209</v>
      </c>
      <c r="AX12" s="411" t="s">
        <v>209</v>
      </c>
    </row>
    <row r="13" spans="1:55" ht="22.5">
      <c r="A13" s="6" t="s">
        <v>111</v>
      </c>
      <c r="B13" s="44">
        <v>2011</v>
      </c>
      <c r="E13" s="143" t="s">
        <v>197</v>
      </c>
      <c r="F13" s="147"/>
      <c r="G13" s="143" t="s">
        <v>261</v>
      </c>
      <c r="H13" s="143" t="s">
        <v>262</v>
      </c>
      <c r="I13" s="143" t="s">
        <v>211</v>
      </c>
      <c r="V13" s="1040" t="s">
        <v>211</v>
      </c>
      <c r="W13" s="546"/>
      <c r="X13" s="546"/>
      <c r="Y13" s="546"/>
      <c r="AW13" s="410" t="s">
        <v>210</v>
      </c>
      <c r="AX13" s="411" t="s">
        <v>210</v>
      </c>
    </row>
    <row r="14" spans="1:55" ht="45">
      <c r="A14" s="6" t="s">
        <v>66</v>
      </c>
      <c r="B14" s="44">
        <v>2012</v>
      </c>
      <c r="G14" s="143" t="s">
        <v>263</v>
      </c>
      <c r="H14" s="143" t="s">
        <v>263</v>
      </c>
      <c r="I14" s="143" t="s">
        <v>212</v>
      </c>
      <c r="N14" s="99" t="s">
        <v>316</v>
      </c>
      <c r="V14" s="1039">
        <v>13</v>
      </c>
      <c r="W14" s="460"/>
      <c r="X14" s="461" t="s">
        <v>773</v>
      </c>
      <c r="Y14" s="753" t="s">
        <v>639</v>
      </c>
      <c r="AW14" s="410" t="s">
        <v>211</v>
      </c>
      <c r="AX14" s="411" t="s">
        <v>211</v>
      </c>
    </row>
    <row r="15" spans="1:55" ht="63.75">
      <c r="A15" s="6" t="s">
        <v>441</v>
      </c>
      <c r="B15" s="44">
        <v>2013</v>
      </c>
      <c r="I15" s="143" t="s">
        <v>213</v>
      </c>
      <c r="N15" s="177" t="s">
        <v>324</v>
      </c>
      <c r="V15" s="529"/>
      <c r="W15" s="529"/>
      <c r="X15" s="218"/>
      <c r="Y15" s="529"/>
      <c r="AW15" s="410" t="s">
        <v>212</v>
      </c>
      <c r="AX15" s="411" t="s">
        <v>212</v>
      </c>
    </row>
    <row r="16" spans="1:55" ht="21" customHeight="1">
      <c r="A16" s="6" t="s">
        <v>112</v>
      </c>
      <c r="B16" s="44">
        <v>2014</v>
      </c>
      <c r="I16" s="143" t="s">
        <v>214</v>
      </c>
      <c r="N16" s="177" t="s">
        <v>323</v>
      </c>
      <c r="AW16" s="410" t="s">
        <v>213</v>
      </c>
      <c r="AX16" s="411" t="s">
        <v>213</v>
      </c>
    </row>
    <row r="17" spans="1:50" ht="21" customHeight="1">
      <c r="A17" s="6" t="s">
        <v>113</v>
      </c>
      <c r="B17" s="44">
        <v>2015</v>
      </c>
      <c r="I17" s="143" t="s">
        <v>215</v>
      </c>
      <c r="N17" s="177" t="s">
        <v>322</v>
      </c>
      <c r="X17" s="218"/>
      <c r="AW17" s="410" t="s">
        <v>214</v>
      </c>
      <c r="AX17" s="411" t="s">
        <v>214</v>
      </c>
    </row>
    <row r="18" spans="1:50" ht="21" customHeight="1">
      <c r="A18" s="6" t="s">
        <v>114</v>
      </c>
      <c r="B18" s="44">
        <v>2016</v>
      </c>
      <c r="I18" s="143" t="s">
        <v>216</v>
      </c>
      <c r="N18" s="177" t="s">
        <v>321</v>
      </c>
      <c r="X18" s="218"/>
      <c r="AW18" s="410" t="s">
        <v>215</v>
      </c>
      <c r="AX18" s="411" t="s">
        <v>215</v>
      </c>
    </row>
    <row r="19" spans="1:50" ht="21" customHeight="1">
      <c r="A19" s="6" t="s">
        <v>115</v>
      </c>
      <c r="B19" s="44">
        <v>2017</v>
      </c>
      <c r="I19" s="143" t="s">
        <v>217</v>
      </c>
      <c r="N19" s="177" t="s">
        <v>320</v>
      </c>
      <c r="X19" s="218"/>
      <c r="AW19" s="410" t="s">
        <v>216</v>
      </c>
      <c r="AX19" s="411" t="s">
        <v>216</v>
      </c>
    </row>
    <row r="20" spans="1:50" ht="21" customHeight="1">
      <c r="A20" s="6" t="s">
        <v>116</v>
      </c>
      <c r="B20" s="44">
        <v>2018</v>
      </c>
      <c r="I20" s="143" t="s">
        <v>218</v>
      </c>
      <c r="N20" s="177" t="s">
        <v>319</v>
      </c>
      <c r="AW20" s="410" t="s">
        <v>217</v>
      </c>
      <c r="AX20" s="411" t="s">
        <v>217</v>
      </c>
    </row>
    <row r="21" spans="1:50" ht="21" customHeight="1">
      <c r="A21" s="6" t="s">
        <v>117</v>
      </c>
      <c r="B21" s="44">
        <v>2019</v>
      </c>
      <c r="I21" s="143" t="s">
        <v>219</v>
      </c>
      <c r="N21" s="177" t="s">
        <v>318</v>
      </c>
      <c r="AW21" s="410" t="s">
        <v>218</v>
      </c>
      <c r="AX21" s="411" t="s">
        <v>218</v>
      </c>
    </row>
    <row r="22" spans="1:50" ht="21" customHeight="1">
      <c r="A22" s="6" t="s">
        <v>118</v>
      </c>
      <c r="B22" s="44">
        <v>2020</v>
      </c>
      <c r="N22" s="177" t="s">
        <v>317</v>
      </c>
      <c r="AW22" s="410" t="s">
        <v>219</v>
      </c>
      <c r="AX22" s="411" t="s">
        <v>219</v>
      </c>
    </row>
    <row r="23" spans="1:50" ht="21" customHeight="1">
      <c r="A23" s="6" t="s">
        <v>119</v>
      </c>
      <c r="B23" s="44">
        <v>2021</v>
      </c>
      <c r="AW23" s="410" t="s">
        <v>561</v>
      </c>
      <c r="AX23" s="411" t="s">
        <v>561</v>
      </c>
    </row>
    <row r="24" spans="1:50" ht="21" customHeight="1">
      <c r="A24" s="6" t="s">
        <v>120</v>
      </c>
      <c r="B24" s="44">
        <v>2022</v>
      </c>
      <c r="AW24" s="410" t="s">
        <v>562</v>
      </c>
      <c r="AX24" s="411" t="s">
        <v>562</v>
      </c>
    </row>
    <row r="25" spans="1:50">
      <c r="A25" s="6" t="s">
        <v>121</v>
      </c>
      <c r="B25" s="44">
        <v>2023</v>
      </c>
      <c r="AW25" s="410" t="s">
        <v>563</v>
      </c>
      <c r="AX25" s="411" t="s">
        <v>563</v>
      </c>
    </row>
    <row r="26" spans="1:50">
      <c r="A26" s="6" t="s">
        <v>122</v>
      </c>
      <c r="B26" s="44">
        <v>2024</v>
      </c>
      <c r="AX26" s="411" t="s">
        <v>564</v>
      </c>
    </row>
    <row r="27" spans="1:50">
      <c r="A27" s="6" t="s">
        <v>123</v>
      </c>
      <c r="B27" s="44">
        <v>2025</v>
      </c>
      <c r="AX27" s="411" t="s">
        <v>565</v>
      </c>
    </row>
    <row r="28" spans="1:50">
      <c r="A28" s="6" t="s">
        <v>124</v>
      </c>
      <c r="D28" s="270"/>
      <c r="E28" s="271"/>
      <c r="F28" s="271"/>
      <c r="H28" s="272" t="s">
        <v>408</v>
      </c>
      <c r="AX28" s="411" t="s">
        <v>566</v>
      </c>
    </row>
    <row r="29" spans="1:50">
      <c r="A29" s="6" t="s">
        <v>125</v>
      </c>
      <c r="D29" s="273" t="s">
        <v>409</v>
      </c>
      <c r="E29" s="274" t="str">
        <f>IF(periodStart = "","", periodStart)</f>
        <v>01.01.2019</v>
      </c>
      <c r="F29" s="274" t="str">
        <f>IF(periodEnd = "","", periodEnd)</f>
        <v>31.12.2019</v>
      </c>
      <c r="H29" s="275" t="s">
        <v>3298</v>
      </c>
      <c r="AX29" s="411" t="s">
        <v>567</v>
      </c>
    </row>
    <row r="30" spans="1:50">
      <c r="A30" s="6" t="s">
        <v>126</v>
      </c>
      <c r="D30" s="276"/>
      <c r="E30" s="277"/>
      <c r="F30" s="277"/>
      <c r="AX30" s="411" t="s">
        <v>568</v>
      </c>
    </row>
    <row r="31" spans="1:50" ht="12.75">
      <c r="A31" s="6" t="s">
        <v>127</v>
      </c>
      <c r="D31" s="270"/>
      <c r="E31" s="271"/>
      <c r="F31" s="271"/>
      <c r="H31" s="278"/>
      <c r="AX31" s="411" t="s">
        <v>569</v>
      </c>
    </row>
    <row r="32" spans="1:50">
      <c r="A32" s="6" t="s">
        <v>128</v>
      </c>
      <c r="D32" s="273" t="s">
        <v>410</v>
      </c>
      <c r="E32" s="279"/>
      <c r="F32" s="279"/>
      <c r="H32" s="280" t="s">
        <v>411</v>
      </c>
      <c r="O32" s="529" t="s">
        <v>644</v>
      </c>
      <c r="AX32" s="411" t="s">
        <v>570</v>
      </c>
    </row>
    <row r="33" spans="1:50">
      <c r="A33" s="6" t="s">
        <v>129</v>
      </c>
      <c r="O33" s="529" t="s">
        <v>645</v>
      </c>
      <c r="AX33" s="411" t="s">
        <v>571</v>
      </c>
    </row>
    <row r="34" spans="1:50">
      <c r="A34" s="6" t="s">
        <v>130</v>
      </c>
      <c r="O34" s="529" t="s">
        <v>646</v>
      </c>
      <c r="AX34" s="411" t="s">
        <v>572</v>
      </c>
    </row>
    <row r="35" spans="1:50">
      <c r="A35" s="6" t="s">
        <v>131</v>
      </c>
      <c r="O35" s="529" t="s">
        <v>647</v>
      </c>
      <c r="X35" s="529"/>
      <c r="Y35" s="529"/>
      <c r="AX35" s="411" t="s">
        <v>573</v>
      </c>
    </row>
    <row r="36" spans="1:50">
      <c r="A36" s="6" t="s">
        <v>95</v>
      </c>
      <c r="O36" s="529" t="s">
        <v>648</v>
      </c>
      <c r="AX36" s="411" t="s">
        <v>574</v>
      </c>
    </row>
    <row r="37" spans="1:50">
      <c r="A37" s="6" t="s">
        <v>96</v>
      </c>
      <c r="O37" s="529" t="s">
        <v>649</v>
      </c>
      <c r="AX37" s="411" t="s">
        <v>575</v>
      </c>
    </row>
    <row r="38" spans="1:50">
      <c r="A38" s="6" t="s">
        <v>97</v>
      </c>
      <c r="O38" s="529" t="s">
        <v>650</v>
      </c>
      <c r="AX38" s="411" t="s">
        <v>576</v>
      </c>
    </row>
    <row r="39" spans="1:50">
      <c r="A39" s="6" t="s">
        <v>98</v>
      </c>
      <c r="O39" s="529" t="s">
        <v>651</v>
      </c>
      <c r="AX39" s="411" t="s">
        <v>524</v>
      </c>
    </row>
    <row r="40" spans="1:50">
      <c r="A40" s="6" t="s">
        <v>99</v>
      </c>
      <c r="O40" s="529" t="s">
        <v>652</v>
      </c>
      <c r="AX40" s="411" t="s">
        <v>525</v>
      </c>
    </row>
    <row r="41" spans="1:50">
      <c r="A41" s="6" t="s">
        <v>100</v>
      </c>
      <c r="O41" s="529" t="s">
        <v>653</v>
      </c>
      <c r="AX41" s="411" t="s">
        <v>526</v>
      </c>
    </row>
    <row r="42" spans="1:50">
      <c r="A42" s="6" t="s">
        <v>132</v>
      </c>
      <c r="AX42" s="411" t="s">
        <v>527</v>
      </c>
    </row>
    <row r="43" spans="1:50">
      <c r="A43" s="6" t="s">
        <v>133</v>
      </c>
      <c r="AX43" s="411" t="s">
        <v>528</v>
      </c>
    </row>
    <row r="44" spans="1:50">
      <c r="A44" s="6" t="s">
        <v>134</v>
      </c>
      <c r="AX44" s="411" t="s">
        <v>529</v>
      </c>
    </row>
    <row r="45" spans="1:50">
      <c r="A45" s="6" t="s">
        <v>135</v>
      </c>
      <c r="AX45" s="411" t="s">
        <v>530</v>
      </c>
    </row>
    <row r="46" spans="1:50">
      <c r="A46" s="6" t="s">
        <v>136</v>
      </c>
      <c r="AX46" s="411" t="s">
        <v>531</v>
      </c>
    </row>
    <row r="47" spans="1:50">
      <c r="A47" s="6" t="s">
        <v>157</v>
      </c>
      <c r="AX47" s="411" t="s">
        <v>532</v>
      </c>
    </row>
    <row r="48" spans="1:50">
      <c r="A48" s="6" t="s">
        <v>158</v>
      </c>
      <c r="AX48" s="411" t="s">
        <v>533</v>
      </c>
    </row>
    <row r="49" spans="1:50">
      <c r="A49" s="6" t="s">
        <v>159</v>
      </c>
      <c r="AX49" s="411" t="s">
        <v>534</v>
      </c>
    </row>
    <row r="50" spans="1:50">
      <c r="A50" s="6" t="s">
        <v>137</v>
      </c>
      <c r="AX50" s="411" t="s">
        <v>535</v>
      </c>
    </row>
    <row r="51" spans="1:50">
      <c r="A51" s="6" t="s">
        <v>138</v>
      </c>
      <c r="AX51" s="411" t="s">
        <v>536</v>
      </c>
    </row>
    <row r="52" spans="1:50">
      <c r="A52" s="6" t="s">
        <v>139</v>
      </c>
      <c r="AX52" s="411" t="s">
        <v>537</v>
      </c>
    </row>
    <row r="53" spans="1:50">
      <c r="A53" s="6" t="s">
        <v>140</v>
      </c>
      <c r="X53" s="481"/>
      <c r="AX53" s="411" t="s">
        <v>538</v>
      </c>
    </row>
    <row r="54" spans="1:50">
      <c r="A54" s="6" t="s">
        <v>141</v>
      </c>
      <c r="X54" s="481"/>
      <c r="AX54" s="411" t="s">
        <v>539</v>
      </c>
    </row>
    <row r="55" spans="1:50">
      <c r="A55" s="6" t="s">
        <v>142</v>
      </c>
      <c r="X55" s="481"/>
      <c r="AX55" s="411" t="s">
        <v>540</v>
      </c>
    </row>
    <row r="56" spans="1:50">
      <c r="A56" s="6" t="s">
        <v>143</v>
      </c>
      <c r="X56" s="481"/>
      <c r="AX56" s="411" t="s">
        <v>541</v>
      </c>
    </row>
    <row r="57" spans="1:50">
      <c r="A57" s="6" t="s">
        <v>388</v>
      </c>
      <c r="X57" s="481"/>
      <c r="AX57" s="411" t="s">
        <v>542</v>
      </c>
    </row>
    <row r="58" spans="1:50">
      <c r="A58" s="6" t="s">
        <v>144</v>
      </c>
      <c r="X58" s="481"/>
      <c r="AX58" s="411" t="s">
        <v>543</v>
      </c>
    </row>
    <row r="59" spans="1:50">
      <c r="A59" s="6" t="s">
        <v>145</v>
      </c>
      <c r="X59" s="481"/>
      <c r="AX59" s="411" t="s">
        <v>544</v>
      </c>
    </row>
    <row r="60" spans="1:50">
      <c r="A60" s="6" t="s">
        <v>146</v>
      </c>
      <c r="X60" s="481"/>
      <c r="AX60" s="411" t="s">
        <v>545</v>
      </c>
    </row>
    <row r="61" spans="1:50">
      <c r="A61" s="6" t="s">
        <v>147</v>
      </c>
      <c r="X61" s="481"/>
      <c r="AX61" s="411" t="s">
        <v>546</v>
      </c>
    </row>
    <row r="62" spans="1:50">
      <c r="A62" s="6" t="s">
        <v>90</v>
      </c>
      <c r="X62" s="481"/>
    </row>
    <row r="63" spans="1:50">
      <c r="A63" s="6" t="s">
        <v>148</v>
      </c>
    </row>
    <row r="64" spans="1:50">
      <c r="A64" s="6" t="s">
        <v>149</v>
      </c>
    </row>
    <row r="65" spans="1:1">
      <c r="A65" s="6" t="s">
        <v>150</v>
      </c>
    </row>
    <row r="66" spans="1:1">
      <c r="A66" s="6" t="s">
        <v>151</v>
      </c>
    </row>
    <row r="67" spans="1:1">
      <c r="A67" s="6" t="s">
        <v>152</v>
      </c>
    </row>
    <row r="68" spans="1:1">
      <c r="A68" s="6" t="s">
        <v>153</v>
      </c>
    </row>
    <row r="69" spans="1:1">
      <c r="A69" s="6" t="s">
        <v>154</v>
      </c>
    </row>
    <row r="70" spans="1:1">
      <c r="A70" s="6" t="s">
        <v>155</v>
      </c>
    </row>
    <row r="71" spans="1:1">
      <c r="A71" s="6" t="s">
        <v>156</v>
      </c>
    </row>
    <row r="72" spans="1:1">
      <c r="A72" s="6" t="s">
        <v>160</v>
      </c>
    </row>
    <row r="73" spans="1:1">
      <c r="A73" s="6" t="s">
        <v>161</v>
      </c>
    </row>
    <row r="74" spans="1:1">
      <c r="A74" s="6" t="s">
        <v>162</v>
      </c>
    </row>
    <row r="75" spans="1:1">
      <c r="A75" s="6" t="s">
        <v>163</v>
      </c>
    </row>
    <row r="76" spans="1:1">
      <c r="A76" s="6" t="s">
        <v>164</v>
      </c>
    </row>
    <row r="77" spans="1:1">
      <c r="A77" s="6" t="s">
        <v>165</v>
      </c>
    </row>
    <row r="78" spans="1:1">
      <c r="A78" s="6" t="s">
        <v>166</v>
      </c>
    </row>
    <row r="79" spans="1:1">
      <c r="A79" s="6" t="s">
        <v>94</v>
      </c>
    </row>
    <row r="80" spans="1:1">
      <c r="A80" s="6" t="s">
        <v>167</v>
      </c>
    </row>
    <row r="81" spans="1:1">
      <c r="A81" s="6" t="s">
        <v>168</v>
      </c>
    </row>
    <row r="82" spans="1:1">
      <c r="A82" s="6" t="s">
        <v>169</v>
      </c>
    </row>
    <row r="83" spans="1:1">
      <c r="A83" s="6" t="s">
        <v>44</v>
      </c>
    </row>
    <row r="84" spans="1:1">
      <c r="A84" s="6" t="s">
        <v>45</v>
      </c>
    </row>
    <row r="85" spans="1:1">
      <c r="A85" s="6" t="s">
        <v>46</v>
      </c>
    </row>
    <row r="86" spans="1:1">
      <c r="A86" s="6" t="s">
        <v>47</v>
      </c>
    </row>
    <row r="87" spans="1:1">
      <c r="A87" s="6" t="s">
        <v>48</v>
      </c>
    </row>
  </sheetData>
  <sheetProtection formatColumns="0" formatRows="0"/>
  <mergeCells count="1">
    <mergeCell ref="AZ1:BA1"/>
  </mergeCells>
  <phoneticPr fontId="15"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odCheckCyan">
    <tabColor indexed="47"/>
  </sheetPr>
  <dimension ref="A1:A132"/>
  <sheetViews>
    <sheetView showGridLines="0" workbookViewId="0"/>
  </sheetViews>
  <sheetFormatPr defaultRowHeight="11.25"/>
  <sheetData>
    <row r="1" spans="1:1">
      <c r="A1" s="1034">
        <f>IF('Форма 4.2.1 | Т-ТЭ | &gt;=25МВт'!$O$22="",1,0)</f>
        <v>1</v>
      </c>
    </row>
    <row r="2" spans="1:1">
      <c r="A2" s="1034">
        <f>IF('Форма 4.2.1 | Т-ТЭ | &gt;=25МВт'!$O$23="",1,0)</f>
        <v>1</v>
      </c>
    </row>
    <row r="3" spans="1:1">
      <c r="A3" s="1034">
        <f>IF('Форма 4.2.1 | Т-ТЭ | &gt;=25МВт'!$M$24="",1,0)</f>
        <v>1</v>
      </c>
    </row>
    <row r="4" spans="1:1">
      <c r="A4" s="1034">
        <f>IF('Форма 4.2.1 | Т-ТЭ | &gt;=25МВт'!$R$24="",1,0)</f>
        <v>1</v>
      </c>
    </row>
    <row r="5" spans="1:1">
      <c r="A5" s="1034">
        <f>IF('Форма 4.2.1 | Т-ТЭ | &gt;=25МВт'!$T$24="",1,0)</f>
        <v>1</v>
      </c>
    </row>
    <row r="6" spans="1:1">
      <c r="A6" s="1034">
        <f>IF('Форма 4.2.1 | Т-ТЭ | &gt;=25МВт'!$S$24="",1,0)</f>
        <v>0</v>
      </c>
    </row>
    <row r="7" spans="1:1">
      <c r="A7" s="1034">
        <f>IF('Форма 4.2.1 | Т-ТЭ | &gt;=25МВт'!$U$24="",1,0)</f>
        <v>0</v>
      </c>
    </row>
    <row r="8" spans="1:1">
      <c r="A8" s="1034">
        <f>IF('Форма 4.2.1 | Т-ТЭ | ТСО'!$O$22="",1,0)</f>
        <v>1</v>
      </c>
    </row>
    <row r="9" spans="1:1">
      <c r="A9" s="1034">
        <f>IF('Форма 4.2.1 | Т-ТЭ | ТСО'!$O$23="",1,0)</f>
        <v>1</v>
      </c>
    </row>
    <row r="10" spans="1:1">
      <c r="A10" s="1034">
        <f>IF('Форма 4.2.1 | Т-ТЭ | ТСО'!$M$24="",1,0)</f>
        <v>1</v>
      </c>
    </row>
    <row r="11" spans="1:1">
      <c r="A11" s="1034">
        <f>IF('Форма 4.2.1 | Т-ТЭ | ТСО'!$R$24="",1,0)</f>
        <v>1</v>
      </c>
    </row>
    <row r="12" spans="1:1">
      <c r="A12" s="1034">
        <f>IF('Форма 4.2.1 | Т-ТЭ | ТСО'!$T$24="",1,0)</f>
        <v>1</v>
      </c>
    </row>
    <row r="13" spans="1:1">
      <c r="A13" s="1034">
        <f>IF('Форма 4.2.1 | Т-ТЭ | ТСО'!$S$24="",1,0)</f>
        <v>0</v>
      </c>
    </row>
    <row r="14" spans="1:1">
      <c r="A14" s="1034">
        <f>IF('Форма 4.2.1 | Т-ТЭ | ТСО'!$U$24="",1,0)</f>
        <v>0</v>
      </c>
    </row>
    <row r="15" spans="1:1">
      <c r="A15" s="1034">
        <f>IF('Форма 4.2.1 | Т-ТЭ | потр'!$O$22="",1,0)</f>
        <v>0</v>
      </c>
    </row>
    <row r="16" spans="1:1">
      <c r="A16" s="1034">
        <f>IF('Форма 4.2.1 | Т-ТЭ | потр'!$O$23="",1,0)</f>
        <v>0</v>
      </c>
    </row>
    <row r="17" spans="1:1">
      <c r="A17" s="1034">
        <f>IF('Форма 4.2.1 | Т-ТЭ | потр'!$M$24="",1,0)</f>
        <v>0</v>
      </c>
    </row>
    <row r="18" spans="1:1">
      <c r="A18" s="1034">
        <f>IF('Форма 4.2.1 | Т-ТЭ | потр'!$R$24="",1,0)</f>
        <v>0</v>
      </c>
    </row>
    <row r="19" spans="1:1">
      <c r="A19" s="1034">
        <f>IF('Форма 4.2.1 | Т-ТЭ | потр'!$T$24="",1,0)</f>
        <v>0</v>
      </c>
    </row>
    <row r="20" spans="1:1">
      <c r="A20" s="1034">
        <f>IF('Форма 4.2.1 | Т-ТЭ | потр'!$S$24="",1,0)</f>
        <v>0</v>
      </c>
    </row>
    <row r="21" spans="1:1">
      <c r="A21" s="1034">
        <f>IF('Форма 4.2.1 | Т-ТЭ | потр'!$U$24="",1,0)</f>
        <v>0</v>
      </c>
    </row>
    <row r="22" spans="1:1">
      <c r="A22" s="1034">
        <f>IF('Форма 4.2.1 | Т-ТЭ | предел'!$O$24="",1,0)</f>
        <v>1</v>
      </c>
    </row>
    <row r="23" spans="1:1">
      <c r="A23" s="1034">
        <f>IF('Форма 4.2.1 | Т-ТЭ | предел'!$O$25="",1,0)</f>
        <v>1</v>
      </c>
    </row>
    <row r="24" spans="1:1">
      <c r="A24" s="1034">
        <f>IF('Форма 4.2.1 | Т-ТЭ | предел'!$M$26="",1,0)</f>
        <v>1</v>
      </c>
    </row>
    <row r="25" spans="1:1">
      <c r="A25" s="1034">
        <f>IF('Форма 4.2.1 | Т-ТЭ | предел'!$R$26="",1,0)</f>
        <v>1</v>
      </c>
    </row>
    <row r="26" spans="1:1">
      <c r="A26" s="1034">
        <f>IF('Форма 4.2.1 | Т-ТЭ | предел'!$T$26="",1,0)</f>
        <v>1</v>
      </c>
    </row>
    <row r="27" spans="1:1">
      <c r="A27" s="1034">
        <f>IF('Форма 4.2.1 | Т-ТЭ | предел'!$O$7="",1,0)</f>
        <v>0</v>
      </c>
    </row>
    <row r="28" spans="1:1">
      <c r="A28" s="1034">
        <f>IF('Форма 4.2.1 | Т-ТЭ | предел'!$S$26="",1,0)</f>
        <v>0</v>
      </c>
    </row>
    <row r="29" spans="1:1">
      <c r="A29" s="1034">
        <f>IF('Форма 4.2.1 | Т-ТЭ | предел'!$U$26="",1,0)</f>
        <v>0</v>
      </c>
    </row>
    <row r="30" spans="1:1">
      <c r="A30" s="1034">
        <f>IF('Форма 4.2.1 | Т-ТЭ | индикат'!$O$7="",1,0)</f>
        <v>1</v>
      </c>
    </row>
    <row r="31" spans="1:1">
      <c r="A31" s="1034">
        <f>IF('Форма 4.2.1 | Т-ТЭ | индикат'!$O$24="",1,0)</f>
        <v>1</v>
      </c>
    </row>
    <row r="32" spans="1:1">
      <c r="A32" s="1034">
        <f>IF('Форма 4.2.1 | Т-ТЭ | индикат'!$O$25="",1,0)</f>
        <v>1</v>
      </c>
    </row>
    <row r="33" spans="1:1">
      <c r="A33" s="1034">
        <f>IF('Форма 4.2.1 | Т-ТЭ | индикат'!$M$26="",1,0)</f>
        <v>1</v>
      </c>
    </row>
    <row r="34" spans="1:1">
      <c r="A34" s="1034">
        <f>IF('Форма 4.2.1 | Т-ТЭ | индикат'!$R$26="",1,0)</f>
        <v>1</v>
      </c>
    </row>
    <row r="35" spans="1:1">
      <c r="A35" s="1034">
        <f>IF('Форма 4.2.1 | Т-ТЭ | индикат'!$T$26="",1,0)</f>
        <v>1</v>
      </c>
    </row>
    <row r="36" spans="1:1">
      <c r="A36" s="1034">
        <f>IF('Форма 4.2.1 | Т-ТЭ | индикат'!$S$26="",1,0)</f>
        <v>0</v>
      </c>
    </row>
    <row r="37" spans="1:1">
      <c r="A37" s="1034">
        <f>IF('Форма 4.2.1 | Т-ТЭ | индикат'!$U$26="",1,0)</f>
        <v>0</v>
      </c>
    </row>
    <row r="38" spans="1:1">
      <c r="A38" s="1034">
        <f>IF('Форма 4.2.1 | Резерв мощности'!$O$22="",1,0)</f>
        <v>1</v>
      </c>
    </row>
    <row r="39" spans="1:1">
      <c r="A39" s="1034">
        <f>IF('Форма 4.2.1 | Резерв мощности'!$O$23="",1,0)</f>
        <v>1</v>
      </c>
    </row>
    <row r="40" spans="1:1">
      <c r="A40" s="1034">
        <f>IF('Форма 4.2.1 | Резерв мощности'!$M$24="",1,0)</f>
        <v>1</v>
      </c>
    </row>
    <row r="41" spans="1:1">
      <c r="A41" s="1034">
        <f>IF('Форма 4.2.1 | Резерв мощности'!$O$24="",1,0)</f>
        <v>1</v>
      </c>
    </row>
    <row r="42" spans="1:1">
      <c r="A42" s="1034">
        <f>IF('Форма 4.2.1 | Резерв мощности'!$R$24="",1,0)</f>
        <v>1</v>
      </c>
    </row>
    <row r="43" spans="1:1">
      <c r="A43" s="1034">
        <f>IF('Форма 4.2.1 | Резерв мощности'!$T$24="",1,0)</f>
        <v>1</v>
      </c>
    </row>
    <row r="44" spans="1:1">
      <c r="A44" s="1034">
        <f>IF('Форма 4.2.1 | Резерв мощности'!$S$24="",1,0)</f>
        <v>0</v>
      </c>
    </row>
    <row r="45" spans="1:1">
      <c r="A45" s="1034">
        <f>IF('Форма 4.2.1 | Резерв мощности'!$U$24="",1,0)</f>
        <v>0</v>
      </c>
    </row>
    <row r="46" spans="1:1">
      <c r="A46" s="1034">
        <f>IF('Форма 4.2.2 | Т-ТН'!$O$23="",1,0)</f>
        <v>1</v>
      </c>
    </row>
    <row r="47" spans="1:1">
      <c r="A47" s="1034">
        <f>IF('Форма 4.2.2 | Т-ТН'!$M$24="",1,0)</f>
        <v>1</v>
      </c>
    </row>
    <row r="48" spans="1:1">
      <c r="A48" s="1034">
        <f>IF('Форма 4.2.2 | Т-ТН'!$R$24="",1,0)</f>
        <v>1</v>
      </c>
    </row>
    <row r="49" spans="1:1">
      <c r="A49" s="1034">
        <f>IF('Форма 4.2.2 | Т-ТН'!$T$24="",1,0)</f>
        <v>1</v>
      </c>
    </row>
    <row r="50" spans="1:1">
      <c r="A50" s="1034">
        <f>IF('Форма 4.2.2 | Т-ТН'!$S$24="",1,0)</f>
        <v>0</v>
      </c>
    </row>
    <row r="51" spans="1:1">
      <c r="A51" s="1034">
        <f>IF('Форма 4.2.2 | Т-ТН'!$U$24="",1,0)</f>
        <v>0</v>
      </c>
    </row>
    <row r="52" spans="1:1">
      <c r="A52" s="1034">
        <f>IF('Форма 4.2.2 | Т-передача ТЭ'!$O$23="",1,0)</f>
        <v>1</v>
      </c>
    </row>
    <row r="53" spans="1:1">
      <c r="A53" s="1034">
        <f>IF('Форма 4.2.2 | Т-передача ТЭ'!$M$24="",1,0)</f>
        <v>1</v>
      </c>
    </row>
    <row r="54" spans="1:1">
      <c r="A54" s="1034">
        <f>IF('Форма 4.2.2 | Т-передача ТЭ'!$R$24="",1,0)</f>
        <v>1</v>
      </c>
    </row>
    <row r="55" spans="1:1">
      <c r="A55" s="1034">
        <f>IF('Форма 4.2.2 | Т-передача ТЭ'!$T$24="",1,0)</f>
        <v>1</v>
      </c>
    </row>
    <row r="56" spans="1:1">
      <c r="A56" s="1034">
        <f>IF('Форма 4.2.2 | Т-передача ТЭ'!$S$24="",1,0)</f>
        <v>0</v>
      </c>
    </row>
    <row r="57" spans="1:1">
      <c r="A57" s="1034">
        <f>IF('Форма 4.2.2 | Т-передача ТЭ'!$U$24="",1,0)</f>
        <v>0</v>
      </c>
    </row>
    <row r="58" spans="1:1">
      <c r="A58" s="1034">
        <f>IF('Форма 4.2.2 | Т-передача ТН'!$O$23="",1,0)</f>
        <v>1</v>
      </c>
    </row>
    <row r="59" spans="1:1">
      <c r="A59" s="1034">
        <f>IF('Форма 4.2.2 | Т-передача ТН'!$M$24="",1,0)</f>
        <v>1</v>
      </c>
    </row>
    <row r="60" spans="1:1">
      <c r="A60" s="1034">
        <f>IF('Форма 4.2.2 | Т-передача ТН'!$R$24="",1,0)</f>
        <v>1</v>
      </c>
    </row>
    <row r="61" spans="1:1">
      <c r="A61" s="1034">
        <f>IF('Форма 4.2.2 | Т-передача ТН'!$T$24="",1,0)</f>
        <v>1</v>
      </c>
    </row>
    <row r="62" spans="1:1">
      <c r="A62" s="1034">
        <f>IF('Форма 4.2.2 | Т-передача ТН'!$S$24="",1,0)</f>
        <v>0</v>
      </c>
    </row>
    <row r="63" spans="1:1">
      <c r="A63" s="1034">
        <f>IF('Форма 4.2.2 | Т-передача ТН'!$U$24="",1,0)</f>
        <v>0</v>
      </c>
    </row>
    <row r="64" spans="1:1">
      <c r="A64" s="1034">
        <f>IF('Форма 4.2.3 | Т-гор.вода'!$O$23="",1,0)</f>
        <v>1</v>
      </c>
    </row>
    <row r="65" spans="1:1">
      <c r="A65" s="1034">
        <f>IF('Форма 4.2.3 | Т-гор.вода'!$M$24="",1,0)</f>
        <v>0</v>
      </c>
    </row>
    <row r="66" spans="1:1">
      <c r="A66" s="1034">
        <f>IF('Форма 4.2.3 | Т-гор.вода'!$W$24="",1,0)</f>
        <v>1</v>
      </c>
    </row>
    <row r="67" spans="1:1">
      <c r="A67" s="1034">
        <f>IF('Форма 4.2.3 | Т-гор.вода'!$Y$24="",1,0)</f>
        <v>1</v>
      </c>
    </row>
    <row r="68" spans="1:1">
      <c r="A68" s="1034">
        <f>IF('Форма 4.2.3 | Т-гор.вода'!$M$25="",1,0)</f>
        <v>1</v>
      </c>
    </row>
    <row r="69" spans="1:1">
      <c r="A69" s="1034">
        <f>IF('Форма 4.2.3 | Т-гор.вода'!$X$24="",1,0)</f>
        <v>0</v>
      </c>
    </row>
    <row r="70" spans="1:1">
      <c r="A70" s="1034">
        <f>IF('Форма 4.2.3 | Т-гор.вода'!$Z$24="",1,0)</f>
        <v>0</v>
      </c>
    </row>
    <row r="71" spans="1:1">
      <c r="A71" s="1034">
        <f>IF('Форма 4.2.4 | Т-подкл'!$AB$23="",1,0)</f>
        <v>1</v>
      </c>
    </row>
    <row r="72" spans="1:1">
      <c r="A72" s="1034">
        <f>IF('Форма 4.2.4 | Т-подкл'!$AD$23="",1,0)</f>
        <v>1</v>
      </c>
    </row>
    <row r="73" spans="1:1">
      <c r="A73" s="1034">
        <f>IF('Форма 4.2.4 | Т-подкл'!$N$23="",1,0)</f>
        <v>0</v>
      </c>
    </row>
    <row r="74" spans="1:1">
      <c r="A74" s="1034">
        <f>IF('Форма 4.2.4 | Т-подкл'!$R$23="",1,0)</f>
        <v>0</v>
      </c>
    </row>
    <row r="75" spans="1:1">
      <c r="A75" s="1034">
        <f>IF('Форма 4.2.4 | Т-подкл'!$V$23="",1,0)</f>
        <v>0</v>
      </c>
    </row>
    <row r="76" spans="1:1">
      <c r="A76" s="1034">
        <f>IF('Форма 4.2.4 | Т-подкл'!$AC$23="",1,0)</f>
        <v>0</v>
      </c>
    </row>
    <row r="77" spans="1:1">
      <c r="A77" s="1034">
        <f>IF('Форма 4.2.4 | Т-подкл'!$AE$23="",1,0)</f>
        <v>0</v>
      </c>
    </row>
    <row r="78" spans="1:1">
      <c r="A78" s="1034">
        <f>IF('Форма 4.2.5 | Т-подкл(инд)'!$M$23="",1,0)</f>
        <v>1</v>
      </c>
    </row>
    <row r="79" spans="1:1">
      <c r="A79" s="1034">
        <f>IF('Форма 4.2.5 | Т-подкл(инд)'!$P$23="",1,0)</f>
        <v>1</v>
      </c>
    </row>
    <row r="80" spans="1:1">
      <c r="A80" s="1034">
        <f>IF('Форма 4.2.5 | Т-подкл(инд)'!$Q$23="",1,0)</f>
        <v>1</v>
      </c>
    </row>
    <row r="81" spans="1:1">
      <c r="A81" s="1034">
        <f>IF('Форма 4.2.5 | Т-подкл(инд)'!$R$23="",1,0)</f>
        <v>1</v>
      </c>
    </row>
    <row r="82" spans="1:1">
      <c r="A82" s="1034">
        <f>IF('Форма 4.2.5 | Т-подкл(инд)'!$S$23="",1,0)</f>
        <v>1</v>
      </c>
    </row>
    <row r="83" spans="1:1">
      <c r="A83" s="1034">
        <f>IF('Форма 4.2.5 | Т-подкл(инд)'!$T$23="",1,0)</f>
        <v>0</v>
      </c>
    </row>
    <row r="84" spans="1:1">
      <c r="A84" s="1034">
        <f>IF('Форма 4.2.5 | Т-подкл(инд)'!$V$23="",1,0)</f>
        <v>0</v>
      </c>
    </row>
    <row r="85" spans="1:1">
      <c r="A85" s="1034">
        <f>IF('Форма 4.7'!$E$12="",1,0)</f>
        <v>1</v>
      </c>
    </row>
    <row r="86" spans="1:1">
      <c r="A86" s="1034">
        <f>IF('Форма 4.7'!$F$12="",1,0)</f>
        <v>1</v>
      </c>
    </row>
    <row r="87" spans="1:1">
      <c r="A87" s="1034">
        <f>IF('Форма 4.8'!$G$11="",1,0)</f>
        <v>1</v>
      </c>
    </row>
    <row r="88" spans="1:1">
      <c r="A88" s="1034">
        <f>IF('Форма 4.8'!$G$12="",1,0)</f>
        <v>1</v>
      </c>
    </row>
    <row r="89" spans="1:1">
      <c r="A89" s="1034">
        <f>IF('Форма 4.8'!$H$12="",1,0)</f>
        <v>1</v>
      </c>
    </row>
    <row r="90" spans="1:1">
      <c r="A90" s="1034">
        <f>IF('Форма 4.8'!$H$13="",1,0)</f>
        <v>1</v>
      </c>
    </row>
    <row r="91" spans="1:1">
      <c r="A91" s="1034">
        <f>IF('Форма 4.8'!$E$15="",1,0)</f>
        <v>1</v>
      </c>
    </row>
    <row r="92" spans="1:1">
      <c r="A92" s="1034">
        <f>IF('Форма 4.8'!$H$15="",1,0)</f>
        <v>1</v>
      </c>
    </row>
    <row r="93" spans="1:1">
      <c r="A93" s="1034">
        <f>IF('Форма 4.8'!$G$18="",1,0)</f>
        <v>1</v>
      </c>
    </row>
    <row r="94" spans="1:1">
      <c r="A94" s="1034">
        <f>IF('Форма 4.8'!$G$22="",1,0)</f>
        <v>1</v>
      </c>
    </row>
    <row r="95" spans="1:1">
      <c r="A95" s="1034">
        <f>IF('Форма 4.8'!$G$25="",1,0)</f>
        <v>1</v>
      </c>
    </row>
    <row r="96" spans="1:1">
      <c r="A96" s="1034">
        <f>IF('Форма 4.8'!$E$31="",1,0)</f>
        <v>1</v>
      </c>
    </row>
    <row r="97" spans="1:1">
      <c r="A97" s="1034">
        <f>IF('Форма 4.8'!$H$31="",1,0)</f>
        <v>1</v>
      </c>
    </row>
    <row r="98" spans="1:1">
      <c r="A98" s="1034">
        <f>IF('Форма 4.8'!$G$28="",1,0)</f>
        <v>1</v>
      </c>
    </row>
    <row r="99" spans="1:1">
      <c r="A99" s="1034">
        <f>IF('Форма 1.0.2'!$E$12="",1,0)</f>
        <v>1</v>
      </c>
    </row>
    <row r="100" spans="1:1">
      <c r="A100" s="1034">
        <f>IF('Форма 1.0.2'!$F$12="",1,0)</f>
        <v>1</v>
      </c>
    </row>
    <row r="101" spans="1:1">
      <c r="A101" s="1034">
        <f>IF('Форма 1.0.2'!$G$12="",1,0)</f>
        <v>1</v>
      </c>
    </row>
    <row r="102" spans="1:1">
      <c r="A102" s="1034">
        <f>IF('Форма 1.0.2'!$H$12="",1,0)</f>
        <v>1</v>
      </c>
    </row>
    <row r="103" spans="1:1">
      <c r="A103" s="1034">
        <f>IF('Форма 1.0.2'!$I$12="",1,0)</f>
        <v>1</v>
      </c>
    </row>
    <row r="104" spans="1:1">
      <c r="A104" s="1034">
        <f>IF('Форма 1.0.2'!$J$12="",1,0)</f>
        <v>1</v>
      </c>
    </row>
    <row r="105" spans="1:1">
      <c r="A105" s="1034">
        <f>IF('Сведения об изменении'!$E$12="",1,0)</f>
        <v>1</v>
      </c>
    </row>
    <row r="106" spans="1:1">
      <c r="A106" s="1094">
        <f>IF('Форма 4.2.4 | Т-подкл'!$AA$23="",1,0)</f>
        <v>1</v>
      </c>
    </row>
    <row r="107" spans="1:1">
      <c r="A107" s="1094">
        <f>IF('Форма 4.2.4 | Т-подкл'!$Z$23="",1,0)</f>
        <v>1</v>
      </c>
    </row>
    <row r="108" spans="1:1">
      <c r="A108" s="1141">
        <f>IF(Территории!$E$12="",1,0)</f>
        <v>0</v>
      </c>
    </row>
    <row r="109" spans="1:1">
      <c r="A109" s="1141">
        <f>IF('Перечень тарифов'!$E$21="",1,0)</f>
        <v>0</v>
      </c>
    </row>
    <row r="110" spans="1:1">
      <c r="A110" s="1141">
        <f>IF('Перечень тарифов'!$F$21="",1,0)</f>
        <v>0</v>
      </c>
    </row>
    <row r="111" spans="1:1">
      <c r="A111" s="1141">
        <f>IF('Перечень тарифов'!$G$21="",1,0)</f>
        <v>0</v>
      </c>
    </row>
    <row r="112" spans="1:1">
      <c r="A112" s="1141">
        <f>IF('Перечень тарифов'!$K$21="",1,0)</f>
        <v>0</v>
      </c>
    </row>
    <row r="113" spans="1:1">
      <c r="A113" s="1141">
        <f>IF('Перечень тарифов'!$O$21="",1,0)</f>
        <v>0</v>
      </c>
    </row>
    <row r="114" spans="1:1">
      <c r="A114" s="1141">
        <f>IF('Перечень тарифов'!$S$21="",1,0)</f>
        <v>0</v>
      </c>
    </row>
    <row r="115" spans="1:1">
      <c r="A115" s="1141">
        <f>IF('Форма 4.2.1 | Т-ТЭ | потр'!$O$24="",1,0)</f>
        <v>0</v>
      </c>
    </row>
    <row r="116" spans="1:1">
      <c r="A116" s="1141">
        <f>IF('Форма 4.2.1 | Т-ТЭ | потр'!$Y$24="",1,0)</f>
        <v>0</v>
      </c>
    </row>
    <row r="117" spans="1:1">
      <c r="A117" s="1141">
        <f>IF('Форма 4.2.1 | Т-ТЭ | потр'!$AA$24="",1,0)</f>
        <v>0</v>
      </c>
    </row>
    <row r="118" spans="1:1">
      <c r="A118" s="1141">
        <f>IF('Форма 4.2.1 | Т-ТЭ | потр'!$V$24="",1,0)</f>
        <v>0</v>
      </c>
    </row>
    <row r="119" spans="1:1">
      <c r="A119" s="1141">
        <f>IF('Форма 4.2.1 | Т-ТЭ | потр'!$Z$24="",1,0)</f>
        <v>0</v>
      </c>
    </row>
    <row r="120" spans="1:1">
      <c r="A120" s="1141">
        <f>IF('Форма 4.2.1 | Т-ТЭ | потр'!$AB$24="",1,0)</f>
        <v>0</v>
      </c>
    </row>
    <row r="121" spans="1:1">
      <c r="A121" s="1141">
        <f>IF('Форма 4.2.1 | Т-ТЭ | потр'!$O$27="",1,0)</f>
        <v>0</v>
      </c>
    </row>
    <row r="122" spans="1:1">
      <c r="A122" s="1141">
        <f>IF('Форма 4.2.1 | Т-ТЭ | потр'!$M$28="",1,0)</f>
        <v>0</v>
      </c>
    </row>
    <row r="123" spans="1:1">
      <c r="A123" s="1141">
        <f>IF('Форма 4.2.1 | Т-ТЭ | потр'!$O$28="",1,0)</f>
        <v>0</v>
      </c>
    </row>
    <row r="124" spans="1:1">
      <c r="A124" s="1141">
        <f>IF('Форма 4.2.1 | Т-ТЭ | потр'!$R$28="",1,0)</f>
        <v>0</v>
      </c>
    </row>
    <row r="125" spans="1:1">
      <c r="A125" s="1141">
        <f>IF('Форма 4.2.1 | Т-ТЭ | потр'!$T$28="",1,0)</f>
        <v>0</v>
      </c>
    </row>
    <row r="126" spans="1:1">
      <c r="A126" s="1141">
        <f>IF('Форма 4.2.1 | Т-ТЭ | потр'!$V$28="",1,0)</f>
        <v>0</v>
      </c>
    </row>
    <row r="127" spans="1:1">
      <c r="A127" s="1141">
        <f>IF('Форма 4.2.1 | Т-ТЭ | потр'!$Y$28="",1,0)</f>
        <v>0</v>
      </c>
    </row>
    <row r="128" spans="1:1">
      <c r="A128" s="1141">
        <f>IF('Форма 4.2.1 | Т-ТЭ | потр'!$AA$28="",1,0)</f>
        <v>0</v>
      </c>
    </row>
    <row r="129" spans="1:1">
      <c r="A129" s="1141">
        <f>IF('Форма 4.2.1 | Т-ТЭ | потр'!$S$28="",1,0)</f>
        <v>0</v>
      </c>
    </row>
    <row r="130" spans="1:1">
      <c r="A130" s="1141">
        <f>IF('Форма 4.2.1 | Т-ТЭ | потр'!$U$28="",1,0)</f>
        <v>0</v>
      </c>
    </row>
    <row r="131" spans="1:1">
      <c r="A131" s="1141">
        <f>IF('Форма 4.2.1 | Т-ТЭ | потр'!$Z$28="",1,0)</f>
        <v>0</v>
      </c>
    </row>
    <row r="132" spans="1:1">
      <c r="A132" s="1141">
        <f>IF('Форма 4.2.1 | Т-ТЭ | потр'!$AB$28="",1,0)</f>
        <v>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REESTR_LINK">
    <tabColor indexed="47"/>
  </sheetPr>
  <dimension ref="A1:C3"/>
  <sheetViews>
    <sheetView showGridLines="0" zoomScaleNormal="100" workbookViewId="0"/>
  </sheetViews>
  <sheetFormatPr defaultRowHeight="11.25"/>
  <cols>
    <col min="1" max="16384" width="9.140625" style="1141"/>
  </cols>
  <sheetData>
    <row r="1" spans="1:3">
      <c r="A1" s="1141" t="s">
        <v>513</v>
      </c>
      <c r="B1" s="1141" t="s">
        <v>514</v>
      </c>
      <c r="C1" s="1141" t="s">
        <v>67</v>
      </c>
    </row>
    <row r="2" spans="1:3">
      <c r="A2" s="1141">
        <v>4189678</v>
      </c>
      <c r="B2" s="1141" t="s">
        <v>1514</v>
      </c>
      <c r="C2" s="1141" t="s">
        <v>1515</v>
      </c>
    </row>
    <row r="3" spans="1:3">
      <c r="A3" s="1141">
        <v>4190415</v>
      </c>
      <c r="B3" s="1141" t="s">
        <v>1516</v>
      </c>
      <c r="C3" s="1141" t="s">
        <v>1515</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REESTR_DS">
    <tabColor rgb="FFFFCC99"/>
  </sheetPr>
  <dimension ref="B3:B6"/>
  <sheetViews>
    <sheetView showGridLines="0" zoomScaleNormal="100" workbookViewId="0"/>
  </sheetViews>
  <sheetFormatPr defaultRowHeight="11.25"/>
  <cols>
    <col min="1" max="1" width="9.140625" style="259"/>
    <col min="2" max="2" width="66" style="259" customWidth="1"/>
    <col min="3" max="16384" width="9.140625" style="259"/>
  </cols>
  <sheetData>
    <row r="3" spans="2:2">
      <c r="B3" s="354" t="s">
        <v>3192</v>
      </c>
    </row>
    <row r="4" spans="2:2">
      <c r="B4" s="354" t="s">
        <v>517</v>
      </c>
    </row>
    <row r="5" spans="2:2">
      <c r="B5" s="354" t="s">
        <v>518</v>
      </c>
    </row>
    <row r="6" spans="2:2">
      <c r="B6" s="354" t="s">
        <v>519</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modfrmRezimChoose">
    <tabColor indexed="47"/>
  </sheetPr>
  <dimension ref="A1"/>
  <sheetViews>
    <sheetView showGridLines="0" zoomScaleNormal="85" workbookViewId="0"/>
  </sheetViews>
  <sheetFormatPr defaultRowHeight="11.25"/>
  <cols>
    <col min="1" max="1" width="9.140625" style="291"/>
    <col min="2" max="16384" width="9.140625" style="192"/>
  </cols>
  <sheetData/>
  <sheetProtection formatColumns="0" formatRows="0"/>
  <pageMargins left="0.75" right="0.75" top="1" bottom="1" header="0.5" footer="0.5"/>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modSheetMain">
    <tabColor rgb="FFFFCC99"/>
  </sheetPr>
  <dimension ref="A1:E8"/>
  <sheetViews>
    <sheetView showGridLines="0" zoomScaleNormal="100" workbookViewId="0"/>
  </sheetViews>
  <sheetFormatPr defaultRowHeight="15"/>
  <cols>
    <col min="1" max="1" width="38.42578125" style="228" customWidth="1"/>
    <col min="2" max="16384" width="9.140625" style="228"/>
  </cols>
  <sheetData>
    <row r="1" spans="1:5">
      <c r="A1" s="229" t="s">
        <v>392</v>
      </c>
      <c r="B1" s="229" t="s">
        <v>393</v>
      </c>
      <c r="C1" s="229"/>
      <c r="D1" s="229"/>
      <c r="E1" s="229"/>
    </row>
    <row r="2" spans="1:5">
      <c r="A2" s="229"/>
      <c r="B2" s="229"/>
      <c r="C2" s="229"/>
      <c r="D2" s="229"/>
      <c r="E2" s="229"/>
    </row>
    <row r="3" spans="1:5">
      <c r="A3" s="229"/>
      <c r="B3" s="229"/>
      <c r="C3" s="229"/>
      <c r="D3" s="229"/>
      <c r="E3" s="229"/>
    </row>
    <row r="4" spans="1:5">
      <c r="A4" s="229"/>
      <c r="B4" s="229"/>
      <c r="C4" s="229"/>
      <c r="D4" s="229"/>
      <c r="E4" s="229"/>
    </row>
    <row r="5" spans="1:5">
      <c r="A5" s="229"/>
      <c r="B5" s="229"/>
      <c r="C5" s="229"/>
      <c r="D5" s="229"/>
      <c r="E5" s="229"/>
    </row>
    <row r="6" spans="1:5">
      <c r="A6" s="229"/>
      <c r="B6" s="229"/>
      <c r="C6" s="229"/>
      <c r="D6" s="229"/>
      <c r="E6" s="229"/>
    </row>
    <row r="7" spans="1:5">
      <c r="A7" s="229"/>
      <c r="B7" s="229"/>
      <c r="C7" s="229"/>
      <c r="D7" s="229"/>
      <c r="E7" s="229"/>
    </row>
    <row r="8" spans="1:5">
      <c r="A8" s="229"/>
      <c r="B8" s="229"/>
      <c r="C8" s="229"/>
      <c r="D8" s="229"/>
      <c r="E8" s="229"/>
    </row>
  </sheetData>
  <sheetProtection formatColumns="0" formatRows="0"/>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REESTR_VT">
    <tabColor indexed="47"/>
  </sheetPr>
  <dimension ref="A1:B12"/>
  <sheetViews>
    <sheetView showGridLines="0" zoomScaleNormal="100" workbookViewId="0"/>
  </sheetViews>
  <sheetFormatPr defaultRowHeight="11.25"/>
  <cols>
    <col min="1" max="1" width="9.140625" style="1141"/>
    <col min="2" max="2" width="65.28515625" style="1141" customWidth="1"/>
    <col min="3" max="3" width="41" style="1141" customWidth="1"/>
    <col min="4" max="16384" width="9.140625" style="1141"/>
  </cols>
  <sheetData>
    <row r="1" spans="1:2">
      <c r="A1" s="1141" t="s">
        <v>330</v>
      </c>
      <c r="B1" s="1141" t="s">
        <v>331</v>
      </c>
    </row>
    <row r="2" spans="1:2">
      <c r="A2" s="1141">
        <v>4213775</v>
      </c>
      <c r="B2" s="1141" t="s">
        <v>614</v>
      </c>
    </row>
    <row r="3" spans="1:2">
      <c r="A3" s="1141">
        <v>4213784</v>
      </c>
      <c r="B3" s="1141" t="s">
        <v>773</v>
      </c>
    </row>
    <row r="4" spans="1:2">
      <c r="A4" s="1141">
        <v>4213781</v>
      </c>
      <c r="B4" s="1141" t="s">
        <v>772</v>
      </c>
    </row>
    <row r="5" spans="1:2">
      <c r="A5" s="1141">
        <v>4213776</v>
      </c>
      <c r="B5" s="1141" t="s">
        <v>615</v>
      </c>
    </row>
    <row r="6" spans="1:2">
      <c r="A6" s="1141">
        <v>4213777</v>
      </c>
      <c r="B6" s="1141" t="s">
        <v>616</v>
      </c>
    </row>
    <row r="7" spans="1:2">
      <c r="A7" s="1141">
        <v>4238670</v>
      </c>
      <c r="B7" s="1141" t="s">
        <v>763</v>
      </c>
    </row>
    <row r="8" spans="1:2">
      <c r="A8" s="1141">
        <v>4213778</v>
      </c>
      <c r="B8" s="1141" t="s">
        <v>617</v>
      </c>
    </row>
    <row r="9" spans="1:2">
      <c r="A9" s="1141">
        <v>4213780</v>
      </c>
      <c r="B9" s="1141" t="s">
        <v>618</v>
      </c>
    </row>
    <row r="10" spans="1:2">
      <c r="A10" s="1141">
        <v>4213779</v>
      </c>
      <c r="B10" s="1141" t="s">
        <v>621</v>
      </c>
    </row>
    <row r="11" spans="1:2">
      <c r="A11" s="1141">
        <v>4213783</v>
      </c>
      <c r="B11" s="1141" t="s">
        <v>620</v>
      </c>
    </row>
    <row r="12" spans="1:2">
      <c r="A12" s="1141">
        <v>4213782</v>
      </c>
      <c r="B12" s="1141" t="s">
        <v>619</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REESTR_VED">
    <tabColor indexed="47"/>
  </sheetPr>
  <dimension ref="A1:B11"/>
  <sheetViews>
    <sheetView showGridLines="0" zoomScaleNormal="100" workbookViewId="0"/>
  </sheetViews>
  <sheetFormatPr defaultRowHeight="11.25"/>
  <cols>
    <col min="1" max="1" width="9.140625" style="1141"/>
    <col min="2" max="2" width="65.28515625" style="1141" customWidth="1"/>
    <col min="3" max="3" width="41" style="1141" customWidth="1"/>
    <col min="4" max="16384" width="9.140625" style="1141"/>
  </cols>
  <sheetData>
    <row r="1" spans="1:2">
      <c r="A1" s="1141" t="s">
        <v>330</v>
      </c>
      <c r="B1" s="1141" t="s">
        <v>332</v>
      </c>
    </row>
    <row r="2" spans="1:2">
      <c r="A2" s="1141">
        <v>4190064</v>
      </c>
      <c r="B2" s="1141" t="s">
        <v>1504</v>
      </c>
    </row>
    <row r="3" spans="1:2">
      <c r="A3" s="1141">
        <v>4190065</v>
      </c>
      <c r="B3" s="1141" t="s">
        <v>1505</v>
      </c>
    </row>
    <row r="4" spans="1:2">
      <c r="A4" s="1141">
        <v>4190066</v>
      </c>
      <c r="B4" s="1141" t="s">
        <v>1506</v>
      </c>
    </row>
    <row r="5" spans="1:2">
      <c r="A5" s="1141">
        <v>4190067</v>
      </c>
      <c r="B5" s="1141" t="s">
        <v>1507</v>
      </c>
    </row>
    <row r="6" spans="1:2">
      <c r="A6" s="1141">
        <v>4190068</v>
      </c>
      <c r="B6" s="1141" t="s">
        <v>1508</v>
      </c>
    </row>
    <row r="7" spans="1:2">
      <c r="A7" s="1141">
        <v>4190069</v>
      </c>
      <c r="B7" s="1141" t="s">
        <v>1509</v>
      </c>
    </row>
    <row r="8" spans="1:2">
      <c r="A8" s="1141">
        <v>4190070</v>
      </c>
      <c r="B8" s="1141" t="s">
        <v>1510</v>
      </c>
    </row>
    <row r="9" spans="1:2">
      <c r="A9" s="1141">
        <v>4190071</v>
      </c>
      <c r="B9" s="1141" t="s">
        <v>1511</v>
      </c>
    </row>
    <row r="10" spans="1:2">
      <c r="A10" s="1141">
        <v>4190072</v>
      </c>
      <c r="B10" s="1141" t="s">
        <v>1512</v>
      </c>
    </row>
    <row r="11" spans="1:2">
      <c r="A11" s="1141">
        <v>4190073</v>
      </c>
      <c r="B11" s="1141" t="s">
        <v>1513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01">
    <tabColor rgb="FFCCCCFF"/>
    <pageSetUpPr fitToPage="1"/>
  </sheetPr>
  <dimension ref="A1:IV20"/>
  <sheetViews>
    <sheetView showGridLines="0" topLeftCell="C3" zoomScaleNormal="100" workbookViewId="0">
      <selection activeCell="H21" sqref="H21"/>
    </sheetView>
  </sheetViews>
  <sheetFormatPr defaultRowHeight="14.25"/>
  <cols>
    <col min="1" max="1" width="9.140625" style="125" hidden="1" customWidth="1"/>
    <col min="2" max="2" width="9.140625" style="36" hidden="1" customWidth="1"/>
    <col min="3" max="3" width="3.7109375" style="232" customWidth="1"/>
    <col min="4" max="4" width="6.28515625" style="36" customWidth="1"/>
    <col min="5" max="5" width="46.42578125" style="36" customWidth="1"/>
    <col min="6" max="6" width="3.7109375" style="36" customWidth="1"/>
    <col min="7" max="7" width="5.7109375" style="36" customWidth="1"/>
    <col min="8" max="8" width="41.42578125" style="36" bestFit="1" customWidth="1"/>
    <col min="9" max="9" width="3.7109375" style="36" customWidth="1"/>
    <col min="10" max="10" width="5.7109375" style="36" customWidth="1"/>
    <col min="11" max="11" width="32.5703125" style="36" customWidth="1"/>
    <col min="12" max="12" width="14.85546875" style="36" customWidth="1"/>
    <col min="13" max="13" width="3.7109375" style="212" hidden="1" customWidth="1"/>
    <col min="14" max="16" width="9.140625" style="212" hidden="1" customWidth="1"/>
    <col min="17" max="17" width="25.7109375" style="360" hidden="1" customWidth="1"/>
    <col min="18" max="18" width="14.42578125" style="212" hidden="1" customWidth="1"/>
    <col min="19" max="22" width="9.140625" style="357"/>
    <col min="23" max="16384" width="9.140625" style="36"/>
  </cols>
  <sheetData>
    <row r="1" spans="1:256" s="202" customFormat="1" ht="16.5" hidden="1" customHeight="1">
      <c r="C1" s="351"/>
      <c r="H1" s="351"/>
      <c r="I1" s="351"/>
      <c r="J1" s="351"/>
      <c r="K1" s="351" t="s">
        <v>516</v>
      </c>
      <c r="L1" s="361" t="s">
        <v>401</v>
      </c>
      <c r="M1" s="396" t="s">
        <v>515</v>
      </c>
      <c r="N1" s="396"/>
      <c r="O1" s="396"/>
      <c r="P1" s="396"/>
      <c r="Q1" s="397"/>
      <c r="R1" s="396"/>
      <c r="S1" s="396"/>
      <c r="T1" s="396"/>
      <c r="U1" s="396"/>
      <c r="V1" s="396"/>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361"/>
      <c r="BD1" s="361"/>
      <c r="BE1" s="361"/>
      <c r="BF1" s="361"/>
      <c r="BG1" s="361"/>
      <c r="BH1" s="361"/>
      <c r="BI1" s="361"/>
      <c r="BJ1" s="361"/>
      <c r="BK1" s="361"/>
      <c r="BL1" s="361"/>
      <c r="BM1" s="361"/>
      <c r="BN1" s="361"/>
      <c r="BO1" s="361"/>
      <c r="BP1" s="361"/>
      <c r="BQ1" s="361"/>
      <c r="BR1" s="361"/>
      <c r="BS1" s="361"/>
      <c r="BT1" s="361"/>
      <c r="BU1" s="361"/>
      <c r="BV1" s="361"/>
      <c r="BW1" s="361"/>
      <c r="BX1" s="361"/>
      <c r="BY1" s="361"/>
      <c r="BZ1" s="361"/>
      <c r="CA1" s="361"/>
      <c r="CB1" s="361"/>
      <c r="CC1" s="361"/>
      <c r="CD1" s="361"/>
      <c r="CE1" s="361"/>
      <c r="CF1" s="361"/>
      <c r="CG1" s="361"/>
      <c r="CH1" s="361"/>
      <c r="CI1" s="361"/>
      <c r="CJ1" s="361"/>
      <c r="CK1" s="361"/>
      <c r="CL1" s="361"/>
      <c r="CM1" s="361"/>
      <c r="CN1" s="361"/>
      <c r="CO1" s="361"/>
      <c r="CP1" s="361"/>
      <c r="CQ1" s="361"/>
      <c r="CR1" s="361"/>
      <c r="CS1" s="361"/>
      <c r="CT1" s="361"/>
      <c r="CU1" s="361"/>
      <c r="CV1" s="361"/>
      <c r="CW1" s="361"/>
      <c r="CX1" s="361"/>
      <c r="CY1" s="361"/>
      <c r="CZ1" s="361"/>
      <c r="DA1" s="361"/>
      <c r="DB1" s="361"/>
      <c r="DC1" s="361"/>
      <c r="DD1" s="361"/>
      <c r="DE1" s="361"/>
      <c r="DF1" s="361"/>
      <c r="DG1" s="361"/>
      <c r="DH1" s="361"/>
      <c r="DI1" s="361"/>
      <c r="DJ1" s="361"/>
      <c r="DK1" s="361"/>
      <c r="DL1" s="361"/>
      <c r="DM1" s="361"/>
      <c r="DN1" s="361"/>
      <c r="DO1" s="361"/>
      <c r="DP1" s="361"/>
      <c r="DQ1" s="361"/>
      <c r="DR1" s="361"/>
      <c r="DS1" s="361"/>
      <c r="DT1" s="361"/>
      <c r="DU1" s="361"/>
      <c r="DV1" s="361"/>
      <c r="DW1" s="361"/>
      <c r="DX1" s="361"/>
      <c r="DY1" s="361"/>
      <c r="DZ1" s="361"/>
      <c r="EA1" s="361"/>
      <c r="EB1" s="361"/>
      <c r="EC1" s="361"/>
      <c r="ED1" s="361"/>
      <c r="EE1" s="361"/>
      <c r="EF1" s="361"/>
      <c r="EG1" s="361"/>
      <c r="EH1" s="361"/>
      <c r="EI1" s="361"/>
      <c r="EJ1" s="361"/>
      <c r="EK1" s="361"/>
      <c r="EL1" s="361"/>
      <c r="EM1" s="361"/>
      <c r="EN1" s="361"/>
      <c r="EO1" s="361"/>
      <c r="EP1" s="361"/>
      <c r="EQ1" s="361"/>
      <c r="ER1" s="361"/>
      <c r="ES1" s="361"/>
      <c r="ET1" s="361"/>
      <c r="EU1" s="361"/>
      <c r="EV1" s="361"/>
      <c r="EW1" s="361"/>
      <c r="EX1" s="361"/>
      <c r="EY1" s="361"/>
      <c r="EZ1" s="361"/>
      <c r="FA1" s="361"/>
      <c r="FB1" s="361"/>
      <c r="FC1" s="361"/>
      <c r="FD1" s="361"/>
      <c r="FE1" s="361"/>
      <c r="FF1" s="361"/>
      <c r="FG1" s="361"/>
      <c r="FH1" s="361"/>
      <c r="FI1" s="361"/>
      <c r="FJ1" s="361"/>
      <c r="FK1" s="361"/>
      <c r="FL1" s="361"/>
      <c r="FM1" s="361"/>
      <c r="FN1" s="361"/>
      <c r="FO1" s="361"/>
      <c r="FP1" s="361"/>
      <c r="FQ1" s="361"/>
      <c r="FR1" s="361"/>
      <c r="FS1" s="361"/>
      <c r="FT1" s="361"/>
      <c r="FU1" s="361"/>
      <c r="FV1" s="361"/>
      <c r="FW1" s="361"/>
      <c r="FX1" s="361"/>
      <c r="FY1" s="361"/>
      <c r="FZ1" s="361"/>
      <c r="GA1" s="361"/>
      <c r="GB1" s="361"/>
      <c r="GC1" s="361"/>
      <c r="GD1" s="361"/>
      <c r="GE1" s="361"/>
      <c r="GF1" s="361"/>
      <c r="GG1" s="361"/>
      <c r="GH1" s="361"/>
      <c r="GI1" s="361"/>
      <c r="GJ1" s="361"/>
      <c r="GK1" s="361"/>
      <c r="GL1" s="361"/>
      <c r="GM1" s="361"/>
      <c r="GN1" s="361"/>
      <c r="GO1" s="361"/>
      <c r="GP1" s="361"/>
      <c r="GQ1" s="361"/>
      <c r="GR1" s="361"/>
      <c r="GS1" s="361"/>
      <c r="GT1" s="361"/>
      <c r="GU1" s="361"/>
      <c r="GV1" s="361"/>
      <c r="GW1" s="361"/>
      <c r="GX1" s="361"/>
      <c r="GY1" s="361"/>
      <c r="GZ1" s="361"/>
      <c r="HA1" s="361"/>
      <c r="HB1" s="361"/>
      <c r="HC1" s="361"/>
      <c r="HD1" s="361"/>
      <c r="HE1" s="361"/>
      <c r="HF1" s="361"/>
      <c r="HG1" s="361"/>
      <c r="HH1" s="361"/>
      <c r="HI1" s="361"/>
      <c r="HJ1" s="361"/>
      <c r="HK1" s="361"/>
      <c r="HL1" s="361"/>
      <c r="HM1" s="361"/>
      <c r="HN1" s="361"/>
      <c r="HO1" s="361"/>
      <c r="HP1" s="361"/>
      <c r="HQ1" s="361"/>
      <c r="HR1" s="361"/>
      <c r="HS1" s="361"/>
      <c r="HT1" s="361"/>
      <c r="HU1" s="361"/>
      <c r="HV1" s="361"/>
      <c r="HW1" s="361"/>
      <c r="HX1" s="361"/>
      <c r="HY1" s="361"/>
      <c r="HZ1" s="361"/>
      <c r="IA1" s="361"/>
      <c r="IB1" s="361"/>
      <c r="IC1" s="361"/>
      <c r="ID1" s="361"/>
      <c r="IE1" s="361"/>
      <c r="IF1" s="361"/>
      <c r="IG1" s="361"/>
      <c r="IH1" s="361"/>
      <c r="II1" s="361"/>
      <c r="IJ1" s="361"/>
      <c r="IK1" s="361"/>
      <c r="IL1" s="361"/>
      <c r="IM1" s="361"/>
      <c r="IN1" s="361"/>
      <c r="IO1" s="361"/>
      <c r="IP1" s="361"/>
      <c r="IQ1" s="361"/>
      <c r="IR1" s="361"/>
      <c r="IS1" s="361"/>
      <c r="IT1" s="361"/>
      <c r="IU1" s="361"/>
      <c r="IV1" s="361"/>
    </row>
    <row r="2" spans="1:256" s="365" customFormat="1" ht="16.5" hidden="1" customHeight="1">
      <c r="A2" s="362"/>
      <c r="B2" s="362"/>
      <c r="C2" s="363"/>
      <c r="D2" s="362"/>
      <c r="E2" s="362"/>
      <c r="F2" s="362"/>
      <c r="G2" s="362"/>
      <c r="H2" s="362"/>
      <c r="I2" s="362"/>
      <c r="J2" s="362"/>
      <c r="K2" s="362"/>
      <c r="L2" s="362"/>
      <c r="M2" s="396"/>
      <c r="N2" s="396"/>
      <c r="O2" s="396"/>
      <c r="P2" s="396"/>
      <c r="Q2" s="397"/>
      <c r="R2" s="396"/>
      <c r="S2" s="364"/>
      <c r="T2" s="364"/>
      <c r="U2" s="364"/>
      <c r="V2" s="364"/>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c r="BB2" s="363"/>
      <c r="BC2" s="363"/>
      <c r="BD2" s="363"/>
      <c r="BE2" s="363"/>
      <c r="BF2" s="363"/>
      <c r="BG2" s="363"/>
      <c r="BH2" s="363"/>
      <c r="BI2" s="363"/>
      <c r="BJ2" s="363"/>
      <c r="BK2" s="363"/>
      <c r="BL2" s="363"/>
      <c r="BM2" s="363"/>
      <c r="BN2" s="363"/>
      <c r="BO2" s="363"/>
      <c r="BP2" s="363"/>
      <c r="BQ2" s="363"/>
      <c r="BR2" s="363"/>
      <c r="BS2" s="363"/>
      <c r="BT2" s="363"/>
      <c r="BU2" s="363"/>
      <c r="BV2" s="363"/>
      <c r="BW2" s="363"/>
      <c r="BX2" s="363"/>
      <c r="BY2" s="363"/>
      <c r="BZ2" s="363"/>
      <c r="CA2" s="363"/>
      <c r="CB2" s="363"/>
      <c r="CC2" s="363"/>
      <c r="CD2" s="363"/>
      <c r="CE2" s="363"/>
      <c r="CF2" s="363"/>
      <c r="CG2" s="363"/>
      <c r="CH2" s="363"/>
      <c r="CI2" s="363"/>
      <c r="CJ2" s="363"/>
      <c r="CK2" s="363"/>
      <c r="CL2" s="363"/>
      <c r="CM2" s="363"/>
      <c r="CN2" s="363"/>
      <c r="CO2" s="363"/>
      <c r="CP2" s="363"/>
      <c r="CQ2" s="363"/>
      <c r="CR2" s="363"/>
      <c r="CS2" s="363"/>
      <c r="CT2" s="363"/>
      <c r="CU2" s="363"/>
      <c r="CV2" s="363"/>
      <c r="CW2" s="363"/>
      <c r="CX2" s="363"/>
      <c r="CY2" s="363"/>
      <c r="CZ2" s="363"/>
      <c r="DA2" s="363"/>
      <c r="DB2" s="363"/>
      <c r="DC2" s="363"/>
      <c r="DD2" s="363"/>
      <c r="DE2" s="363"/>
      <c r="DF2" s="363"/>
      <c r="DG2" s="363"/>
      <c r="DH2" s="363"/>
      <c r="DI2" s="363"/>
      <c r="DJ2" s="363"/>
      <c r="DK2" s="363"/>
      <c r="DL2" s="363"/>
      <c r="DM2" s="363"/>
      <c r="DN2" s="363"/>
      <c r="DO2" s="363"/>
      <c r="DP2" s="363"/>
      <c r="DQ2" s="363"/>
      <c r="DR2" s="363"/>
      <c r="DS2" s="363"/>
      <c r="DT2" s="363"/>
      <c r="DU2" s="363"/>
      <c r="DV2" s="363"/>
      <c r="DW2" s="363"/>
      <c r="DX2" s="363"/>
      <c r="DY2" s="363"/>
      <c r="DZ2" s="363"/>
      <c r="EA2" s="363"/>
      <c r="EB2" s="363"/>
      <c r="EC2" s="363"/>
      <c r="ED2" s="363"/>
      <c r="EE2" s="363"/>
      <c r="EF2" s="363"/>
      <c r="EG2" s="363"/>
      <c r="EH2" s="363"/>
      <c r="EI2" s="363"/>
      <c r="EJ2" s="363"/>
      <c r="EK2" s="363"/>
      <c r="EL2" s="363"/>
      <c r="EM2" s="363"/>
      <c r="EN2" s="363"/>
      <c r="EO2" s="363"/>
      <c r="EP2" s="363"/>
      <c r="EQ2" s="363"/>
      <c r="ER2" s="363"/>
      <c r="ES2" s="363"/>
      <c r="ET2" s="363"/>
    </row>
    <row r="3" spans="1:256" s="126" customFormat="1" ht="3" customHeight="1">
      <c r="A3" s="125"/>
      <c r="B3" s="36"/>
      <c r="C3" s="230"/>
      <c r="D3" s="100"/>
      <c r="E3" s="100"/>
      <c r="F3" s="100"/>
      <c r="G3" s="100"/>
      <c r="H3" s="100"/>
      <c r="I3" s="100"/>
      <c r="J3" s="100"/>
      <c r="K3" s="100"/>
      <c r="L3" s="233"/>
      <c r="M3" s="212"/>
      <c r="N3" s="212"/>
      <c r="O3" s="212"/>
      <c r="P3" s="212"/>
      <c r="Q3" s="360"/>
      <c r="R3" s="212"/>
      <c r="S3" s="357"/>
      <c r="T3" s="357"/>
      <c r="U3" s="357"/>
      <c r="V3" s="357"/>
    </row>
    <row r="4" spans="1:256" s="126" customFormat="1" ht="22.5">
      <c r="A4" s="125"/>
      <c r="B4" s="36"/>
      <c r="C4" s="230"/>
      <c r="D4" s="1218" t="s">
        <v>397</v>
      </c>
      <c r="E4" s="1219"/>
      <c r="F4" s="1219"/>
      <c r="G4" s="1219"/>
      <c r="H4" s="1220"/>
      <c r="I4" s="436"/>
      <c r="M4" s="212"/>
      <c r="N4" s="212"/>
      <c r="O4" s="212"/>
      <c r="P4" s="212"/>
      <c r="Q4" s="360"/>
      <c r="R4" s="212"/>
      <c r="S4" s="357"/>
      <c r="T4" s="357"/>
      <c r="U4" s="357"/>
      <c r="V4" s="357"/>
    </row>
    <row r="5" spans="1:256" s="126" customFormat="1" ht="3" hidden="1" customHeight="1">
      <c r="A5" s="125"/>
      <c r="B5" s="36"/>
      <c r="C5" s="230"/>
      <c r="D5" s="100"/>
      <c r="E5" s="100"/>
      <c r="F5" s="100"/>
      <c r="G5" s="100"/>
      <c r="H5" s="234"/>
      <c r="I5" s="234"/>
      <c r="J5" s="234"/>
      <c r="K5" s="234"/>
      <c r="L5" s="235"/>
      <c r="M5" s="212"/>
      <c r="N5" s="212"/>
      <c r="O5" s="212"/>
      <c r="P5" s="212"/>
      <c r="Q5" s="360"/>
      <c r="R5" s="212"/>
      <c r="S5" s="357"/>
      <c r="T5" s="357"/>
      <c r="U5" s="357"/>
      <c r="V5" s="357"/>
    </row>
    <row r="6" spans="1:256" s="126" customFormat="1" ht="20.100000000000001" hidden="1" customHeight="1">
      <c r="A6" s="236"/>
      <c r="B6" s="236"/>
      <c r="C6" s="230"/>
      <c r="D6" s="1221"/>
      <c r="E6" s="1221"/>
      <c r="F6" s="1222" t="s">
        <v>84</v>
      </c>
      <c r="G6" s="1222"/>
      <c r="H6" s="234"/>
      <c r="I6" s="234"/>
      <c r="J6" s="237"/>
      <c r="K6" s="238"/>
      <c r="L6" s="238"/>
      <c r="M6" s="212"/>
      <c r="N6" s="212"/>
      <c r="O6" s="212"/>
      <c r="P6" s="212"/>
      <c r="Q6" s="360"/>
      <c r="R6" s="212"/>
      <c r="S6" s="357"/>
      <c r="T6" s="357"/>
      <c r="U6" s="357"/>
      <c r="V6" s="357"/>
    </row>
    <row r="7" spans="1:256" ht="3" customHeight="1"/>
    <row r="8" spans="1:256" s="126" customFormat="1">
      <c r="A8" s="125"/>
      <c r="B8" s="36"/>
      <c r="C8" s="230"/>
      <c r="D8" s="1209" t="s">
        <v>16</v>
      </c>
      <c r="E8" s="1209"/>
      <c r="F8" s="1209" t="s">
        <v>398</v>
      </c>
      <c r="G8" s="1209"/>
      <c r="H8" s="1209"/>
      <c r="I8" s="1223" t="s">
        <v>399</v>
      </c>
      <c r="J8" s="1223"/>
      <c r="K8" s="1223"/>
      <c r="L8" s="1223"/>
      <c r="M8" s="212"/>
      <c r="N8" s="212"/>
      <c r="O8" s="212"/>
      <c r="P8" s="212"/>
      <c r="Q8" s="360"/>
      <c r="R8" s="212"/>
      <c r="S8" s="357"/>
      <c r="T8" s="357"/>
      <c r="U8" s="357"/>
      <c r="V8" s="357"/>
    </row>
    <row r="9" spans="1:256" s="126" customFormat="1" ht="20.25" customHeight="1">
      <c r="A9" s="125"/>
      <c r="B9" s="36"/>
      <c r="C9" s="230"/>
      <c r="D9" s="240" t="s">
        <v>92</v>
      </c>
      <c r="E9" s="240" t="s">
        <v>400</v>
      </c>
      <c r="F9" s="1214" t="s">
        <v>92</v>
      </c>
      <c r="G9" s="1215"/>
      <c r="H9" s="241" t="s">
        <v>400</v>
      </c>
      <c r="I9" s="1216" t="s">
        <v>92</v>
      </c>
      <c r="J9" s="1216"/>
      <c r="K9" s="241" t="s">
        <v>400</v>
      </c>
      <c r="L9" s="241" t="s">
        <v>401</v>
      </c>
      <c r="M9" s="212"/>
      <c r="N9" s="212"/>
      <c r="O9" s="212"/>
      <c r="P9" s="212"/>
      <c r="Q9" s="360"/>
      <c r="R9" s="212"/>
      <c r="S9" s="357"/>
      <c r="T9" s="357"/>
      <c r="U9" s="357"/>
      <c r="V9" s="357"/>
    </row>
    <row r="10" spans="1:256" ht="12" customHeight="1">
      <c r="C10" s="249"/>
      <c r="D10" s="355" t="s">
        <v>93</v>
      </c>
      <c r="E10" s="355" t="s">
        <v>49</v>
      </c>
      <c r="F10" s="1217" t="s">
        <v>50</v>
      </c>
      <c r="G10" s="1217"/>
      <c r="H10" s="355" t="s">
        <v>51</v>
      </c>
      <c r="I10" s="1217" t="s">
        <v>68</v>
      </c>
      <c r="J10" s="1217"/>
      <c r="K10" s="355" t="s">
        <v>69</v>
      </c>
      <c r="L10" s="355" t="s">
        <v>183</v>
      </c>
      <c r="M10" s="263"/>
      <c r="N10" s="263"/>
      <c r="O10" s="263"/>
      <c r="P10" s="263"/>
      <c r="Q10" s="239"/>
      <c r="R10" s="263"/>
      <c r="S10" s="356"/>
      <c r="T10" s="356"/>
      <c r="U10" s="356"/>
      <c r="V10" s="356"/>
    </row>
    <row r="11" spans="1:256" s="126" customFormat="1" hidden="1">
      <c r="A11" s="36"/>
      <c r="B11" s="36"/>
      <c r="C11" s="230"/>
      <c r="D11" s="242">
        <v>0</v>
      </c>
      <c r="E11" s="243"/>
      <c r="F11" s="162"/>
      <c r="G11" s="162"/>
      <c r="H11" s="244"/>
      <c r="I11" s="245"/>
      <c r="J11" s="162"/>
      <c r="K11" s="244"/>
      <c r="L11" s="246"/>
      <c r="M11" s="400" t="s">
        <v>523</v>
      </c>
      <c r="N11" s="212"/>
      <c r="O11" s="212"/>
      <c r="P11" s="212" t="s">
        <v>521</v>
      </c>
      <c r="Q11" s="360" t="s">
        <v>522</v>
      </c>
      <c r="R11" s="212" t="s">
        <v>586</v>
      </c>
      <c r="S11" s="357"/>
      <c r="T11" s="357"/>
      <c r="U11" s="357"/>
      <c r="V11" s="357"/>
    </row>
    <row r="12" spans="1:256" s="1147" customFormat="1" ht="0.95" customHeight="1">
      <c r="A12" s="1118"/>
      <c r="B12" s="1142" t="s">
        <v>405</v>
      </c>
      <c r="C12" s="1208"/>
      <c r="D12" s="1209">
        <v>1</v>
      </c>
      <c r="E12" s="1210" t="s">
        <v>3192</v>
      </c>
      <c r="F12" s="1107"/>
      <c r="G12" s="1174">
        <v>0</v>
      </c>
      <c r="H12" s="358"/>
      <c r="I12" s="1144"/>
      <c r="J12" s="395" t="s">
        <v>520</v>
      </c>
      <c r="K12" s="1130"/>
      <c r="L12" s="1148"/>
      <c r="M12" s="1177">
        <f>mergeValue(H12)</f>
        <v>0</v>
      </c>
      <c r="N12" s="1161"/>
      <c r="O12" s="1161"/>
      <c r="P12" s="1177" t="str">
        <f>IF(ISERROR(MATCH(Q12,MODesc,0)),"n","y")</f>
        <v>n</v>
      </c>
      <c r="Q12" s="1161" t="s">
        <v>3192</v>
      </c>
      <c r="R12" s="1177" t="str">
        <f>K12&amp;"("&amp;L12&amp;")"</f>
        <v>()</v>
      </c>
      <c r="S12" s="1142"/>
      <c r="T12" s="1142"/>
      <c r="U12" s="1143"/>
      <c r="V12" s="1142"/>
      <c r="W12" s="1142"/>
      <c r="X12" s="1142"/>
      <c r="Y12" s="1145"/>
      <c r="Z12" s="1145"/>
      <c r="AA12" s="1146"/>
      <c r="AB12" s="1146"/>
      <c r="AC12" s="1146"/>
      <c r="AD12" s="1146"/>
      <c r="AE12" s="1146"/>
      <c r="AF12" s="1146"/>
      <c r="AG12" s="1146"/>
      <c r="AH12" s="1146"/>
      <c r="AI12" s="1146"/>
      <c r="AJ12" s="1146"/>
      <c r="AK12" s="1146"/>
      <c r="AL12" s="1146"/>
      <c r="AM12" s="1146"/>
      <c r="AN12" s="1146"/>
      <c r="AO12" s="1146"/>
      <c r="AP12" s="1146"/>
      <c r="AQ12" s="1146"/>
      <c r="AR12" s="1146"/>
      <c r="AS12" s="1146"/>
      <c r="AT12" s="1146"/>
      <c r="AU12" s="1146"/>
      <c r="AV12" s="1146"/>
      <c r="AW12" s="1146"/>
      <c r="AX12" s="1146"/>
      <c r="AY12" s="1146"/>
      <c r="AZ12" s="1146"/>
      <c r="BA12" s="1146"/>
      <c r="BB12" s="1146"/>
      <c r="BC12" s="1146"/>
      <c r="BD12" s="1146"/>
      <c r="BE12" s="1146"/>
      <c r="BF12" s="1146"/>
      <c r="BG12" s="1146"/>
      <c r="BH12" s="1146"/>
      <c r="BI12" s="1146"/>
      <c r="BJ12" s="1146"/>
      <c r="BK12" s="1146"/>
      <c r="BL12" s="1146"/>
      <c r="BM12" s="1146"/>
      <c r="BN12" s="1146"/>
      <c r="BO12" s="1146"/>
      <c r="BP12" s="1146"/>
      <c r="BQ12" s="1146"/>
      <c r="BR12" s="1146"/>
      <c r="BS12" s="1146"/>
      <c r="BT12" s="1146"/>
      <c r="BU12" s="1146"/>
      <c r="BV12" s="1145"/>
      <c r="BW12" s="1145"/>
      <c r="BX12" s="1145"/>
      <c r="BY12" s="1145"/>
      <c r="BZ12" s="1145"/>
      <c r="CA12" s="1145"/>
      <c r="CB12" s="1145"/>
      <c r="CC12" s="1145"/>
      <c r="CD12" s="1145"/>
      <c r="CE12" s="1145"/>
    </row>
    <row r="13" spans="1:256" s="1147" customFormat="1" ht="0.95" customHeight="1">
      <c r="A13" s="1118"/>
      <c r="B13" s="1142" t="s">
        <v>405</v>
      </c>
      <c r="C13" s="1208"/>
      <c r="D13" s="1209"/>
      <c r="E13" s="1211"/>
      <c r="F13" s="1212"/>
      <c r="G13" s="1209">
        <v>1</v>
      </c>
      <c r="H13" s="1207" t="s">
        <v>1169</v>
      </c>
      <c r="I13" s="1144"/>
      <c r="J13" s="395" t="s">
        <v>520</v>
      </c>
      <c r="K13" s="1130"/>
      <c r="L13" s="1148"/>
      <c r="M13" s="1177" t="str">
        <f>mergeValue(H13)</f>
        <v>Кстовский муниципальный район</v>
      </c>
      <c r="N13" s="1161"/>
      <c r="O13" s="1161"/>
      <c r="P13" s="1161"/>
      <c r="Q13" s="1161"/>
      <c r="R13" s="1177" t="str">
        <f>K13&amp;"("&amp;L13&amp;")"</f>
        <v>()</v>
      </c>
      <c r="S13" s="1142"/>
      <c r="T13" s="1142"/>
      <c r="U13" s="1143"/>
      <c r="V13" s="1142"/>
      <c r="W13" s="1142"/>
      <c r="X13" s="1142"/>
      <c r="Y13" s="1145"/>
      <c r="Z13" s="1145"/>
      <c r="AA13" s="1146"/>
      <c r="AB13" s="1146"/>
      <c r="AC13" s="1146"/>
      <c r="AD13" s="1146"/>
      <c r="AE13" s="1146"/>
      <c r="AF13" s="1146"/>
      <c r="AG13" s="1146"/>
      <c r="AH13" s="1146"/>
      <c r="AI13" s="1146"/>
      <c r="AJ13" s="1146"/>
      <c r="AK13" s="1146"/>
      <c r="AL13" s="1146"/>
      <c r="AM13" s="1146"/>
      <c r="AN13" s="1146"/>
      <c r="AO13" s="1146"/>
      <c r="AP13" s="1146"/>
      <c r="AQ13" s="1146"/>
      <c r="AR13" s="1146"/>
      <c r="AS13" s="1146"/>
      <c r="AT13" s="1146"/>
      <c r="AU13" s="1146"/>
      <c r="AV13" s="1146"/>
      <c r="AW13" s="1146"/>
      <c r="AX13" s="1146"/>
      <c r="AY13" s="1146"/>
      <c r="AZ13" s="1146"/>
      <c r="BA13" s="1146"/>
      <c r="BB13" s="1146"/>
      <c r="BC13" s="1146"/>
      <c r="BD13" s="1146"/>
      <c r="BE13" s="1146"/>
      <c r="BF13" s="1146"/>
      <c r="BG13" s="1146"/>
      <c r="BH13" s="1146"/>
      <c r="BI13" s="1146"/>
      <c r="BJ13" s="1146"/>
      <c r="BK13" s="1146"/>
      <c r="BL13" s="1146"/>
      <c r="BM13" s="1146"/>
      <c r="BN13" s="1146"/>
      <c r="BO13" s="1146"/>
      <c r="BP13" s="1146"/>
      <c r="BQ13" s="1146"/>
      <c r="BR13" s="1146"/>
      <c r="BS13" s="1146"/>
      <c r="BT13" s="1146"/>
      <c r="BU13" s="1146"/>
      <c r="BV13" s="1145"/>
      <c r="BW13" s="1145"/>
      <c r="BX13" s="1145"/>
      <c r="BY13" s="1145"/>
      <c r="BZ13" s="1145"/>
      <c r="CA13" s="1145"/>
      <c r="CB13" s="1145"/>
      <c r="CC13" s="1145"/>
      <c r="CD13" s="1145"/>
      <c r="CE13" s="1145"/>
    </row>
    <row r="14" spans="1:256" s="1147" customFormat="1" ht="15" customHeight="1">
      <c r="A14" s="1118"/>
      <c r="B14" s="1142" t="s">
        <v>405</v>
      </c>
      <c r="C14" s="1208"/>
      <c r="D14" s="1209"/>
      <c r="E14" s="1211"/>
      <c r="F14" s="1213"/>
      <c r="G14" s="1209"/>
      <c r="H14" s="1207"/>
      <c r="I14" s="1112"/>
      <c r="J14" s="1174">
        <v>1</v>
      </c>
      <c r="K14" s="1106" t="s">
        <v>1171</v>
      </c>
      <c r="L14" s="1183" t="s">
        <v>1172</v>
      </c>
      <c r="M14" s="1177" t="str">
        <f>mergeValue(H14)</f>
        <v>Кстовский муниципальный район</v>
      </c>
      <c r="N14" s="1161"/>
      <c r="O14" s="1161"/>
      <c r="P14" s="1161"/>
      <c r="Q14" s="1161"/>
      <c r="R14" s="1177" t="str">
        <f>K14&amp;" ("&amp;L14&amp;")"</f>
        <v>Афонинский сельсовет (22637404)</v>
      </c>
      <c r="S14" s="1142"/>
      <c r="T14" s="1142"/>
      <c r="U14" s="1143"/>
      <c r="V14" s="1142"/>
      <c r="W14" s="1142"/>
      <c r="X14" s="1142"/>
      <c r="Y14" s="1145"/>
      <c r="Z14" s="1145"/>
      <c r="AA14" s="1146"/>
      <c r="AB14" s="1146"/>
      <c r="AC14" s="1146"/>
      <c r="AD14" s="1146"/>
      <c r="AE14" s="1146"/>
      <c r="AF14" s="1146"/>
      <c r="AG14" s="1146"/>
      <c r="AH14" s="1146"/>
      <c r="AI14" s="1146"/>
      <c r="AJ14" s="1146"/>
      <c r="AK14" s="1146"/>
      <c r="AL14" s="1146"/>
      <c r="AM14" s="1146"/>
      <c r="AN14" s="1146"/>
      <c r="AO14" s="1146"/>
      <c r="AP14" s="1146"/>
      <c r="AQ14" s="1146"/>
      <c r="AR14" s="1146"/>
      <c r="AS14" s="1146"/>
      <c r="AT14" s="1146"/>
      <c r="AU14" s="1146"/>
      <c r="AV14" s="1146"/>
      <c r="AW14" s="1146"/>
      <c r="AX14" s="1146"/>
      <c r="AY14" s="1146"/>
      <c r="AZ14" s="1146"/>
      <c r="BA14" s="1146"/>
      <c r="BB14" s="1146"/>
      <c r="BC14" s="1146"/>
      <c r="BD14" s="1146"/>
      <c r="BE14" s="1146"/>
      <c r="BF14" s="1146"/>
      <c r="BG14" s="1146"/>
      <c r="BH14" s="1146"/>
      <c r="BI14" s="1146"/>
      <c r="BJ14" s="1146"/>
      <c r="BK14" s="1146"/>
      <c r="BL14" s="1146"/>
      <c r="BM14" s="1146"/>
      <c r="BN14" s="1146"/>
      <c r="BO14" s="1146"/>
      <c r="BP14" s="1146"/>
      <c r="BQ14" s="1146"/>
      <c r="BR14" s="1146"/>
      <c r="BS14" s="1146"/>
      <c r="BT14" s="1146"/>
      <c r="BU14" s="1146"/>
      <c r="BV14" s="1145"/>
      <c r="BW14" s="1145"/>
      <c r="BX14" s="1145"/>
      <c r="BY14" s="1145"/>
      <c r="BZ14" s="1145"/>
      <c r="CA14" s="1145"/>
      <c r="CB14" s="1145"/>
      <c r="CC14" s="1145"/>
      <c r="CD14" s="1145"/>
      <c r="CE14" s="1145"/>
    </row>
    <row r="15" spans="1:256" s="126" customFormat="1" ht="0.95" customHeight="1">
      <c r="A15" s="36"/>
      <c r="B15" s="36" t="s">
        <v>402</v>
      </c>
      <c r="C15" s="230"/>
      <c r="D15" s="250"/>
      <c r="E15" s="203"/>
      <c r="F15" s="252"/>
      <c r="G15" s="252"/>
      <c r="H15" s="252"/>
      <c r="I15" s="252"/>
      <c r="J15" s="252"/>
      <c r="K15" s="252"/>
      <c r="L15" s="253"/>
      <c r="M15" s="400"/>
      <c r="N15" s="212"/>
      <c r="O15" s="212"/>
      <c r="P15" s="212"/>
      <c r="Q15" s="360" t="s">
        <v>19</v>
      </c>
      <c r="R15" s="212"/>
      <c r="S15" s="357"/>
      <c r="T15" s="357"/>
      <c r="U15" s="357"/>
      <c r="V15" s="357"/>
    </row>
    <row r="16" spans="1:256" s="126" customFormat="1" ht="21" customHeight="1">
      <c r="A16" s="125"/>
      <c r="B16" s="36"/>
      <c r="C16" s="232"/>
      <c r="D16" s="254"/>
      <c r="E16" s="254"/>
      <c r="F16" s="254"/>
      <c r="G16" s="254"/>
      <c r="H16" s="254"/>
      <c r="I16" s="254"/>
      <c r="J16" s="254"/>
      <c r="K16" s="254"/>
      <c r="L16" s="254"/>
      <c r="M16" s="212"/>
      <c r="N16" s="212"/>
      <c r="O16" s="212"/>
      <c r="P16" s="212"/>
      <c r="Q16" s="360"/>
      <c r="R16" s="212"/>
      <c r="S16" s="357"/>
      <c r="T16" s="357"/>
      <c r="U16" s="357"/>
      <c r="V16" s="357"/>
    </row>
    <row r="17" spans="1:22" s="126" customFormat="1">
      <c r="A17" s="125"/>
      <c r="B17" s="36"/>
      <c r="C17" s="232"/>
      <c r="D17" s="36"/>
      <c r="E17" s="36"/>
      <c r="F17" s="36"/>
      <c r="G17" s="36"/>
      <c r="H17" s="36"/>
      <c r="I17" s="36"/>
      <c r="J17" s="36"/>
      <c r="K17" s="36"/>
      <c r="L17" s="36"/>
      <c r="M17" s="212"/>
      <c r="N17" s="212"/>
      <c r="O17" s="212"/>
      <c r="P17" s="212"/>
      <c r="Q17" s="360"/>
      <c r="R17" s="212"/>
      <c r="S17" s="357"/>
      <c r="T17" s="357"/>
      <c r="U17" s="357"/>
      <c r="V17" s="357"/>
    </row>
    <row r="18" spans="1:22" s="126" customFormat="1" ht="0.75" customHeight="1">
      <c r="A18" s="125"/>
      <c r="B18" s="36"/>
      <c r="C18" s="232"/>
      <c r="D18" s="36"/>
      <c r="E18" s="36"/>
      <c r="F18" s="36"/>
      <c r="G18" s="36"/>
      <c r="H18" s="36"/>
      <c r="I18" s="36"/>
      <c r="J18" s="36"/>
      <c r="K18" s="36"/>
      <c r="L18" s="36"/>
      <c r="M18" s="212"/>
      <c r="N18" s="212"/>
      <c r="O18" s="212"/>
      <c r="P18" s="212"/>
      <c r="Q18" s="360"/>
      <c r="R18" s="212"/>
      <c r="S18" s="357"/>
      <c r="T18" s="357"/>
      <c r="U18" s="357"/>
      <c r="V18" s="357"/>
    </row>
    <row r="19" spans="1:22" s="256" customFormat="1" ht="10.5">
      <c r="A19" s="255"/>
      <c r="C19" s="257"/>
      <c r="D19" s="258"/>
      <c r="E19" s="258"/>
      <c r="M19" s="212"/>
      <c r="N19" s="212"/>
      <c r="O19" s="212"/>
      <c r="P19" s="212"/>
      <c r="Q19" s="360"/>
      <c r="R19" s="212"/>
      <c r="S19" s="357"/>
      <c r="T19" s="357"/>
      <c r="U19" s="357"/>
      <c r="V19" s="357"/>
    </row>
    <row r="20" spans="1:22" s="256" customFormat="1" ht="10.5">
      <c r="A20" s="255"/>
      <c r="C20" s="257"/>
      <c r="D20" s="258"/>
      <c r="E20" s="258"/>
      <c r="M20" s="212"/>
      <c r="N20" s="212"/>
      <c r="O20" s="212"/>
      <c r="P20" s="212"/>
      <c r="Q20" s="360"/>
      <c r="R20" s="212"/>
      <c r="S20" s="357"/>
      <c r="T20" s="357"/>
      <c r="U20" s="357"/>
      <c r="V20" s="357"/>
    </row>
  </sheetData>
  <sheetProtection algorithmName="SHA-512" hashValue="Y9XxOBSg+/wRnXzmBdbTntvwc359DaOUFgUpwQBhTd9kFYp0UnUVP7IqDoIp/mG9SwlD7BxudY54Eay9nRSdlQ==" saltValue="ch962ZqhnT89gjHsZNYCKA==" spinCount="100000" sheet="1" objects="1" scenarios="1" formatColumns="0" formatRows="0"/>
  <mergeCells count="16">
    <mergeCell ref="F9:G9"/>
    <mergeCell ref="I9:J9"/>
    <mergeCell ref="F10:G10"/>
    <mergeCell ref="I10:J10"/>
    <mergeCell ref="D4:H4"/>
    <mergeCell ref="D6:E6"/>
    <mergeCell ref="F6:G6"/>
    <mergeCell ref="D8:E8"/>
    <mergeCell ref="I8:L8"/>
    <mergeCell ref="F8:H8"/>
    <mergeCell ref="H13:H14"/>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xr:uid="{00000000-0002-0000-0400-000000000000}">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modfrmReestrObj">
    <tabColor indexed="47"/>
  </sheetPr>
  <dimension ref="A1"/>
  <sheetViews>
    <sheetView showGridLines="0" zoomScaleNormal="100" workbookViewId="0"/>
  </sheetViews>
  <sheetFormatPr defaultRowHeight="12.75"/>
  <cols>
    <col min="1" max="16384" width="9.140625" style="184"/>
  </cols>
  <sheetData>
    <row r="1" spans="1:1">
      <c r="A1" s="54"/>
    </row>
  </sheetData>
  <pageMargins left="0.75" right="0.75" top="1" bottom="1" header="0.5" footer="0.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llSheetsInThisWorkbook">
    <tabColor indexed="47"/>
  </sheetPr>
  <dimension ref="A1:B239"/>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57</v>
      </c>
      <c r="B1" s="4" t="s">
        <v>58</v>
      </c>
    </row>
    <row r="2" spans="1:2">
      <c r="A2" t="s">
        <v>413</v>
      </c>
      <c r="B2" t="s">
        <v>76</v>
      </c>
    </row>
    <row r="3" spans="1:2">
      <c r="A3" t="s">
        <v>414</v>
      </c>
      <c r="B3" t="s">
        <v>386</v>
      </c>
    </row>
    <row r="4" spans="1:2">
      <c r="A4" t="s">
        <v>415</v>
      </c>
      <c r="B4" t="s">
        <v>59</v>
      </c>
    </row>
    <row r="5" spans="1:2">
      <c r="A5" t="s">
        <v>417</v>
      </c>
      <c r="B5" t="s">
        <v>578</v>
      </c>
    </row>
    <row r="6" spans="1:2">
      <c r="A6" t="s">
        <v>416</v>
      </c>
      <c r="B6" t="s">
        <v>489</v>
      </c>
    </row>
    <row r="7" spans="1:2">
      <c r="A7" t="s">
        <v>749</v>
      </c>
      <c r="B7" t="s">
        <v>426</v>
      </c>
    </row>
    <row r="8" spans="1:2">
      <c r="A8" t="s">
        <v>750</v>
      </c>
      <c r="B8" t="s">
        <v>427</v>
      </c>
    </row>
    <row r="9" spans="1:2">
      <c r="A9" t="s">
        <v>509</v>
      </c>
      <c r="B9" t="s">
        <v>428</v>
      </c>
    </row>
    <row r="10" spans="1:2">
      <c r="A10" t="s">
        <v>418</v>
      </c>
      <c r="B10" t="s">
        <v>490</v>
      </c>
    </row>
    <row r="11" spans="1:2">
      <c r="A11" t="s">
        <v>764</v>
      </c>
      <c r="B11" t="s">
        <v>429</v>
      </c>
    </row>
    <row r="12" spans="1:2">
      <c r="A12" t="s">
        <v>765</v>
      </c>
      <c r="B12" t="s">
        <v>430</v>
      </c>
    </row>
    <row r="13" spans="1:2">
      <c r="A13" t="s">
        <v>751</v>
      </c>
      <c r="B13" t="s">
        <v>431</v>
      </c>
    </row>
    <row r="14" spans="1:2">
      <c r="A14" t="s">
        <v>752</v>
      </c>
      <c r="B14" t="s">
        <v>335</v>
      </c>
    </row>
    <row r="15" spans="1:2">
      <c r="A15" t="s">
        <v>753</v>
      </c>
      <c r="B15" t="s">
        <v>61</v>
      </c>
    </row>
    <row r="16" spans="1:2">
      <c r="A16" t="s">
        <v>754</v>
      </c>
      <c r="B16" t="s">
        <v>387</v>
      </c>
    </row>
    <row r="17" spans="1:2">
      <c r="A17" t="s">
        <v>755</v>
      </c>
      <c r="B17" t="s">
        <v>440</v>
      </c>
    </row>
    <row r="18" spans="1:2">
      <c r="A18" t="s">
        <v>756</v>
      </c>
      <c r="B18" t="s">
        <v>250</v>
      </c>
    </row>
    <row r="19" spans="1:2">
      <c r="A19" t="s">
        <v>757</v>
      </c>
      <c r="B19" t="s">
        <v>74</v>
      </c>
    </row>
    <row r="20" spans="1:2">
      <c r="A20" t="s">
        <v>758</v>
      </c>
      <c r="B20" t="s">
        <v>63</v>
      </c>
    </row>
    <row r="21" spans="1:2">
      <c r="A21" t="s">
        <v>759</v>
      </c>
      <c r="B21" t="s">
        <v>75</v>
      </c>
    </row>
    <row r="22" spans="1:2">
      <c r="A22" t="s">
        <v>760</v>
      </c>
      <c r="B22" t="s">
        <v>432</v>
      </c>
    </row>
    <row r="23" spans="1:2">
      <c r="A23" t="s">
        <v>761</v>
      </c>
      <c r="B23" t="s">
        <v>73</v>
      </c>
    </row>
    <row r="24" spans="1:2">
      <c r="A24" t="s">
        <v>762</v>
      </c>
      <c r="B24" t="s">
        <v>62</v>
      </c>
    </row>
    <row r="25" spans="1:2">
      <c r="A25" t="s">
        <v>602</v>
      </c>
      <c r="B25" t="s">
        <v>64</v>
      </c>
    </row>
    <row r="26" spans="1:2">
      <c r="A26" t="s">
        <v>603</v>
      </c>
      <c r="B26" t="s">
        <v>385</v>
      </c>
    </row>
    <row r="27" spans="1:2">
      <c r="A27" t="s">
        <v>511</v>
      </c>
      <c r="B27" t="s">
        <v>14</v>
      </c>
    </row>
    <row r="28" spans="1:2">
      <c r="A28" t="s">
        <v>420</v>
      </c>
      <c r="B28" t="s">
        <v>82</v>
      </c>
    </row>
    <row r="29" spans="1:2">
      <c r="A29" t="s">
        <v>510</v>
      </c>
      <c r="B29" t="s">
        <v>15</v>
      </c>
    </row>
    <row r="30" spans="1:2">
      <c r="A30" t="s">
        <v>419</v>
      </c>
      <c r="B30" t="s">
        <v>579</v>
      </c>
    </row>
    <row r="31" spans="1:2">
      <c r="A31" t="s">
        <v>587</v>
      </c>
      <c r="B31" t="s">
        <v>433</v>
      </c>
    </row>
    <row r="32" spans="1:2">
      <c r="A32" t="s">
        <v>488</v>
      </c>
      <c r="B32" t="s">
        <v>180</v>
      </c>
    </row>
    <row r="33" spans="1:2">
      <c r="A33" t="s">
        <v>421</v>
      </c>
      <c r="B33" t="s">
        <v>512</v>
      </c>
    </row>
    <row r="34" spans="1:2">
      <c r="A34" t="s">
        <v>422</v>
      </c>
      <c r="B34" t="s">
        <v>491</v>
      </c>
    </row>
    <row r="35" spans="1:2">
      <c r="A35" t="s">
        <v>423</v>
      </c>
      <c r="B35" t="s">
        <v>336</v>
      </c>
    </row>
    <row r="36" spans="1:2">
      <c r="A36" t="s">
        <v>424</v>
      </c>
      <c r="B36" t="s">
        <v>279</v>
      </c>
    </row>
    <row r="37" spans="1:2">
      <c r="A37" t="s">
        <v>425</v>
      </c>
      <c r="B37" t="s">
        <v>334</v>
      </c>
    </row>
    <row r="38" spans="1:2">
      <c r="A38"/>
      <c r="B38" t="s">
        <v>199</v>
      </c>
    </row>
    <row r="39" spans="1:2">
      <c r="A39"/>
      <c r="B39" t="s">
        <v>181</v>
      </c>
    </row>
    <row r="40" spans="1:2">
      <c r="A40"/>
      <c r="B40" t="s">
        <v>178</v>
      </c>
    </row>
    <row r="41" spans="1:2">
      <c r="A41"/>
      <c r="B41" t="s">
        <v>221</v>
      </c>
    </row>
    <row r="42" spans="1:2">
      <c r="A42"/>
      <c r="B42" t="s">
        <v>179</v>
      </c>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sheetData>
  <sheetProtection formatColumns="0" formatRows="0"/>
  <phoneticPr fontId="14" type="noConversion"/>
  <pageMargins left="0.75" right="0.75" top="1" bottom="1" header="0.5" footer="0.5"/>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TSH_et_union_vert">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odRegion">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14" type="noConversion"/>
  <pageMargins left="0.75" right="0.75" top="1" bottom="1" header="0.5" footer="0.5"/>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11" type="noConversion"/>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5"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TSH_REESTR_ORG">
    <tabColor indexed="47"/>
  </sheetPr>
  <dimension ref="A1:J544"/>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1503</v>
      </c>
      <c r="B1" s="5" t="s">
        <v>1519</v>
      </c>
      <c r="C1" s="5" t="s">
        <v>1520</v>
      </c>
      <c r="D1" s="5" t="s">
        <v>1521</v>
      </c>
      <c r="E1" s="5" t="s">
        <v>1522</v>
      </c>
      <c r="F1" s="5" t="s">
        <v>1523</v>
      </c>
      <c r="G1" s="5" t="s">
        <v>1524</v>
      </c>
      <c r="H1" s="5" t="s">
        <v>1525</v>
      </c>
      <c r="I1" s="5" t="s">
        <v>1526</v>
      </c>
    </row>
    <row r="2" spans="1:10">
      <c r="A2" s="5">
        <v>1</v>
      </c>
      <c r="B2" s="5" t="s">
        <v>1527</v>
      </c>
      <c r="C2" s="5" t="s">
        <v>97</v>
      </c>
      <c r="D2" s="5" t="s">
        <v>1528</v>
      </c>
      <c r="E2" s="5" t="s">
        <v>1529</v>
      </c>
      <c r="F2" s="5" t="s">
        <v>1530</v>
      </c>
      <c r="G2" s="5" t="s">
        <v>1531</v>
      </c>
      <c r="J2" s="5" t="s">
        <v>3180</v>
      </c>
    </row>
    <row r="3" spans="1:10">
      <c r="A3" s="5">
        <v>2</v>
      </c>
      <c r="B3" s="5" t="s">
        <v>1527</v>
      </c>
      <c r="C3" s="5" t="s">
        <v>97</v>
      </c>
      <c r="D3" s="5" t="s">
        <v>1532</v>
      </c>
      <c r="E3" s="5" t="s">
        <v>1533</v>
      </c>
      <c r="F3" s="5" t="s">
        <v>1534</v>
      </c>
      <c r="G3" s="5" t="s">
        <v>1535</v>
      </c>
      <c r="J3" s="5" t="s">
        <v>3180</v>
      </c>
    </row>
    <row r="4" spans="1:10">
      <c r="A4" s="5">
        <v>3</v>
      </c>
      <c r="B4" s="5" t="s">
        <v>1527</v>
      </c>
      <c r="C4" s="5" t="s">
        <v>97</v>
      </c>
      <c r="D4" s="5" t="s">
        <v>3024</v>
      </c>
      <c r="E4" s="5" t="s">
        <v>3201</v>
      </c>
      <c r="F4" s="5" t="s">
        <v>3025</v>
      </c>
      <c r="G4" s="5" t="s">
        <v>1539</v>
      </c>
      <c r="H4" s="5" t="s">
        <v>3026</v>
      </c>
      <c r="J4" s="5" t="s">
        <v>3180</v>
      </c>
    </row>
    <row r="5" spans="1:10">
      <c r="A5" s="5">
        <v>4</v>
      </c>
      <c r="B5" s="5" t="s">
        <v>1527</v>
      </c>
      <c r="C5" s="5" t="s">
        <v>97</v>
      </c>
      <c r="D5" s="5" t="s">
        <v>1536</v>
      </c>
      <c r="E5" s="5" t="s">
        <v>1537</v>
      </c>
      <c r="F5" s="5" t="s">
        <v>1538</v>
      </c>
      <c r="G5" s="5" t="s">
        <v>1597</v>
      </c>
      <c r="J5" s="5" t="s">
        <v>3180</v>
      </c>
    </row>
    <row r="6" spans="1:10">
      <c r="A6" s="5">
        <v>5</v>
      </c>
      <c r="B6" s="5" t="s">
        <v>1527</v>
      </c>
      <c r="C6" s="5" t="s">
        <v>97</v>
      </c>
      <c r="D6" s="5" t="s">
        <v>1540</v>
      </c>
      <c r="E6" s="5" t="s">
        <v>1541</v>
      </c>
      <c r="F6" s="5" t="s">
        <v>1542</v>
      </c>
      <c r="G6" s="5" t="s">
        <v>1535</v>
      </c>
      <c r="J6" s="5" t="s">
        <v>3180</v>
      </c>
    </row>
    <row r="7" spans="1:10">
      <c r="A7" s="5">
        <v>6</v>
      </c>
      <c r="B7" s="5" t="s">
        <v>1527</v>
      </c>
      <c r="C7" s="5" t="s">
        <v>97</v>
      </c>
      <c r="D7" s="5" t="s">
        <v>1543</v>
      </c>
      <c r="E7" s="5" t="s">
        <v>1544</v>
      </c>
      <c r="F7" s="5" t="s">
        <v>1545</v>
      </c>
      <c r="G7" s="5" t="s">
        <v>1546</v>
      </c>
      <c r="J7" s="5" t="s">
        <v>3180</v>
      </c>
    </row>
    <row r="8" spans="1:10">
      <c r="A8" s="5">
        <v>7</v>
      </c>
      <c r="B8" s="5" t="s">
        <v>1527</v>
      </c>
      <c r="C8" s="5" t="s">
        <v>97</v>
      </c>
      <c r="D8" s="5" t="s">
        <v>1547</v>
      </c>
      <c r="E8" s="5" t="s">
        <v>1548</v>
      </c>
      <c r="F8" s="5" t="s">
        <v>1549</v>
      </c>
      <c r="G8" s="5" t="s">
        <v>1550</v>
      </c>
      <c r="J8" s="5" t="s">
        <v>3180</v>
      </c>
    </row>
    <row r="9" spans="1:10">
      <c r="A9" s="5">
        <v>8</v>
      </c>
      <c r="B9" s="5" t="s">
        <v>1527</v>
      </c>
      <c r="C9" s="5" t="s">
        <v>97</v>
      </c>
      <c r="D9" s="5" t="s">
        <v>1551</v>
      </c>
      <c r="E9" s="5" t="s">
        <v>1552</v>
      </c>
      <c r="F9" s="5" t="s">
        <v>1553</v>
      </c>
      <c r="G9" s="5" t="s">
        <v>1554</v>
      </c>
      <c r="J9" s="5" t="s">
        <v>3180</v>
      </c>
    </row>
    <row r="10" spans="1:10">
      <c r="A10" s="5">
        <v>9</v>
      </c>
      <c r="B10" s="5" t="s">
        <v>1527</v>
      </c>
      <c r="C10" s="5" t="s">
        <v>97</v>
      </c>
      <c r="D10" s="5" t="s">
        <v>1555</v>
      </c>
      <c r="E10" s="5" t="s">
        <v>1556</v>
      </c>
      <c r="F10" s="5" t="s">
        <v>1557</v>
      </c>
      <c r="G10" s="5" t="s">
        <v>1558</v>
      </c>
      <c r="J10" s="5" t="s">
        <v>3180</v>
      </c>
    </row>
    <row r="11" spans="1:10">
      <c r="A11" s="5">
        <v>10</v>
      </c>
      <c r="B11" s="5" t="s">
        <v>1527</v>
      </c>
      <c r="C11" s="5" t="s">
        <v>97</v>
      </c>
      <c r="D11" s="5" t="s">
        <v>1559</v>
      </c>
      <c r="E11" s="5" t="s">
        <v>1560</v>
      </c>
      <c r="F11" s="5" t="s">
        <v>1561</v>
      </c>
      <c r="G11" s="5" t="s">
        <v>1562</v>
      </c>
      <c r="J11" s="5" t="s">
        <v>3180</v>
      </c>
    </row>
    <row r="12" spans="1:10">
      <c r="A12" s="5">
        <v>11</v>
      </c>
      <c r="B12" s="5" t="s">
        <v>1527</v>
      </c>
      <c r="C12" s="5" t="s">
        <v>97</v>
      </c>
      <c r="D12" s="5" t="s">
        <v>3202</v>
      </c>
      <c r="E12" s="5" t="s">
        <v>3203</v>
      </c>
      <c r="F12" s="5" t="s">
        <v>3204</v>
      </c>
      <c r="G12" s="5" t="s">
        <v>1550</v>
      </c>
      <c r="J12" s="5" t="s">
        <v>3180</v>
      </c>
    </row>
    <row r="13" spans="1:10">
      <c r="A13" s="5">
        <v>12</v>
      </c>
      <c r="B13" s="5" t="s">
        <v>1527</v>
      </c>
      <c r="C13" s="5" t="s">
        <v>97</v>
      </c>
      <c r="D13" s="5" t="s">
        <v>1563</v>
      </c>
      <c r="E13" s="5" t="s">
        <v>1564</v>
      </c>
      <c r="F13" s="5" t="s">
        <v>1565</v>
      </c>
      <c r="G13" s="5" t="s">
        <v>1869</v>
      </c>
      <c r="J13" s="5" t="s">
        <v>3180</v>
      </c>
    </row>
    <row r="14" spans="1:10">
      <c r="A14" s="5">
        <v>13</v>
      </c>
      <c r="B14" s="5" t="s">
        <v>1527</v>
      </c>
      <c r="C14" s="5" t="s">
        <v>97</v>
      </c>
      <c r="D14" s="5" t="s">
        <v>1566</v>
      </c>
      <c r="E14" s="5" t="s">
        <v>1567</v>
      </c>
      <c r="F14" s="5" t="s">
        <v>1568</v>
      </c>
      <c r="G14" s="5" t="s">
        <v>1569</v>
      </c>
      <c r="J14" s="5" t="s">
        <v>3180</v>
      </c>
    </row>
    <row r="15" spans="1:10">
      <c r="A15" s="5">
        <v>14</v>
      </c>
      <c r="B15" s="5" t="s">
        <v>1527</v>
      </c>
      <c r="C15" s="5" t="s">
        <v>97</v>
      </c>
      <c r="D15" s="5" t="s">
        <v>2307</v>
      </c>
      <c r="E15" s="5" t="s">
        <v>3205</v>
      </c>
      <c r="F15" s="5" t="s">
        <v>2308</v>
      </c>
      <c r="G15" s="5" t="s">
        <v>1771</v>
      </c>
      <c r="J15" s="5" t="s">
        <v>3180</v>
      </c>
    </row>
    <row r="16" spans="1:10">
      <c r="A16" s="5">
        <v>15</v>
      </c>
      <c r="B16" s="5" t="s">
        <v>1527</v>
      </c>
      <c r="C16" s="5" t="s">
        <v>97</v>
      </c>
      <c r="D16" s="5" t="s">
        <v>1570</v>
      </c>
      <c r="E16" s="5" t="s">
        <v>1571</v>
      </c>
      <c r="F16" s="5" t="s">
        <v>1572</v>
      </c>
      <c r="G16" s="5" t="s">
        <v>1550</v>
      </c>
      <c r="J16" s="5" t="s">
        <v>3180</v>
      </c>
    </row>
    <row r="17" spans="1:10">
      <c r="A17" s="5">
        <v>16</v>
      </c>
      <c r="B17" s="5" t="s">
        <v>1527</v>
      </c>
      <c r="C17" s="5" t="s">
        <v>97</v>
      </c>
      <c r="D17" s="5" t="s">
        <v>1573</v>
      </c>
      <c r="E17" s="5" t="s">
        <v>1574</v>
      </c>
      <c r="F17" s="5" t="s">
        <v>1575</v>
      </c>
      <c r="G17" s="5" t="s">
        <v>1576</v>
      </c>
      <c r="J17" s="5" t="s">
        <v>3180</v>
      </c>
    </row>
    <row r="18" spans="1:10">
      <c r="A18" s="5">
        <v>17</v>
      </c>
      <c r="B18" s="5" t="s">
        <v>1527</v>
      </c>
      <c r="C18" s="5" t="s">
        <v>97</v>
      </c>
      <c r="D18" s="5" t="s">
        <v>1577</v>
      </c>
      <c r="E18" s="5" t="s">
        <v>1578</v>
      </c>
      <c r="F18" s="5" t="s">
        <v>1579</v>
      </c>
      <c r="G18" s="5" t="s">
        <v>1580</v>
      </c>
      <c r="J18" s="5" t="s">
        <v>3180</v>
      </c>
    </row>
    <row r="19" spans="1:10">
      <c r="A19" s="5">
        <v>18</v>
      </c>
      <c r="B19" s="5" t="s">
        <v>1527</v>
      </c>
      <c r="C19" s="5" t="s">
        <v>97</v>
      </c>
      <c r="D19" s="5" t="s">
        <v>1581</v>
      </c>
      <c r="E19" s="5" t="s">
        <v>1582</v>
      </c>
      <c r="F19" s="5" t="s">
        <v>1583</v>
      </c>
      <c r="G19" s="5" t="s">
        <v>1576</v>
      </c>
      <c r="J19" s="5" t="s">
        <v>3180</v>
      </c>
    </row>
    <row r="20" spans="1:10">
      <c r="A20" s="5">
        <v>19</v>
      </c>
      <c r="B20" s="5" t="s">
        <v>1527</v>
      </c>
      <c r="C20" s="5" t="s">
        <v>97</v>
      </c>
      <c r="D20" s="5" t="s">
        <v>3206</v>
      </c>
      <c r="E20" s="5" t="s">
        <v>1585</v>
      </c>
      <c r="F20" s="5" t="s">
        <v>3207</v>
      </c>
      <c r="G20" s="5" t="s">
        <v>1546</v>
      </c>
      <c r="J20" s="5" t="s">
        <v>3180</v>
      </c>
    </row>
    <row r="21" spans="1:10">
      <c r="A21" s="5">
        <v>20</v>
      </c>
      <c r="B21" s="5" t="s">
        <v>1527</v>
      </c>
      <c r="C21" s="5" t="s">
        <v>97</v>
      </c>
      <c r="D21" s="5" t="s">
        <v>1587</v>
      </c>
      <c r="E21" s="5" t="s">
        <v>1588</v>
      </c>
      <c r="F21" s="5" t="s">
        <v>1589</v>
      </c>
      <c r="G21" s="5" t="s">
        <v>1590</v>
      </c>
      <c r="J21" s="5" t="s">
        <v>3180</v>
      </c>
    </row>
    <row r="22" spans="1:10">
      <c r="A22" s="5">
        <v>21</v>
      </c>
      <c r="B22" s="5" t="s">
        <v>1527</v>
      </c>
      <c r="C22" s="5" t="s">
        <v>97</v>
      </c>
      <c r="D22" s="5" t="s">
        <v>3031</v>
      </c>
      <c r="E22" s="5" t="s">
        <v>3208</v>
      </c>
      <c r="F22" s="5" t="s">
        <v>3032</v>
      </c>
      <c r="G22" s="5" t="s">
        <v>1535</v>
      </c>
      <c r="H22" s="5" t="s">
        <v>3033</v>
      </c>
      <c r="J22" s="5" t="s">
        <v>3180</v>
      </c>
    </row>
    <row r="23" spans="1:10">
      <c r="A23" s="5">
        <v>22</v>
      </c>
      <c r="B23" s="5" t="s">
        <v>1527</v>
      </c>
      <c r="C23" s="5" t="s">
        <v>97</v>
      </c>
      <c r="D23" s="5" t="s">
        <v>1591</v>
      </c>
      <c r="E23" s="5" t="s">
        <v>1592</v>
      </c>
      <c r="F23" s="5" t="s">
        <v>1593</v>
      </c>
      <c r="G23" s="5" t="s">
        <v>1576</v>
      </c>
      <c r="J23" s="5" t="s">
        <v>3180</v>
      </c>
    </row>
    <row r="24" spans="1:10">
      <c r="A24" s="5">
        <v>23</v>
      </c>
      <c r="B24" s="5" t="s">
        <v>1527</v>
      </c>
      <c r="C24" s="5" t="s">
        <v>97</v>
      </c>
      <c r="D24" s="5" t="s">
        <v>1594</v>
      </c>
      <c r="E24" s="5" t="s">
        <v>1595</v>
      </c>
      <c r="F24" s="5" t="s">
        <v>1596</v>
      </c>
      <c r="G24" s="5" t="s">
        <v>1597</v>
      </c>
      <c r="J24" s="5" t="s">
        <v>3180</v>
      </c>
    </row>
    <row r="25" spans="1:10">
      <c r="A25" s="5">
        <v>24</v>
      </c>
      <c r="B25" s="5" t="s">
        <v>1527</v>
      </c>
      <c r="C25" s="5" t="s">
        <v>97</v>
      </c>
      <c r="D25" s="5" t="s">
        <v>1598</v>
      </c>
      <c r="E25" s="5" t="s">
        <v>1599</v>
      </c>
      <c r="F25" s="5" t="s">
        <v>1600</v>
      </c>
      <c r="G25" s="5" t="s">
        <v>1546</v>
      </c>
      <c r="J25" s="5" t="s">
        <v>3180</v>
      </c>
    </row>
    <row r="26" spans="1:10">
      <c r="A26" s="5">
        <v>25</v>
      </c>
      <c r="B26" s="5" t="s">
        <v>1527</v>
      </c>
      <c r="C26" s="5" t="s">
        <v>97</v>
      </c>
      <c r="D26" s="5" t="s">
        <v>1601</v>
      </c>
      <c r="E26" s="5" t="s">
        <v>1602</v>
      </c>
      <c r="F26" s="5" t="s">
        <v>1603</v>
      </c>
      <c r="G26" s="5" t="s">
        <v>1604</v>
      </c>
      <c r="H26" s="5" t="s">
        <v>1605</v>
      </c>
      <c r="J26" s="5" t="s">
        <v>3180</v>
      </c>
    </row>
    <row r="27" spans="1:10">
      <c r="A27" s="5">
        <v>26</v>
      </c>
      <c r="B27" s="5" t="s">
        <v>1527</v>
      </c>
      <c r="C27" s="5" t="s">
        <v>97</v>
      </c>
      <c r="D27" s="5" t="s">
        <v>1606</v>
      </c>
      <c r="E27" s="5" t="s">
        <v>1607</v>
      </c>
      <c r="F27" s="5" t="s">
        <v>1608</v>
      </c>
      <c r="G27" s="5" t="s">
        <v>1604</v>
      </c>
      <c r="J27" s="5" t="s">
        <v>3180</v>
      </c>
    </row>
    <row r="28" spans="1:10">
      <c r="A28" s="5">
        <v>27</v>
      </c>
      <c r="B28" s="5" t="s">
        <v>1527</v>
      </c>
      <c r="C28" s="5" t="s">
        <v>97</v>
      </c>
      <c r="D28" s="5" t="s">
        <v>3040</v>
      </c>
      <c r="E28" s="5" t="s">
        <v>3209</v>
      </c>
      <c r="F28" s="5" t="s">
        <v>3041</v>
      </c>
      <c r="G28" s="5" t="s">
        <v>1558</v>
      </c>
      <c r="J28" s="5" t="s">
        <v>3180</v>
      </c>
    </row>
    <row r="29" spans="1:10">
      <c r="A29" s="5">
        <v>28</v>
      </c>
      <c r="B29" s="5" t="s">
        <v>1527</v>
      </c>
      <c r="C29" s="5" t="s">
        <v>97</v>
      </c>
      <c r="D29" s="5" t="s">
        <v>1609</v>
      </c>
      <c r="E29" s="5" t="s">
        <v>1610</v>
      </c>
      <c r="F29" s="5" t="s">
        <v>1611</v>
      </c>
      <c r="G29" s="5" t="s">
        <v>1535</v>
      </c>
      <c r="J29" s="5" t="s">
        <v>3180</v>
      </c>
    </row>
    <row r="30" spans="1:10">
      <c r="A30" s="5">
        <v>29</v>
      </c>
      <c r="B30" s="5" t="s">
        <v>1527</v>
      </c>
      <c r="C30" s="5" t="s">
        <v>97</v>
      </c>
      <c r="D30" s="5" t="s">
        <v>3210</v>
      </c>
      <c r="E30" s="5" t="s">
        <v>3211</v>
      </c>
      <c r="F30" s="5" t="s">
        <v>3212</v>
      </c>
      <c r="G30" s="5" t="s">
        <v>3213</v>
      </c>
      <c r="J30" s="5" t="s">
        <v>3180</v>
      </c>
    </row>
    <row r="31" spans="1:10">
      <c r="A31" s="5">
        <v>30</v>
      </c>
      <c r="B31" s="5" t="s">
        <v>1527</v>
      </c>
      <c r="C31" s="5" t="s">
        <v>97</v>
      </c>
      <c r="D31" s="5" t="s">
        <v>2351</v>
      </c>
      <c r="E31" s="5" t="s">
        <v>3214</v>
      </c>
      <c r="F31" s="5" t="s">
        <v>2352</v>
      </c>
      <c r="G31" s="5" t="s">
        <v>1580</v>
      </c>
      <c r="J31" s="5" t="s">
        <v>3180</v>
      </c>
    </row>
    <row r="32" spans="1:10">
      <c r="A32" s="5">
        <v>31</v>
      </c>
      <c r="B32" s="5" t="s">
        <v>1527</v>
      </c>
      <c r="C32" s="5" t="s">
        <v>97</v>
      </c>
      <c r="D32" s="5" t="s">
        <v>1612</v>
      </c>
      <c r="E32" s="5" t="s">
        <v>1613</v>
      </c>
      <c r="F32" s="5" t="s">
        <v>1614</v>
      </c>
      <c r="G32" s="5" t="s">
        <v>1535</v>
      </c>
      <c r="J32" s="5" t="s">
        <v>3180</v>
      </c>
    </row>
    <row r="33" spans="1:10">
      <c r="A33" s="5">
        <v>32</v>
      </c>
      <c r="B33" s="5" t="s">
        <v>1527</v>
      </c>
      <c r="C33" s="5" t="s">
        <v>97</v>
      </c>
      <c r="D33" s="5" t="s">
        <v>1615</v>
      </c>
      <c r="E33" s="5" t="s">
        <v>1616</v>
      </c>
      <c r="F33" s="5" t="s">
        <v>1617</v>
      </c>
      <c r="G33" s="5" t="s">
        <v>1618</v>
      </c>
      <c r="J33" s="5" t="s">
        <v>3180</v>
      </c>
    </row>
    <row r="34" spans="1:10">
      <c r="A34" s="5">
        <v>33</v>
      </c>
      <c r="B34" s="5" t="s">
        <v>1527</v>
      </c>
      <c r="C34" s="5" t="s">
        <v>97</v>
      </c>
      <c r="D34" s="5" t="s">
        <v>1619</v>
      </c>
      <c r="E34" s="5" t="s">
        <v>1620</v>
      </c>
      <c r="F34" s="5" t="s">
        <v>1621</v>
      </c>
      <c r="G34" s="5" t="s">
        <v>1622</v>
      </c>
      <c r="J34" s="5" t="s">
        <v>3180</v>
      </c>
    </row>
    <row r="35" spans="1:10">
      <c r="A35" s="5">
        <v>34</v>
      </c>
      <c r="B35" s="5" t="s">
        <v>1527</v>
      </c>
      <c r="C35" s="5" t="s">
        <v>97</v>
      </c>
      <c r="D35" s="5" t="s">
        <v>1623</v>
      </c>
      <c r="E35" s="5" t="s">
        <v>1624</v>
      </c>
      <c r="F35" s="5" t="s">
        <v>1625</v>
      </c>
      <c r="G35" s="5" t="s">
        <v>1554</v>
      </c>
      <c r="J35" s="5" t="s">
        <v>3180</v>
      </c>
    </row>
    <row r="36" spans="1:10">
      <c r="A36" s="5">
        <v>35</v>
      </c>
      <c r="B36" s="5" t="s">
        <v>1527</v>
      </c>
      <c r="C36" s="5" t="s">
        <v>97</v>
      </c>
      <c r="D36" s="5" t="s">
        <v>1626</v>
      </c>
      <c r="E36" s="5" t="s">
        <v>1627</v>
      </c>
      <c r="F36" s="5" t="s">
        <v>1628</v>
      </c>
      <c r="G36" s="5" t="s">
        <v>1535</v>
      </c>
      <c r="J36" s="5" t="s">
        <v>3180</v>
      </c>
    </row>
    <row r="37" spans="1:10">
      <c r="A37" s="5">
        <v>36</v>
      </c>
      <c r="B37" s="5" t="s">
        <v>1527</v>
      </c>
      <c r="C37" s="5" t="s">
        <v>97</v>
      </c>
      <c r="D37" s="5" t="s">
        <v>1629</v>
      </c>
      <c r="E37" s="5" t="s">
        <v>1630</v>
      </c>
      <c r="F37" s="5" t="s">
        <v>1631</v>
      </c>
      <c r="G37" s="5" t="s">
        <v>1558</v>
      </c>
      <c r="J37" s="5" t="s">
        <v>3180</v>
      </c>
    </row>
    <row r="38" spans="1:10">
      <c r="A38" s="5">
        <v>37</v>
      </c>
      <c r="B38" s="5" t="s">
        <v>1527</v>
      </c>
      <c r="C38" s="5" t="s">
        <v>97</v>
      </c>
      <c r="D38" s="5" t="s">
        <v>3053</v>
      </c>
      <c r="E38" s="5" t="s">
        <v>3215</v>
      </c>
      <c r="F38" s="5" t="s">
        <v>3054</v>
      </c>
      <c r="G38" s="5" t="s">
        <v>1618</v>
      </c>
      <c r="J38" s="5" t="s">
        <v>3180</v>
      </c>
    </row>
    <row r="39" spans="1:10">
      <c r="A39" s="5">
        <v>38</v>
      </c>
      <c r="B39" s="5" t="s">
        <v>1527</v>
      </c>
      <c r="C39" s="5" t="s">
        <v>97</v>
      </c>
      <c r="D39" s="5" t="s">
        <v>1632</v>
      </c>
      <c r="E39" s="5" t="s">
        <v>1633</v>
      </c>
      <c r="F39" s="5" t="s">
        <v>1634</v>
      </c>
      <c r="G39" s="5" t="s">
        <v>1635</v>
      </c>
      <c r="H39" s="5" t="s">
        <v>1636</v>
      </c>
      <c r="J39" s="5" t="s">
        <v>3180</v>
      </c>
    </row>
    <row r="40" spans="1:10">
      <c r="A40" s="5">
        <v>39</v>
      </c>
      <c r="B40" s="5" t="s">
        <v>1527</v>
      </c>
      <c r="C40" s="5" t="s">
        <v>97</v>
      </c>
      <c r="D40" s="5" t="s">
        <v>1637</v>
      </c>
      <c r="E40" s="5" t="s">
        <v>1638</v>
      </c>
      <c r="F40" s="5" t="s">
        <v>1639</v>
      </c>
      <c r="G40" s="5" t="s">
        <v>1554</v>
      </c>
      <c r="J40" s="5" t="s">
        <v>3180</v>
      </c>
    </row>
    <row r="41" spans="1:10">
      <c r="A41" s="5">
        <v>40</v>
      </c>
      <c r="B41" s="5" t="s">
        <v>1527</v>
      </c>
      <c r="C41" s="5" t="s">
        <v>97</v>
      </c>
      <c r="D41" s="5" t="s">
        <v>1640</v>
      </c>
      <c r="E41" s="5" t="s">
        <v>1641</v>
      </c>
      <c r="F41" s="5" t="s">
        <v>1639</v>
      </c>
      <c r="G41" s="5" t="s">
        <v>1642</v>
      </c>
      <c r="J41" s="5" t="s">
        <v>3180</v>
      </c>
    </row>
    <row r="42" spans="1:10">
      <c r="A42" s="5">
        <v>41</v>
      </c>
      <c r="B42" s="5" t="s">
        <v>1527</v>
      </c>
      <c r="C42" s="5" t="s">
        <v>97</v>
      </c>
      <c r="D42" s="5" t="s">
        <v>1643</v>
      </c>
      <c r="E42" s="5" t="s">
        <v>1644</v>
      </c>
      <c r="F42" s="5" t="s">
        <v>1639</v>
      </c>
      <c r="G42" s="5" t="s">
        <v>1645</v>
      </c>
      <c r="J42" s="5" t="s">
        <v>3180</v>
      </c>
    </row>
    <row r="43" spans="1:10">
      <c r="A43" s="5">
        <v>42</v>
      </c>
      <c r="B43" s="5" t="s">
        <v>1527</v>
      </c>
      <c r="C43" s="5" t="s">
        <v>97</v>
      </c>
      <c r="D43" s="5" t="s">
        <v>1646</v>
      </c>
      <c r="E43" s="5" t="s">
        <v>1647</v>
      </c>
      <c r="F43" s="5" t="s">
        <v>1639</v>
      </c>
      <c r="G43" s="5" t="s">
        <v>1648</v>
      </c>
      <c r="J43" s="5" t="s">
        <v>3180</v>
      </c>
    </row>
    <row r="44" spans="1:10">
      <c r="A44" s="5">
        <v>43</v>
      </c>
      <c r="B44" s="5" t="s">
        <v>1527</v>
      </c>
      <c r="C44" s="5" t="s">
        <v>97</v>
      </c>
      <c r="D44" s="5" t="s">
        <v>1649</v>
      </c>
      <c r="E44" s="5" t="s">
        <v>1650</v>
      </c>
      <c r="F44" s="5" t="s">
        <v>1639</v>
      </c>
      <c r="G44" s="5" t="s">
        <v>1651</v>
      </c>
      <c r="J44" s="5" t="s">
        <v>3180</v>
      </c>
    </row>
    <row r="45" spans="1:10">
      <c r="A45" s="5">
        <v>44</v>
      </c>
      <c r="B45" s="5" t="s">
        <v>1527</v>
      </c>
      <c r="C45" s="5" t="s">
        <v>97</v>
      </c>
      <c r="D45" s="5" t="s">
        <v>1652</v>
      </c>
      <c r="E45" s="5" t="s">
        <v>1653</v>
      </c>
      <c r="F45" s="5" t="s">
        <v>1639</v>
      </c>
      <c r="G45" s="5" t="s">
        <v>1654</v>
      </c>
      <c r="J45" s="5" t="s">
        <v>3180</v>
      </c>
    </row>
    <row r="46" spans="1:10">
      <c r="A46" s="5">
        <v>45</v>
      </c>
      <c r="B46" s="5" t="s">
        <v>1527</v>
      </c>
      <c r="C46" s="5" t="s">
        <v>97</v>
      </c>
      <c r="D46" s="5" t="s">
        <v>3216</v>
      </c>
      <c r="E46" s="5" t="s">
        <v>3217</v>
      </c>
      <c r="F46" s="5" t="s">
        <v>3218</v>
      </c>
      <c r="G46" s="5" t="s">
        <v>2766</v>
      </c>
      <c r="J46" s="5" t="s">
        <v>3180</v>
      </c>
    </row>
    <row r="47" spans="1:10">
      <c r="A47" s="5">
        <v>46</v>
      </c>
      <c r="B47" s="5" t="s">
        <v>1527</v>
      </c>
      <c r="C47" s="5" t="s">
        <v>97</v>
      </c>
      <c r="D47" s="5" t="s">
        <v>1655</v>
      </c>
      <c r="E47" s="5" t="s">
        <v>1656</v>
      </c>
      <c r="F47" s="5" t="s">
        <v>1657</v>
      </c>
      <c r="G47" s="5" t="s">
        <v>1554</v>
      </c>
      <c r="J47" s="5" t="s">
        <v>3180</v>
      </c>
    </row>
    <row r="48" spans="1:10">
      <c r="A48" s="5">
        <v>47</v>
      </c>
      <c r="B48" s="5" t="s">
        <v>1527</v>
      </c>
      <c r="C48" s="5" t="s">
        <v>97</v>
      </c>
      <c r="D48" s="5" t="s">
        <v>1658</v>
      </c>
      <c r="E48" s="5" t="s">
        <v>1659</v>
      </c>
      <c r="F48" s="5" t="s">
        <v>1660</v>
      </c>
      <c r="G48" s="5" t="s">
        <v>1539</v>
      </c>
      <c r="J48" s="5" t="s">
        <v>3180</v>
      </c>
    </row>
    <row r="49" spans="1:10">
      <c r="A49" s="5">
        <v>48</v>
      </c>
      <c r="B49" s="5" t="s">
        <v>1527</v>
      </c>
      <c r="C49" s="5" t="s">
        <v>97</v>
      </c>
      <c r="D49" s="5" t="s">
        <v>1661</v>
      </c>
      <c r="E49" s="5" t="s">
        <v>1662</v>
      </c>
      <c r="F49" s="5" t="s">
        <v>1663</v>
      </c>
      <c r="G49" s="5" t="s">
        <v>1664</v>
      </c>
      <c r="J49" s="5" t="s">
        <v>3180</v>
      </c>
    </row>
    <row r="50" spans="1:10">
      <c r="A50" s="5">
        <v>49</v>
      </c>
      <c r="B50" s="5" t="s">
        <v>1527</v>
      </c>
      <c r="C50" s="5" t="s">
        <v>97</v>
      </c>
      <c r="D50" s="5" t="s">
        <v>1665</v>
      </c>
      <c r="E50" s="5" t="s">
        <v>1666</v>
      </c>
      <c r="F50" s="5" t="s">
        <v>1667</v>
      </c>
      <c r="G50" s="5" t="s">
        <v>1668</v>
      </c>
      <c r="J50" s="5" t="s">
        <v>3180</v>
      </c>
    </row>
    <row r="51" spans="1:10">
      <c r="A51" s="5">
        <v>50</v>
      </c>
      <c r="B51" s="5" t="s">
        <v>1527</v>
      </c>
      <c r="C51" s="5" t="s">
        <v>97</v>
      </c>
      <c r="D51" s="5" t="s">
        <v>1669</v>
      </c>
      <c r="E51" s="5" t="s">
        <v>1670</v>
      </c>
      <c r="F51" s="5" t="s">
        <v>1671</v>
      </c>
      <c r="G51" s="5" t="s">
        <v>1672</v>
      </c>
      <c r="J51" s="5" t="s">
        <v>3180</v>
      </c>
    </row>
    <row r="52" spans="1:10">
      <c r="A52" s="5">
        <v>51</v>
      </c>
      <c r="B52" s="5" t="s">
        <v>1527</v>
      </c>
      <c r="C52" s="5" t="s">
        <v>97</v>
      </c>
      <c r="D52" s="5" t="s">
        <v>1673</v>
      </c>
      <c r="E52" s="5" t="s">
        <v>1674</v>
      </c>
      <c r="F52" s="5" t="s">
        <v>1675</v>
      </c>
      <c r="G52" s="5" t="s">
        <v>1539</v>
      </c>
      <c r="J52" s="5" t="s">
        <v>3180</v>
      </c>
    </row>
    <row r="53" spans="1:10">
      <c r="A53" s="5">
        <v>52</v>
      </c>
      <c r="B53" s="5" t="s">
        <v>1527</v>
      </c>
      <c r="C53" s="5" t="s">
        <v>97</v>
      </c>
      <c r="D53" s="5" t="s">
        <v>1676</v>
      </c>
      <c r="E53" s="5" t="s">
        <v>1677</v>
      </c>
      <c r="F53" s="5" t="s">
        <v>1678</v>
      </c>
      <c r="G53" s="5" t="s">
        <v>1672</v>
      </c>
      <c r="J53" s="5" t="s">
        <v>3180</v>
      </c>
    </row>
    <row r="54" spans="1:10">
      <c r="A54" s="5">
        <v>53</v>
      </c>
      <c r="B54" s="5" t="s">
        <v>1527</v>
      </c>
      <c r="C54" s="5" t="s">
        <v>97</v>
      </c>
      <c r="D54" s="5" t="s">
        <v>3219</v>
      </c>
      <c r="E54" s="5" t="s">
        <v>3220</v>
      </c>
      <c r="F54" s="5" t="s">
        <v>3221</v>
      </c>
      <c r="G54" s="5" t="s">
        <v>1701</v>
      </c>
      <c r="J54" s="5" t="s">
        <v>3180</v>
      </c>
    </row>
    <row r="55" spans="1:10">
      <c r="A55" s="5">
        <v>54</v>
      </c>
      <c r="B55" s="5" t="s">
        <v>1527</v>
      </c>
      <c r="C55" s="5" t="s">
        <v>97</v>
      </c>
      <c r="D55" s="5" t="s">
        <v>1679</v>
      </c>
      <c r="E55" s="5" t="s">
        <v>1680</v>
      </c>
      <c r="F55" s="5" t="s">
        <v>1681</v>
      </c>
      <c r="G55" s="5" t="s">
        <v>1590</v>
      </c>
      <c r="H55" s="5" t="s">
        <v>1682</v>
      </c>
      <c r="J55" s="5" t="s">
        <v>3180</v>
      </c>
    </row>
    <row r="56" spans="1:10">
      <c r="A56" s="5">
        <v>55</v>
      </c>
      <c r="B56" s="5" t="s">
        <v>1527</v>
      </c>
      <c r="C56" s="5" t="s">
        <v>97</v>
      </c>
      <c r="D56" s="5" t="s">
        <v>1683</v>
      </c>
      <c r="E56" s="5" t="s">
        <v>1684</v>
      </c>
      <c r="F56" s="5" t="s">
        <v>1685</v>
      </c>
      <c r="G56" s="5" t="s">
        <v>1535</v>
      </c>
      <c r="J56" s="5" t="s">
        <v>3180</v>
      </c>
    </row>
    <row r="57" spans="1:10">
      <c r="A57" s="5">
        <v>56</v>
      </c>
      <c r="B57" s="5" t="s">
        <v>1527</v>
      </c>
      <c r="C57" s="5" t="s">
        <v>97</v>
      </c>
      <c r="D57" s="5" t="s">
        <v>1686</v>
      </c>
      <c r="E57" s="5" t="s">
        <v>1687</v>
      </c>
      <c r="F57" s="5" t="s">
        <v>1688</v>
      </c>
      <c r="G57" s="5" t="s">
        <v>1945</v>
      </c>
      <c r="H57" s="5" t="s">
        <v>1689</v>
      </c>
      <c r="J57" s="5" t="s">
        <v>3180</v>
      </c>
    </row>
    <row r="58" spans="1:10">
      <c r="A58" s="5">
        <v>57</v>
      </c>
      <c r="B58" s="5" t="s">
        <v>1527</v>
      </c>
      <c r="C58" s="5" t="s">
        <v>97</v>
      </c>
      <c r="D58" s="5" t="s">
        <v>1690</v>
      </c>
      <c r="E58" s="5" t="s">
        <v>1691</v>
      </c>
      <c r="F58" s="5" t="s">
        <v>1692</v>
      </c>
      <c r="G58" s="5" t="s">
        <v>1558</v>
      </c>
      <c r="H58" s="5" t="s">
        <v>1693</v>
      </c>
      <c r="J58" s="5" t="s">
        <v>3180</v>
      </c>
    </row>
    <row r="59" spans="1:10">
      <c r="A59" s="5">
        <v>58</v>
      </c>
      <c r="B59" s="5" t="s">
        <v>1527</v>
      </c>
      <c r="C59" s="5" t="s">
        <v>97</v>
      </c>
      <c r="D59" s="5" t="s">
        <v>1694</v>
      </c>
      <c r="E59" s="5" t="s">
        <v>1695</v>
      </c>
      <c r="F59" s="5" t="s">
        <v>1696</v>
      </c>
      <c r="G59" s="5" t="s">
        <v>1697</v>
      </c>
      <c r="J59" s="5" t="s">
        <v>3180</v>
      </c>
    </row>
    <row r="60" spans="1:10">
      <c r="A60" s="5">
        <v>59</v>
      </c>
      <c r="B60" s="5" t="s">
        <v>1527</v>
      </c>
      <c r="C60" s="5" t="s">
        <v>97</v>
      </c>
      <c r="D60" s="5" t="s">
        <v>1698</v>
      </c>
      <c r="E60" s="5" t="s">
        <v>1699</v>
      </c>
      <c r="F60" s="5" t="s">
        <v>1700</v>
      </c>
      <c r="G60" s="5" t="s">
        <v>1701</v>
      </c>
      <c r="J60" s="5" t="s">
        <v>3180</v>
      </c>
    </row>
    <row r="61" spans="1:10">
      <c r="A61" s="5">
        <v>60</v>
      </c>
      <c r="B61" s="5" t="s">
        <v>1527</v>
      </c>
      <c r="C61" s="5" t="s">
        <v>97</v>
      </c>
      <c r="D61" s="5" t="s">
        <v>1702</v>
      </c>
      <c r="E61" s="5" t="s">
        <v>1703</v>
      </c>
      <c r="F61" s="5" t="s">
        <v>1704</v>
      </c>
      <c r="G61" s="5" t="s">
        <v>1824</v>
      </c>
      <c r="H61" s="5" t="s">
        <v>1705</v>
      </c>
      <c r="J61" s="5" t="s">
        <v>3180</v>
      </c>
    </row>
    <row r="62" spans="1:10">
      <c r="A62" s="5">
        <v>61</v>
      </c>
      <c r="B62" s="5" t="s">
        <v>1527</v>
      </c>
      <c r="C62" s="5" t="s">
        <v>97</v>
      </c>
      <c r="D62" s="5" t="s">
        <v>1706</v>
      </c>
      <c r="E62" s="5" t="s">
        <v>1707</v>
      </c>
      <c r="F62" s="5" t="s">
        <v>1708</v>
      </c>
      <c r="G62" s="5" t="s">
        <v>1824</v>
      </c>
      <c r="J62" s="5" t="s">
        <v>3180</v>
      </c>
    </row>
    <row r="63" spans="1:10">
      <c r="A63" s="5">
        <v>62</v>
      </c>
      <c r="B63" s="5" t="s">
        <v>1527</v>
      </c>
      <c r="C63" s="5" t="s">
        <v>97</v>
      </c>
      <c r="D63" s="5" t="s">
        <v>1709</v>
      </c>
      <c r="E63" s="5" t="s">
        <v>1710</v>
      </c>
      <c r="F63" s="5" t="s">
        <v>1639</v>
      </c>
      <c r="G63" s="5" t="s">
        <v>1711</v>
      </c>
      <c r="J63" s="5" t="s">
        <v>3180</v>
      </c>
    </row>
    <row r="64" spans="1:10">
      <c r="A64" s="5">
        <v>63</v>
      </c>
      <c r="B64" s="5" t="s">
        <v>1527</v>
      </c>
      <c r="C64" s="5" t="s">
        <v>97</v>
      </c>
      <c r="D64" s="5" t="s">
        <v>1712</v>
      </c>
      <c r="E64" s="5" t="s">
        <v>1713</v>
      </c>
      <c r="F64" s="5" t="s">
        <v>1714</v>
      </c>
      <c r="G64" s="5" t="s">
        <v>1715</v>
      </c>
      <c r="J64" s="5" t="s">
        <v>3180</v>
      </c>
    </row>
    <row r="65" spans="1:10">
      <c r="A65" s="5">
        <v>64</v>
      </c>
      <c r="B65" s="5" t="s">
        <v>1527</v>
      </c>
      <c r="C65" s="5" t="s">
        <v>97</v>
      </c>
      <c r="D65" s="5" t="s">
        <v>1716</v>
      </c>
      <c r="E65" s="5" t="s">
        <v>1717</v>
      </c>
      <c r="F65" s="5" t="s">
        <v>1718</v>
      </c>
      <c r="G65" s="5" t="s">
        <v>1719</v>
      </c>
      <c r="H65" s="5" t="s">
        <v>1720</v>
      </c>
      <c r="J65" s="5" t="s">
        <v>3180</v>
      </c>
    </row>
    <row r="66" spans="1:10">
      <c r="A66" s="5">
        <v>65</v>
      </c>
      <c r="B66" s="5" t="s">
        <v>1527</v>
      </c>
      <c r="C66" s="5" t="s">
        <v>97</v>
      </c>
      <c r="D66" s="5" t="s">
        <v>1721</v>
      </c>
      <c r="E66" s="5" t="s">
        <v>1722</v>
      </c>
      <c r="F66" s="5" t="s">
        <v>1723</v>
      </c>
      <c r="G66" s="5" t="s">
        <v>1724</v>
      </c>
      <c r="J66" s="5" t="s">
        <v>3180</v>
      </c>
    </row>
    <row r="67" spans="1:10">
      <c r="A67" s="5">
        <v>66</v>
      </c>
      <c r="B67" s="5" t="s">
        <v>1527</v>
      </c>
      <c r="C67" s="5" t="s">
        <v>97</v>
      </c>
      <c r="D67" s="5" t="s">
        <v>1725</v>
      </c>
      <c r="E67" s="5" t="s">
        <v>1726</v>
      </c>
      <c r="F67" s="5" t="s">
        <v>1727</v>
      </c>
      <c r="G67" s="5" t="s">
        <v>1701</v>
      </c>
      <c r="J67" s="5" t="s">
        <v>3180</v>
      </c>
    </row>
    <row r="68" spans="1:10">
      <c r="A68" s="5">
        <v>67</v>
      </c>
      <c r="B68" s="5" t="s">
        <v>1527</v>
      </c>
      <c r="C68" s="5" t="s">
        <v>97</v>
      </c>
      <c r="D68" s="5" t="s">
        <v>1728</v>
      </c>
      <c r="E68" s="5" t="s">
        <v>1729</v>
      </c>
      <c r="F68" s="5" t="s">
        <v>1730</v>
      </c>
      <c r="G68" s="5" t="s">
        <v>1731</v>
      </c>
      <c r="J68" s="5" t="s">
        <v>3180</v>
      </c>
    </row>
    <row r="69" spans="1:10">
      <c r="A69" s="5">
        <v>68</v>
      </c>
      <c r="B69" s="5" t="s">
        <v>1527</v>
      </c>
      <c r="C69" s="5" t="s">
        <v>97</v>
      </c>
      <c r="D69" s="5" t="s">
        <v>1732</v>
      </c>
      <c r="E69" s="5" t="s">
        <v>1733</v>
      </c>
      <c r="F69" s="5" t="s">
        <v>1734</v>
      </c>
      <c r="G69" s="5" t="s">
        <v>1604</v>
      </c>
      <c r="J69" s="5" t="s">
        <v>3180</v>
      </c>
    </row>
    <row r="70" spans="1:10">
      <c r="A70" s="5">
        <v>69</v>
      </c>
      <c r="B70" s="5" t="s">
        <v>1527</v>
      </c>
      <c r="C70" s="5" t="s">
        <v>97</v>
      </c>
      <c r="D70" s="5" t="s">
        <v>1735</v>
      </c>
      <c r="E70" s="5" t="s">
        <v>1736</v>
      </c>
      <c r="F70" s="5" t="s">
        <v>1737</v>
      </c>
      <c r="G70" s="5" t="s">
        <v>1738</v>
      </c>
      <c r="J70" s="5" t="s">
        <v>3180</v>
      </c>
    </row>
    <row r="71" spans="1:10">
      <c r="A71" s="5">
        <v>70</v>
      </c>
      <c r="B71" s="5" t="s">
        <v>1527</v>
      </c>
      <c r="C71" s="5" t="s">
        <v>97</v>
      </c>
      <c r="D71" s="5" t="s">
        <v>3222</v>
      </c>
      <c r="E71" s="5" t="s">
        <v>3223</v>
      </c>
      <c r="F71" s="5" t="s">
        <v>3224</v>
      </c>
      <c r="G71" s="5" t="s">
        <v>2405</v>
      </c>
      <c r="J71" s="5" t="s">
        <v>3180</v>
      </c>
    </row>
    <row r="72" spans="1:10">
      <c r="A72" s="5">
        <v>71</v>
      </c>
      <c r="B72" s="5" t="s">
        <v>1527</v>
      </c>
      <c r="C72" s="5" t="s">
        <v>97</v>
      </c>
      <c r="D72" s="5" t="s">
        <v>1739</v>
      </c>
      <c r="E72" s="5" t="s">
        <v>1740</v>
      </c>
      <c r="F72" s="5" t="s">
        <v>1741</v>
      </c>
      <c r="G72" s="5" t="s">
        <v>1742</v>
      </c>
      <c r="J72" s="5" t="s">
        <v>3180</v>
      </c>
    </row>
    <row r="73" spans="1:10">
      <c r="A73" s="5">
        <v>72</v>
      </c>
      <c r="B73" s="5" t="s">
        <v>1527</v>
      </c>
      <c r="C73" s="5" t="s">
        <v>97</v>
      </c>
      <c r="D73" s="5" t="s">
        <v>1743</v>
      </c>
      <c r="E73" s="5" t="s">
        <v>1744</v>
      </c>
      <c r="F73" s="5" t="s">
        <v>1745</v>
      </c>
      <c r="G73" s="5" t="s">
        <v>1558</v>
      </c>
      <c r="J73" s="5" t="s">
        <v>3180</v>
      </c>
    </row>
    <row r="74" spans="1:10">
      <c r="A74" s="5">
        <v>73</v>
      </c>
      <c r="B74" s="5" t="s">
        <v>1527</v>
      </c>
      <c r="C74" s="5" t="s">
        <v>97</v>
      </c>
      <c r="D74" s="5" t="s">
        <v>1746</v>
      </c>
      <c r="E74" s="5" t="s">
        <v>1747</v>
      </c>
      <c r="F74" s="5" t="s">
        <v>1748</v>
      </c>
      <c r="G74" s="5" t="s">
        <v>1749</v>
      </c>
      <c r="J74" s="5" t="s">
        <v>3180</v>
      </c>
    </row>
    <row r="75" spans="1:10">
      <c r="A75" s="5">
        <v>74</v>
      </c>
      <c r="B75" s="5" t="s">
        <v>1527</v>
      </c>
      <c r="C75" s="5" t="s">
        <v>97</v>
      </c>
      <c r="D75" s="5" t="s">
        <v>1750</v>
      </c>
      <c r="E75" s="5" t="s">
        <v>1751</v>
      </c>
      <c r="F75" s="5" t="s">
        <v>1752</v>
      </c>
      <c r="G75" s="5" t="s">
        <v>1753</v>
      </c>
      <c r="J75" s="5" t="s">
        <v>3180</v>
      </c>
    </row>
    <row r="76" spans="1:10">
      <c r="A76" s="5">
        <v>75</v>
      </c>
      <c r="B76" s="5" t="s">
        <v>1527</v>
      </c>
      <c r="C76" s="5" t="s">
        <v>97</v>
      </c>
      <c r="D76" s="5" t="s">
        <v>1754</v>
      </c>
      <c r="E76" s="5" t="s">
        <v>1755</v>
      </c>
      <c r="F76" s="5" t="s">
        <v>1756</v>
      </c>
      <c r="G76" s="5" t="s">
        <v>1757</v>
      </c>
      <c r="J76" s="5" t="s">
        <v>3180</v>
      </c>
    </row>
    <row r="77" spans="1:10">
      <c r="A77" s="5">
        <v>76</v>
      </c>
      <c r="B77" s="5" t="s">
        <v>1527</v>
      </c>
      <c r="C77" s="5" t="s">
        <v>97</v>
      </c>
      <c r="D77" s="5" t="s">
        <v>1758</v>
      </c>
      <c r="E77" s="5" t="s">
        <v>1759</v>
      </c>
      <c r="F77" s="5" t="s">
        <v>1760</v>
      </c>
      <c r="G77" s="5" t="s">
        <v>1576</v>
      </c>
      <c r="J77" s="5" t="s">
        <v>3180</v>
      </c>
    </row>
    <row r="78" spans="1:10">
      <c r="A78" s="5">
        <v>77</v>
      </c>
      <c r="B78" s="5" t="s">
        <v>1527</v>
      </c>
      <c r="C78" s="5" t="s">
        <v>97</v>
      </c>
      <c r="D78" s="5" t="s">
        <v>1761</v>
      </c>
      <c r="E78" s="5" t="s">
        <v>1762</v>
      </c>
      <c r="F78" s="5" t="s">
        <v>1763</v>
      </c>
      <c r="G78" s="5" t="s">
        <v>1764</v>
      </c>
      <c r="J78" s="5" t="s">
        <v>3180</v>
      </c>
    </row>
    <row r="79" spans="1:10">
      <c r="A79" s="5">
        <v>78</v>
      </c>
      <c r="B79" s="5" t="s">
        <v>1527</v>
      </c>
      <c r="C79" s="5" t="s">
        <v>97</v>
      </c>
      <c r="D79" s="5" t="s">
        <v>1765</v>
      </c>
      <c r="E79" s="5" t="s">
        <v>1766</v>
      </c>
      <c r="F79" s="5" t="s">
        <v>1767</v>
      </c>
      <c r="G79" s="5" t="s">
        <v>1546</v>
      </c>
      <c r="J79" s="5" t="s">
        <v>3180</v>
      </c>
    </row>
    <row r="80" spans="1:10">
      <c r="A80" s="5">
        <v>79</v>
      </c>
      <c r="B80" s="5" t="s">
        <v>1527</v>
      </c>
      <c r="C80" s="5" t="s">
        <v>97</v>
      </c>
      <c r="D80" s="5" t="s">
        <v>1768</v>
      </c>
      <c r="E80" s="5" t="s">
        <v>1769</v>
      </c>
      <c r="F80" s="5" t="s">
        <v>1770</v>
      </c>
      <c r="G80" s="5" t="s">
        <v>1771</v>
      </c>
      <c r="J80" s="5" t="s">
        <v>3180</v>
      </c>
    </row>
    <row r="81" spans="1:10">
      <c r="A81" s="5">
        <v>80</v>
      </c>
      <c r="B81" s="5" t="s">
        <v>1527</v>
      </c>
      <c r="C81" s="5" t="s">
        <v>97</v>
      </c>
      <c r="D81" s="5" t="s">
        <v>1772</v>
      </c>
      <c r="E81" s="5" t="s">
        <v>1773</v>
      </c>
      <c r="F81" s="5" t="s">
        <v>1774</v>
      </c>
      <c r="G81" s="5" t="s">
        <v>1580</v>
      </c>
      <c r="J81" s="5" t="s">
        <v>3180</v>
      </c>
    </row>
    <row r="82" spans="1:10">
      <c r="A82" s="5">
        <v>81</v>
      </c>
      <c r="B82" s="5" t="s">
        <v>1527</v>
      </c>
      <c r="C82" s="5" t="s">
        <v>97</v>
      </c>
      <c r="D82" s="5" t="s">
        <v>1775</v>
      </c>
      <c r="E82" s="5" t="s">
        <v>1776</v>
      </c>
      <c r="F82" s="5" t="s">
        <v>1777</v>
      </c>
      <c r="G82" s="5" t="s">
        <v>1778</v>
      </c>
      <c r="J82" s="5" t="s">
        <v>3180</v>
      </c>
    </row>
    <row r="83" spans="1:10">
      <c r="A83" s="5">
        <v>82</v>
      </c>
      <c r="B83" s="5" t="s">
        <v>1527</v>
      </c>
      <c r="C83" s="5" t="s">
        <v>97</v>
      </c>
      <c r="D83" s="5" t="s">
        <v>1779</v>
      </c>
      <c r="E83" s="5" t="s">
        <v>1780</v>
      </c>
      <c r="F83" s="5" t="s">
        <v>1781</v>
      </c>
      <c r="G83" s="5" t="s">
        <v>1635</v>
      </c>
      <c r="J83" s="5" t="s">
        <v>3180</v>
      </c>
    </row>
    <row r="84" spans="1:10">
      <c r="A84" s="5">
        <v>83</v>
      </c>
      <c r="B84" s="5" t="s">
        <v>1527</v>
      </c>
      <c r="C84" s="5" t="s">
        <v>97</v>
      </c>
      <c r="D84" s="5" t="s">
        <v>1782</v>
      </c>
      <c r="E84" s="5" t="s">
        <v>1783</v>
      </c>
      <c r="F84" s="5" t="s">
        <v>1784</v>
      </c>
      <c r="G84" s="5" t="s">
        <v>1554</v>
      </c>
      <c r="J84" s="5" t="s">
        <v>3180</v>
      </c>
    </row>
    <row r="85" spans="1:10">
      <c r="A85" s="5">
        <v>84</v>
      </c>
      <c r="B85" s="5" t="s">
        <v>1527</v>
      </c>
      <c r="C85" s="5" t="s">
        <v>97</v>
      </c>
      <c r="D85" s="5" t="s">
        <v>1785</v>
      </c>
      <c r="E85" s="5" t="s">
        <v>1786</v>
      </c>
      <c r="F85" s="5" t="s">
        <v>1787</v>
      </c>
      <c r="G85" s="5" t="s">
        <v>1788</v>
      </c>
      <c r="J85" s="5" t="s">
        <v>3180</v>
      </c>
    </row>
    <row r="86" spans="1:10">
      <c r="A86" s="5">
        <v>85</v>
      </c>
      <c r="B86" s="5" t="s">
        <v>1527</v>
      </c>
      <c r="C86" s="5" t="s">
        <v>97</v>
      </c>
      <c r="D86" s="5" t="s">
        <v>1789</v>
      </c>
      <c r="E86" s="5" t="s">
        <v>1790</v>
      </c>
      <c r="F86" s="5" t="s">
        <v>1791</v>
      </c>
      <c r="G86" s="5" t="s">
        <v>1719</v>
      </c>
      <c r="J86" s="5" t="s">
        <v>3180</v>
      </c>
    </row>
    <row r="87" spans="1:10">
      <c r="A87" s="5">
        <v>86</v>
      </c>
      <c r="B87" s="5" t="s">
        <v>1527</v>
      </c>
      <c r="C87" s="5" t="s">
        <v>97</v>
      </c>
      <c r="D87" s="5" t="s">
        <v>1792</v>
      </c>
      <c r="E87" s="5" t="s">
        <v>1793</v>
      </c>
      <c r="F87" s="5" t="s">
        <v>1794</v>
      </c>
      <c r="G87" s="5" t="s">
        <v>1795</v>
      </c>
      <c r="J87" s="5" t="s">
        <v>3180</v>
      </c>
    </row>
    <row r="88" spans="1:10">
      <c r="A88" s="5">
        <v>87</v>
      </c>
      <c r="B88" s="5" t="s">
        <v>1527</v>
      </c>
      <c r="C88" s="5" t="s">
        <v>97</v>
      </c>
      <c r="D88" s="5" t="s">
        <v>1796</v>
      </c>
      <c r="E88" s="5" t="s">
        <v>1797</v>
      </c>
      <c r="F88" s="5" t="s">
        <v>1798</v>
      </c>
      <c r="G88" s="5" t="s">
        <v>1719</v>
      </c>
      <c r="J88" s="5" t="s">
        <v>3180</v>
      </c>
    </row>
    <row r="89" spans="1:10">
      <c r="A89" s="5">
        <v>88</v>
      </c>
      <c r="B89" s="5" t="s">
        <v>1527</v>
      </c>
      <c r="C89" s="5" t="s">
        <v>97</v>
      </c>
      <c r="D89" s="5" t="s">
        <v>1802</v>
      </c>
      <c r="E89" s="5" t="s">
        <v>1803</v>
      </c>
      <c r="F89" s="5" t="s">
        <v>1804</v>
      </c>
      <c r="G89" s="5" t="s">
        <v>1805</v>
      </c>
      <c r="J89" s="5" t="s">
        <v>3180</v>
      </c>
    </row>
    <row r="90" spans="1:10">
      <c r="A90" s="5">
        <v>89</v>
      </c>
      <c r="B90" s="5" t="s">
        <v>1527</v>
      </c>
      <c r="C90" s="5" t="s">
        <v>97</v>
      </c>
      <c r="D90" s="5" t="s">
        <v>1806</v>
      </c>
      <c r="E90" s="5" t="s">
        <v>1807</v>
      </c>
      <c r="F90" s="5" t="s">
        <v>1808</v>
      </c>
      <c r="G90" s="5" t="s">
        <v>1546</v>
      </c>
      <c r="J90" s="5" t="s">
        <v>3180</v>
      </c>
    </row>
    <row r="91" spans="1:10">
      <c r="A91" s="5">
        <v>90</v>
      </c>
      <c r="B91" s="5" t="s">
        <v>1527</v>
      </c>
      <c r="C91" s="5" t="s">
        <v>97</v>
      </c>
      <c r="D91" s="5" t="s">
        <v>1809</v>
      </c>
      <c r="E91" s="5" t="s">
        <v>1810</v>
      </c>
      <c r="F91" s="5" t="s">
        <v>1811</v>
      </c>
      <c r="G91" s="5" t="s">
        <v>1546</v>
      </c>
      <c r="J91" s="5" t="s">
        <v>3180</v>
      </c>
    </row>
    <row r="92" spans="1:10">
      <c r="A92" s="5">
        <v>91</v>
      </c>
      <c r="B92" s="5" t="s">
        <v>1527</v>
      </c>
      <c r="C92" s="5" t="s">
        <v>97</v>
      </c>
      <c r="D92" s="5" t="s">
        <v>1812</v>
      </c>
      <c r="E92" s="5" t="s">
        <v>1813</v>
      </c>
      <c r="F92" s="5" t="s">
        <v>1814</v>
      </c>
      <c r="G92" s="5" t="s">
        <v>1554</v>
      </c>
      <c r="J92" s="5" t="s">
        <v>3180</v>
      </c>
    </row>
    <row r="93" spans="1:10">
      <c r="A93" s="5">
        <v>92</v>
      </c>
      <c r="B93" s="5" t="s">
        <v>1527</v>
      </c>
      <c r="C93" s="5" t="s">
        <v>97</v>
      </c>
      <c r="D93" s="5" t="s">
        <v>1815</v>
      </c>
      <c r="E93" s="5" t="s">
        <v>1816</v>
      </c>
      <c r="F93" s="5" t="s">
        <v>1817</v>
      </c>
      <c r="G93" s="5" t="s">
        <v>1764</v>
      </c>
      <c r="J93" s="5" t="s">
        <v>3180</v>
      </c>
    </row>
    <row r="94" spans="1:10">
      <c r="A94" s="5">
        <v>93</v>
      </c>
      <c r="B94" s="5" t="s">
        <v>1527</v>
      </c>
      <c r="C94" s="5" t="s">
        <v>97</v>
      </c>
      <c r="D94" s="5" t="s">
        <v>1818</v>
      </c>
      <c r="E94" s="5" t="s">
        <v>1819</v>
      </c>
      <c r="F94" s="5" t="s">
        <v>1820</v>
      </c>
      <c r="G94" s="5" t="s">
        <v>1590</v>
      </c>
      <c r="J94" s="5" t="s">
        <v>3180</v>
      </c>
    </row>
    <row r="95" spans="1:10">
      <c r="A95" s="5">
        <v>94</v>
      </c>
      <c r="B95" s="5" t="s">
        <v>1527</v>
      </c>
      <c r="C95" s="5" t="s">
        <v>97</v>
      </c>
      <c r="D95" s="5" t="s">
        <v>1821</v>
      </c>
      <c r="E95" s="5" t="s">
        <v>1822</v>
      </c>
      <c r="F95" s="5" t="s">
        <v>1823</v>
      </c>
      <c r="G95" s="5" t="s">
        <v>1824</v>
      </c>
      <c r="J95" s="5" t="s">
        <v>3180</v>
      </c>
    </row>
    <row r="96" spans="1:10">
      <c r="A96" s="5">
        <v>95</v>
      </c>
      <c r="B96" s="5" t="s">
        <v>1527</v>
      </c>
      <c r="C96" s="5" t="s">
        <v>97</v>
      </c>
      <c r="D96" s="5" t="s">
        <v>1825</v>
      </c>
      <c r="E96" s="5" t="s">
        <v>1826</v>
      </c>
      <c r="F96" s="5" t="s">
        <v>1827</v>
      </c>
      <c r="G96" s="5" t="s">
        <v>1635</v>
      </c>
      <c r="J96" s="5" t="s">
        <v>3180</v>
      </c>
    </row>
    <row r="97" spans="1:10">
      <c r="A97" s="5">
        <v>96</v>
      </c>
      <c r="B97" s="5" t="s">
        <v>1527</v>
      </c>
      <c r="C97" s="5" t="s">
        <v>97</v>
      </c>
      <c r="D97" s="5" t="s">
        <v>1828</v>
      </c>
      <c r="E97" s="5" t="s">
        <v>1829</v>
      </c>
      <c r="F97" s="5" t="s">
        <v>1830</v>
      </c>
      <c r="G97" s="5" t="s">
        <v>1554</v>
      </c>
      <c r="J97" s="5" t="s">
        <v>3180</v>
      </c>
    </row>
    <row r="98" spans="1:10">
      <c r="A98" s="5">
        <v>97</v>
      </c>
      <c r="B98" s="5" t="s">
        <v>1527</v>
      </c>
      <c r="C98" s="5" t="s">
        <v>97</v>
      </c>
      <c r="D98" s="5" t="s">
        <v>1831</v>
      </c>
      <c r="E98" s="5" t="s">
        <v>1832</v>
      </c>
      <c r="F98" s="5" t="s">
        <v>1833</v>
      </c>
      <c r="G98" s="5" t="s">
        <v>1635</v>
      </c>
      <c r="J98" s="5" t="s">
        <v>3180</v>
      </c>
    </row>
    <row r="99" spans="1:10">
      <c r="A99" s="5">
        <v>98</v>
      </c>
      <c r="B99" s="5" t="s">
        <v>1527</v>
      </c>
      <c r="C99" s="5" t="s">
        <v>97</v>
      </c>
      <c r="D99" s="5" t="s">
        <v>1834</v>
      </c>
      <c r="E99" s="5" t="s">
        <v>1835</v>
      </c>
      <c r="F99" s="5" t="s">
        <v>1836</v>
      </c>
      <c r="G99" s="5" t="s">
        <v>1554</v>
      </c>
      <c r="J99" s="5" t="s">
        <v>3180</v>
      </c>
    </row>
    <row r="100" spans="1:10">
      <c r="A100" s="5">
        <v>99</v>
      </c>
      <c r="B100" s="5" t="s">
        <v>1527</v>
      </c>
      <c r="C100" s="5" t="s">
        <v>97</v>
      </c>
      <c r="D100" s="5" t="s">
        <v>1837</v>
      </c>
      <c r="E100" s="5" t="s">
        <v>1838</v>
      </c>
      <c r="F100" s="5" t="s">
        <v>1839</v>
      </c>
      <c r="G100" s="5" t="s">
        <v>1604</v>
      </c>
      <c r="J100" s="5" t="s">
        <v>3180</v>
      </c>
    </row>
    <row r="101" spans="1:10">
      <c r="A101" s="5">
        <v>100</v>
      </c>
      <c r="B101" s="5" t="s">
        <v>1527</v>
      </c>
      <c r="C101" s="5" t="s">
        <v>97</v>
      </c>
      <c r="D101" s="5" t="s">
        <v>1840</v>
      </c>
      <c r="E101" s="5" t="s">
        <v>1841</v>
      </c>
      <c r="F101" s="5" t="s">
        <v>1842</v>
      </c>
      <c r="G101" s="5" t="s">
        <v>1778</v>
      </c>
      <c r="J101" s="5" t="s">
        <v>3180</v>
      </c>
    </row>
    <row r="102" spans="1:10">
      <c r="A102" s="5">
        <v>101</v>
      </c>
      <c r="B102" s="5" t="s">
        <v>1527</v>
      </c>
      <c r="C102" s="5" t="s">
        <v>97</v>
      </c>
      <c r="D102" s="5" t="s">
        <v>1843</v>
      </c>
      <c r="E102" s="5" t="s">
        <v>1844</v>
      </c>
      <c r="F102" s="5" t="s">
        <v>1845</v>
      </c>
      <c r="G102" s="5" t="s">
        <v>1846</v>
      </c>
      <c r="J102" s="5" t="s">
        <v>3180</v>
      </c>
    </row>
    <row r="103" spans="1:10">
      <c r="A103" s="5">
        <v>102</v>
      </c>
      <c r="B103" s="5" t="s">
        <v>1527</v>
      </c>
      <c r="C103" s="5" t="s">
        <v>97</v>
      </c>
      <c r="D103" s="5" t="s">
        <v>1847</v>
      </c>
      <c r="E103" s="5" t="s">
        <v>1848</v>
      </c>
      <c r="F103" s="5" t="s">
        <v>1849</v>
      </c>
      <c r="G103" s="5" t="s">
        <v>1824</v>
      </c>
      <c r="J103" s="5" t="s">
        <v>3180</v>
      </c>
    </row>
    <row r="104" spans="1:10">
      <c r="A104" s="5">
        <v>103</v>
      </c>
      <c r="B104" s="5" t="s">
        <v>1527</v>
      </c>
      <c r="C104" s="5" t="s">
        <v>97</v>
      </c>
      <c r="D104" s="5" t="s">
        <v>1850</v>
      </c>
      <c r="E104" s="5" t="s">
        <v>1851</v>
      </c>
      <c r="F104" s="5" t="s">
        <v>1852</v>
      </c>
      <c r="G104" s="5" t="s">
        <v>1778</v>
      </c>
      <c r="J104" s="5" t="s">
        <v>3180</v>
      </c>
    </row>
    <row r="105" spans="1:10">
      <c r="A105" s="5">
        <v>104</v>
      </c>
      <c r="B105" s="5" t="s">
        <v>1527</v>
      </c>
      <c r="C105" s="5" t="s">
        <v>97</v>
      </c>
      <c r="D105" s="5" t="s">
        <v>1853</v>
      </c>
      <c r="E105" s="5" t="s">
        <v>1854</v>
      </c>
      <c r="F105" s="5" t="s">
        <v>1855</v>
      </c>
      <c r="G105" s="5" t="s">
        <v>1764</v>
      </c>
      <c r="J105" s="5" t="s">
        <v>3180</v>
      </c>
    </row>
    <row r="106" spans="1:10">
      <c r="A106" s="5">
        <v>105</v>
      </c>
      <c r="B106" s="5" t="s">
        <v>1527</v>
      </c>
      <c r="C106" s="5" t="s">
        <v>97</v>
      </c>
      <c r="D106" s="5" t="s">
        <v>1856</v>
      </c>
      <c r="E106" s="5" t="s">
        <v>1857</v>
      </c>
      <c r="F106" s="5" t="s">
        <v>1858</v>
      </c>
      <c r="G106" s="5" t="s">
        <v>1859</v>
      </c>
      <c r="J106" s="5" t="s">
        <v>3180</v>
      </c>
    </row>
    <row r="107" spans="1:10">
      <c r="A107" s="5">
        <v>106</v>
      </c>
      <c r="B107" s="5" t="s">
        <v>1527</v>
      </c>
      <c r="C107" s="5" t="s">
        <v>97</v>
      </c>
      <c r="D107" s="5" t="s">
        <v>1860</v>
      </c>
      <c r="E107" s="5" t="s">
        <v>1861</v>
      </c>
      <c r="F107" s="5" t="s">
        <v>1862</v>
      </c>
      <c r="G107" s="5" t="s">
        <v>1859</v>
      </c>
      <c r="J107" s="5" t="s">
        <v>3180</v>
      </c>
    </row>
    <row r="108" spans="1:10">
      <c r="A108" s="5">
        <v>107</v>
      </c>
      <c r="B108" s="5" t="s">
        <v>1527</v>
      </c>
      <c r="C108" s="5" t="s">
        <v>97</v>
      </c>
      <c r="D108" s="5" t="s">
        <v>1863</v>
      </c>
      <c r="E108" s="5" t="s">
        <v>1864</v>
      </c>
      <c r="F108" s="5" t="s">
        <v>1865</v>
      </c>
      <c r="G108" s="5" t="s">
        <v>1859</v>
      </c>
      <c r="J108" s="5" t="s">
        <v>3180</v>
      </c>
    </row>
    <row r="109" spans="1:10">
      <c r="A109" s="5">
        <v>108</v>
      </c>
      <c r="B109" s="5" t="s">
        <v>1527</v>
      </c>
      <c r="C109" s="5" t="s">
        <v>97</v>
      </c>
      <c r="D109" s="5" t="s">
        <v>1866</v>
      </c>
      <c r="E109" s="5" t="s">
        <v>1867</v>
      </c>
      <c r="F109" s="5" t="s">
        <v>1868</v>
      </c>
      <c r="G109" s="5" t="s">
        <v>1859</v>
      </c>
      <c r="J109" s="5" t="s">
        <v>3180</v>
      </c>
    </row>
    <row r="110" spans="1:10">
      <c r="A110" s="5">
        <v>109</v>
      </c>
      <c r="B110" s="5" t="s">
        <v>1527</v>
      </c>
      <c r="C110" s="5" t="s">
        <v>97</v>
      </c>
      <c r="D110" s="5" t="s">
        <v>1870</v>
      </c>
      <c r="E110" s="5" t="s">
        <v>1871</v>
      </c>
      <c r="F110" s="5" t="s">
        <v>1872</v>
      </c>
      <c r="G110" s="5" t="s">
        <v>1859</v>
      </c>
      <c r="J110" s="5" t="s">
        <v>3180</v>
      </c>
    </row>
    <row r="111" spans="1:10">
      <c r="A111" s="5">
        <v>110</v>
      </c>
      <c r="B111" s="5" t="s">
        <v>1527</v>
      </c>
      <c r="C111" s="5" t="s">
        <v>97</v>
      </c>
      <c r="D111" s="5" t="s">
        <v>1873</v>
      </c>
      <c r="E111" s="5" t="s">
        <v>1874</v>
      </c>
      <c r="F111" s="5" t="s">
        <v>1875</v>
      </c>
      <c r="G111" s="5" t="s">
        <v>1859</v>
      </c>
      <c r="J111" s="5" t="s">
        <v>3180</v>
      </c>
    </row>
    <row r="112" spans="1:10">
      <c r="A112" s="5">
        <v>111</v>
      </c>
      <c r="B112" s="5" t="s">
        <v>1527</v>
      </c>
      <c r="C112" s="5" t="s">
        <v>97</v>
      </c>
      <c r="D112" s="5" t="s">
        <v>1876</v>
      </c>
      <c r="E112" s="5" t="s">
        <v>1877</v>
      </c>
      <c r="F112" s="5" t="s">
        <v>1878</v>
      </c>
      <c r="G112" s="5" t="s">
        <v>1879</v>
      </c>
      <c r="J112" s="5" t="s">
        <v>3180</v>
      </c>
    </row>
    <row r="113" spans="1:10">
      <c r="A113" s="5">
        <v>112</v>
      </c>
      <c r="B113" s="5" t="s">
        <v>1527</v>
      </c>
      <c r="C113" s="5" t="s">
        <v>97</v>
      </c>
      <c r="D113" s="5" t="s">
        <v>1880</v>
      </c>
      <c r="E113" s="5" t="s">
        <v>1881</v>
      </c>
      <c r="F113" s="5" t="s">
        <v>1882</v>
      </c>
      <c r="G113" s="5" t="s">
        <v>1883</v>
      </c>
      <c r="J113" s="5" t="s">
        <v>3180</v>
      </c>
    </row>
    <row r="114" spans="1:10">
      <c r="A114" s="5">
        <v>113</v>
      </c>
      <c r="B114" s="5" t="s">
        <v>1527</v>
      </c>
      <c r="C114" s="5" t="s">
        <v>97</v>
      </c>
      <c r="D114" s="5" t="s">
        <v>1884</v>
      </c>
      <c r="E114" s="5" t="s">
        <v>1885</v>
      </c>
      <c r="F114" s="5" t="s">
        <v>1723</v>
      </c>
      <c r="G114" s="5" t="s">
        <v>1886</v>
      </c>
      <c r="J114" s="5" t="s">
        <v>3180</v>
      </c>
    </row>
    <row r="115" spans="1:10">
      <c r="A115" s="5">
        <v>114</v>
      </c>
      <c r="B115" s="5" t="s">
        <v>1527</v>
      </c>
      <c r="C115" s="5" t="s">
        <v>97</v>
      </c>
      <c r="D115" s="5" t="s">
        <v>1887</v>
      </c>
      <c r="E115" s="5" t="s">
        <v>1888</v>
      </c>
      <c r="F115" s="5" t="s">
        <v>1889</v>
      </c>
      <c r="G115" s="5" t="s">
        <v>1701</v>
      </c>
      <c r="J115" s="5" t="s">
        <v>3180</v>
      </c>
    </row>
    <row r="116" spans="1:10">
      <c r="A116" s="5">
        <v>115</v>
      </c>
      <c r="B116" s="5" t="s">
        <v>1527</v>
      </c>
      <c r="C116" s="5" t="s">
        <v>97</v>
      </c>
      <c r="D116" s="5" t="s">
        <v>1890</v>
      </c>
      <c r="E116" s="5" t="s">
        <v>1891</v>
      </c>
      <c r="F116" s="5" t="s">
        <v>1892</v>
      </c>
      <c r="G116" s="5" t="s">
        <v>1701</v>
      </c>
      <c r="J116" s="5" t="s">
        <v>3180</v>
      </c>
    </row>
    <row r="117" spans="1:10">
      <c r="A117" s="5">
        <v>116</v>
      </c>
      <c r="B117" s="5" t="s">
        <v>1527</v>
      </c>
      <c r="C117" s="5" t="s">
        <v>97</v>
      </c>
      <c r="D117" s="5" t="s">
        <v>1893</v>
      </c>
      <c r="E117" s="5" t="s">
        <v>1894</v>
      </c>
      <c r="F117" s="5" t="s">
        <v>1895</v>
      </c>
      <c r="G117" s="5" t="s">
        <v>1896</v>
      </c>
      <c r="J117" s="5" t="s">
        <v>3180</v>
      </c>
    </row>
    <row r="118" spans="1:10">
      <c r="A118" s="5">
        <v>117</v>
      </c>
      <c r="B118" s="5" t="s">
        <v>1527</v>
      </c>
      <c r="C118" s="5" t="s">
        <v>97</v>
      </c>
      <c r="D118" s="5" t="s">
        <v>1897</v>
      </c>
      <c r="E118" s="5" t="s">
        <v>1898</v>
      </c>
      <c r="F118" s="5" t="s">
        <v>1899</v>
      </c>
      <c r="G118" s="5" t="s">
        <v>1900</v>
      </c>
      <c r="J118" s="5" t="s">
        <v>3180</v>
      </c>
    </row>
    <row r="119" spans="1:10">
      <c r="A119" s="5">
        <v>118</v>
      </c>
      <c r="B119" s="5" t="s">
        <v>1527</v>
      </c>
      <c r="C119" s="5" t="s">
        <v>97</v>
      </c>
      <c r="D119" s="5" t="s">
        <v>1901</v>
      </c>
      <c r="E119" s="5" t="s">
        <v>1902</v>
      </c>
      <c r="F119" s="5" t="s">
        <v>1903</v>
      </c>
      <c r="G119" s="5" t="s">
        <v>1795</v>
      </c>
      <c r="H119" s="5" t="s">
        <v>1904</v>
      </c>
      <c r="J119" s="5" t="s">
        <v>3180</v>
      </c>
    </row>
    <row r="120" spans="1:10">
      <c r="A120" s="5">
        <v>119</v>
      </c>
      <c r="B120" s="5" t="s">
        <v>1527</v>
      </c>
      <c r="C120" s="5" t="s">
        <v>97</v>
      </c>
      <c r="D120" s="5" t="s">
        <v>1905</v>
      </c>
      <c r="E120" s="5" t="s">
        <v>1906</v>
      </c>
      <c r="F120" s="5" t="s">
        <v>1907</v>
      </c>
      <c r="G120" s="5" t="s">
        <v>1908</v>
      </c>
      <c r="J120" s="5" t="s">
        <v>3180</v>
      </c>
    </row>
    <row r="121" spans="1:10">
      <c r="A121" s="5">
        <v>120</v>
      </c>
      <c r="B121" s="5" t="s">
        <v>1527</v>
      </c>
      <c r="C121" s="5" t="s">
        <v>97</v>
      </c>
      <c r="D121" s="5" t="s">
        <v>1909</v>
      </c>
      <c r="E121" s="5" t="s">
        <v>1910</v>
      </c>
      <c r="F121" s="5" t="s">
        <v>1911</v>
      </c>
      <c r="G121" s="5" t="s">
        <v>1896</v>
      </c>
      <c r="J121" s="5" t="s">
        <v>3180</v>
      </c>
    </row>
    <row r="122" spans="1:10">
      <c r="A122" s="5">
        <v>121</v>
      </c>
      <c r="B122" s="5" t="s">
        <v>1527</v>
      </c>
      <c r="C122" s="5" t="s">
        <v>97</v>
      </c>
      <c r="D122" s="5" t="s">
        <v>1912</v>
      </c>
      <c r="E122" s="5" t="s">
        <v>1913</v>
      </c>
      <c r="F122" s="5" t="s">
        <v>1914</v>
      </c>
      <c r="G122" s="5" t="s">
        <v>1915</v>
      </c>
      <c r="J122" s="5" t="s">
        <v>3180</v>
      </c>
    </row>
    <row r="123" spans="1:10">
      <c r="A123" s="5">
        <v>122</v>
      </c>
      <c r="B123" s="5" t="s">
        <v>1527</v>
      </c>
      <c r="C123" s="5" t="s">
        <v>97</v>
      </c>
      <c r="D123" s="5" t="s">
        <v>1916</v>
      </c>
      <c r="E123" s="5" t="s">
        <v>1917</v>
      </c>
      <c r="F123" s="5" t="s">
        <v>1918</v>
      </c>
      <c r="G123" s="5" t="s">
        <v>1896</v>
      </c>
      <c r="J123" s="5" t="s">
        <v>3180</v>
      </c>
    </row>
    <row r="124" spans="1:10">
      <c r="A124" s="5">
        <v>123</v>
      </c>
      <c r="B124" s="5" t="s">
        <v>1527</v>
      </c>
      <c r="C124" s="5" t="s">
        <v>97</v>
      </c>
      <c r="D124" s="5" t="s">
        <v>3225</v>
      </c>
      <c r="E124" s="5" t="s">
        <v>3226</v>
      </c>
      <c r="F124" s="5" t="s">
        <v>3227</v>
      </c>
      <c r="G124" s="5" t="s">
        <v>2492</v>
      </c>
      <c r="J124" s="5" t="s">
        <v>3180</v>
      </c>
    </row>
    <row r="125" spans="1:10">
      <c r="A125" s="5">
        <v>124</v>
      </c>
      <c r="B125" s="5" t="s">
        <v>1527</v>
      </c>
      <c r="C125" s="5" t="s">
        <v>97</v>
      </c>
      <c r="D125" s="5" t="s">
        <v>1919</v>
      </c>
      <c r="E125" s="5" t="s">
        <v>1920</v>
      </c>
      <c r="F125" s="5" t="s">
        <v>1921</v>
      </c>
      <c r="G125" s="5" t="s">
        <v>1701</v>
      </c>
      <c r="J125" s="5" t="s">
        <v>3180</v>
      </c>
    </row>
    <row r="126" spans="1:10">
      <c r="A126" s="5">
        <v>125</v>
      </c>
      <c r="B126" s="5" t="s">
        <v>1527</v>
      </c>
      <c r="C126" s="5" t="s">
        <v>97</v>
      </c>
      <c r="D126" s="5" t="s">
        <v>1922</v>
      </c>
      <c r="E126" s="5" t="s">
        <v>1923</v>
      </c>
      <c r="F126" s="5" t="s">
        <v>1924</v>
      </c>
      <c r="G126" s="5" t="s">
        <v>1925</v>
      </c>
      <c r="J126" s="5" t="s">
        <v>3180</v>
      </c>
    </row>
    <row r="127" spans="1:10">
      <c r="A127" s="5">
        <v>126</v>
      </c>
      <c r="B127" s="5" t="s">
        <v>1527</v>
      </c>
      <c r="C127" s="5" t="s">
        <v>97</v>
      </c>
      <c r="D127" s="5" t="s">
        <v>1926</v>
      </c>
      <c r="E127" s="5" t="s">
        <v>1927</v>
      </c>
      <c r="F127" s="5" t="s">
        <v>1928</v>
      </c>
      <c r="G127" s="5" t="s">
        <v>1925</v>
      </c>
      <c r="J127" s="5" t="s">
        <v>3180</v>
      </c>
    </row>
    <row r="128" spans="1:10">
      <c r="A128" s="5">
        <v>127</v>
      </c>
      <c r="B128" s="5" t="s">
        <v>1527</v>
      </c>
      <c r="C128" s="5" t="s">
        <v>97</v>
      </c>
      <c r="D128" s="5" t="s">
        <v>1929</v>
      </c>
      <c r="E128" s="5" t="s">
        <v>1930</v>
      </c>
      <c r="F128" s="5" t="s">
        <v>1931</v>
      </c>
      <c r="G128" s="5" t="s">
        <v>1622</v>
      </c>
      <c r="J128" s="5" t="s">
        <v>3180</v>
      </c>
    </row>
    <row r="129" spans="1:10">
      <c r="A129" s="5">
        <v>128</v>
      </c>
      <c r="B129" s="5" t="s">
        <v>1527</v>
      </c>
      <c r="C129" s="5" t="s">
        <v>97</v>
      </c>
      <c r="D129" s="5" t="s">
        <v>1932</v>
      </c>
      <c r="E129" s="5" t="s">
        <v>1933</v>
      </c>
      <c r="F129" s="5" t="s">
        <v>1934</v>
      </c>
      <c r="G129" s="5" t="s">
        <v>1935</v>
      </c>
      <c r="J129" s="5" t="s">
        <v>3180</v>
      </c>
    </row>
    <row r="130" spans="1:10">
      <c r="A130" s="5">
        <v>129</v>
      </c>
      <c r="B130" s="5" t="s">
        <v>1527</v>
      </c>
      <c r="C130" s="5" t="s">
        <v>97</v>
      </c>
      <c r="D130" s="5" t="s">
        <v>1936</v>
      </c>
      <c r="E130" s="5" t="s">
        <v>1937</v>
      </c>
      <c r="F130" s="5" t="s">
        <v>1938</v>
      </c>
      <c r="G130" s="5" t="s">
        <v>1546</v>
      </c>
      <c r="J130" s="5" t="s">
        <v>3180</v>
      </c>
    </row>
    <row r="131" spans="1:10">
      <c r="A131" s="5">
        <v>130</v>
      </c>
      <c r="B131" s="5" t="s">
        <v>1527</v>
      </c>
      <c r="C131" s="5" t="s">
        <v>97</v>
      </c>
      <c r="D131" s="5" t="s">
        <v>1939</v>
      </c>
      <c r="E131" s="5" t="s">
        <v>1940</v>
      </c>
      <c r="F131" s="5" t="s">
        <v>1941</v>
      </c>
      <c r="G131" s="5" t="s">
        <v>1622</v>
      </c>
      <c r="J131" s="5" t="s">
        <v>3180</v>
      </c>
    </row>
    <row r="132" spans="1:10">
      <c r="A132" s="5">
        <v>131</v>
      </c>
      <c r="B132" s="5" t="s">
        <v>1527</v>
      </c>
      <c r="C132" s="5" t="s">
        <v>97</v>
      </c>
      <c r="D132" s="5" t="s">
        <v>1942</v>
      </c>
      <c r="E132" s="5" t="s">
        <v>1943</v>
      </c>
      <c r="F132" s="5" t="s">
        <v>1944</v>
      </c>
      <c r="G132" s="5" t="s">
        <v>1945</v>
      </c>
      <c r="J132" s="5" t="s">
        <v>3180</v>
      </c>
    </row>
    <row r="133" spans="1:10">
      <c r="A133" s="5">
        <v>132</v>
      </c>
      <c r="B133" s="5" t="s">
        <v>1527</v>
      </c>
      <c r="C133" s="5" t="s">
        <v>97</v>
      </c>
      <c r="D133" s="5" t="s">
        <v>1946</v>
      </c>
      <c r="E133" s="5" t="s">
        <v>1947</v>
      </c>
      <c r="F133" s="5" t="s">
        <v>1948</v>
      </c>
      <c r="G133" s="5" t="s">
        <v>1935</v>
      </c>
      <c r="J133" s="5" t="s">
        <v>3180</v>
      </c>
    </row>
    <row r="134" spans="1:10">
      <c r="A134" s="5">
        <v>133</v>
      </c>
      <c r="B134" s="5" t="s">
        <v>1527</v>
      </c>
      <c r="C134" s="5" t="s">
        <v>97</v>
      </c>
      <c r="D134" s="5" t="s">
        <v>1949</v>
      </c>
      <c r="E134" s="5" t="s">
        <v>1950</v>
      </c>
      <c r="F134" s="5" t="s">
        <v>1951</v>
      </c>
      <c r="G134" s="5" t="s">
        <v>1952</v>
      </c>
      <c r="J134" s="5" t="s">
        <v>3180</v>
      </c>
    </row>
    <row r="135" spans="1:10">
      <c r="A135" s="5">
        <v>134</v>
      </c>
      <c r="B135" s="5" t="s">
        <v>1527</v>
      </c>
      <c r="C135" s="5" t="s">
        <v>97</v>
      </c>
      <c r="D135" s="5" t="s">
        <v>1953</v>
      </c>
      <c r="E135" s="5" t="s">
        <v>1954</v>
      </c>
      <c r="F135" s="5" t="s">
        <v>1955</v>
      </c>
      <c r="G135" s="5" t="s">
        <v>1576</v>
      </c>
      <c r="J135" s="5" t="s">
        <v>3180</v>
      </c>
    </row>
    <row r="136" spans="1:10">
      <c r="A136" s="5">
        <v>135</v>
      </c>
      <c r="B136" s="5" t="s">
        <v>1527</v>
      </c>
      <c r="C136" s="5" t="s">
        <v>97</v>
      </c>
      <c r="D136" s="5" t="s">
        <v>1956</v>
      </c>
      <c r="E136" s="5" t="s">
        <v>1957</v>
      </c>
      <c r="F136" s="5" t="s">
        <v>1958</v>
      </c>
      <c r="G136" s="5" t="s">
        <v>1846</v>
      </c>
      <c r="J136" s="5" t="s">
        <v>3180</v>
      </c>
    </row>
    <row r="137" spans="1:10">
      <c r="A137" s="5">
        <v>136</v>
      </c>
      <c r="B137" s="5" t="s">
        <v>1527</v>
      </c>
      <c r="C137" s="5" t="s">
        <v>97</v>
      </c>
      <c r="D137" s="5" t="s">
        <v>1959</v>
      </c>
      <c r="E137" s="5" t="s">
        <v>1960</v>
      </c>
      <c r="F137" s="5" t="s">
        <v>1961</v>
      </c>
      <c r="G137" s="5" t="s">
        <v>1531</v>
      </c>
      <c r="J137" s="5" t="s">
        <v>3180</v>
      </c>
    </row>
    <row r="138" spans="1:10">
      <c r="A138" s="5">
        <v>137</v>
      </c>
      <c r="B138" s="5" t="s">
        <v>1527</v>
      </c>
      <c r="C138" s="5" t="s">
        <v>97</v>
      </c>
      <c r="D138" s="5" t="s">
        <v>1962</v>
      </c>
      <c r="E138" s="5" t="s">
        <v>1963</v>
      </c>
      <c r="F138" s="5" t="s">
        <v>1964</v>
      </c>
      <c r="G138" s="5" t="s">
        <v>1604</v>
      </c>
      <c r="J138" s="5" t="s">
        <v>3180</v>
      </c>
    </row>
    <row r="139" spans="1:10">
      <c r="A139" s="5">
        <v>138</v>
      </c>
      <c r="B139" s="5" t="s">
        <v>1527</v>
      </c>
      <c r="C139" s="5" t="s">
        <v>97</v>
      </c>
      <c r="D139" s="5" t="s">
        <v>1965</v>
      </c>
      <c r="E139" s="5" t="s">
        <v>1966</v>
      </c>
      <c r="F139" s="5" t="s">
        <v>1967</v>
      </c>
      <c r="G139" s="5" t="s">
        <v>1879</v>
      </c>
      <c r="J139" s="5" t="s">
        <v>3180</v>
      </c>
    </row>
    <row r="140" spans="1:10">
      <c r="A140" s="5">
        <v>139</v>
      </c>
      <c r="B140" s="5" t="s">
        <v>1527</v>
      </c>
      <c r="C140" s="5" t="s">
        <v>97</v>
      </c>
      <c r="D140" s="5" t="s">
        <v>1968</v>
      </c>
      <c r="E140" s="5" t="s">
        <v>1969</v>
      </c>
      <c r="F140" s="5" t="s">
        <v>1970</v>
      </c>
      <c r="G140" s="5" t="s">
        <v>1908</v>
      </c>
      <c r="J140" s="5" t="s">
        <v>3180</v>
      </c>
    </row>
    <row r="141" spans="1:10">
      <c r="A141" s="5">
        <v>140</v>
      </c>
      <c r="B141" s="5" t="s">
        <v>1527</v>
      </c>
      <c r="C141" s="5" t="s">
        <v>97</v>
      </c>
      <c r="D141" s="5" t="s">
        <v>1971</v>
      </c>
      <c r="E141" s="5" t="s">
        <v>1972</v>
      </c>
      <c r="F141" s="5" t="s">
        <v>1973</v>
      </c>
      <c r="G141" s="5" t="s">
        <v>1869</v>
      </c>
      <c r="J141" s="5" t="s">
        <v>3180</v>
      </c>
    </row>
    <row r="142" spans="1:10">
      <c r="A142" s="5">
        <v>141</v>
      </c>
      <c r="B142" s="5" t="s">
        <v>1527</v>
      </c>
      <c r="C142" s="5" t="s">
        <v>97</v>
      </c>
      <c r="D142" s="5" t="s">
        <v>1974</v>
      </c>
      <c r="E142" s="5" t="s">
        <v>1975</v>
      </c>
      <c r="F142" s="5" t="s">
        <v>1976</v>
      </c>
      <c r="G142" s="5" t="s">
        <v>1977</v>
      </c>
      <c r="J142" s="5" t="s">
        <v>3180</v>
      </c>
    </row>
    <row r="143" spans="1:10">
      <c r="A143" s="5">
        <v>142</v>
      </c>
      <c r="B143" s="5" t="s">
        <v>1527</v>
      </c>
      <c r="C143" s="5" t="s">
        <v>97</v>
      </c>
      <c r="D143" s="5" t="s">
        <v>3228</v>
      </c>
      <c r="E143" s="5" t="s">
        <v>3229</v>
      </c>
      <c r="F143" s="5" t="s">
        <v>3230</v>
      </c>
      <c r="G143" s="5" t="s">
        <v>2337</v>
      </c>
      <c r="J143" s="5" t="s">
        <v>3180</v>
      </c>
    </row>
    <row r="144" spans="1:10">
      <c r="A144" s="5">
        <v>143</v>
      </c>
      <c r="B144" s="5" t="s">
        <v>1527</v>
      </c>
      <c r="C144" s="5" t="s">
        <v>97</v>
      </c>
      <c r="D144" s="5" t="s">
        <v>1978</v>
      </c>
      <c r="E144" s="5" t="s">
        <v>1979</v>
      </c>
      <c r="F144" s="5" t="s">
        <v>1980</v>
      </c>
      <c r="G144" s="5" t="s">
        <v>1981</v>
      </c>
      <c r="J144" s="5" t="s">
        <v>3180</v>
      </c>
    </row>
    <row r="145" spans="1:10">
      <c r="A145" s="5">
        <v>144</v>
      </c>
      <c r="B145" s="5" t="s">
        <v>1527</v>
      </c>
      <c r="C145" s="5" t="s">
        <v>97</v>
      </c>
      <c r="D145" s="5" t="s">
        <v>1982</v>
      </c>
      <c r="E145" s="5" t="s">
        <v>1983</v>
      </c>
      <c r="F145" s="5" t="s">
        <v>1984</v>
      </c>
      <c r="G145" s="5" t="s">
        <v>1749</v>
      </c>
      <c r="J145" s="5" t="s">
        <v>3180</v>
      </c>
    </row>
    <row r="146" spans="1:10">
      <c r="A146" s="5">
        <v>145</v>
      </c>
      <c r="B146" s="5" t="s">
        <v>1527</v>
      </c>
      <c r="C146" s="5" t="s">
        <v>97</v>
      </c>
      <c r="D146" s="5" t="s">
        <v>1985</v>
      </c>
      <c r="E146" s="5" t="s">
        <v>1986</v>
      </c>
      <c r="F146" s="5" t="s">
        <v>1987</v>
      </c>
      <c r="G146" s="5" t="s">
        <v>1580</v>
      </c>
      <c r="J146" s="5" t="s">
        <v>3180</v>
      </c>
    </row>
    <row r="147" spans="1:10">
      <c r="A147" s="5">
        <v>146</v>
      </c>
      <c r="B147" s="5" t="s">
        <v>1527</v>
      </c>
      <c r="C147" s="5" t="s">
        <v>97</v>
      </c>
      <c r="D147" s="5" t="s">
        <v>1988</v>
      </c>
      <c r="E147" s="5" t="s">
        <v>1989</v>
      </c>
      <c r="F147" s="5" t="s">
        <v>1990</v>
      </c>
      <c r="G147" s="5" t="s">
        <v>1977</v>
      </c>
      <c r="J147" s="5" t="s">
        <v>3180</v>
      </c>
    </row>
    <row r="148" spans="1:10">
      <c r="A148" s="5">
        <v>147</v>
      </c>
      <c r="B148" s="5" t="s">
        <v>1527</v>
      </c>
      <c r="C148" s="5" t="s">
        <v>97</v>
      </c>
      <c r="D148" s="5" t="s">
        <v>1991</v>
      </c>
      <c r="E148" s="5" t="s">
        <v>1992</v>
      </c>
      <c r="F148" s="5" t="s">
        <v>1993</v>
      </c>
      <c r="G148" s="5" t="s">
        <v>1580</v>
      </c>
      <c r="J148" s="5" t="s">
        <v>3180</v>
      </c>
    </row>
    <row r="149" spans="1:10">
      <c r="A149" s="5">
        <v>148</v>
      </c>
      <c r="B149" s="5" t="s">
        <v>1527</v>
      </c>
      <c r="C149" s="5" t="s">
        <v>97</v>
      </c>
      <c r="D149" s="5" t="s">
        <v>1994</v>
      </c>
      <c r="E149" s="5" t="s">
        <v>1995</v>
      </c>
      <c r="F149" s="5" t="s">
        <v>1996</v>
      </c>
      <c r="G149" s="5" t="s">
        <v>1550</v>
      </c>
      <c r="J149" s="5" t="s">
        <v>3180</v>
      </c>
    </row>
    <row r="150" spans="1:10">
      <c r="A150" s="5">
        <v>149</v>
      </c>
      <c r="B150" s="5" t="s">
        <v>1527</v>
      </c>
      <c r="C150" s="5" t="s">
        <v>97</v>
      </c>
      <c r="D150" s="5" t="s">
        <v>1997</v>
      </c>
      <c r="E150" s="5" t="s">
        <v>1998</v>
      </c>
      <c r="F150" s="5" t="s">
        <v>1999</v>
      </c>
      <c r="G150" s="5" t="s">
        <v>1753</v>
      </c>
      <c r="J150" s="5" t="s">
        <v>3180</v>
      </c>
    </row>
    <row r="151" spans="1:10">
      <c r="A151" s="5">
        <v>150</v>
      </c>
      <c r="B151" s="5" t="s">
        <v>1527</v>
      </c>
      <c r="C151" s="5" t="s">
        <v>97</v>
      </c>
      <c r="D151" s="5" t="s">
        <v>2000</v>
      </c>
      <c r="E151" s="5" t="s">
        <v>2001</v>
      </c>
      <c r="F151" s="5" t="s">
        <v>2002</v>
      </c>
      <c r="G151" s="5" t="s">
        <v>1576</v>
      </c>
      <c r="J151" s="5" t="s">
        <v>3180</v>
      </c>
    </row>
    <row r="152" spans="1:10">
      <c r="A152" s="5">
        <v>151</v>
      </c>
      <c r="B152" s="5" t="s">
        <v>1527</v>
      </c>
      <c r="C152" s="5" t="s">
        <v>97</v>
      </c>
      <c r="D152" s="5" t="s">
        <v>2003</v>
      </c>
      <c r="E152" s="5" t="s">
        <v>2004</v>
      </c>
      <c r="F152" s="5" t="s">
        <v>2005</v>
      </c>
      <c r="G152" s="5" t="s">
        <v>1977</v>
      </c>
      <c r="J152" s="5" t="s">
        <v>3180</v>
      </c>
    </row>
    <row r="153" spans="1:10">
      <c r="A153" s="5">
        <v>152</v>
      </c>
      <c r="B153" s="5" t="s">
        <v>1527</v>
      </c>
      <c r="C153" s="5" t="s">
        <v>97</v>
      </c>
      <c r="D153" s="5" t="s">
        <v>2006</v>
      </c>
      <c r="E153" s="5" t="s">
        <v>2007</v>
      </c>
      <c r="F153" s="5" t="s">
        <v>2008</v>
      </c>
      <c r="G153" s="5" t="s">
        <v>1757</v>
      </c>
      <c r="J153" s="5" t="s">
        <v>3180</v>
      </c>
    </row>
    <row r="154" spans="1:10">
      <c r="A154" s="5">
        <v>153</v>
      </c>
      <c r="B154" s="5" t="s">
        <v>1527</v>
      </c>
      <c r="C154" s="5" t="s">
        <v>97</v>
      </c>
      <c r="D154" s="5" t="s">
        <v>2009</v>
      </c>
      <c r="E154" s="5" t="s">
        <v>2010</v>
      </c>
      <c r="F154" s="5" t="s">
        <v>2011</v>
      </c>
      <c r="G154" s="5" t="s">
        <v>2012</v>
      </c>
      <c r="J154" s="5" t="s">
        <v>3180</v>
      </c>
    </row>
    <row r="155" spans="1:10">
      <c r="A155" s="5">
        <v>154</v>
      </c>
      <c r="B155" s="5" t="s">
        <v>1527</v>
      </c>
      <c r="C155" s="5" t="s">
        <v>97</v>
      </c>
      <c r="D155" s="5" t="s">
        <v>2013</v>
      </c>
      <c r="E155" s="5" t="s">
        <v>2014</v>
      </c>
      <c r="F155" s="5" t="s">
        <v>2015</v>
      </c>
      <c r="G155" s="5" t="s">
        <v>2012</v>
      </c>
      <c r="J155" s="5" t="s">
        <v>3180</v>
      </c>
    </row>
    <row r="156" spans="1:10">
      <c r="A156" s="5">
        <v>155</v>
      </c>
      <c r="B156" s="5" t="s">
        <v>1527</v>
      </c>
      <c r="C156" s="5" t="s">
        <v>97</v>
      </c>
      <c r="D156" s="5" t="s">
        <v>2016</v>
      </c>
      <c r="E156" s="5" t="s">
        <v>2017</v>
      </c>
      <c r="F156" s="5" t="s">
        <v>2018</v>
      </c>
      <c r="G156" s="5" t="s">
        <v>2012</v>
      </c>
      <c r="J156" s="5" t="s">
        <v>3180</v>
      </c>
    </row>
    <row r="157" spans="1:10">
      <c r="A157" s="5">
        <v>156</v>
      </c>
      <c r="B157" s="5" t="s">
        <v>1527</v>
      </c>
      <c r="C157" s="5" t="s">
        <v>97</v>
      </c>
      <c r="D157" s="5" t="s">
        <v>2019</v>
      </c>
      <c r="E157" s="5" t="s">
        <v>2020</v>
      </c>
      <c r="F157" s="5" t="s">
        <v>2021</v>
      </c>
      <c r="G157" s="5" t="s">
        <v>2012</v>
      </c>
      <c r="J157" s="5" t="s">
        <v>3180</v>
      </c>
    </row>
    <row r="158" spans="1:10">
      <c r="A158" s="5">
        <v>157</v>
      </c>
      <c r="B158" s="5" t="s">
        <v>1527</v>
      </c>
      <c r="C158" s="5" t="s">
        <v>97</v>
      </c>
      <c r="D158" s="5" t="s">
        <v>2022</v>
      </c>
      <c r="E158" s="5" t="s">
        <v>2023</v>
      </c>
      <c r="F158" s="5" t="s">
        <v>2024</v>
      </c>
      <c r="G158" s="5" t="s">
        <v>2012</v>
      </c>
      <c r="J158" s="5" t="s">
        <v>3180</v>
      </c>
    </row>
    <row r="159" spans="1:10">
      <c r="A159" s="5">
        <v>158</v>
      </c>
      <c r="B159" s="5" t="s">
        <v>1527</v>
      </c>
      <c r="C159" s="5" t="s">
        <v>97</v>
      </c>
      <c r="D159" s="5" t="s">
        <v>2025</v>
      </c>
      <c r="E159" s="5" t="s">
        <v>2026</v>
      </c>
      <c r="F159" s="5" t="s">
        <v>2027</v>
      </c>
      <c r="G159" s="5" t="s">
        <v>2012</v>
      </c>
      <c r="J159" s="5" t="s">
        <v>3180</v>
      </c>
    </row>
    <row r="160" spans="1:10">
      <c r="A160" s="5">
        <v>159</v>
      </c>
      <c r="B160" s="5" t="s">
        <v>1527</v>
      </c>
      <c r="C160" s="5" t="s">
        <v>97</v>
      </c>
      <c r="D160" s="5" t="s">
        <v>2028</v>
      </c>
      <c r="E160" s="5" t="s">
        <v>2029</v>
      </c>
      <c r="F160" s="5" t="s">
        <v>2030</v>
      </c>
      <c r="G160" s="5" t="s">
        <v>2012</v>
      </c>
      <c r="J160" s="5" t="s">
        <v>3180</v>
      </c>
    </row>
    <row r="161" spans="1:10">
      <c r="A161" s="5">
        <v>160</v>
      </c>
      <c r="B161" s="5" t="s">
        <v>1527</v>
      </c>
      <c r="C161" s="5" t="s">
        <v>97</v>
      </c>
      <c r="D161" s="5" t="s">
        <v>2031</v>
      </c>
      <c r="E161" s="5" t="s">
        <v>2032</v>
      </c>
      <c r="F161" s="5" t="s">
        <v>2033</v>
      </c>
      <c r="G161" s="5" t="s">
        <v>1604</v>
      </c>
      <c r="J161" s="5" t="s">
        <v>3180</v>
      </c>
    </row>
    <row r="162" spans="1:10">
      <c r="A162" s="5">
        <v>161</v>
      </c>
      <c r="B162" s="5" t="s">
        <v>1527</v>
      </c>
      <c r="C162" s="5" t="s">
        <v>97</v>
      </c>
      <c r="D162" s="5" t="s">
        <v>2034</v>
      </c>
      <c r="E162" s="5" t="s">
        <v>2035</v>
      </c>
      <c r="F162" s="5" t="s">
        <v>2036</v>
      </c>
      <c r="G162" s="5" t="s">
        <v>2012</v>
      </c>
      <c r="J162" s="5" t="s">
        <v>3180</v>
      </c>
    </row>
    <row r="163" spans="1:10">
      <c r="A163" s="5">
        <v>162</v>
      </c>
      <c r="B163" s="5" t="s">
        <v>1527</v>
      </c>
      <c r="C163" s="5" t="s">
        <v>97</v>
      </c>
      <c r="D163" s="5" t="s">
        <v>2037</v>
      </c>
      <c r="E163" s="5" t="s">
        <v>2038</v>
      </c>
      <c r="F163" s="5" t="s">
        <v>2039</v>
      </c>
      <c r="G163" s="5" t="s">
        <v>2012</v>
      </c>
      <c r="J163" s="5" t="s">
        <v>3180</v>
      </c>
    </row>
    <row r="164" spans="1:10">
      <c r="A164" s="5">
        <v>163</v>
      </c>
      <c r="B164" s="5" t="s">
        <v>1527</v>
      </c>
      <c r="C164" s="5" t="s">
        <v>97</v>
      </c>
      <c r="D164" s="5" t="s">
        <v>2040</v>
      </c>
      <c r="E164" s="5" t="s">
        <v>2041</v>
      </c>
      <c r="F164" s="5" t="s">
        <v>2042</v>
      </c>
      <c r="G164" s="5" t="s">
        <v>2043</v>
      </c>
      <c r="J164" s="5" t="s">
        <v>3180</v>
      </c>
    </row>
    <row r="165" spans="1:10">
      <c r="A165" s="5">
        <v>164</v>
      </c>
      <c r="B165" s="5" t="s">
        <v>1527</v>
      </c>
      <c r="C165" s="5" t="s">
        <v>97</v>
      </c>
      <c r="D165" s="5" t="s">
        <v>2044</v>
      </c>
      <c r="E165" s="5" t="s">
        <v>2045</v>
      </c>
      <c r="F165" s="5" t="s">
        <v>2046</v>
      </c>
      <c r="G165" s="5" t="s">
        <v>2012</v>
      </c>
      <c r="J165" s="5" t="s">
        <v>3180</v>
      </c>
    </row>
    <row r="166" spans="1:10">
      <c r="A166" s="5">
        <v>165</v>
      </c>
      <c r="B166" s="5" t="s">
        <v>1527</v>
      </c>
      <c r="C166" s="5" t="s">
        <v>97</v>
      </c>
      <c r="D166" s="5" t="s">
        <v>2047</v>
      </c>
      <c r="E166" s="5" t="s">
        <v>2048</v>
      </c>
      <c r="F166" s="5" t="s">
        <v>2049</v>
      </c>
      <c r="G166" s="5" t="s">
        <v>2012</v>
      </c>
      <c r="J166" s="5" t="s">
        <v>3180</v>
      </c>
    </row>
    <row r="167" spans="1:10">
      <c r="A167" s="5">
        <v>166</v>
      </c>
      <c r="B167" s="5" t="s">
        <v>1527</v>
      </c>
      <c r="C167" s="5" t="s">
        <v>97</v>
      </c>
      <c r="D167" s="5" t="s">
        <v>2050</v>
      </c>
      <c r="E167" s="5" t="s">
        <v>2051</v>
      </c>
      <c r="F167" s="5" t="s">
        <v>2052</v>
      </c>
      <c r="G167" s="5" t="s">
        <v>2012</v>
      </c>
      <c r="J167" s="5" t="s">
        <v>3180</v>
      </c>
    </row>
    <row r="168" spans="1:10">
      <c r="A168" s="5">
        <v>167</v>
      </c>
      <c r="B168" s="5" t="s">
        <v>1527</v>
      </c>
      <c r="C168" s="5" t="s">
        <v>97</v>
      </c>
      <c r="D168" s="5" t="s">
        <v>3231</v>
      </c>
      <c r="E168" s="5" t="s">
        <v>3232</v>
      </c>
      <c r="F168" s="5" t="s">
        <v>3233</v>
      </c>
      <c r="G168" s="5" t="s">
        <v>2613</v>
      </c>
      <c r="J168" s="5" t="s">
        <v>3180</v>
      </c>
    </row>
    <row r="169" spans="1:10">
      <c r="A169" s="5">
        <v>168</v>
      </c>
      <c r="B169" s="5" t="s">
        <v>1527</v>
      </c>
      <c r="C169" s="5" t="s">
        <v>97</v>
      </c>
      <c r="D169" s="5" t="s">
        <v>2053</v>
      </c>
      <c r="E169" s="5" t="s">
        <v>2054</v>
      </c>
      <c r="F169" s="5" t="s">
        <v>2055</v>
      </c>
      <c r="G169" s="5" t="s">
        <v>2056</v>
      </c>
      <c r="J169" s="5" t="s">
        <v>3180</v>
      </c>
    </row>
    <row r="170" spans="1:10">
      <c r="A170" s="5">
        <v>169</v>
      </c>
      <c r="B170" s="5" t="s">
        <v>1527</v>
      </c>
      <c r="C170" s="5" t="s">
        <v>97</v>
      </c>
      <c r="D170" s="5" t="s">
        <v>3234</v>
      </c>
      <c r="E170" s="5" t="s">
        <v>3235</v>
      </c>
      <c r="F170" s="5" t="s">
        <v>3236</v>
      </c>
      <c r="G170" s="5" t="s">
        <v>1731</v>
      </c>
      <c r="J170" s="5" t="s">
        <v>3180</v>
      </c>
    </row>
    <row r="171" spans="1:10">
      <c r="A171" s="5">
        <v>170</v>
      </c>
      <c r="B171" s="5" t="s">
        <v>1527</v>
      </c>
      <c r="C171" s="5" t="s">
        <v>97</v>
      </c>
      <c r="D171" s="5" t="s">
        <v>2057</v>
      </c>
      <c r="E171" s="5" t="s">
        <v>2058</v>
      </c>
      <c r="F171" s="5" t="s">
        <v>2059</v>
      </c>
      <c r="G171" s="5" t="s">
        <v>1795</v>
      </c>
      <c r="H171" s="5" t="s">
        <v>2060</v>
      </c>
      <c r="J171" s="5" t="s">
        <v>3180</v>
      </c>
    </row>
    <row r="172" spans="1:10">
      <c r="A172" s="5">
        <v>171</v>
      </c>
      <c r="B172" s="5" t="s">
        <v>1527</v>
      </c>
      <c r="C172" s="5" t="s">
        <v>97</v>
      </c>
      <c r="D172" s="5" t="s">
        <v>2061</v>
      </c>
      <c r="E172" s="5" t="s">
        <v>2062</v>
      </c>
      <c r="F172" s="5" t="s">
        <v>2063</v>
      </c>
      <c r="G172" s="5" t="s">
        <v>1753</v>
      </c>
      <c r="J172" s="5" t="s">
        <v>3180</v>
      </c>
    </row>
    <row r="173" spans="1:10">
      <c r="A173" s="5">
        <v>172</v>
      </c>
      <c r="B173" s="5" t="s">
        <v>1527</v>
      </c>
      <c r="C173" s="5" t="s">
        <v>97</v>
      </c>
      <c r="D173" s="5" t="s">
        <v>2064</v>
      </c>
      <c r="E173" s="5" t="s">
        <v>2065</v>
      </c>
      <c r="F173" s="5" t="s">
        <v>2066</v>
      </c>
      <c r="G173" s="5" t="s">
        <v>1869</v>
      </c>
      <c r="J173" s="5" t="s">
        <v>3180</v>
      </c>
    </row>
    <row r="174" spans="1:10">
      <c r="A174" s="5">
        <v>173</v>
      </c>
      <c r="B174" s="5" t="s">
        <v>1527</v>
      </c>
      <c r="C174" s="5" t="s">
        <v>97</v>
      </c>
      <c r="D174" s="5" t="s">
        <v>2067</v>
      </c>
      <c r="E174" s="5" t="s">
        <v>2068</v>
      </c>
      <c r="F174" s="5" t="s">
        <v>2069</v>
      </c>
      <c r="G174" s="5" t="s">
        <v>1604</v>
      </c>
      <c r="J174" s="5" t="s">
        <v>3180</v>
      </c>
    </row>
    <row r="175" spans="1:10">
      <c r="A175" s="5">
        <v>174</v>
      </c>
      <c r="B175" s="5" t="s">
        <v>1527</v>
      </c>
      <c r="C175" s="5" t="s">
        <v>97</v>
      </c>
      <c r="D175" s="5" t="s">
        <v>2070</v>
      </c>
      <c r="E175" s="5" t="s">
        <v>2071</v>
      </c>
      <c r="F175" s="5" t="s">
        <v>2072</v>
      </c>
      <c r="G175" s="5" t="s">
        <v>2073</v>
      </c>
      <c r="J175" s="5" t="s">
        <v>3180</v>
      </c>
    </row>
    <row r="176" spans="1:10">
      <c r="A176" s="5">
        <v>175</v>
      </c>
      <c r="B176" s="5" t="s">
        <v>1527</v>
      </c>
      <c r="C176" s="5" t="s">
        <v>97</v>
      </c>
      <c r="D176" s="5" t="s">
        <v>2074</v>
      </c>
      <c r="E176" s="5" t="s">
        <v>2075</v>
      </c>
      <c r="F176" s="5" t="s">
        <v>2076</v>
      </c>
      <c r="G176" s="5" t="s">
        <v>1757</v>
      </c>
      <c r="J176" s="5" t="s">
        <v>3180</v>
      </c>
    </row>
    <row r="177" spans="1:10">
      <c r="A177" s="5">
        <v>176</v>
      </c>
      <c r="B177" s="5" t="s">
        <v>1527</v>
      </c>
      <c r="C177" s="5" t="s">
        <v>97</v>
      </c>
      <c r="D177" s="5" t="s">
        <v>2077</v>
      </c>
      <c r="E177" s="5" t="s">
        <v>2078</v>
      </c>
      <c r="F177" s="5" t="s">
        <v>2079</v>
      </c>
      <c r="G177" s="5" t="s">
        <v>1597</v>
      </c>
      <c r="J177" s="5" t="s">
        <v>3180</v>
      </c>
    </row>
    <row r="178" spans="1:10">
      <c r="A178" s="5">
        <v>177</v>
      </c>
      <c r="B178" s="5" t="s">
        <v>1527</v>
      </c>
      <c r="C178" s="5" t="s">
        <v>97</v>
      </c>
      <c r="D178" s="5" t="s">
        <v>2080</v>
      </c>
      <c r="E178" s="5" t="s">
        <v>2081</v>
      </c>
      <c r="F178" s="5" t="s">
        <v>2082</v>
      </c>
      <c r="G178" s="5" t="s">
        <v>1869</v>
      </c>
      <c r="J178" s="5" t="s">
        <v>3180</v>
      </c>
    </row>
    <row r="179" spans="1:10">
      <c r="A179" s="5">
        <v>178</v>
      </c>
      <c r="B179" s="5" t="s">
        <v>1527</v>
      </c>
      <c r="C179" s="5" t="s">
        <v>97</v>
      </c>
      <c r="D179" s="5" t="s">
        <v>2083</v>
      </c>
      <c r="E179" s="5" t="s">
        <v>2084</v>
      </c>
      <c r="F179" s="5" t="s">
        <v>2085</v>
      </c>
      <c r="G179" s="5" t="s">
        <v>1753</v>
      </c>
      <c r="J179" s="5" t="s">
        <v>3180</v>
      </c>
    </row>
    <row r="180" spans="1:10">
      <c r="A180" s="5">
        <v>179</v>
      </c>
      <c r="B180" s="5" t="s">
        <v>1527</v>
      </c>
      <c r="C180" s="5" t="s">
        <v>97</v>
      </c>
      <c r="D180" s="5" t="s">
        <v>3237</v>
      </c>
      <c r="E180" s="5" t="s">
        <v>3238</v>
      </c>
      <c r="F180" s="5" t="s">
        <v>3239</v>
      </c>
      <c r="G180" s="5" t="s">
        <v>1604</v>
      </c>
      <c r="J180" s="5" t="s">
        <v>3180</v>
      </c>
    </row>
    <row r="181" spans="1:10">
      <c r="A181" s="5">
        <v>180</v>
      </c>
      <c r="B181" s="5" t="s">
        <v>1527</v>
      </c>
      <c r="C181" s="5" t="s">
        <v>97</v>
      </c>
      <c r="D181" s="5" t="s">
        <v>2086</v>
      </c>
      <c r="E181" s="5" t="s">
        <v>2087</v>
      </c>
      <c r="F181" s="5" t="s">
        <v>2088</v>
      </c>
      <c r="G181" s="5" t="s">
        <v>1869</v>
      </c>
      <c r="J181" s="5" t="s">
        <v>3180</v>
      </c>
    </row>
    <row r="182" spans="1:10">
      <c r="A182" s="5">
        <v>181</v>
      </c>
      <c r="B182" s="5" t="s">
        <v>1527</v>
      </c>
      <c r="C182" s="5" t="s">
        <v>97</v>
      </c>
      <c r="D182" s="5" t="s">
        <v>3240</v>
      </c>
      <c r="E182" s="5" t="s">
        <v>3241</v>
      </c>
      <c r="F182" s="5" t="s">
        <v>3242</v>
      </c>
      <c r="G182" s="5" t="s">
        <v>1869</v>
      </c>
      <c r="J182" s="5" t="s">
        <v>3180</v>
      </c>
    </row>
    <row r="183" spans="1:10">
      <c r="A183" s="5">
        <v>182</v>
      </c>
      <c r="B183" s="5" t="s">
        <v>1527</v>
      </c>
      <c r="C183" s="5" t="s">
        <v>97</v>
      </c>
      <c r="D183" s="5" t="s">
        <v>2089</v>
      </c>
      <c r="E183" s="5" t="s">
        <v>2090</v>
      </c>
      <c r="F183" s="5" t="s">
        <v>2091</v>
      </c>
      <c r="G183" s="5" t="s">
        <v>1869</v>
      </c>
      <c r="J183" s="5" t="s">
        <v>3180</v>
      </c>
    </row>
    <row r="184" spans="1:10">
      <c r="A184" s="5">
        <v>183</v>
      </c>
      <c r="B184" s="5" t="s">
        <v>1527</v>
      </c>
      <c r="C184" s="5" t="s">
        <v>97</v>
      </c>
      <c r="D184" s="5" t="s">
        <v>2092</v>
      </c>
      <c r="E184" s="5" t="s">
        <v>2093</v>
      </c>
      <c r="F184" s="5" t="s">
        <v>2094</v>
      </c>
      <c r="G184" s="5" t="s">
        <v>1869</v>
      </c>
      <c r="J184" s="5" t="s">
        <v>3180</v>
      </c>
    </row>
    <row r="185" spans="1:10">
      <c r="A185" s="5">
        <v>184</v>
      </c>
      <c r="B185" s="5" t="s">
        <v>1527</v>
      </c>
      <c r="C185" s="5" t="s">
        <v>97</v>
      </c>
      <c r="D185" s="5" t="s">
        <v>2095</v>
      </c>
      <c r="E185" s="5" t="s">
        <v>2096</v>
      </c>
      <c r="F185" s="5" t="s">
        <v>2097</v>
      </c>
      <c r="G185" s="5" t="s">
        <v>1757</v>
      </c>
      <c r="J185" s="5" t="s">
        <v>3180</v>
      </c>
    </row>
    <row r="186" spans="1:10">
      <c r="A186" s="5">
        <v>185</v>
      </c>
      <c r="B186" s="5" t="s">
        <v>1527</v>
      </c>
      <c r="C186" s="5" t="s">
        <v>97</v>
      </c>
      <c r="D186" s="5" t="s">
        <v>2098</v>
      </c>
      <c r="E186" s="5" t="s">
        <v>2099</v>
      </c>
      <c r="F186" s="5" t="s">
        <v>2100</v>
      </c>
      <c r="G186" s="5" t="s">
        <v>2101</v>
      </c>
      <c r="J186" s="5" t="s">
        <v>3180</v>
      </c>
    </row>
    <row r="187" spans="1:10">
      <c r="A187" s="5">
        <v>186</v>
      </c>
      <c r="B187" s="5" t="s">
        <v>1527</v>
      </c>
      <c r="C187" s="5" t="s">
        <v>97</v>
      </c>
      <c r="D187" s="5" t="s">
        <v>2102</v>
      </c>
      <c r="E187" s="5" t="s">
        <v>2103</v>
      </c>
      <c r="F187" s="5" t="s">
        <v>2104</v>
      </c>
      <c r="G187" s="5" t="s">
        <v>2073</v>
      </c>
      <c r="J187" s="5" t="s">
        <v>3180</v>
      </c>
    </row>
    <row r="188" spans="1:10">
      <c r="A188" s="5">
        <v>187</v>
      </c>
      <c r="B188" s="5" t="s">
        <v>1527</v>
      </c>
      <c r="C188" s="5" t="s">
        <v>97</v>
      </c>
      <c r="D188" s="5" t="s">
        <v>2105</v>
      </c>
      <c r="E188" s="5" t="s">
        <v>2106</v>
      </c>
      <c r="F188" s="5" t="s">
        <v>2107</v>
      </c>
      <c r="G188" s="5" t="s">
        <v>1757</v>
      </c>
      <c r="J188" s="5" t="s">
        <v>3180</v>
      </c>
    </row>
    <row r="189" spans="1:10">
      <c r="A189" s="5">
        <v>188</v>
      </c>
      <c r="B189" s="5" t="s">
        <v>1527</v>
      </c>
      <c r="C189" s="5" t="s">
        <v>97</v>
      </c>
      <c r="D189" s="5" t="s">
        <v>2108</v>
      </c>
      <c r="E189" s="5" t="s">
        <v>2109</v>
      </c>
      <c r="F189" s="5" t="s">
        <v>2110</v>
      </c>
      <c r="G189" s="5" t="s">
        <v>1749</v>
      </c>
      <c r="J189" s="5" t="s">
        <v>3180</v>
      </c>
    </row>
    <row r="190" spans="1:10">
      <c r="A190" s="5">
        <v>189</v>
      </c>
      <c r="B190" s="5" t="s">
        <v>1527</v>
      </c>
      <c r="C190" s="5" t="s">
        <v>97</v>
      </c>
      <c r="D190" s="5" t="s">
        <v>2111</v>
      </c>
      <c r="E190" s="5" t="s">
        <v>2112</v>
      </c>
      <c r="F190" s="5" t="s">
        <v>2113</v>
      </c>
      <c r="G190" s="5" t="s">
        <v>1742</v>
      </c>
      <c r="J190" s="5" t="s">
        <v>3180</v>
      </c>
    </row>
    <row r="191" spans="1:10">
      <c r="A191" s="5">
        <v>190</v>
      </c>
      <c r="B191" s="5" t="s">
        <v>1527</v>
      </c>
      <c r="C191" s="5" t="s">
        <v>97</v>
      </c>
      <c r="D191" s="5" t="s">
        <v>2114</v>
      </c>
      <c r="E191" s="5" t="s">
        <v>2115</v>
      </c>
      <c r="F191" s="5" t="s">
        <v>2116</v>
      </c>
      <c r="G191" s="5" t="s">
        <v>2043</v>
      </c>
      <c r="J191" s="5" t="s">
        <v>3180</v>
      </c>
    </row>
    <row r="192" spans="1:10">
      <c r="A192" s="5">
        <v>191</v>
      </c>
      <c r="B192" s="5" t="s">
        <v>1527</v>
      </c>
      <c r="C192" s="5" t="s">
        <v>97</v>
      </c>
      <c r="D192" s="5" t="s">
        <v>2117</v>
      </c>
      <c r="E192" s="5" t="s">
        <v>2118</v>
      </c>
      <c r="F192" s="5" t="s">
        <v>2119</v>
      </c>
      <c r="G192" s="5" t="s">
        <v>1757</v>
      </c>
      <c r="J192" s="5" t="s">
        <v>3180</v>
      </c>
    </row>
    <row r="193" spans="1:10">
      <c r="A193" s="5">
        <v>192</v>
      </c>
      <c r="B193" s="5" t="s">
        <v>1527</v>
      </c>
      <c r="C193" s="5" t="s">
        <v>97</v>
      </c>
      <c r="D193" s="5" t="s">
        <v>2120</v>
      </c>
      <c r="E193" s="5" t="s">
        <v>2121</v>
      </c>
      <c r="F193" s="5" t="s">
        <v>2122</v>
      </c>
      <c r="G193" s="5" t="s">
        <v>1580</v>
      </c>
      <c r="J193" s="5" t="s">
        <v>3180</v>
      </c>
    </row>
    <row r="194" spans="1:10">
      <c r="A194" s="5">
        <v>193</v>
      </c>
      <c r="B194" s="5" t="s">
        <v>1527</v>
      </c>
      <c r="C194" s="5" t="s">
        <v>97</v>
      </c>
      <c r="D194" s="5" t="s">
        <v>2123</v>
      </c>
      <c r="E194" s="5" t="s">
        <v>2124</v>
      </c>
      <c r="F194" s="5" t="s">
        <v>2125</v>
      </c>
      <c r="G194" s="5" t="s">
        <v>1580</v>
      </c>
      <c r="J194" s="5" t="s">
        <v>3180</v>
      </c>
    </row>
    <row r="195" spans="1:10">
      <c r="A195" s="5">
        <v>194</v>
      </c>
      <c r="B195" s="5" t="s">
        <v>1527</v>
      </c>
      <c r="C195" s="5" t="s">
        <v>97</v>
      </c>
      <c r="D195" s="5" t="s">
        <v>2126</v>
      </c>
      <c r="E195" s="5" t="s">
        <v>2127</v>
      </c>
      <c r="F195" s="5" t="s">
        <v>2128</v>
      </c>
      <c r="G195" s="5" t="s">
        <v>2012</v>
      </c>
      <c r="J195" s="5" t="s">
        <v>3180</v>
      </c>
    </row>
    <row r="196" spans="1:10">
      <c r="A196" s="5">
        <v>195</v>
      </c>
      <c r="B196" s="5" t="s">
        <v>1527</v>
      </c>
      <c r="C196" s="5" t="s">
        <v>97</v>
      </c>
      <c r="D196" s="5" t="s">
        <v>3243</v>
      </c>
      <c r="E196" s="5" t="s">
        <v>3244</v>
      </c>
      <c r="F196" s="5" t="s">
        <v>3245</v>
      </c>
      <c r="G196" s="5" t="s">
        <v>2056</v>
      </c>
      <c r="J196" s="5" t="s">
        <v>3180</v>
      </c>
    </row>
    <row r="197" spans="1:10">
      <c r="A197" s="5">
        <v>196</v>
      </c>
      <c r="B197" s="5" t="s">
        <v>1527</v>
      </c>
      <c r="C197" s="5" t="s">
        <v>97</v>
      </c>
      <c r="D197" s="5" t="s">
        <v>2129</v>
      </c>
      <c r="E197" s="5" t="s">
        <v>2130</v>
      </c>
      <c r="F197" s="5" t="s">
        <v>2131</v>
      </c>
      <c r="G197" s="5" t="s">
        <v>1771</v>
      </c>
      <c r="J197" s="5" t="s">
        <v>3180</v>
      </c>
    </row>
    <row r="198" spans="1:10">
      <c r="A198" s="5">
        <v>197</v>
      </c>
      <c r="B198" s="5" t="s">
        <v>1527</v>
      </c>
      <c r="C198" s="5" t="s">
        <v>97</v>
      </c>
      <c r="D198" s="5" t="s">
        <v>2132</v>
      </c>
      <c r="E198" s="5" t="s">
        <v>2133</v>
      </c>
      <c r="F198" s="5" t="s">
        <v>2134</v>
      </c>
      <c r="G198" s="5" t="s">
        <v>2135</v>
      </c>
      <c r="J198" s="5" t="s">
        <v>3180</v>
      </c>
    </row>
    <row r="199" spans="1:10">
      <c r="A199" s="5">
        <v>198</v>
      </c>
      <c r="B199" s="5" t="s">
        <v>1527</v>
      </c>
      <c r="C199" s="5" t="s">
        <v>97</v>
      </c>
      <c r="D199" s="5" t="s">
        <v>2136</v>
      </c>
      <c r="E199" s="5" t="s">
        <v>2137</v>
      </c>
      <c r="F199" s="5" t="s">
        <v>2138</v>
      </c>
      <c r="G199" s="5" t="s">
        <v>2135</v>
      </c>
      <c r="J199" s="5" t="s">
        <v>3180</v>
      </c>
    </row>
    <row r="200" spans="1:10">
      <c r="A200" s="5">
        <v>199</v>
      </c>
      <c r="B200" s="5" t="s">
        <v>1527</v>
      </c>
      <c r="C200" s="5" t="s">
        <v>97</v>
      </c>
      <c r="D200" s="5" t="s">
        <v>2139</v>
      </c>
      <c r="E200" s="5" t="s">
        <v>2140</v>
      </c>
      <c r="F200" s="5" t="s">
        <v>2141</v>
      </c>
      <c r="G200" s="5" t="s">
        <v>2012</v>
      </c>
      <c r="J200" s="5" t="s">
        <v>3180</v>
      </c>
    </row>
    <row r="201" spans="1:10">
      <c r="A201" s="5">
        <v>200</v>
      </c>
      <c r="B201" s="5" t="s">
        <v>1527</v>
      </c>
      <c r="C201" s="5" t="s">
        <v>97</v>
      </c>
      <c r="D201" s="5" t="s">
        <v>2142</v>
      </c>
      <c r="E201" s="5" t="s">
        <v>2143</v>
      </c>
      <c r="F201" s="5" t="s">
        <v>2144</v>
      </c>
      <c r="G201" s="5" t="s">
        <v>1701</v>
      </c>
      <c r="J201" s="5" t="s">
        <v>3180</v>
      </c>
    </row>
    <row r="202" spans="1:10">
      <c r="A202" s="5">
        <v>201</v>
      </c>
      <c r="B202" s="5" t="s">
        <v>1527</v>
      </c>
      <c r="C202" s="5" t="s">
        <v>97</v>
      </c>
      <c r="D202" s="5" t="s">
        <v>2145</v>
      </c>
      <c r="E202" s="5" t="s">
        <v>2146</v>
      </c>
      <c r="F202" s="5" t="s">
        <v>2147</v>
      </c>
      <c r="G202" s="5" t="s">
        <v>1764</v>
      </c>
      <c r="J202" s="5" t="s">
        <v>3180</v>
      </c>
    </row>
    <row r="203" spans="1:10">
      <c r="A203" s="5">
        <v>202</v>
      </c>
      <c r="B203" s="5" t="s">
        <v>1527</v>
      </c>
      <c r="C203" s="5" t="s">
        <v>97</v>
      </c>
      <c r="D203" s="5" t="s">
        <v>2148</v>
      </c>
      <c r="E203" s="5" t="s">
        <v>2149</v>
      </c>
      <c r="F203" s="5" t="s">
        <v>2150</v>
      </c>
      <c r="G203" s="5" t="s">
        <v>1977</v>
      </c>
      <c r="J203" s="5" t="s">
        <v>3180</v>
      </c>
    </row>
    <row r="204" spans="1:10">
      <c r="A204" s="5">
        <v>203</v>
      </c>
      <c r="B204" s="5" t="s">
        <v>1527</v>
      </c>
      <c r="C204" s="5" t="s">
        <v>97</v>
      </c>
      <c r="D204" s="5" t="s">
        <v>2151</v>
      </c>
      <c r="E204" s="5" t="s">
        <v>2152</v>
      </c>
      <c r="F204" s="5" t="s">
        <v>2153</v>
      </c>
      <c r="G204" s="5" t="s">
        <v>1977</v>
      </c>
      <c r="H204" s="5" t="s">
        <v>2154</v>
      </c>
      <c r="J204" s="5" t="s">
        <v>3180</v>
      </c>
    </row>
    <row r="205" spans="1:10">
      <c r="A205" s="5">
        <v>204</v>
      </c>
      <c r="B205" s="5" t="s">
        <v>1527</v>
      </c>
      <c r="C205" s="5" t="s">
        <v>97</v>
      </c>
      <c r="D205" s="5" t="s">
        <v>2155</v>
      </c>
      <c r="E205" s="5" t="s">
        <v>2156</v>
      </c>
      <c r="F205" s="5" t="s">
        <v>2157</v>
      </c>
      <c r="G205" s="5" t="s">
        <v>1896</v>
      </c>
      <c r="J205" s="5" t="s">
        <v>3180</v>
      </c>
    </row>
    <row r="206" spans="1:10">
      <c r="A206" s="5">
        <v>205</v>
      </c>
      <c r="B206" s="5" t="s">
        <v>1527</v>
      </c>
      <c r="C206" s="5" t="s">
        <v>97</v>
      </c>
      <c r="D206" s="5" t="s">
        <v>2158</v>
      </c>
      <c r="E206" s="5" t="s">
        <v>2159</v>
      </c>
      <c r="F206" s="5" t="s">
        <v>2160</v>
      </c>
      <c r="G206" s="5" t="s">
        <v>1900</v>
      </c>
      <c r="J206" s="5" t="s">
        <v>3180</v>
      </c>
    </row>
    <row r="207" spans="1:10">
      <c r="A207" s="5">
        <v>206</v>
      </c>
      <c r="B207" s="5" t="s">
        <v>1527</v>
      </c>
      <c r="C207" s="5" t="s">
        <v>97</v>
      </c>
      <c r="D207" s="5" t="s">
        <v>2161</v>
      </c>
      <c r="E207" s="5" t="s">
        <v>2162</v>
      </c>
      <c r="F207" s="5" t="s">
        <v>2163</v>
      </c>
      <c r="G207" s="5" t="s">
        <v>1580</v>
      </c>
      <c r="J207" s="5" t="s">
        <v>3180</v>
      </c>
    </row>
    <row r="208" spans="1:10">
      <c r="A208" s="5">
        <v>207</v>
      </c>
      <c r="B208" s="5" t="s">
        <v>1527</v>
      </c>
      <c r="C208" s="5" t="s">
        <v>97</v>
      </c>
      <c r="D208" s="5" t="s">
        <v>2164</v>
      </c>
      <c r="E208" s="5" t="s">
        <v>2165</v>
      </c>
      <c r="F208" s="5" t="s">
        <v>2166</v>
      </c>
      <c r="G208" s="5" t="s">
        <v>1580</v>
      </c>
      <c r="J208" s="5" t="s">
        <v>3180</v>
      </c>
    </row>
    <row r="209" spans="1:10">
      <c r="A209" s="5">
        <v>208</v>
      </c>
      <c r="B209" s="5" t="s">
        <v>1527</v>
      </c>
      <c r="C209" s="5" t="s">
        <v>97</v>
      </c>
      <c r="D209" s="5" t="s">
        <v>2167</v>
      </c>
      <c r="E209" s="5" t="s">
        <v>2168</v>
      </c>
      <c r="F209" s="5" t="s">
        <v>2169</v>
      </c>
      <c r="G209" s="5" t="s">
        <v>1977</v>
      </c>
      <c r="J209" s="5" t="s">
        <v>3180</v>
      </c>
    </row>
    <row r="210" spans="1:10">
      <c r="A210" s="5">
        <v>209</v>
      </c>
      <c r="B210" s="5" t="s">
        <v>1527</v>
      </c>
      <c r="C210" s="5" t="s">
        <v>97</v>
      </c>
      <c r="D210" s="5" t="s">
        <v>3246</v>
      </c>
      <c r="E210" s="5" t="s">
        <v>3247</v>
      </c>
      <c r="F210" s="5" t="s">
        <v>3248</v>
      </c>
      <c r="G210" s="5" t="s">
        <v>1749</v>
      </c>
      <c r="J210" s="5" t="s">
        <v>3180</v>
      </c>
    </row>
    <row r="211" spans="1:10">
      <c r="A211" s="5">
        <v>210</v>
      </c>
      <c r="B211" s="5" t="s">
        <v>1527</v>
      </c>
      <c r="C211" s="5" t="s">
        <v>97</v>
      </c>
      <c r="D211" s="5" t="s">
        <v>2170</v>
      </c>
      <c r="E211" s="5" t="s">
        <v>2171</v>
      </c>
      <c r="F211" s="5" t="s">
        <v>2172</v>
      </c>
      <c r="G211" s="5" t="s">
        <v>1749</v>
      </c>
      <c r="J211" s="5" t="s">
        <v>3180</v>
      </c>
    </row>
    <row r="212" spans="1:10">
      <c r="A212" s="5">
        <v>211</v>
      </c>
      <c r="B212" s="5" t="s">
        <v>1527</v>
      </c>
      <c r="C212" s="5" t="s">
        <v>97</v>
      </c>
      <c r="D212" s="5" t="s">
        <v>2173</v>
      </c>
      <c r="E212" s="5" t="s">
        <v>2174</v>
      </c>
      <c r="F212" s="5" t="s">
        <v>2175</v>
      </c>
      <c r="G212" s="5" t="s">
        <v>1771</v>
      </c>
      <c r="J212" s="5" t="s">
        <v>3180</v>
      </c>
    </row>
    <row r="213" spans="1:10">
      <c r="A213" s="5">
        <v>212</v>
      </c>
      <c r="B213" s="5" t="s">
        <v>1527</v>
      </c>
      <c r="C213" s="5" t="s">
        <v>97</v>
      </c>
      <c r="D213" s="5" t="s">
        <v>2176</v>
      </c>
      <c r="E213" s="5" t="s">
        <v>2177</v>
      </c>
      <c r="F213" s="5" t="s">
        <v>2178</v>
      </c>
      <c r="G213" s="5" t="s">
        <v>2179</v>
      </c>
      <c r="J213" s="5" t="s">
        <v>3180</v>
      </c>
    </row>
    <row r="214" spans="1:10">
      <c r="A214" s="5">
        <v>213</v>
      </c>
      <c r="B214" s="5" t="s">
        <v>1527</v>
      </c>
      <c r="C214" s="5" t="s">
        <v>97</v>
      </c>
      <c r="D214" s="5" t="s">
        <v>2180</v>
      </c>
      <c r="E214" s="5" t="s">
        <v>2181</v>
      </c>
      <c r="F214" s="5" t="s">
        <v>2182</v>
      </c>
      <c r="G214" s="5" t="s">
        <v>1719</v>
      </c>
      <c r="J214" s="5" t="s">
        <v>3180</v>
      </c>
    </row>
    <row r="215" spans="1:10">
      <c r="A215" s="5">
        <v>214</v>
      </c>
      <c r="B215" s="5" t="s">
        <v>1527</v>
      </c>
      <c r="C215" s="5" t="s">
        <v>97</v>
      </c>
      <c r="D215" s="5" t="s">
        <v>2183</v>
      </c>
      <c r="E215" s="5" t="s">
        <v>2184</v>
      </c>
      <c r="F215" s="5" t="s">
        <v>2185</v>
      </c>
      <c r="G215" s="5" t="s">
        <v>1604</v>
      </c>
      <c r="J215" s="5" t="s">
        <v>3180</v>
      </c>
    </row>
    <row r="216" spans="1:10">
      <c r="A216" s="5">
        <v>215</v>
      </c>
      <c r="B216" s="5" t="s">
        <v>1527</v>
      </c>
      <c r="C216" s="5" t="s">
        <v>97</v>
      </c>
      <c r="D216" s="5" t="s">
        <v>2186</v>
      </c>
      <c r="E216" s="5" t="s">
        <v>2187</v>
      </c>
      <c r="F216" s="5" t="s">
        <v>2188</v>
      </c>
      <c r="G216" s="5" t="s">
        <v>1604</v>
      </c>
      <c r="J216" s="5" t="s">
        <v>3180</v>
      </c>
    </row>
    <row r="217" spans="1:10">
      <c r="A217" s="5">
        <v>216</v>
      </c>
      <c r="B217" s="5" t="s">
        <v>1527</v>
      </c>
      <c r="C217" s="5" t="s">
        <v>97</v>
      </c>
      <c r="D217" s="5" t="s">
        <v>2189</v>
      </c>
      <c r="E217" s="5" t="s">
        <v>2190</v>
      </c>
      <c r="F217" s="5" t="s">
        <v>2191</v>
      </c>
      <c r="G217" s="5" t="s">
        <v>1757</v>
      </c>
      <c r="H217" s="5" t="s">
        <v>2192</v>
      </c>
      <c r="J217" s="5" t="s">
        <v>3180</v>
      </c>
    </row>
    <row r="218" spans="1:10">
      <c r="A218" s="5">
        <v>217</v>
      </c>
      <c r="B218" s="5" t="s">
        <v>1527</v>
      </c>
      <c r="C218" s="5" t="s">
        <v>97</v>
      </c>
      <c r="D218" s="5" t="s">
        <v>2193</v>
      </c>
      <c r="E218" s="5" t="s">
        <v>2194</v>
      </c>
      <c r="F218" s="5" t="s">
        <v>2195</v>
      </c>
      <c r="G218" s="5" t="s">
        <v>1757</v>
      </c>
      <c r="J218" s="5" t="s">
        <v>3180</v>
      </c>
    </row>
    <row r="219" spans="1:10">
      <c r="A219" s="5">
        <v>218</v>
      </c>
      <c r="B219" s="5" t="s">
        <v>1527</v>
      </c>
      <c r="C219" s="5" t="s">
        <v>97</v>
      </c>
      <c r="D219" s="5" t="s">
        <v>1584</v>
      </c>
      <c r="E219" s="5" t="s">
        <v>3249</v>
      </c>
      <c r="F219" s="5" t="s">
        <v>1586</v>
      </c>
      <c r="G219" s="5" t="s">
        <v>1546</v>
      </c>
      <c r="J219" s="5" t="s">
        <v>3180</v>
      </c>
    </row>
    <row r="220" spans="1:10">
      <c r="A220" s="5">
        <v>219</v>
      </c>
      <c r="B220" s="5" t="s">
        <v>1527</v>
      </c>
      <c r="C220" s="5" t="s">
        <v>97</v>
      </c>
      <c r="D220" s="5" t="s">
        <v>2196</v>
      </c>
      <c r="E220" s="5" t="s">
        <v>2197</v>
      </c>
      <c r="F220" s="5" t="s">
        <v>2198</v>
      </c>
      <c r="G220" s="5" t="s">
        <v>2199</v>
      </c>
      <c r="J220" s="5" t="s">
        <v>3180</v>
      </c>
    </row>
    <row r="221" spans="1:10">
      <c r="A221" s="5">
        <v>220</v>
      </c>
      <c r="B221" s="5" t="s">
        <v>1527</v>
      </c>
      <c r="C221" s="5" t="s">
        <v>97</v>
      </c>
      <c r="D221" s="5" t="s">
        <v>2200</v>
      </c>
      <c r="E221" s="5" t="s">
        <v>2201</v>
      </c>
      <c r="F221" s="5" t="s">
        <v>2202</v>
      </c>
      <c r="G221" s="5" t="s">
        <v>1604</v>
      </c>
      <c r="J221" s="5" t="s">
        <v>3180</v>
      </c>
    </row>
    <row r="222" spans="1:10">
      <c r="A222" s="5">
        <v>221</v>
      </c>
      <c r="B222" s="5" t="s">
        <v>1527</v>
      </c>
      <c r="C222" s="5" t="s">
        <v>97</v>
      </c>
      <c r="D222" s="5" t="s">
        <v>2203</v>
      </c>
      <c r="E222" s="5" t="s">
        <v>2204</v>
      </c>
      <c r="F222" s="5" t="s">
        <v>2205</v>
      </c>
      <c r="G222" s="5" t="s">
        <v>1604</v>
      </c>
      <c r="J222" s="5" t="s">
        <v>3180</v>
      </c>
    </row>
    <row r="223" spans="1:10">
      <c r="A223" s="5">
        <v>222</v>
      </c>
      <c r="B223" s="5" t="s">
        <v>1527</v>
      </c>
      <c r="C223" s="5" t="s">
        <v>97</v>
      </c>
      <c r="D223" s="5" t="s">
        <v>2206</v>
      </c>
      <c r="E223" s="5" t="s">
        <v>2207</v>
      </c>
      <c r="F223" s="5" t="s">
        <v>2208</v>
      </c>
      <c r="G223" s="5" t="s">
        <v>1604</v>
      </c>
      <c r="J223" s="5" t="s">
        <v>3180</v>
      </c>
    </row>
    <row r="224" spans="1:10">
      <c r="A224" s="5">
        <v>223</v>
      </c>
      <c r="B224" s="5" t="s">
        <v>1527</v>
      </c>
      <c r="C224" s="5" t="s">
        <v>97</v>
      </c>
      <c r="D224" s="5" t="s">
        <v>2209</v>
      </c>
      <c r="E224" s="5" t="s">
        <v>2210</v>
      </c>
      <c r="F224" s="5" t="s">
        <v>2211</v>
      </c>
      <c r="G224" s="5" t="s">
        <v>2012</v>
      </c>
      <c r="J224" s="5" t="s">
        <v>3180</v>
      </c>
    </row>
    <row r="225" spans="1:10">
      <c r="A225" s="5">
        <v>224</v>
      </c>
      <c r="B225" s="5" t="s">
        <v>1527</v>
      </c>
      <c r="C225" s="5" t="s">
        <v>97</v>
      </c>
      <c r="D225" s="5" t="s">
        <v>2212</v>
      </c>
      <c r="E225" s="5" t="s">
        <v>2213</v>
      </c>
      <c r="F225" s="5" t="s">
        <v>2214</v>
      </c>
      <c r="G225" s="5" t="s">
        <v>1719</v>
      </c>
      <c r="H225" s="5" t="s">
        <v>2215</v>
      </c>
      <c r="J225" s="5" t="s">
        <v>3180</v>
      </c>
    </row>
    <row r="226" spans="1:10">
      <c r="A226" s="5">
        <v>225</v>
      </c>
      <c r="B226" s="5" t="s">
        <v>1527</v>
      </c>
      <c r="C226" s="5" t="s">
        <v>97</v>
      </c>
      <c r="D226" s="5" t="s">
        <v>2216</v>
      </c>
      <c r="E226" s="5" t="s">
        <v>2217</v>
      </c>
      <c r="F226" s="5" t="s">
        <v>2218</v>
      </c>
      <c r="G226" s="5" t="s">
        <v>2219</v>
      </c>
      <c r="J226" s="5" t="s">
        <v>3180</v>
      </c>
    </row>
    <row r="227" spans="1:10">
      <c r="A227" s="5">
        <v>226</v>
      </c>
      <c r="B227" s="5" t="s">
        <v>1527</v>
      </c>
      <c r="C227" s="5" t="s">
        <v>97</v>
      </c>
      <c r="D227" s="5" t="s">
        <v>2220</v>
      </c>
      <c r="E227" s="5" t="s">
        <v>2221</v>
      </c>
      <c r="F227" s="5" t="s">
        <v>2222</v>
      </c>
      <c r="G227" s="5" t="s">
        <v>2219</v>
      </c>
      <c r="J227" s="5" t="s">
        <v>3180</v>
      </c>
    </row>
    <row r="228" spans="1:10">
      <c r="A228" s="5">
        <v>227</v>
      </c>
      <c r="B228" s="5" t="s">
        <v>1527</v>
      </c>
      <c r="C228" s="5" t="s">
        <v>97</v>
      </c>
      <c r="D228" s="5" t="s">
        <v>2223</v>
      </c>
      <c r="E228" s="5" t="s">
        <v>2224</v>
      </c>
      <c r="F228" s="5" t="s">
        <v>2225</v>
      </c>
      <c r="G228" s="5" t="s">
        <v>2012</v>
      </c>
      <c r="J228" s="5" t="s">
        <v>3180</v>
      </c>
    </row>
    <row r="229" spans="1:10">
      <c r="A229" s="5">
        <v>228</v>
      </c>
      <c r="B229" s="5" t="s">
        <v>1527</v>
      </c>
      <c r="C229" s="5" t="s">
        <v>97</v>
      </c>
      <c r="D229" s="5" t="s">
        <v>2226</v>
      </c>
      <c r="E229" s="5" t="s">
        <v>2227</v>
      </c>
      <c r="F229" s="5" t="s">
        <v>2228</v>
      </c>
      <c r="G229" s="5" t="s">
        <v>1900</v>
      </c>
      <c r="J229" s="5" t="s">
        <v>3180</v>
      </c>
    </row>
    <row r="230" spans="1:10">
      <c r="A230" s="5">
        <v>229</v>
      </c>
      <c r="B230" s="5" t="s">
        <v>1527</v>
      </c>
      <c r="C230" s="5" t="s">
        <v>97</v>
      </c>
      <c r="D230" s="5" t="s">
        <v>2229</v>
      </c>
      <c r="E230" s="5" t="s">
        <v>2230</v>
      </c>
      <c r="F230" s="5" t="s">
        <v>2231</v>
      </c>
      <c r="G230" s="5" t="s">
        <v>2012</v>
      </c>
      <c r="J230" s="5" t="s">
        <v>3180</v>
      </c>
    </row>
    <row r="231" spans="1:10">
      <c r="A231" s="5">
        <v>230</v>
      </c>
      <c r="B231" s="5" t="s">
        <v>1527</v>
      </c>
      <c r="C231" s="5" t="s">
        <v>97</v>
      </c>
      <c r="D231" s="5" t="s">
        <v>2232</v>
      </c>
      <c r="E231" s="5" t="s">
        <v>2233</v>
      </c>
      <c r="F231" s="5" t="s">
        <v>2234</v>
      </c>
      <c r="G231" s="5" t="s">
        <v>1900</v>
      </c>
      <c r="J231" s="5" t="s">
        <v>3180</v>
      </c>
    </row>
    <row r="232" spans="1:10">
      <c r="A232" s="5">
        <v>231</v>
      </c>
      <c r="B232" s="5" t="s">
        <v>1527</v>
      </c>
      <c r="C232" s="5" t="s">
        <v>97</v>
      </c>
      <c r="D232" s="5" t="s">
        <v>2235</v>
      </c>
      <c r="E232" s="5" t="s">
        <v>2236</v>
      </c>
      <c r="F232" s="5" t="s">
        <v>2237</v>
      </c>
      <c r="G232" s="5" t="s">
        <v>1900</v>
      </c>
      <c r="J232" s="5" t="s">
        <v>3180</v>
      </c>
    </row>
    <row r="233" spans="1:10">
      <c r="A233" s="5">
        <v>232</v>
      </c>
      <c r="B233" s="5" t="s">
        <v>1527</v>
      </c>
      <c r="C233" s="5" t="s">
        <v>97</v>
      </c>
      <c r="D233" s="5" t="s">
        <v>2238</v>
      </c>
      <c r="E233" s="5" t="s">
        <v>2239</v>
      </c>
      <c r="F233" s="5" t="s">
        <v>2240</v>
      </c>
      <c r="G233" s="5" t="s">
        <v>1795</v>
      </c>
      <c r="H233" s="5" t="s">
        <v>2241</v>
      </c>
      <c r="J233" s="5" t="s">
        <v>3180</v>
      </c>
    </row>
    <row r="234" spans="1:10">
      <c r="A234" s="5">
        <v>233</v>
      </c>
      <c r="B234" s="5" t="s">
        <v>1527</v>
      </c>
      <c r="C234" s="5" t="s">
        <v>97</v>
      </c>
      <c r="D234" s="5" t="s">
        <v>2242</v>
      </c>
      <c r="E234" s="5" t="s">
        <v>2243</v>
      </c>
      <c r="F234" s="5" t="s">
        <v>2244</v>
      </c>
      <c r="G234" s="5" t="s">
        <v>1701</v>
      </c>
      <c r="J234" s="5" t="s">
        <v>3180</v>
      </c>
    </row>
    <row r="235" spans="1:10">
      <c r="A235" s="5">
        <v>234</v>
      </c>
      <c r="B235" s="5" t="s">
        <v>1527</v>
      </c>
      <c r="C235" s="5" t="s">
        <v>97</v>
      </c>
      <c r="D235" s="5" t="s">
        <v>2245</v>
      </c>
      <c r="E235" s="5" t="s">
        <v>2246</v>
      </c>
      <c r="F235" s="5" t="s">
        <v>2247</v>
      </c>
      <c r="G235" s="5" t="s">
        <v>2248</v>
      </c>
      <c r="J235" s="5" t="s">
        <v>3180</v>
      </c>
    </row>
    <row r="236" spans="1:10">
      <c r="A236" s="5">
        <v>235</v>
      </c>
      <c r="B236" s="5" t="s">
        <v>1527</v>
      </c>
      <c r="C236" s="5" t="s">
        <v>97</v>
      </c>
      <c r="D236" s="5" t="s">
        <v>2249</v>
      </c>
      <c r="E236" s="5" t="s">
        <v>2250</v>
      </c>
      <c r="F236" s="5" t="s">
        <v>2251</v>
      </c>
      <c r="G236" s="5" t="s">
        <v>1719</v>
      </c>
      <c r="H236" s="5" t="s">
        <v>2252</v>
      </c>
      <c r="J236" s="5" t="s">
        <v>3180</v>
      </c>
    </row>
    <row r="237" spans="1:10">
      <c r="A237" s="5">
        <v>236</v>
      </c>
      <c r="B237" s="5" t="s">
        <v>1527</v>
      </c>
      <c r="C237" s="5" t="s">
        <v>97</v>
      </c>
      <c r="D237" s="5" t="s">
        <v>2253</v>
      </c>
      <c r="E237" s="5" t="s">
        <v>2254</v>
      </c>
      <c r="F237" s="5" t="s">
        <v>2255</v>
      </c>
      <c r="G237" s="5" t="s">
        <v>1554</v>
      </c>
      <c r="J237" s="5" t="s">
        <v>3180</v>
      </c>
    </row>
    <row r="238" spans="1:10">
      <c r="A238" s="5">
        <v>237</v>
      </c>
      <c r="B238" s="5" t="s">
        <v>1527</v>
      </c>
      <c r="C238" s="5" t="s">
        <v>97</v>
      </c>
      <c r="D238" s="5" t="s">
        <v>2256</v>
      </c>
      <c r="E238" s="5" t="s">
        <v>2257</v>
      </c>
      <c r="F238" s="5" t="s">
        <v>2258</v>
      </c>
      <c r="G238" s="5" t="s">
        <v>1554</v>
      </c>
      <c r="J238" s="5" t="s">
        <v>3180</v>
      </c>
    </row>
    <row r="239" spans="1:10">
      <c r="A239" s="5">
        <v>238</v>
      </c>
      <c r="B239" s="5" t="s">
        <v>1527</v>
      </c>
      <c r="C239" s="5" t="s">
        <v>97</v>
      </c>
      <c r="D239" s="5" t="s">
        <v>2259</v>
      </c>
      <c r="E239" s="5" t="s">
        <v>2260</v>
      </c>
      <c r="F239" s="5" t="s">
        <v>1714</v>
      </c>
      <c r="G239" s="5" t="s">
        <v>1778</v>
      </c>
      <c r="J239" s="5" t="s">
        <v>3180</v>
      </c>
    </row>
    <row r="240" spans="1:10">
      <c r="A240" s="5">
        <v>239</v>
      </c>
      <c r="B240" s="5" t="s">
        <v>1527</v>
      </c>
      <c r="C240" s="5" t="s">
        <v>97</v>
      </c>
      <c r="D240" s="5" t="s">
        <v>2261</v>
      </c>
      <c r="E240" s="5" t="s">
        <v>2262</v>
      </c>
      <c r="F240" s="5" t="s">
        <v>2263</v>
      </c>
      <c r="G240" s="5" t="s">
        <v>2264</v>
      </c>
      <c r="J240" s="5" t="s">
        <v>3180</v>
      </c>
    </row>
    <row r="241" spans="1:10">
      <c r="A241" s="5">
        <v>240</v>
      </c>
      <c r="B241" s="5" t="s">
        <v>1527</v>
      </c>
      <c r="C241" s="5" t="s">
        <v>97</v>
      </c>
      <c r="D241" s="5" t="s">
        <v>2265</v>
      </c>
      <c r="E241" s="5" t="s">
        <v>2266</v>
      </c>
      <c r="F241" s="5" t="s">
        <v>2263</v>
      </c>
      <c r="G241" s="5" t="s">
        <v>2267</v>
      </c>
      <c r="J241" s="5" t="s">
        <v>3180</v>
      </c>
    </row>
    <row r="242" spans="1:10">
      <c r="A242" s="5">
        <v>241</v>
      </c>
      <c r="B242" s="5" t="s">
        <v>1527</v>
      </c>
      <c r="C242" s="5" t="s">
        <v>97</v>
      </c>
      <c r="D242" s="5" t="s">
        <v>2268</v>
      </c>
      <c r="E242" s="5" t="s">
        <v>2269</v>
      </c>
      <c r="F242" s="5" t="s">
        <v>2270</v>
      </c>
      <c r="G242" s="5" t="s">
        <v>1539</v>
      </c>
      <c r="J242" s="5" t="s">
        <v>3180</v>
      </c>
    </row>
    <row r="243" spans="1:10">
      <c r="A243" s="5">
        <v>242</v>
      </c>
      <c r="B243" s="5" t="s">
        <v>1527</v>
      </c>
      <c r="C243" s="5" t="s">
        <v>97</v>
      </c>
      <c r="D243" s="5" t="s">
        <v>2271</v>
      </c>
      <c r="E243" s="5" t="s">
        <v>2272</v>
      </c>
      <c r="F243" s="5" t="s">
        <v>2273</v>
      </c>
      <c r="G243" s="5" t="s">
        <v>1719</v>
      </c>
      <c r="J243" s="5" t="s">
        <v>3180</v>
      </c>
    </row>
    <row r="244" spans="1:10">
      <c r="A244" s="5">
        <v>243</v>
      </c>
      <c r="B244" s="5" t="s">
        <v>1527</v>
      </c>
      <c r="C244" s="5" t="s">
        <v>97</v>
      </c>
      <c r="D244" s="5" t="s">
        <v>2274</v>
      </c>
      <c r="E244" s="5" t="s">
        <v>2275</v>
      </c>
      <c r="F244" s="5" t="s">
        <v>2276</v>
      </c>
      <c r="G244" s="5" t="s">
        <v>1778</v>
      </c>
      <c r="J244" s="5" t="s">
        <v>3180</v>
      </c>
    </row>
    <row r="245" spans="1:10">
      <c r="A245" s="5">
        <v>244</v>
      </c>
      <c r="B245" s="5" t="s">
        <v>1527</v>
      </c>
      <c r="C245" s="5" t="s">
        <v>97</v>
      </c>
      <c r="D245" s="5" t="s">
        <v>2277</v>
      </c>
      <c r="E245" s="5" t="s">
        <v>2278</v>
      </c>
      <c r="F245" s="5" t="s">
        <v>2279</v>
      </c>
      <c r="G245" s="5" t="s">
        <v>1824</v>
      </c>
      <c r="J245" s="5" t="s">
        <v>3180</v>
      </c>
    </row>
    <row r="246" spans="1:10">
      <c r="A246" s="5">
        <v>245</v>
      </c>
      <c r="B246" s="5" t="s">
        <v>1527</v>
      </c>
      <c r="C246" s="5" t="s">
        <v>97</v>
      </c>
      <c r="D246" s="5" t="s">
        <v>2280</v>
      </c>
      <c r="E246" s="5" t="s">
        <v>2281</v>
      </c>
      <c r="F246" s="5" t="s">
        <v>2282</v>
      </c>
      <c r="G246" s="5" t="s">
        <v>1764</v>
      </c>
      <c r="J246" s="5" t="s">
        <v>3180</v>
      </c>
    </row>
    <row r="247" spans="1:10">
      <c r="A247" s="5">
        <v>246</v>
      </c>
      <c r="B247" s="5" t="s">
        <v>1527</v>
      </c>
      <c r="C247" s="5" t="s">
        <v>97</v>
      </c>
      <c r="D247" s="5" t="s">
        <v>2283</v>
      </c>
      <c r="E247" s="5" t="s">
        <v>2284</v>
      </c>
      <c r="F247" s="5" t="s">
        <v>2285</v>
      </c>
      <c r="G247" s="5" t="s">
        <v>1925</v>
      </c>
      <c r="J247" s="5" t="s">
        <v>3180</v>
      </c>
    </row>
    <row r="248" spans="1:10">
      <c r="A248" s="5">
        <v>247</v>
      </c>
      <c r="B248" s="5" t="s">
        <v>1527</v>
      </c>
      <c r="C248" s="5" t="s">
        <v>97</v>
      </c>
      <c r="D248" s="5" t="s">
        <v>2286</v>
      </c>
      <c r="E248" s="5" t="s">
        <v>2287</v>
      </c>
      <c r="F248" s="5" t="s">
        <v>2288</v>
      </c>
      <c r="G248" s="5" t="s">
        <v>1597</v>
      </c>
      <c r="J248" s="5" t="s">
        <v>3180</v>
      </c>
    </row>
    <row r="249" spans="1:10">
      <c r="A249" s="5">
        <v>248</v>
      </c>
      <c r="B249" s="5" t="s">
        <v>1527</v>
      </c>
      <c r="C249" s="5" t="s">
        <v>97</v>
      </c>
      <c r="D249" s="5" t="s">
        <v>2289</v>
      </c>
      <c r="E249" s="5" t="s">
        <v>2290</v>
      </c>
      <c r="F249" s="5" t="s">
        <v>2291</v>
      </c>
      <c r="G249" s="5" t="s">
        <v>1535</v>
      </c>
      <c r="J249" s="5" t="s">
        <v>3180</v>
      </c>
    </row>
    <row r="250" spans="1:10">
      <c r="A250" s="5">
        <v>249</v>
      </c>
      <c r="B250" s="5" t="s">
        <v>1527</v>
      </c>
      <c r="C250" s="5" t="s">
        <v>97</v>
      </c>
      <c r="D250" s="5" t="s">
        <v>2292</v>
      </c>
      <c r="E250" s="5" t="s">
        <v>2293</v>
      </c>
      <c r="F250" s="5" t="s">
        <v>1561</v>
      </c>
      <c r="G250" s="5" t="s">
        <v>2294</v>
      </c>
      <c r="J250" s="5" t="s">
        <v>3180</v>
      </c>
    </row>
    <row r="251" spans="1:10">
      <c r="A251" s="5">
        <v>250</v>
      </c>
      <c r="B251" s="5" t="s">
        <v>1527</v>
      </c>
      <c r="C251" s="5" t="s">
        <v>97</v>
      </c>
      <c r="D251" s="5" t="s">
        <v>2295</v>
      </c>
      <c r="E251" s="5" t="s">
        <v>2296</v>
      </c>
      <c r="F251" s="5" t="s">
        <v>2297</v>
      </c>
      <c r="G251" s="5" t="s">
        <v>1778</v>
      </c>
      <c r="J251" s="5" t="s">
        <v>3180</v>
      </c>
    </row>
    <row r="252" spans="1:10">
      <c r="A252" s="5">
        <v>251</v>
      </c>
      <c r="B252" s="5" t="s">
        <v>1527</v>
      </c>
      <c r="C252" s="5" t="s">
        <v>97</v>
      </c>
      <c r="D252" s="5" t="s">
        <v>2298</v>
      </c>
      <c r="E252" s="5" t="s">
        <v>2299</v>
      </c>
      <c r="F252" s="5" t="s">
        <v>2300</v>
      </c>
      <c r="G252" s="5" t="s">
        <v>1915</v>
      </c>
      <c r="J252" s="5" t="s">
        <v>3180</v>
      </c>
    </row>
    <row r="253" spans="1:10">
      <c r="A253" s="5">
        <v>252</v>
      </c>
      <c r="B253" s="5" t="s">
        <v>1527</v>
      </c>
      <c r="C253" s="5" t="s">
        <v>97</v>
      </c>
      <c r="D253" s="5" t="s">
        <v>2301</v>
      </c>
      <c r="E253" s="5" t="s">
        <v>2302</v>
      </c>
      <c r="F253" s="5" t="s">
        <v>2303</v>
      </c>
      <c r="G253" s="5" t="s">
        <v>1590</v>
      </c>
      <c r="J253" s="5" t="s">
        <v>3180</v>
      </c>
    </row>
    <row r="254" spans="1:10">
      <c r="A254" s="5">
        <v>253</v>
      </c>
      <c r="B254" s="5" t="s">
        <v>1527</v>
      </c>
      <c r="C254" s="5" t="s">
        <v>97</v>
      </c>
      <c r="D254" s="5" t="s">
        <v>2304</v>
      </c>
      <c r="E254" s="5" t="s">
        <v>2305</v>
      </c>
      <c r="F254" s="5" t="s">
        <v>2306</v>
      </c>
      <c r="G254" s="5" t="s">
        <v>1550</v>
      </c>
      <c r="J254" s="5" t="s">
        <v>3180</v>
      </c>
    </row>
    <row r="255" spans="1:10">
      <c r="A255" s="5">
        <v>254</v>
      </c>
      <c r="B255" s="5" t="s">
        <v>1527</v>
      </c>
      <c r="C255" s="5" t="s">
        <v>97</v>
      </c>
      <c r="D255" s="5" t="s">
        <v>2309</v>
      </c>
      <c r="E255" s="5" t="s">
        <v>2310</v>
      </c>
      <c r="F255" s="5" t="s">
        <v>2311</v>
      </c>
      <c r="G255" s="5" t="s">
        <v>1535</v>
      </c>
      <c r="J255" s="5" t="s">
        <v>3180</v>
      </c>
    </row>
    <row r="256" spans="1:10">
      <c r="A256" s="5">
        <v>255</v>
      </c>
      <c r="B256" s="5" t="s">
        <v>1527</v>
      </c>
      <c r="C256" s="5" t="s">
        <v>97</v>
      </c>
      <c r="D256" s="5" t="s">
        <v>2312</v>
      </c>
      <c r="E256" s="5" t="s">
        <v>2313</v>
      </c>
      <c r="F256" s="5" t="s">
        <v>2314</v>
      </c>
      <c r="G256" s="5" t="s">
        <v>1576</v>
      </c>
      <c r="J256" s="5" t="s">
        <v>3180</v>
      </c>
    </row>
    <row r="257" spans="1:10">
      <c r="A257" s="5">
        <v>256</v>
      </c>
      <c r="B257" s="5" t="s">
        <v>1527</v>
      </c>
      <c r="C257" s="5" t="s">
        <v>97</v>
      </c>
      <c r="D257" s="5" t="s">
        <v>2315</v>
      </c>
      <c r="E257" s="5" t="s">
        <v>2316</v>
      </c>
      <c r="F257" s="5" t="s">
        <v>2317</v>
      </c>
      <c r="G257" s="5" t="s">
        <v>1590</v>
      </c>
      <c r="J257" s="5" t="s">
        <v>3180</v>
      </c>
    </row>
    <row r="258" spans="1:10">
      <c r="A258" s="5">
        <v>257</v>
      </c>
      <c r="B258" s="5" t="s">
        <v>1527</v>
      </c>
      <c r="C258" s="5" t="s">
        <v>97</v>
      </c>
      <c r="D258" s="5" t="s">
        <v>2318</v>
      </c>
      <c r="E258" s="5" t="s">
        <v>2319</v>
      </c>
      <c r="F258" s="5" t="s">
        <v>2320</v>
      </c>
      <c r="G258" s="5" t="s">
        <v>1554</v>
      </c>
      <c r="H258" s="5" t="s">
        <v>2321</v>
      </c>
      <c r="J258" s="5" t="s">
        <v>3180</v>
      </c>
    </row>
    <row r="259" spans="1:10">
      <c r="A259" s="5">
        <v>258</v>
      </c>
      <c r="B259" s="5" t="s">
        <v>1527</v>
      </c>
      <c r="C259" s="5" t="s">
        <v>97</v>
      </c>
      <c r="D259" s="5" t="s">
        <v>2322</v>
      </c>
      <c r="E259" s="5" t="s">
        <v>2323</v>
      </c>
      <c r="F259" s="5" t="s">
        <v>2324</v>
      </c>
      <c r="G259" s="5" t="s">
        <v>1618</v>
      </c>
      <c r="J259" s="5" t="s">
        <v>3180</v>
      </c>
    </row>
    <row r="260" spans="1:10">
      <c r="A260" s="5">
        <v>259</v>
      </c>
      <c r="B260" s="5" t="s">
        <v>1527</v>
      </c>
      <c r="C260" s="5" t="s">
        <v>97</v>
      </c>
      <c r="D260" s="5" t="s">
        <v>2325</v>
      </c>
      <c r="E260" s="5" t="s">
        <v>2326</v>
      </c>
      <c r="F260" s="5" t="s">
        <v>2327</v>
      </c>
      <c r="G260" s="5" t="s">
        <v>1757</v>
      </c>
      <c r="J260" s="5" t="s">
        <v>3180</v>
      </c>
    </row>
    <row r="261" spans="1:10">
      <c r="A261" s="5">
        <v>260</v>
      </c>
      <c r="B261" s="5" t="s">
        <v>1527</v>
      </c>
      <c r="C261" s="5" t="s">
        <v>97</v>
      </c>
      <c r="D261" s="5" t="s">
        <v>2328</v>
      </c>
      <c r="E261" s="5" t="s">
        <v>2329</v>
      </c>
      <c r="F261" s="5" t="s">
        <v>2330</v>
      </c>
      <c r="G261" s="5" t="s">
        <v>1590</v>
      </c>
      <c r="J261" s="5" t="s">
        <v>3180</v>
      </c>
    </row>
    <row r="262" spans="1:10">
      <c r="A262" s="5">
        <v>261</v>
      </c>
      <c r="B262" s="5" t="s">
        <v>1527</v>
      </c>
      <c r="C262" s="5" t="s">
        <v>97</v>
      </c>
      <c r="D262" s="5" t="s">
        <v>2331</v>
      </c>
      <c r="E262" s="5" t="s">
        <v>2332</v>
      </c>
      <c r="F262" s="5" t="s">
        <v>2333</v>
      </c>
      <c r="G262" s="5" t="s">
        <v>2101</v>
      </c>
      <c r="J262" s="5" t="s">
        <v>3180</v>
      </c>
    </row>
    <row r="263" spans="1:10">
      <c r="A263" s="5">
        <v>262</v>
      </c>
      <c r="B263" s="5" t="s">
        <v>1527</v>
      </c>
      <c r="C263" s="5" t="s">
        <v>97</v>
      </c>
      <c r="D263" s="5" t="s">
        <v>2334</v>
      </c>
      <c r="E263" s="5" t="s">
        <v>2335</v>
      </c>
      <c r="F263" s="5" t="s">
        <v>2336</v>
      </c>
      <c r="G263" s="5" t="s">
        <v>2337</v>
      </c>
      <c r="J263" s="5" t="s">
        <v>3180</v>
      </c>
    </row>
    <row r="264" spans="1:10">
      <c r="A264" s="5">
        <v>263</v>
      </c>
      <c r="B264" s="5" t="s">
        <v>1527</v>
      </c>
      <c r="C264" s="5" t="s">
        <v>97</v>
      </c>
      <c r="D264" s="5" t="s">
        <v>2338</v>
      </c>
      <c r="E264" s="5" t="s">
        <v>2339</v>
      </c>
      <c r="F264" s="5" t="s">
        <v>2340</v>
      </c>
      <c r="G264" s="5" t="s">
        <v>1597</v>
      </c>
      <c r="H264" s="5" t="s">
        <v>2341</v>
      </c>
      <c r="J264" s="5" t="s">
        <v>3180</v>
      </c>
    </row>
    <row r="265" spans="1:10">
      <c r="A265" s="5">
        <v>264</v>
      </c>
      <c r="B265" s="5" t="s">
        <v>1527</v>
      </c>
      <c r="C265" s="5" t="s">
        <v>97</v>
      </c>
      <c r="D265" s="5" t="s">
        <v>2342</v>
      </c>
      <c r="E265" s="5" t="s">
        <v>2343</v>
      </c>
      <c r="F265" s="5" t="s">
        <v>2344</v>
      </c>
      <c r="G265" s="5" t="s">
        <v>1604</v>
      </c>
      <c r="J265" s="5" t="s">
        <v>3180</v>
      </c>
    </row>
    <row r="266" spans="1:10">
      <c r="A266" s="5">
        <v>265</v>
      </c>
      <c r="B266" s="5" t="s">
        <v>1527</v>
      </c>
      <c r="C266" s="5" t="s">
        <v>97</v>
      </c>
      <c r="D266" s="5" t="s">
        <v>2345</v>
      </c>
      <c r="E266" s="5" t="s">
        <v>2346</v>
      </c>
      <c r="F266" s="5" t="s">
        <v>2347</v>
      </c>
      <c r="G266" s="5" t="s">
        <v>1771</v>
      </c>
      <c r="J266" s="5" t="s">
        <v>3180</v>
      </c>
    </row>
    <row r="267" spans="1:10">
      <c r="A267" s="5">
        <v>266</v>
      </c>
      <c r="B267" s="5" t="s">
        <v>1527</v>
      </c>
      <c r="C267" s="5" t="s">
        <v>97</v>
      </c>
      <c r="D267" s="5" t="s">
        <v>2348</v>
      </c>
      <c r="E267" s="5" t="s">
        <v>2349</v>
      </c>
      <c r="F267" s="5" t="s">
        <v>2350</v>
      </c>
      <c r="G267" s="5" t="s">
        <v>1635</v>
      </c>
      <c r="J267" s="5" t="s">
        <v>3180</v>
      </c>
    </row>
    <row r="268" spans="1:10">
      <c r="A268" s="5">
        <v>267</v>
      </c>
      <c r="B268" s="5" t="s">
        <v>1527</v>
      </c>
      <c r="C268" s="5" t="s">
        <v>97</v>
      </c>
      <c r="D268" s="5" t="s">
        <v>2353</v>
      </c>
      <c r="E268" s="5" t="s">
        <v>2354</v>
      </c>
      <c r="F268" s="5" t="s">
        <v>2355</v>
      </c>
      <c r="G268" s="5" t="s">
        <v>1554</v>
      </c>
      <c r="J268" s="5" t="s">
        <v>3180</v>
      </c>
    </row>
    <row r="269" spans="1:10">
      <c r="A269" s="5">
        <v>268</v>
      </c>
      <c r="B269" s="5" t="s">
        <v>1527</v>
      </c>
      <c r="C269" s="5" t="s">
        <v>97</v>
      </c>
      <c r="D269" s="5" t="s">
        <v>2356</v>
      </c>
      <c r="E269" s="5" t="s">
        <v>2357</v>
      </c>
      <c r="F269" s="5" t="s">
        <v>2358</v>
      </c>
      <c r="G269" s="5" t="s">
        <v>1546</v>
      </c>
      <c r="J269" s="5" t="s">
        <v>3180</v>
      </c>
    </row>
    <row r="270" spans="1:10">
      <c r="A270" s="5">
        <v>269</v>
      </c>
      <c r="B270" s="5" t="s">
        <v>1527</v>
      </c>
      <c r="C270" s="5" t="s">
        <v>97</v>
      </c>
      <c r="D270" s="5" t="s">
        <v>2359</v>
      </c>
      <c r="E270" s="5" t="s">
        <v>2360</v>
      </c>
      <c r="F270" s="5" t="s">
        <v>2361</v>
      </c>
      <c r="G270" s="5" t="s">
        <v>1618</v>
      </c>
      <c r="J270" s="5" t="s">
        <v>3180</v>
      </c>
    </row>
    <row r="271" spans="1:10">
      <c r="A271" s="5">
        <v>270</v>
      </c>
      <c r="B271" s="5" t="s">
        <v>1527</v>
      </c>
      <c r="C271" s="5" t="s">
        <v>97</v>
      </c>
      <c r="D271" s="5" t="s">
        <v>2362</v>
      </c>
      <c r="E271" s="5" t="s">
        <v>2363</v>
      </c>
      <c r="F271" s="5" t="s">
        <v>2364</v>
      </c>
      <c r="G271" s="5" t="s">
        <v>2012</v>
      </c>
      <c r="J271" s="5" t="s">
        <v>3180</v>
      </c>
    </row>
    <row r="272" spans="1:10">
      <c r="A272" s="5">
        <v>271</v>
      </c>
      <c r="B272" s="5" t="s">
        <v>1527</v>
      </c>
      <c r="C272" s="5" t="s">
        <v>97</v>
      </c>
      <c r="D272" s="5" t="s">
        <v>2365</v>
      </c>
      <c r="E272" s="5" t="s">
        <v>2366</v>
      </c>
      <c r="F272" s="5" t="s">
        <v>2367</v>
      </c>
      <c r="G272" s="5" t="s">
        <v>1771</v>
      </c>
      <c r="J272" s="5" t="s">
        <v>3180</v>
      </c>
    </row>
    <row r="273" spans="1:10">
      <c r="A273" s="5">
        <v>272</v>
      </c>
      <c r="B273" s="5" t="s">
        <v>1527</v>
      </c>
      <c r="C273" s="5" t="s">
        <v>97</v>
      </c>
      <c r="D273" s="5" t="s">
        <v>2368</v>
      </c>
      <c r="E273" s="5" t="s">
        <v>2369</v>
      </c>
      <c r="F273" s="5" t="s">
        <v>2370</v>
      </c>
      <c r="G273" s="5" t="s">
        <v>1771</v>
      </c>
      <c r="J273" s="5" t="s">
        <v>3180</v>
      </c>
    </row>
    <row r="274" spans="1:10">
      <c r="A274" s="5">
        <v>273</v>
      </c>
      <c r="B274" s="5" t="s">
        <v>1527</v>
      </c>
      <c r="C274" s="5" t="s">
        <v>97</v>
      </c>
      <c r="D274" s="5" t="s">
        <v>2371</v>
      </c>
      <c r="E274" s="5" t="s">
        <v>2372</v>
      </c>
      <c r="F274" s="5" t="s">
        <v>2373</v>
      </c>
      <c r="G274" s="5" t="s">
        <v>1935</v>
      </c>
      <c r="J274" s="5" t="s">
        <v>3180</v>
      </c>
    </row>
    <row r="275" spans="1:10">
      <c r="A275" s="5">
        <v>274</v>
      </c>
      <c r="B275" s="5" t="s">
        <v>1527</v>
      </c>
      <c r="C275" s="5" t="s">
        <v>97</v>
      </c>
      <c r="D275" s="5" t="s">
        <v>2374</v>
      </c>
      <c r="E275" s="5" t="s">
        <v>2375</v>
      </c>
      <c r="F275" s="5" t="s">
        <v>2376</v>
      </c>
      <c r="G275" s="5" t="s">
        <v>1869</v>
      </c>
      <c r="J275" s="5" t="s">
        <v>3180</v>
      </c>
    </row>
    <row r="276" spans="1:10">
      <c r="A276" s="5">
        <v>275</v>
      </c>
      <c r="B276" s="5" t="s">
        <v>1527</v>
      </c>
      <c r="C276" s="5" t="s">
        <v>97</v>
      </c>
      <c r="D276" s="5" t="s">
        <v>2377</v>
      </c>
      <c r="E276" s="5" t="s">
        <v>2378</v>
      </c>
      <c r="F276" s="5" t="s">
        <v>2379</v>
      </c>
      <c r="G276" s="5" t="s">
        <v>1539</v>
      </c>
      <c r="J276" s="5" t="s">
        <v>3180</v>
      </c>
    </row>
    <row r="277" spans="1:10">
      <c r="A277" s="5">
        <v>276</v>
      </c>
      <c r="B277" s="5" t="s">
        <v>1527</v>
      </c>
      <c r="C277" s="5" t="s">
        <v>97</v>
      </c>
      <c r="D277" s="5" t="s">
        <v>2380</v>
      </c>
      <c r="E277" s="5" t="s">
        <v>2381</v>
      </c>
      <c r="F277" s="5" t="s">
        <v>1787</v>
      </c>
      <c r="G277" s="5" t="s">
        <v>2382</v>
      </c>
      <c r="J277" s="5" t="s">
        <v>3180</v>
      </c>
    </row>
    <row r="278" spans="1:10">
      <c r="A278" s="5">
        <v>277</v>
      </c>
      <c r="B278" s="5" t="s">
        <v>1527</v>
      </c>
      <c r="C278" s="5" t="s">
        <v>97</v>
      </c>
      <c r="D278" s="5" t="s">
        <v>2383</v>
      </c>
      <c r="E278" s="5" t="s">
        <v>2384</v>
      </c>
      <c r="F278" s="5" t="s">
        <v>2385</v>
      </c>
      <c r="G278" s="5" t="s">
        <v>1824</v>
      </c>
      <c r="J278" s="5" t="s">
        <v>3180</v>
      </c>
    </row>
    <row r="279" spans="1:10">
      <c r="A279" s="5">
        <v>278</v>
      </c>
      <c r="B279" s="5" t="s">
        <v>1527</v>
      </c>
      <c r="C279" s="5" t="s">
        <v>97</v>
      </c>
      <c r="D279" s="5" t="s">
        <v>2386</v>
      </c>
      <c r="E279" s="5" t="s">
        <v>2387</v>
      </c>
      <c r="F279" s="5" t="s">
        <v>2388</v>
      </c>
      <c r="G279" s="5" t="s">
        <v>1597</v>
      </c>
      <c r="J279" s="5" t="s">
        <v>3180</v>
      </c>
    </row>
    <row r="280" spans="1:10">
      <c r="A280" s="5">
        <v>279</v>
      </c>
      <c r="B280" s="5" t="s">
        <v>1527</v>
      </c>
      <c r="C280" s="5" t="s">
        <v>97</v>
      </c>
      <c r="D280" s="5" t="s">
        <v>2389</v>
      </c>
      <c r="E280" s="5" t="s">
        <v>2390</v>
      </c>
      <c r="F280" s="5" t="s">
        <v>2391</v>
      </c>
      <c r="G280" s="5" t="s">
        <v>1590</v>
      </c>
      <c r="J280" s="5" t="s">
        <v>3180</v>
      </c>
    </row>
    <row r="281" spans="1:10">
      <c r="A281" s="5">
        <v>280</v>
      </c>
      <c r="B281" s="5" t="s">
        <v>1527</v>
      </c>
      <c r="C281" s="5" t="s">
        <v>97</v>
      </c>
      <c r="D281" s="5" t="s">
        <v>2392</v>
      </c>
      <c r="E281" s="5" t="s">
        <v>2393</v>
      </c>
      <c r="F281" s="5" t="s">
        <v>2394</v>
      </c>
      <c r="G281" s="5" t="s">
        <v>1554</v>
      </c>
      <c r="J281" s="5" t="s">
        <v>3180</v>
      </c>
    </row>
    <row r="282" spans="1:10">
      <c r="A282" s="5">
        <v>281</v>
      </c>
      <c r="B282" s="5" t="s">
        <v>1527</v>
      </c>
      <c r="C282" s="5" t="s">
        <v>97</v>
      </c>
      <c r="D282" s="5" t="s">
        <v>2395</v>
      </c>
      <c r="E282" s="5" t="s">
        <v>2396</v>
      </c>
      <c r="F282" s="5" t="s">
        <v>2397</v>
      </c>
      <c r="G282" s="5" t="s">
        <v>2101</v>
      </c>
      <c r="J282" s="5" t="s">
        <v>3180</v>
      </c>
    </row>
    <row r="283" spans="1:10">
      <c r="A283" s="5">
        <v>282</v>
      </c>
      <c r="B283" s="5" t="s">
        <v>1527</v>
      </c>
      <c r="C283" s="5" t="s">
        <v>97</v>
      </c>
      <c r="D283" s="5" t="s">
        <v>2398</v>
      </c>
      <c r="E283" s="5" t="s">
        <v>2399</v>
      </c>
      <c r="F283" s="5" t="s">
        <v>2400</v>
      </c>
      <c r="G283" s="5" t="s">
        <v>1981</v>
      </c>
      <c r="H283" s="5" t="s">
        <v>2401</v>
      </c>
      <c r="J283" s="5" t="s">
        <v>3180</v>
      </c>
    </row>
    <row r="284" spans="1:10">
      <c r="A284" s="5">
        <v>283</v>
      </c>
      <c r="B284" s="5" t="s">
        <v>1527</v>
      </c>
      <c r="C284" s="5" t="s">
        <v>97</v>
      </c>
      <c r="D284" s="5" t="s">
        <v>2402</v>
      </c>
      <c r="E284" s="5" t="s">
        <v>2403</v>
      </c>
      <c r="F284" s="5" t="s">
        <v>2404</v>
      </c>
      <c r="G284" s="5" t="s">
        <v>2405</v>
      </c>
      <c r="J284" s="5" t="s">
        <v>3180</v>
      </c>
    </row>
    <row r="285" spans="1:10">
      <c r="A285" s="5">
        <v>284</v>
      </c>
      <c r="B285" s="5" t="s">
        <v>1527</v>
      </c>
      <c r="C285" s="5" t="s">
        <v>97</v>
      </c>
      <c r="D285" s="5" t="s">
        <v>2406</v>
      </c>
      <c r="E285" s="5" t="s">
        <v>2407</v>
      </c>
      <c r="F285" s="5" t="s">
        <v>2408</v>
      </c>
      <c r="G285" s="5" t="s">
        <v>2409</v>
      </c>
      <c r="J285" s="5" t="s">
        <v>3180</v>
      </c>
    </row>
    <row r="286" spans="1:10">
      <c r="A286" s="5">
        <v>285</v>
      </c>
      <c r="B286" s="5" t="s">
        <v>1527</v>
      </c>
      <c r="C286" s="5" t="s">
        <v>97</v>
      </c>
      <c r="D286" s="5" t="s">
        <v>2410</v>
      </c>
      <c r="E286" s="5" t="s">
        <v>2411</v>
      </c>
      <c r="F286" s="5" t="s">
        <v>2412</v>
      </c>
      <c r="G286" s="5" t="s">
        <v>1824</v>
      </c>
      <c r="J286" s="5" t="s">
        <v>3180</v>
      </c>
    </row>
    <row r="287" spans="1:10">
      <c r="A287" s="5">
        <v>286</v>
      </c>
      <c r="B287" s="5" t="s">
        <v>1527</v>
      </c>
      <c r="C287" s="5" t="s">
        <v>97</v>
      </c>
      <c r="D287" s="5" t="s">
        <v>2413</v>
      </c>
      <c r="E287" s="5" t="s">
        <v>2414</v>
      </c>
      <c r="F287" s="5" t="s">
        <v>2415</v>
      </c>
      <c r="G287" s="5" t="s">
        <v>1778</v>
      </c>
      <c r="J287" s="5" t="s">
        <v>3180</v>
      </c>
    </row>
    <row r="288" spans="1:10">
      <c r="A288" s="5">
        <v>287</v>
      </c>
      <c r="B288" s="5" t="s">
        <v>1527</v>
      </c>
      <c r="C288" s="5" t="s">
        <v>97</v>
      </c>
      <c r="D288" s="5" t="s">
        <v>2416</v>
      </c>
      <c r="E288" s="5" t="s">
        <v>2417</v>
      </c>
      <c r="F288" s="5" t="s">
        <v>2418</v>
      </c>
      <c r="G288" s="5" t="s">
        <v>1558</v>
      </c>
      <c r="J288" s="5" t="s">
        <v>3180</v>
      </c>
    </row>
    <row r="289" spans="1:10">
      <c r="A289" s="5">
        <v>288</v>
      </c>
      <c r="B289" s="5" t="s">
        <v>1527</v>
      </c>
      <c r="C289" s="5" t="s">
        <v>97</v>
      </c>
      <c r="D289" s="5" t="s">
        <v>2419</v>
      </c>
      <c r="E289" s="5" t="s">
        <v>2420</v>
      </c>
      <c r="F289" s="5" t="s">
        <v>2421</v>
      </c>
      <c r="G289" s="5" t="s">
        <v>1635</v>
      </c>
      <c r="J289" s="5" t="s">
        <v>3180</v>
      </c>
    </row>
    <row r="290" spans="1:10">
      <c r="A290" s="5">
        <v>289</v>
      </c>
      <c r="B290" s="5" t="s">
        <v>1527</v>
      </c>
      <c r="C290" s="5" t="s">
        <v>97</v>
      </c>
      <c r="D290" s="5" t="s">
        <v>2422</v>
      </c>
      <c r="E290" s="5" t="s">
        <v>2423</v>
      </c>
      <c r="F290" s="5" t="s">
        <v>2424</v>
      </c>
      <c r="G290" s="5" t="s">
        <v>1558</v>
      </c>
      <c r="J290" s="5" t="s">
        <v>3180</v>
      </c>
    </row>
    <row r="291" spans="1:10">
      <c r="A291" s="5">
        <v>290</v>
      </c>
      <c r="B291" s="5" t="s">
        <v>1527</v>
      </c>
      <c r="C291" s="5" t="s">
        <v>97</v>
      </c>
      <c r="D291" s="5" t="s">
        <v>2425</v>
      </c>
      <c r="E291" s="5" t="s">
        <v>2426</v>
      </c>
      <c r="F291" s="5" t="s">
        <v>2427</v>
      </c>
      <c r="G291" s="5" t="s">
        <v>1618</v>
      </c>
      <c r="J291" s="5" t="s">
        <v>3180</v>
      </c>
    </row>
    <row r="292" spans="1:10">
      <c r="A292" s="5">
        <v>291</v>
      </c>
      <c r="B292" s="5" t="s">
        <v>1527</v>
      </c>
      <c r="C292" s="5" t="s">
        <v>97</v>
      </c>
      <c r="D292" s="5" t="s">
        <v>2428</v>
      </c>
      <c r="E292" s="5" t="s">
        <v>2429</v>
      </c>
      <c r="F292" s="5" t="s">
        <v>2430</v>
      </c>
      <c r="G292" s="5" t="s">
        <v>1896</v>
      </c>
      <c r="J292" s="5" t="s">
        <v>3180</v>
      </c>
    </row>
    <row r="293" spans="1:10">
      <c r="A293" s="5">
        <v>292</v>
      </c>
      <c r="B293" s="5" t="s">
        <v>1527</v>
      </c>
      <c r="C293" s="5" t="s">
        <v>97</v>
      </c>
      <c r="D293" s="5" t="s">
        <v>2431</v>
      </c>
      <c r="E293" s="5" t="s">
        <v>2432</v>
      </c>
      <c r="F293" s="5" t="s">
        <v>2433</v>
      </c>
      <c r="G293" s="5" t="s">
        <v>1554</v>
      </c>
      <c r="J293" s="5" t="s">
        <v>3180</v>
      </c>
    </row>
    <row r="294" spans="1:10">
      <c r="A294" s="5">
        <v>293</v>
      </c>
      <c r="B294" s="5" t="s">
        <v>1527</v>
      </c>
      <c r="C294" s="5" t="s">
        <v>97</v>
      </c>
      <c r="D294" s="5" t="s">
        <v>2434</v>
      </c>
      <c r="E294" s="5" t="s">
        <v>2435</v>
      </c>
      <c r="F294" s="5" t="s">
        <v>1723</v>
      </c>
      <c r="G294" s="5" t="s">
        <v>1597</v>
      </c>
      <c r="J294" s="5" t="s">
        <v>3180</v>
      </c>
    </row>
    <row r="295" spans="1:10">
      <c r="A295" s="5">
        <v>294</v>
      </c>
      <c r="B295" s="5" t="s">
        <v>1527</v>
      </c>
      <c r="C295" s="5" t="s">
        <v>97</v>
      </c>
      <c r="D295" s="5" t="s">
        <v>2436</v>
      </c>
      <c r="E295" s="5" t="s">
        <v>2437</v>
      </c>
      <c r="F295" s="5" t="s">
        <v>2438</v>
      </c>
      <c r="G295" s="5" t="s">
        <v>1764</v>
      </c>
      <c r="J295" s="5" t="s">
        <v>3180</v>
      </c>
    </row>
    <row r="296" spans="1:10">
      <c r="A296" s="5">
        <v>295</v>
      </c>
      <c r="B296" s="5" t="s">
        <v>1527</v>
      </c>
      <c r="C296" s="5" t="s">
        <v>97</v>
      </c>
      <c r="D296" s="5" t="s">
        <v>2439</v>
      </c>
      <c r="E296" s="5" t="s">
        <v>2440</v>
      </c>
      <c r="F296" s="5" t="s">
        <v>2441</v>
      </c>
      <c r="G296" s="5" t="s">
        <v>1618</v>
      </c>
      <c r="J296" s="5" t="s">
        <v>3180</v>
      </c>
    </row>
    <row r="297" spans="1:10">
      <c r="A297" s="5">
        <v>296</v>
      </c>
      <c r="B297" s="5" t="s">
        <v>1527</v>
      </c>
      <c r="C297" s="5" t="s">
        <v>97</v>
      </c>
      <c r="D297" s="5" t="s">
        <v>2442</v>
      </c>
      <c r="E297" s="5" t="s">
        <v>2443</v>
      </c>
      <c r="F297" s="5" t="s">
        <v>2444</v>
      </c>
      <c r="G297" s="5" t="s">
        <v>1824</v>
      </c>
      <c r="J297" s="5" t="s">
        <v>3180</v>
      </c>
    </row>
    <row r="298" spans="1:10">
      <c r="A298" s="5">
        <v>297</v>
      </c>
      <c r="B298" s="5" t="s">
        <v>1527</v>
      </c>
      <c r="C298" s="5" t="s">
        <v>97</v>
      </c>
      <c r="D298" s="5" t="s">
        <v>2445</v>
      </c>
      <c r="E298" s="5" t="s">
        <v>2446</v>
      </c>
      <c r="F298" s="5" t="s">
        <v>2447</v>
      </c>
      <c r="G298" s="5" t="s">
        <v>1546</v>
      </c>
      <c r="J298" s="5" t="s">
        <v>3180</v>
      </c>
    </row>
    <row r="299" spans="1:10">
      <c r="A299" s="5">
        <v>298</v>
      </c>
      <c r="B299" s="5" t="s">
        <v>1527</v>
      </c>
      <c r="C299" s="5" t="s">
        <v>97</v>
      </c>
      <c r="D299" s="5" t="s">
        <v>2448</v>
      </c>
      <c r="E299" s="5" t="s">
        <v>2449</v>
      </c>
      <c r="F299" s="5" t="s">
        <v>2450</v>
      </c>
      <c r="G299" s="5" t="s">
        <v>1546</v>
      </c>
      <c r="J299" s="5" t="s">
        <v>3180</v>
      </c>
    </row>
    <row r="300" spans="1:10">
      <c r="A300" s="5">
        <v>299</v>
      </c>
      <c r="B300" s="5" t="s">
        <v>1527</v>
      </c>
      <c r="C300" s="5" t="s">
        <v>97</v>
      </c>
      <c r="D300" s="5" t="s">
        <v>2451</v>
      </c>
      <c r="E300" s="5" t="s">
        <v>2452</v>
      </c>
      <c r="F300" s="5" t="s">
        <v>2453</v>
      </c>
      <c r="G300" s="5" t="s">
        <v>1869</v>
      </c>
      <c r="J300" s="5" t="s">
        <v>3180</v>
      </c>
    </row>
    <row r="301" spans="1:10">
      <c r="A301" s="5">
        <v>300</v>
      </c>
      <c r="B301" s="5" t="s">
        <v>1527</v>
      </c>
      <c r="C301" s="5" t="s">
        <v>97</v>
      </c>
      <c r="D301" s="5" t="s">
        <v>2454</v>
      </c>
      <c r="E301" s="5" t="s">
        <v>2455</v>
      </c>
      <c r="F301" s="5" t="s">
        <v>2456</v>
      </c>
      <c r="G301" s="5" t="s">
        <v>1604</v>
      </c>
      <c r="J301" s="5" t="s">
        <v>3180</v>
      </c>
    </row>
    <row r="302" spans="1:10">
      <c r="A302" s="5">
        <v>301</v>
      </c>
      <c r="B302" s="5" t="s">
        <v>1527</v>
      </c>
      <c r="C302" s="5" t="s">
        <v>97</v>
      </c>
      <c r="D302" s="5" t="s">
        <v>2457</v>
      </c>
      <c r="E302" s="5" t="s">
        <v>2458</v>
      </c>
      <c r="F302" s="5" t="s">
        <v>2459</v>
      </c>
      <c r="G302" s="5" t="s">
        <v>1546</v>
      </c>
      <c r="J302" s="5" t="s">
        <v>3180</v>
      </c>
    </row>
    <row r="303" spans="1:10">
      <c r="A303" s="5">
        <v>302</v>
      </c>
      <c r="B303" s="5" t="s">
        <v>1527</v>
      </c>
      <c r="C303" s="5" t="s">
        <v>97</v>
      </c>
      <c r="D303" s="5" t="s">
        <v>2460</v>
      </c>
      <c r="E303" s="5" t="s">
        <v>2461</v>
      </c>
      <c r="F303" s="5" t="s">
        <v>2462</v>
      </c>
      <c r="G303" s="5" t="s">
        <v>1846</v>
      </c>
      <c r="J303" s="5" t="s">
        <v>3180</v>
      </c>
    </row>
    <row r="304" spans="1:10">
      <c r="A304" s="5">
        <v>303</v>
      </c>
      <c r="B304" s="5" t="s">
        <v>1527</v>
      </c>
      <c r="C304" s="5" t="s">
        <v>97</v>
      </c>
      <c r="D304" s="5" t="s">
        <v>2463</v>
      </c>
      <c r="E304" s="5" t="s">
        <v>2464</v>
      </c>
      <c r="F304" s="5" t="s">
        <v>2465</v>
      </c>
      <c r="G304" s="5" t="s">
        <v>1546</v>
      </c>
      <c r="J304" s="5" t="s">
        <v>3180</v>
      </c>
    </row>
    <row r="305" spans="1:10">
      <c r="A305" s="5">
        <v>304</v>
      </c>
      <c r="B305" s="5" t="s">
        <v>1527</v>
      </c>
      <c r="C305" s="5" t="s">
        <v>97</v>
      </c>
      <c r="D305" s="5" t="s">
        <v>2466</v>
      </c>
      <c r="E305" s="5" t="s">
        <v>2467</v>
      </c>
      <c r="F305" s="5" t="s">
        <v>2468</v>
      </c>
      <c r="G305" s="5" t="s">
        <v>1546</v>
      </c>
      <c r="J305" s="5" t="s">
        <v>3180</v>
      </c>
    </row>
    <row r="306" spans="1:10">
      <c r="A306" s="5">
        <v>305</v>
      </c>
      <c r="B306" s="5" t="s">
        <v>1527</v>
      </c>
      <c r="C306" s="5" t="s">
        <v>97</v>
      </c>
      <c r="D306" s="5" t="s">
        <v>2469</v>
      </c>
      <c r="E306" s="5" t="s">
        <v>2470</v>
      </c>
      <c r="F306" s="5" t="s">
        <v>2471</v>
      </c>
      <c r="G306" s="5" t="s">
        <v>1757</v>
      </c>
      <c r="J306" s="5" t="s">
        <v>3180</v>
      </c>
    </row>
    <row r="307" spans="1:10">
      <c r="A307" s="5">
        <v>306</v>
      </c>
      <c r="B307" s="5" t="s">
        <v>1527</v>
      </c>
      <c r="C307" s="5" t="s">
        <v>97</v>
      </c>
      <c r="D307" s="5" t="s">
        <v>2472</v>
      </c>
      <c r="E307" s="5" t="s">
        <v>2470</v>
      </c>
      <c r="F307" s="5" t="s">
        <v>2473</v>
      </c>
      <c r="G307" s="5" t="s">
        <v>1824</v>
      </c>
      <c r="J307" s="5" t="s">
        <v>3180</v>
      </c>
    </row>
    <row r="308" spans="1:10">
      <c r="A308" s="5">
        <v>307</v>
      </c>
      <c r="B308" s="5" t="s">
        <v>1527</v>
      </c>
      <c r="C308" s="5" t="s">
        <v>97</v>
      </c>
      <c r="D308" s="5" t="s">
        <v>2474</v>
      </c>
      <c r="E308" s="5" t="s">
        <v>2470</v>
      </c>
      <c r="F308" s="5" t="s">
        <v>2475</v>
      </c>
      <c r="G308" s="5" t="s">
        <v>1778</v>
      </c>
      <c r="J308" s="5" t="s">
        <v>3180</v>
      </c>
    </row>
    <row r="309" spans="1:10">
      <c r="A309" s="5">
        <v>308</v>
      </c>
      <c r="B309" s="5" t="s">
        <v>1527</v>
      </c>
      <c r="C309" s="5" t="s">
        <v>97</v>
      </c>
      <c r="D309" s="5" t="s">
        <v>2476</v>
      </c>
      <c r="E309" s="5" t="s">
        <v>2477</v>
      </c>
      <c r="F309" s="5" t="s">
        <v>2478</v>
      </c>
      <c r="G309" s="5" t="s">
        <v>2479</v>
      </c>
      <c r="J309" s="5" t="s">
        <v>3180</v>
      </c>
    </row>
    <row r="310" spans="1:10">
      <c r="A310" s="5">
        <v>309</v>
      </c>
      <c r="B310" s="5" t="s">
        <v>1527</v>
      </c>
      <c r="C310" s="5" t="s">
        <v>97</v>
      </c>
      <c r="D310" s="5" t="s">
        <v>2480</v>
      </c>
      <c r="E310" s="5" t="s">
        <v>2481</v>
      </c>
      <c r="F310" s="5" t="s">
        <v>2482</v>
      </c>
      <c r="G310" s="5" t="s">
        <v>1535</v>
      </c>
      <c r="J310" s="5" t="s">
        <v>3180</v>
      </c>
    </row>
    <row r="311" spans="1:10">
      <c r="A311" s="5">
        <v>310</v>
      </c>
      <c r="B311" s="5" t="s">
        <v>1527</v>
      </c>
      <c r="C311" s="5" t="s">
        <v>97</v>
      </c>
      <c r="D311" s="5" t="s">
        <v>2483</v>
      </c>
      <c r="E311" s="5" t="s">
        <v>2484</v>
      </c>
      <c r="F311" s="5" t="s">
        <v>2485</v>
      </c>
      <c r="G311" s="5" t="s">
        <v>1550</v>
      </c>
      <c r="J311" s="5" t="s">
        <v>3180</v>
      </c>
    </row>
    <row r="312" spans="1:10">
      <c r="A312" s="5">
        <v>311</v>
      </c>
      <c r="B312" s="5" t="s">
        <v>1527</v>
      </c>
      <c r="C312" s="5" t="s">
        <v>97</v>
      </c>
      <c r="D312" s="5" t="s">
        <v>2486</v>
      </c>
      <c r="E312" s="5" t="s">
        <v>2487</v>
      </c>
      <c r="F312" s="5" t="s">
        <v>2488</v>
      </c>
      <c r="G312" s="5" t="s">
        <v>1869</v>
      </c>
      <c r="J312" s="5" t="s">
        <v>3180</v>
      </c>
    </row>
    <row r="313" spans="1:10">
      <c r="A313" s="5">
        <v>312</v>
      </c>
      <c r="B313" s="5" t="s">
        <v>1527</v>
      </c>
      <c r="C313" s="5" t="s">
        <v>97</v>
      </c>
      <c r="D313" s="5" t="s">
        <v>2489</v>
      </c>
      <c r="E313" s="5" t="s">
        <v>2490</v>
      </c>
      <c r="F313" s="5" t="s">
        <v>2491</v>
      </c>
      <c r="G313" s="5" t="s">
        <v>2492</v>
      </c>
      <c r="J313" s="5" t="s">
        <v>3180</v>
      </c>
    </row>
    <row r="314" spans="1:10">
      <c r="A314" s="5">
        <v>313</v>
      </c>
      <c r="B314" s="5" t="s">
        <v>1527</v>
      </c>
      <c r="C314" s="5" t="s">
        <v>97</v>
      </c>
      <c r="D314" s="5" t="s">
        <v>2493</v>
      </c>
      <c r="E314" s="5" t="s">
        <v>2494</v>
      </c>
      <c r="F314" s="5" t="s">
        <v>2495</v>
      </c>
      <c r="G314" s="5" t="s">
        <v>1896</v>
      </c>
      <c r="J314" s="5" t="s">
        <v>3180</v>
      </c>
    </row>
    <row r="315" spans="1:10">
      <c r="A315" s="5">
        <v>314</v>
      </c>
      <c r="B315" s="5" t="s">
        <v>1527</v>
      </c>
      <c r="C315" s="5" t="s">
        <v>97</v>
      </c>
      <c r="D315" s="5" t="s">
        <v>2496</v>
      </c>
      <c r="E315" s="5" t="s">
        <v>2497</v>
      </c>
      <c r="F315" s="5" t="s">
        <v>2498</v>
      </c>
      <c r="G315" s="5" t="s">
        <v>1908</v>
      </c>
      <c r="J315" s="5" t="s">
        <v>3180</v>
      </c>
    </row>
    <row r="316" spans="1:10">
      <c r="A316" s="5">
        <v>315</v>
      </c>
      <c r="B316" s="5" t="s">
        <v>1527</v>
      </c>
      <c r="C316" s="5" t="s">
        <v>97</v>
      </c>
      <c r="D316" s="5" t="s">
        <v>2499</v>
      </c>
      <c r="E316" s="5" t="s">
        <v>2500</v>
      </c>
      <c r="F316" s="5" t="s">
        <v>2501</v>
      </c>
      <c r="G316" s="5" t="s">
        <v>1535</v>
      </c>
      <c r="H316" s="5" t="s">
        <v>2502</v>
      </c>
      <c r="J316" s="5" t="s">
        <v>3180</v>
      </c>
    </row>
    <row r="317" spans="1:10">
      <c r="A317" s="5">
        <v>316</v>
      </c>
      <c r="B317" s="5" t="s">
        <v>1527</v>
      </c>
      <c r="C317" s="5" t="s">
        <v>97</v>
      </c>
      <c r="D317" s="5" t="s">
        <v>2503</v>
      </c>
      <c r="E317" s="5" t="s">
        <v>2504</v>
      </c>
      <c r="F317" s="5" t="s">
        <v>2505</v>
      </c>
      <c r="G317" s="5" t="s">
        <v>1764</v>
      </c>
      <c r="J317" s="5" t="s">
        <v>3180</v>
      </c>
    </row>
    <row r="318" spans="1:10">
      <c r="A318" s="5">
        <v>317</v>
      </c>
      <c r="B318" s="5" t="s">
        <v>1527</v>
      </c>
      <c r="C318" s="5" t="s">
        <v>97</v>
      </c>
      <c r="D318" s="5" t="s">
        <v>2506</v>
      </c>
      <c r="E318" s="5" t="s">
        <v>2504</v>
      </c>
      <c r="F318" s="5" t="s">
        <v>2507</v>
      </c>
      <c r="G318" s="5" t="s">
        <v>1879</v>
      </c>
      <c r="J318" s="5" t="s">
        <v>3180</v>
      </c>
    </row>
    <row r="319" spans="1:10">
      <c r="A319" s="5">
        <v>318</v>
      </c>
      <c r="B319" s="5" t="s">
        <v>1527</v>
      </c>
      <c r="C319" s="5" t="s">
        <v>97</v>
      </c>
      <c r="D319" s="5" t="s">
        <v>2508</v>
      </c>
      <c r="E319" s="5" t="s">
        <v>2509</v>
      </c>
      <c r="F319" s="5" t="s">
        <v>2510</v>
      </c>
      <c r="G319" s="5" t="s">
        <v>1915</v>
      </c>
      <c r="J319" s="5" t="s">
        <v>3180</v>
      </c>
    </row>
    <row r="320" spans="1:10">
      <c r="A320" s="5">
        <v>319</v>
      </c>
      <c r="B320" s="5" t="s">
        <v>1527</v>
      </c>
      <c r="C320" s="5" t="s">
        <v>97</v>
      </c>
      <c r="D320" s="5" t="s">
        <v>2511</v>
      </c>
      <c r="E320" s="5" t="s">
        <v>2512</v>
      </c>
      <c r="F320" s="5" t="s">
        <v>2513</v>
      </c>
      <c r="G320" s="5" t="s">
        <v>1539</v>
      </c>
      <c r="J320" s="5" t="s">
        <v>3180</v>
      </c>
    </row>
    <row r="321" spans="1:10">
      <c r="A321" s="5">
        <v>320</v>
      </c>
      <c r="B321" s="5" t="s">
        <v>1527</v>
      </c>
      <c r="C321" s="5" t="s">
        <v>97</v>
      </c>
      <c r="D321" s="5" t="s">
        <v>2514</v>
      </c>
      <c r="E321" s="5" t="s">
        <v>2515</v>
      </c>
      <c r="F321" s="5" t="s">
        <v>2516</v>
      </c>
      <c r="G321" s="5" t="s">
        <v>1546</v>
      </c>
      <c r="J321" s="5" t="s">
        <v>3180</v>
      </c>
    </row>
    <row r="322" spans="1:10">
      <c r="A322" s="5">
        <v>321</v>
      </c>
      <c r="B322" s="5" t="s">
        <v>1527</v>
      </c>
      <c r="C322" s="5" t="s">
        <v>97</v>
      </c>
      <c r="D322" s="5" t="s">
        <v>2517</v>
      </c>
      <c r="E322" s="5" t="s">
        <v>2518</v>
      </c>
      <c r="F322" s="5" t="s">
        <v>2519</v>
      </c>
      <c r="G322" s="5" t="s">
        <v>2219</v>
      </c>
      <c r="J322" s="5" t="s">
        <v>3180</v>
      </c>
    </row>
    <row r="323" spans="1:10">
      <c r="A323" s="5">
        <v>322</v>
      </c>
      <c r="B323" s="5" t="s">
        <v>1527</v>
      </c>
      <c r="C323" s="5" t="s">
        <v>97</v>
      </c>
      <c r="D323" s="5" t="s">
        <v>2520</v>
      </c>
      <c r="E323" s="5" t="s">
        <v>2521</v>
      </c>
      <c r="F323" s="5" t="s">
        <v>2522</v>
      </c>
      <c r="G323" s="5" t="s">
        <v>1749</v>
      </c>
      <c r="J323" s="5" t="s">
        <v>3180</v>
      </c>
    </row>
    <row r="324" spans="1:10">
      <c r="A324" s="5">
        <v>323</v>
      </c>
      <c r="B324" s="5" t="s">
        <v>1527</v>
      </c>
      <c r="C324" s="5" t="s">
        <v>97</v>
      </c>
      <c r="D324" s="5" t="s">
        <v>2523</v>
      </c>
      <c r="E324" s="5" t="s">
        <v>2524</v>
      </c>
      <c r="F324" s="5" t="s">
        <v>2525</v>
      </c>
      <c r="G324" s="5" t="s">
        <v>1749</v>
      </c>
      <c r="J324" s="5" t="s">
        <v>3180</v>
      </c>
    </row>
    <row r="325" spans="1:10">
      <c r="A325" s="5">
        <v>324</v>
      </c>
      <c r="B325" s="5" t="s">
        <v>1527</v>
      </c>
      <c r="C325" s="5" t="s">
        <v>97</v>
      </c>
      <c r="D325" s="5" t="s">
        <v>2526</v>
      </c>
      <c r="E325" s="5" t="s">
        <v>2527</v>
      </c>
      <c r="F325" s="5" t="s">
        <v>2528</v>
      </c>
      <c r="G325" s="5" t="s">
        <v>1554</v>
      </c>
      <c r="J325" s="5" t="s">
        <v>3180</v>
      </c>
    </row>
    <row r="326" spans="1:10">
      <c r="A326" s="5">
        <v>325</v>
      </c>
      <c r="B326" s="5" t="s">
        <v>1527</v>
      </c>
      <c r="C326" s="5" t="s">
        <v>97</v>
      </c>
      <c r="D326" s="5" t="s">
        <v>2529</v>
      </c>
      <c r="E326" s="5" t="s">
        <v>2530</v>
      </c>
      <c r="F326" s="5" t="s">
        <v>2531</v>
      </c>
      <c r="G326" s="5" t="s">
        <v>2532</v>
      </c>
      <c r="J326" s="5" t="s">
        <v>3180</v>
      </c>
    </row>
    <row r="327" spans="1:10">
      <c r="A327" s="5">
        <v>326</v>
      </c>
      <c r="B327" s="5" t="s">
        <v>1527</v>
      </c>
      <c r="C327" s="5" t="s">
        <v>97</v>
      </c>
      <c r="D327" s="5" t="s">
        <v>2533</v>
      </c>
      <c r="E327" s="5" t="s">
        <v>2534</v>
      </c>
      <c r="F327" s="5" t="s">
        <v>2535</v>
      </c>
      <c r="G327" s="5" t="s">
        <v>1824</v>
      </c>
      <c r="J327" s="5" t="s">
        <v>3180</v>
      </c>
    </row>
    <row r="328" spans="1:10">
      <c r="A328" s="5">
        <v>327</v>
      </c>
      <c r="B328" s="5" t="s">
        <v>1527</v>
      </c>
      <c r="C328" s="5" t="s">
        <v>97</v>
      </c>
      <c r="D328" s="5" t="s">
        <v>2536</v>
      </c>
      <c r="E328" s="5" t="s">
        <v>2537</v>
      </c>
      <c r="F328" s="5" t="s">
        <v>2538</v>
      </c>
      <c r="G328" s="5" t="s">
        <v>1580</v>
      </c>
      <c r="J328" s="5" t="s">
        <v>3180</v>
      </c>
    </row>
    <row r="329" spans="1:10">
      <c r="A329" s="5">
        <v>328</v>
      </c>
      <c r="B329" s="5" t="s">
        <v>1527</v>
      </c>
      <c r="C329" s="5" t="s">
        <v>97</v>
      </c>
      <c r="D329" s="5" t="s">
        <v>2539</v>
      </c>
      <c r="E329" s="5" t="s">
        <v>2540</v>
      </c>
      <c r="F329" s="5" t="s">
        <v>2541</v>
      </c>
      <c r="G329" s="5" t="s">
        <v>2012</v>
      </c>
      <c r="J329" s="5" t="s">
        <v>3180</v>
      </c>
    </row>
    <row r="330" spans="1:10">
      <c r="A330" s="5">
        <v>329</v>
      </c>
      <c r="B330" s="5" t="s">
        <v>1527</v>
      </c>
      <c r="C330" s="5" t="s">
        <v>97</v>
      </c>
      <c r="D330" s="5" t="s">
        <v>2542</v>
      </c>
      <c r="E330" s="5" t="s">
        <v>2543</v>
      </c>
      <c r="F330" s="5" t="s">
        <v>2544</v>
      </c>
      <c r="G330" s="5" t="s">
        <v>1554</v>
      </c>
      <c r="J330" s="5" t="s">
        <v>3180</v>
      </c>
    </row>
    <row r="331" spans="1:10">
      <c r="A331" s="5">
        <v>330</v>
      </c>
      <c r="B331" s="5" t="s">
        <v>1527</v>
      </c>
      <c r="C331" s="5" t="s">
        <v>97</v>
      </c>
      <c r="D331" s="5" t="s">
        <v>2545</v>
      </c>
      <c r="E331" s="5" t="s">
        <v>2546</v>
      </c>
      <c r="F331" s="5" t="s">
        <v>2547</v>
      </c>
      <c r="G331" s="5" t="s">
        <v>1554</v>
      </c>
      <c r="J331" s="5" t="s">
        <v>3180</v>
      </c>
    </row>
    <row r="332" spans="1:10">
      <c r="A332" s="5">
        <v>331</v>
      </c>
      <c r="B332" s="5" t="s">
        <v>1527</v>
      </c>
      <c r="C332" s="5" t="s">
        <v>97</v>
      </c>
      <c r="D332" s="5" t="s">
        <v>2548</v>
      </c>
      <c r="E332" s="5" t="s">
        <v>2549</v>
      </c>
      <c r="F332" s="5" t="s">
        <v>2550</v>
      </c>
      <c r="G332" s="5" t="s">
        <v>1554</v>
      </c>
      <c r="J332" s="5" t="s">
        <v>3180</v>
      </c>
    </row>
    <row r="333" spans="1:10">
      <c r="A333" s="5">
        <v>332</v>
      </c>
      <c r="B333" s="5" t="s">
        <v>1527</v>
      </c>
      <c r="C333" s="5" t="s">
        <v>97</v>
      </c>
      <c r="D333" s="5" t="s">
        <v>2551</v>
      </c>
      <c r="E333" s="5" t="s">
        <v>2552</v>
      </c>
      <c r="F333" s="5" t="s">
        <v>2553</v>
      </c>
      <c r="G333" s="5" t="s">
        <v>1824</v>
      </c>
      <c r="J333" s="5" t="s">
        <v>3180</v>
      </c>
    </row>
    <row r="334" spans="1:10">
      <c r="A334" s="5">
        <v>333</v>
      </c>
      <c r="B334" s="5" t="s">
        <v>1527</v>
      </c>
      <c r="C334" s="5" t="s">
        <v>97</v>
      </c>
      <c r="D334" s="5" t="s">
        <v>2554</v>
      </c>
      <c r="E334" s="5" t="s">
        <v>2555</v>
      </c>
      <c r="F334" s="5" t="s">
        <v>2556</v>
      </c>
      <c r="G334" s="5" t="s">
        <v>1576</v>
      </c>
      <c r="J334" s="5" t="s">
        <v>3180</v>
      </c>
    </row>
    <row r="335" spans="1:10">
      <c r="A335" s="5">
        <v>334</v>
      </c>
      <c r="B335" s="5" t="s">
        <v>1527</v>
      </c>
      <c r="C335" s="5" t="s">
        <v>97</v>
      </c>
      <c r="D335" s="5" t="s">
        <v>2557</v>
      </c>
      <c r="E335" s="5" t="s">
        <v>2558</v>
      </c>
      <c r="F335" s="5" t="s">
        <v>2559</v>
      </c>
      <c r="G335" s="5" t="s">
        <v>1590</v>
      </c>
      <c r="J335" s="5" t="s">
        <v>3180</v>
      </c>
    </row>
    <row r="336" spans="1:10">
      <c r="A336" s="5">
        <v>335</v>
      </c>
      <c r="B336" s="5" t="s">
        <v>1527</v>
      </c>
      <c r="C336" s="5" t="s">
        <v>97</v>
      </c>
      <c r="D336" s="5" t="s">
        <v>2560</v>
      </c>
      <c r="E336" s="5" t="s">
        <v>2561</v>
      </c>
      <c r="F336" s="5" t="s">
        <v>2562</v>
      </c>
      <c r="G336" s="5" t="s">
        <v>1771</v>
      </c>
      <c r="J336" s="5" t="s">
        <v>3180</v>
      </c>
    </row>
    <row r="337" spans="1:10">
      <c r="A337" s="5">
        <v>336</v>
      </c>
      <c r="B337" s="5" t="s">
        <v>1527</v>
      </c>
      <c r="C337" s="5" t="s">
        <v>97</v>
      </c>
      <c r="D337" s="5" t="s">
        <v>2563</v>
      </c>
      <c r="E337" s="5" t="s">
        <v>2564</v>
      </c>
      <c r="F337" s="5" t="s">
        <v>2565</v>
      </c>
      <c r="G337" s="5" t="s">
        <v>1622</v>
      </c>
      <c r="J337" s="5" t="s">
        <v>3180</v>
      </c>
    </row>
    <row r="338" spans="1:10">
      <c r="A338" s="5">
        <v>337</v>
      </c>
      <c r="B338" s="5" t="s">
        <v>1527</v>
      </c>
      <c r="C338" s="5" t="s">
        <v>97</v>
      </c>
      <c r="D338" s="5" t="s">
        <v>2566</v>
      </c>
      <c r="E338" s="5" t="s">
        <v>2567</v>
      </c>
      <c r="F338" s="5" t="s">
        <v>2568</v>
      </c>
      <c r="G338" s="5" t="s">
        <v>1701</v>
      </c>
      <c r="J338" s="5" t="s">
        <v>3180</v>
      </c>
    </row>
    <row r="339" spans="1:10">
      <c r="A339" s="5">
        <v>338</v>
      </c>
      <c r="B339" s="5" t="s">
        <v>1527</v>
      </c>
      <c r="C339" s="5" t="s">
        <v>97</v>
      </c>
      <c r="D339" s="5" t="s">
        <v>2569</v>
      </c>
      <c r="E339" s="5" t="s">
        <v>2570</v>
      </c>
      <c r="F339" s="5" t="s">
        <v>2571</v>
      </c>
      <c r="G339" s="5" t="s">
        <v>1778</v>
      </c>
      <c r="H339" s="5" t="s">
        <v>2572</v>
      </c>
      <c r="J339" s="5" t="s">
        <v>3180</v>
      </c>
    </row>
    <row r="340" spans="1:10">
      <c r="A340" s="5">
        <v>339</v>
      </c>
      <c r="B340" s="5" t="s">
        <v>1527</v>
      </c>
      <c r="C340" s="5" t="s">
        <v>97</v>
      </c>
      <c r="D340" s="5" t="s">
        <v>2573</v>
      </c>
      <c r="E340" s="5" t="s">
        <v>2574</v>
      </c>
      <c r="F340" s="5" t="s">
        <v>2575</v>
      </c>
      <c r="G340" s="5" t="s">
        <v>1539</v>
      </c>
      <c r="J340" s="5" t="s">
        <v>3180</v>
      </c>
    </row>
    <row r="341" spans="1:10">
      <c r="A341" s="5">
        <v>340</v>
      </c>
      <c r="B341" s="5" t="s">
        <v>1527</v>
      </c>
      <c r="C341" s="5" t="s">
        <v>97</v>
      </c>
      <c r="D341" s="5" t="s">
        <v>2576</v>
      </c>
      <c r="E341" s="5" t="s">
        <v>2577</v>
      </c>
      <c r="F341" s="5" t="s">
        <v>2578</v>
      </c>
      <c r="G341" s="5" t="s">
        <v>1824</v>
      </c>
      <c r="J341" s="5" t="s">
        <v>3180</v>
      </c>
    </row>
    <row r="342" spans="1:10">
      <c r="A342" s="5">
        <v>341</v>
      </c>
      <c r="B342" s="5" t="s">
        <v>1527</v>
      </c>
      <c r="C342" s="5" t="s">
        <v>97</v>
      </c>
      <c r="D342" s="5" t="s">
        <v>3250</v>
      </c>
      <c r="E342" s="5" t="s">
        <v>3251</v>
      </c>
      <c r="F342" s="5" t="s">
        <v>3252</v>
      </c>
      <c r="G342" s="5" t="s">
        <v>1546</v>
      </c>
      <c r="H342" s="5" t="s">
        <v>3253</v>
      </c>
      <c r="J342" s="5" t="s">
        <v>3180</v>
      </c>
    </row>
    <row r="343" spans="1:10">
      <c r="A343" s="5">
        <v>342</v>
      </c>
      <c r="B343" s="5" t="s">
        <v>1527</v>
      </c>
      <c r="C343" s="5" t="s">
        <v>97</v>
      </c>
      <c r="D343" s="5" t="s">
        <v>2579</v>
      </c>
      <c r="E343" s="5" t="s">
        <v>2580</v>
      </c>
      <c r="F343" s="5" t="s">
        <v>2581</v>
      </c>
      <c r="G343" s="5" t="s">
        <v>1546</v>
      </c>
      <c r="J343" s="5" t="s">
        <v>3180</v>
      </c>
    </row>
    <row r="344" spans="1:10">
      <c r="A344" s="5">
        <v>343</v>
      </c>
      <c r="B344" s="5" t="s">
        <v>1527</v>
      </c>
      <c r="C344" s="5" t="s">
        <v>97</v>
      </c>
      <c r="D344" s="5" t="s">
        <v>2582</v>
      </c>
      <c r="E344" s="5" t="s">
        <v>2583</v>
      </c>
      <c r="F344" s="5" t="s">
        <v>2584</v>
      </c>
      <c r="G344" s="5" t="s">
        <v>2101</v>
      </c>
      <c r="J344" s="5" t="s">
        <v>3180</v>
      </c>
    </row>
    <row r="345" spans="1:10">
      <c r="A345" s="5">
        <v>344</v>
      </c>
      <c r="B345" s="5" t="s">
        <v>1527</v>
      </c>
      <c r="C345" s="5" t="s">
        <v>97</v>
      </c>
      <c r="D345" s="5" t="s">
        <v>2585</v>
      </c>
      <c r="E345" s="5" t="s">
        <v>2586</v>
      </c>
      <c r="F345" s="5" t="s">
        <v>2587</v>
      </c>
      <c r="G345" s="5" t="s">
        <v>1824</v>
      </c>
      <c r="J345" s="5" t="s">
        <v>3180</v>
      </c>
    </row>
    <row r="346" spans="1:10">
      <c r="A346" s="5">
        <v>345</v>
      </c>
      <c r="B346" s="5" t="s">
        <v>1527</v>
      </c>
      <c r="C346" s="5" t="s">
        <v>97</v>
      </c>
      <c r="D346" s="5" t="s">
        <v>3254</v>
      </c>
      <c r="E346" s="5" t="s">
        <v>3255</v>
      </c>
      <c r="F346" s="5" t="s">
        <v>3256</v>
      </c>
      <c r="G346" s="5" t="s">
        <v>1869</v>
      </c>
      <c r="J346" s="5" t="s">
        <v>3180</v>
      </c>
    </row>
    <row r="347" spans="1:10">
      <c r="A347" s="5">
        <v>346</v>
      </c>
      <c r="B347" s="5" t="s">
        <v>1527</v>
      </c>
      <c r="C347" s="5" t="s">
        <v>97</v>
      </c>
      <c r="D347" s="5" t="s">
        <v>2588</v>
      </c>
      <c r="E347" s="5" t="s">
        <v>2589</v>
      </c>
      <c r="F347" s="5" t="s">
        <v>2590</v>
      </c>
      <c r="G347" s="5" t="s">
        <v>1635</v>
      </c>
      <c r="J347" s="5" t="s">
        <v>3180</v>
      </c>
    </row>
    <row r="348" spans="1:10">
      <c r="A348" s="5">
        <v>347</v>
      </c>
      <c r="B348" s="5" t="s">
        <v>1527</v>
      </c>
      <c r="C348" s="5" t="s">
        <v>97</v>
      </c>
      <c r="D348" s="5" t="s">
        <v>3257</v>
      </c>
      <c r="E348" s="5" t="s">
        <v>3258</v>
      </c>
      <c r="F348" s="5" t="s">
        <v>3259</v>
      </c>
      <c r="G348" s="5" t="s">
        <v>1778</v>
      </c>
      <c r="J348" s="5" t="s">
        <v>3180</v>
      </c>
    </row>
    <row r="349" spans="1:10">
      <c r="A349" s="5">
        <v>348</v>
      </c>
      <c r="B349" s="5" t="s">
        <v>1527</v>
      </c>
      <c r="C349" s="5" t="s">
        <v>97</v>
      </c>
      <c r="D349" s="5" t="s">
        <v>2591</v>
      </c>
      <c r="E349" s="5" t="s">
        <v>2592</v>
      </c>
      <c r="F349" s="5" t="s">
        <v>2593</v>
      </c>
      <c r="G349" s="5" t="s">
        <v>1778</v>
      </c>
      <c r="J349" s="5" t="s">
        <v>3180</v>
      </c>
    </row>
    <row r="350" spans="1:10">
      <c r="A350" s="5">
        <v>349</v>
      </c>
      <c r="B350" s="5" t="s">
        <v>1527</v>
      </c>
      <c r="C350" s="5" t="s">
        <v>97</v>
      </c>
      <c r="D350" s="5" t="s">
        <v>2594</v>
      </c>
      <c r="E350" s="5" t="s">
        <v>2595</v>
      </c>
      <c r="F350" s="5" t="s">
        <v>2596</v>
      </c>
      <c r="G350" s="5" t="s">
        <v>1846</v>
      </c>
      <c r="H350" s="5" t="s">
        <v>2597</v>
      </c>
      <c r="J350" s="5" t="s">
        <v>3180</v>
      </c>
    </row>
    <row r="351" spans="1:10">
      <c r="A351" s="5">
        <v>350</v>
      </c>
      <c r="B351" s="5" t="s">
        <v>1527</v>
      </c>
      <c r="C351" s="5" t="s">
        <v>97</v>
      </c>
      <c r="D351" s="5" t="s">
        <v>2598</v>
      </c>
      <c r="E351" s="5" t="s">
        <v>2599</v>
      </c>
      <c r="F351" s="5" t="s">
        <v>2600</v>
      </c>
      <c r="G351" s="5" t="s">
        <v>1558</v>
      </c>
      <c r="J351" s="5" t="s">
        <v>3180</v>
      </c>
    </row>
    <row r="352" spans="1:10">
      <c r="A352" s="5">
        <v>351</v>
      </c>
      <c r="B352" s="5" t="s">
        <v>1527</v>
      </c>
      <c r="C352" s="5" t="s">
        <v>97</v>
      </c>
      <c r="D352" s="5" t="s">
        <v>2601</v>
      </c>
      <c r="E352" s="5" t="s">
        <v>2602</v>
      </c>
      <c r="F352" s="5" t="s">
        <v>2603</v>
      </c>
      <c r="G352" s="5" t="s">
        <v>1576</v>
      </c>
      <c r="J352" s="5" t="s">
        <v>3180</v>
      </c>
    </row>
    <row r="353" spans="1:10">
      <c r="A353" s="5">
        <v>352</v>
      </c>
      <c r="B353" s="5" t="s">
        <v>1527</v>
      </c>
      <c r="C353" s="5" t="s">
        <v>97</v>
      </c>
      <c r="D353" s="5" t="s">
        <v>2604</v>
      </c>
      <c r="E353" s="5" t="s">
        <v>2605</v>
      </c>
      <c r="F353" s="5" t="s">
        <v>2606</v>
      </c>
      <c r="G353" s="5" t="s">
        <v>2135</v>
      </c>
      <c r="J353" s="5" t="s">
        <v>3180</v>
      </c>
    </row>
    <row r="354" spans="1:10">
      <c r="A354" s="5">
        <v>353</v>
      </c>
      <c r="B354" s="5" t="s">
        <v>1527</v>
      </c>
      <c r="C354" s="5" t="s">
        <v>97</v>
      </c>
      <c r="D354" s="5" t="s">
        <v>2607</v>
      </c>
      <c r="E354" s="5" t="s">
        <v>2608</v>
      </c>
      <c r="F354" s="5" t="s">
        <v>2609</v>
      </c>
      <c r="G354" s="5" t="s">
        <v>1554</v>
      </c>
      <c r="J354" s="5" t="s">
        <v>3180</v>
      </c>
    </row>
    <row r="355" spans="1:10">
      <c r="A355" s="5">
        <v>354</v>
      </c>
      <c r="B355" s="5" t="s">
        <v>1527</v>
      </c>
      <c r="C355" s="5" t="s">
        <v>97</v>
      </c>
      <c r="D355" s="5" t="s">
        <v>2610</v>
      </c>
      <c r="E355" s="5" t="s">
        <v>2611</v>
      </c>
      <c r="F355" s="5" t="s">
        <v>2612</v>
      </c>
      <c r="G355" s="5" t="s">
        <v>2613</v>
      </c>
      <c r="J355" s="5" t="s">
        <v>3180</v>
      </c>
    </row>
    <row r="356" spans="1:10">
      <c r="A356" s="5">
        <v>355</v>
      </c>
      <c r="B356" s="5" t="s">
        <v>1527</v>
      </c>
      <c r="C356" s="5" t="s">
        <v>97</v>
      </c>
      <c r="D356" s="5" t="s">
        <v>2614</v>
      </c>
      <c r="E356" s="5" t="s">
        <v>2615</v>
      </c>
      <c r="F356" s="5" t="s">
        <v>2616</v>
      </c>
      <c r="G356" s="5" t="s">
        <v>2613</v>
      </c>
      <c r="H356" s="5" t="s">
        <v>2617</v>
      </c>
      <c r="J356" s="5" t="s">
        <v>3180</v>
      </c>
    </row>
    <row r="357" spans="1:10">
      <c r="A357" s="5">
        <v>356</v>
      </c>
      <c r="B357" s="5" t="s">
        <v>1527</v>
      </c>
      <c r="C357" s="5" t="s">
        <v>97</v>
      </c>
      <c r="D357" s="5" t="s">
        <v>2618</v>
      </c>
      <c r="E357" s="5" t="s">
        <v>2619</v>
      </c>
      <c r="F357" s="5" t="s">
        <v>2620</v>
      </c>
      <c r="G357" s="5" t="s">
        <v>1908</v>
      </c>
      <c r="J357" s="5" t="s">
        <v>3180</v>
      </c>
    </row>
    <row r="358" spans="1:10">
      <c r="A358" s="5">
        <v>357</v>
      </c>
      <c r="B358" s="5" t="s">
        <v>1527</v>
      </c>
      <c r="C358" s="5" t="s">
        <v>97</v>
      </c>
      <c r="D358" s="5" t="s">
        <v>2621</v>
      </c>
      <c r="E358" s="5" t="s">
        <v>2619</v>
      </c>
      <c r="F358" s="5" t="s">
        <v>2622</v>
      </c>
      <c r="G358" s="5" t="s">
        <v>1731</v>
      </c>
      <c r="H358" s="5" t="s">
        <v>2623</v>
      </c>
      <c r="J358" s="5" t="s">
        <v>3180</v>
      </c>
    </row>
    <row r="359" spans="1:10">
      <c r="A359" s="5">
        <v>358</v>
      </c>
      <c r="B359" s="5" t="s">
        <v>1527</v>
      </c>
      <c r="C359" s="5" t="s">
        <v>97</v>
      </c>
      <c r="D359" s="5" t="s">
        <v>2624</v>
      </c>
      <c r="E359" s="5" t="s">
        <v>2625</v>
      </c>
      <c r="F359" s="5" t="s">
        <v>2626</v>
      </c>
      <c r="G359" s="5" t="s">
        <v>1846</v>
      </c>
      <c r="J359" s="5" t="s">
        <v>3180</v>
      </c>
    </row>
    <row r="360" spans="1:10">
      <c r="A360" s="5">
        <v>359</v>
      </c>
      <c r="B360" s="5" t="s">
        <v>1527</v>
      </c>
      <c r="C360" s="5" t="s">
        <v>97</v>
      </c>
      <c r="D360" s="5" t="s">
        <v>2627</v>
      </c>
      <c r="E360" s="5" t="s">
        <v>2628</v>
      </c>
      <c r="F360" s="5" t="s">
        <v>2629</v>
      </c>
      <c r="G360" s="5" t="s">
        <v>1764</v>
      </c>
      <c r="J360" s="5" t="s">
        <v>3180</v>
      </c>
    </row>
    <row r="361" spans="1:10">
      <c r="A361" s="5">
        <v>360</v>
      </c>
      <c r="B361" s="5" t="s">
        <v>1527</v>
      </c>
      <c r="C361" s="5" t="s">
        <v>97</v>
      </c>
      <c r="D361" s="5" t="s">
        <v>2630</v>
      </c>
      <c r="E361" s="5" t="s">
        <v>2631</v>
      </c>
      <c r="F361" s="5" t="s">
        <v>2632</v>
      </c>
      <c r="G361" s="5" t="s">
        <v>2613</v>
      </c>
      <c r="J361" s="5" t="s">
        <v>3180</v>
      </c>
    </row>
    <row r="362" spans="1:10">
      <c r="A362" s="5">
        <v>361</v>
      </c>
      <c r="B362" s="5" t="s">
        <v>1527</v>
      </c>
      <c r="C362" s="5" t="s">
        <v>97</v>
      </c>
      <c r="D362" s="5" t="s">
        <v>2633</v>
      </c>
      <c r="E362" s="5" t="s">
        <v>2634</v>
      </c>
      <c r="F362" s="5" t="s">
        <v>2635</v>
      </c>
      <c r="G362" s="5" t="s">
        <v>1981</v>
      </c>
      <c r="J362" s="5" t="s">
        <v>3180</v>
      </c>
    </row>
    <row r="363" spans="1:10">
      <c r="A363" s="5">
        <v>362</v>
      </c>
      <c r="B363" s="5" t="s">
        <v>1527</v>
      </c>
      <c r="C363" s="5" t="s">
        <v>97</v>
      </c>
      <c r="D363" s="5" t="s">
        <v>2636</v>
      </c>
      <c r="E363" s="5" t="s">
        <v>2637</v>
      </c>
      <c r="F363" s="5" t="s">
        <v>2638</v>
      </c>
      <c r="G363" s="5" t="s">
        <v>2337</v>
      </c>
      <c r="J363" s="5" t="s">
        <v>3180</v>
      </c>
    </row>
    <row r="364" spans="1:10">
      <c r="A364" s="5">
        <v>363</v>
      </c>
      <c r="B364" s="5" t="s">
        <v>1527</v>
      </c>
      <c r="C364" s="5" t="s">
        <v>97</v>
      </c>
      <c r="D364" s="5" t="s">
        <v>2639</v>
      </c>
      <c r="E364" s="5" t="s">
        <v>2640</v>
      </c>
      <c r="F364" s="5" t="s">
        <v>2641</v>
      </c>
      <c r="G364" s="5" t="s">
        <v>1539</v>
      </c>
      <c r="J364" s="5" t="s">
        <v>3180</v>
      </c>
    </row>
    <row r="365" spans="1:10">
      <c r="A365" s="5">
        <v>364</v>
      </c>
      <c r="B365" s="5" t="s">
        <v>1527</v>
      </c>
      <c r="C365" s="5" t="s">
        <v>97</v>
      </c>
      <c r="D365" s="5" t="s">
        <v>2642</v>
      </c>
      <c r="E365" s="5" t="s">
        <v>2643</v>
      </c>
      <c r="F365" s="5" t="s">
        <v>2644</v>
      </c>
      <c r="G365" s="5" t="s">
        <v>1554</v>
      </c>
      <c r="J365" s="5" t="s">
        <v>3180</v>
      </c>
    </row>
    <row r="366" spans="1:10">
      <c r="A366" s="5">
        <v>365</v>
      </c>
      <c r="B366" s="5" t="s">
        <v>1527</v>
      </c>
      <c r="C366" s="5" t="s">
        <v>97</v>
      </c>
      <c r="D366" s="5" t="s">
        <v>3260</v>
      </c>
      <c r="E366" s="5" t="s">
        <v>3261</v>
      </c>
      <c r="F366" s="5" t="s">
        <v>3262</v>
      </c>
      <c r="G366" s="5" t="s">
        <v>3263</v>
      </c>
      <c r="J366" s="5" t="s">
        <v>3180</v>
      </c>
    </row>
    <row r="367" spans="1:10">
      <c r="A367" s="5">
        <v>366</v>
      </c>
      <c r="B367" s="5" t="s">
        <v>1527</v>
      </c>
      <c r="C367" s="5" t="s">
        <v>97</v>
      </c>
      <c r="D367" s="5" t="s">
        <v>2645</v>
      </c>
      <c r="E367" s="5" t="s">
        <v>2646</v>
      </c>
      <c r="F367" s="5" t="s">
        <v>2647</v>
      </c>
      <c r="G367" s="5" t="s">
        <v>1535</v>
      </c>
      <c r="J367" s="5" t="s">
        <v>3180</v>
      </c>
    </row>
    <row r="368" spans="1:10">
      <c r="A368" s="5">
        <v>367</v>
      </c>
      <c r="B368" s="5" t="s">
        <v>1527</v>
      </c>
      <c r="C368" s="5" t="s">
        <v>97</v>
      </c>
      <c r="D368" s="5" t="s">
        <v>2648</v>
      </c>
      <c r="E368" s="5" t="s">
        <v>2649</v>
      </c>
      <c r="F368" s="5" t="s">
        <v>2650</v>
      </c>
      <c r="G368" s="5" t="s">
        <v>2056</v>
      </c>
      <c r="H368" s="5" t="s">
        <v>2651</v>
      </c>
      <c r="J368" s="5" t="s">
        <v>3180</v>
      </c>
    </row>
    <row r="369" spans="1:10">
      <c r="A369" s="5">
        <v>368</v>
      </c>
      <c r="B369" s="5" t="s">
        <v>1527</v>
      </c>
      <c r="C369" s="5" t="s">
        <v>97</v>
      </c>
      <c r="D369" s="5" t="s">
        <v>2652</v>
      </c>
      <c r="E369" s="5" t="s">
        <v>2653</v>
      </c>
      <c r="F369" s="5" t="s">
        <v>2654</v>
      </c>
      <c r="G369" s="5" t="s">
        <v>1778</v>
      </c>
      <c r="H369" s="5" t="s">
        <v>2655</v>
      </c>
      <c r="J369" s="5" t="s">
        <v>3180</v>
      </c>
    </row>
    <row r="370" spans="1:10">
      <c r="A370" s="5">
        <v>369</v>
      </c>
      <c r="B370" s="5" t="s">
        <v>1527</v>
      </c>
      <c r="C370" s="5" t="s">
        <v>97</v>
      </c>
      <c r="D370" s="5" t="s">
        <v>2656</v>
      </c>
      <c r="E370" s="5" t="s">
        <v>2657</v>
      </c>
      <c r="F370" s="5" t="s">
        <v>2658</v>
      </c>
      <c r="G370" s="5" t="s">
        <v>1635</v>
      </c>
      <c r="H370" s="5" t="s">
        <v>2659</v>
      </c>
      <c r="J370" s="5" t="s">
        <v>3180</v>
      </c>
    </row>
    <row r="371" spans="1:10">
      <c r="A371" s="5">
        <v>370</v>
      </c>
      <c r="B371" s="5" t="s">
        <v>1527</v>
      </c>
      <c r="C371" s="5" t="s">
        <v>97</v>
      </c>
      <c r="D371" s="5" t="s">
        <v>2660</v>
      </c>
      <c r="E371" s="5" t="s">
        <v>2661</v>
      </c>
      <c r="F371" s="5" t="s">
        <v>2662</v>
      </c>
      <c r="G371" s="5" t="s">
        <v>1554</v>
      </c>
      <c r="J371" s="5" t="s">
        <v>3180</v>
      </c>
    </row>
    <row r="372" spans="1:10">
      <c r="A372" s="5">
        <v>371</v>
      </c>
      <c r="B372" s="5" t="s">
        <v>1527</v>
      </c>
      <c r="C372" s="5" t="s">
        <v>97</v>
      </c>
      <c r="D372" s="5" t="s">
        <v>3264</v>
      </c>
      <c r="E372" s="5" t="s">
        <v>3265</v>
      </c>
      <c r="F372" s="5" t="s">
        <v>3266</v>
      </c>
      <c r="G372" s="5" t="s">
        <v>1778</v>
      </c>
      <c r="H372" s="5" t="s">
        <v>3267</v>
      </c>
      <c r="J372" s="5" t="s">
        <v>3180</v>
      </c>
    </row>
    <row r="373" spans="1:10">
      <c r="A373" s="5">
        <v>372</v>
      </c>
      <c r="B373" s="5" t="s">
        <v>1527</v>
      </c>
      <c r="C373" s="5" t="s">
        <v>97</v>
      </c>
      <c r="D373" s="5" t="s">
        <v>2663</v>
      </c>
      <c r="E373" s="5" t="s">
        <v>2664</v>
      </c>
      <c r="F373" s="5" t="s">
        <v>2665</v>
      </c>
      <c r="G373" s="5" t="s">
        <v>1622</v>
      </c>
      <c r="H373" s="5" t="s">
        <v>2666</v>
      </c>
      <c r="J373" s="5" t="s">
        <v>3180</v>
      </c>
    </row>
    <row r="374" spans="1:10">
      <c r="A374" s="5">
        <v>373</v>
      </c>
      <c r="B374" s="5" t="s">
        <v>1527</v>
      </c>
      <c r="C374" s="5" t="s">
        <v>97</v>
      </c>
      <c r="D374" s="5" t="s">
        <v>3268</v>
      </c>
      <c r="E374" s="5" t="s">
        <v>3269</v>
      </c>
      <c r="F374" s="5" t="s">
        <v>3270</v>
      </c>
      <c r="G374" s="5" t="s">
        <v>1535</v>
      </c>
      <c r="J374" s="5" t="s">
        <v>3180</v>
      </c>
    </row>
    <row r="375" spans="1:10">
      <c r="A375" s="5">
        <v>374</v>
      </c>
      <c r="B375" s="5" t="s">
        <v>1527</v>
      </c>
      <c r="C375" s="5" t="s">
        <v>97</v>
      </c>
      <c r="D375" s="5" t="s">
        <v>2667</v>
      </c>
      <c r="E375" s="5" t="s">
        <v>2668</v>
      </c>
      <c r="F375" s="5" t="s">
        <v>2669</v>
      </c>
      <c r="G375" s="5" t="s">
        <v>1622</v>
      </c>
      <c r="J375" s="5" t="s">
        <v>3180</v>
      </c>
    </row>
    <row r="376" spans="1:10">
      <c r="A376" s="5">
        <v>375</v>
      </c>
      <c r="B376" s="5" t="s">
        <v>1527</v>
      </c>
      <c r="C376" s="5" t="s">
        <v>97</v>
      </c>
      <c r="D376" s="5" t="s">
        <v>2670</v>
      </c>
      <c r="E376" s="5" t="s">
        <v>2671</v>
      </c>
      <c r="F376" s="5" t="s">
        <v>2672</v>
      </c>
      <c r="G376" s="5" t="s">
        <v>1554</v>
      </c>
      <c r="J376" s="5" t="s">
        <v>3180</v>
      </c>
    </row>
    <row r="377" spans="1:10">
      <c r="A377" s="5">
        <v>376</v>
      </c>
      <c r="B377" s="5" t="s">
        <v>1527</v>
      </c>
      <c r="C377" s="5" t="s">
        <v>97</v>
      </c>
      <c r="D377" s="5" t="s">
        <v>2673</v>
      </c>
      <c r="E377" s="5" t="s">
        <v>2674</v>
      </c>
      <c r="F377" s="5" t="s">
        <v>2675</v>
      </c>
      <c r="G377" s="5" t="s">
        <v>1554</v>
      </c>
      <c r="J377" s="5" t="s">
        <v>3180</v>
      </c>
    </row>
    <row r="378" spans="1:10">
      <c r="A378" s="5">
        <v>377</v>
      </c>
      <c r="B378" s="5" t="s">
        <v>1527</v>
      </c>
      <c r="C378" s="5" t="s">
        <v>97</v>
      </c>
      <c r="D378" s="5" t="s">
        <v>2676</v>
      </c>
      <c r="E378" s="5" t="s">
        <v>2677</v>
      </c>
      <c r="F378" s="5" t="s">
        <v>2678</v>
      </c>
      <c r="G378" s="5" t="s">
        <v>1701</v>
      </c>
      <c r="J378" s="5" t="s">
        <v>3180</v>
      </c>
    </row>
    <row r="379" spans="1:10">
      <c r="A379" s="5">
        <v>378</v>
      </c>
      <c r="B379" s="5" t="s">
        <v>1527</v>
      </c>
      <c r="C379" s="5" t="s">
        <v>97</v>
      </c>
      <c r="D379" s="5" t="s">
        <v>2679</v>
      </c>
      <c r="E379" s="5" t="s">
        <v>2680</v>
      </c>
      <c r="F379" s="5" t="s">
        <v>2681</v>
      </c>
      <c r="G379" s="5" t="s">
        <v>1535</v>
      </c>
      <c r="H379" s="5" t="s">
        <v>2682</v>
      </c>
      <c r="J379" s="5" t="s">
        <v>3180</v>
      </c>
    </row>
    <row r="380" spans="1:10">
      <c r="A380" s="5">
        <v>379</v>
      </c>
      <c r="B380" s="5" t="s">
        <v>1527</v>
      </c>
      <c r="C380" s="5" t="s">
        <v>97</v>
      </c>
      <c r="D380" s="5" t="s">
        <v>2683</v>
      </c>
      <c r="E380" s="5" t="s">
        <v>2684</v>
      </c>
      <c r="F380" s="5" t="s">
        <v>2685</v>
      </c>
      <c r="G380" s="5" t="s">
        <v>1879</v>
      </c>
      <c r="J380" s="5" t="s">
        <v>3180</v>
      </c>
    </row>
    <row r="381" spans="1:10">
      <c r="A381" s="5">
        <v>380</v>
      </c>
      <c r="B381" s="5" t="s">
        <v>1527</v>
      </c>
      <c r="C381" s="5" t="s">
        <v>97</v>
      </c>
      <c r="D381" s="5" t="s">
        <v>2686</v>
      </c>
      <c r="E381" s="5" t="s">
        <v>2687</v>
      </c>
      <c r="F381" s="5" t="s">
        <v>2688</v>
      </c>
      <c r="G381" s="5" t="s">
        <v>1757</v>
      </c>
      <c r="J381" s="5" t="s">
        <v>3180</v>
      </c>
    </row>
    <row r="382" spans="1:10">
      <c r="A382" s="5">
        <v>381</v>
      </c>
      <c r="B382" s="5" t="s">
        <v>1527</v>
      </c>
      <c r="C382" s="5" t="s">
        <v>97</v>
      </c>
      <c r="D382" s="5" t="s">
        <v>3271</v>
      </c>
      <c r="E382" s="5" t="s">
        <v>3272</v>
      </c>
      <c r="F382" s="5" t="s">
        <v>3273</v>
      </c>
      <c r="G382" s="5" t="s">
        <v>1618</v>
      </c>
      <c r="J382" s="5" t="s">
        <v>3180</v>
      </c>
    </row>
    <row r="383" spans="1:10">
      <c r="A383" s="5">
        <v>382</v>
      </c>
      <c r="B383" s="5" t="s">
        <v>1527</v>
      </c>
      <c r="C383" s="5" t="s">
        <v>97</v>
      </c>
      <c r="D383" s="5" t="s">
        <v>2689</v>
      </c>
      <c r="E383" s="5" t="s">
        <v>2690</v>
      </c>
      <c r="F383" s="5" t="s">
        <v>2691</v>
      </c>
      <c r="G383" s="5" t="s">
        <v>1554</v>
      </c>
      <c r="J383" s="5" t="s">
        <v>3180</v>
      </c>
    </row>
    <row r="384" spans="1:10">
      <c r="A384" s="5">
        <v>383</v>
      </c>
      <c r="B384" s="5" t="s">
        <v>1527</v>
      </c>
      <c r="C384" s="5" t="s">
        <v>97</v>
      </c>
      <c r="D384" s="5" t="s">
        <v>2692</v>
      </c>
      <c r="E384" s="5" t="s">
        <v>2693</v>
      </c>
      <c r="F384" s="5" t="s">
        <v>2694</v>
      </c>
      <c r="G384" s="5" t="s">
        <v>1846</v>
      </c>
      <c r="J384" s="5" t="s">
        <v>3180</v>
      </c>
    </row>
    <row r="385" spans="1:10">
      <c r="A385" s="5">
        <v>384</v>
      </c>
      <c r="B385" s="5" t="s">
        <v>1527</v>
      </c>
      <c r="C385" s="5" t="s">
        <v>97</v>
      </c>
      <c r="D385" s="5" t="s">
        <v>2695</v>
      </c>
      <c r="E385" s="5" t="s">
        <v>2696</v>
      </c>
      <c r="F385" s="5" t="s">
        <v>2697</v>
      </c>
      <c r="G385" s="5" t="s">
        <v>1771</v>
      </c>
      <c r="J385" s="5" t="s">
        <v>3180</v>
      </c>
    </row>
    <row r="386" spans="1:10">
      <c r="A386" s="5">
        <v>385</v>
      </c>
      <c r="B386" s="5" t="s">
        <v>1527</v>
      </c>
      <c r="C386" s="5" t="s">
        <v>97</v>
      </c>
      <c r="D386" s="5" t="s">
        <v>2698</v>
      </c>
      <c r="E386" s="5" t="s">
        <v>2699</v>
      </c>
      <c r="F386" s="5" t="s">
        <v>2700</v>
      </c>
      <c r="G386" s="5" t="s">
        <v>1846</v>
      </c>
      <c r="H386" s="5" t="s">
        <v>2701</v>
      </c>
      <c r="J386" s="5" t="s">
        <v>3180</v>
      </c>
    </row>
    <row r="387" spans="1:10">
      <c r="A387" s="5">
        <v>386</v>
      </c>
      <c r="B387" s="5" t="s">
        <v>1527</v>
      </c>
      <c r="C387" s="5" t="s">
        <v>97</v>
      </c>
      <c r="D387" s="5" t="s">
        <v>2702</v>
      </c>
      <c r="E387" s="5" t="s">
        <v>2703</v>
      </c>
      <c r="F387" s="5" t="s">
        <v>2704</v>
      </c>
      <c r="G387" s="5" t="s">
        <v>1778</v>
      </c>
      <c r="J387" s="5" t="s">
        <v>3180</v>
      </c>
    </row>
    <row r="388" spans="1:10">
      <c r="A388" s="5">
        <v>387</v>
      </c>
      <c r="B388" s="5" t="s">
        <v>1527</v>
      </c>
      <c r="C388" s="5" t="s">
        <v>97</v>
      </c>
      <c r="D388" s="5" t="s">
        <v>3274</v>
      </c>
      <c r="E388" s="5" t="s">
        <v>3275</v>
      </c>
      <c r="F388" s="5" t="s">
        <v>3276</v>
      </c>
      <c r="G388" s="5" t="s">
        <v>1869</v>
      </c>
      <c r="J388" s="5" t="s">
        <v>3180</v>
      </c>
    </row>
    <row r="389" spans="1:10">
      <c r="A389" s="5">
        <v>388</v>
      </c>
      <c r="B389" s="5" t="s">
        <v>1527</v>
      </c>
      <c r="C389" s="5" t="s">
        <v>97</v>
      </c>
      <c r="D389" s="5" t="s">
        <v>2705</v>
      </c>
      <c r="E389" s="5" t="s">
        <v>2706</v>
      </c>
      <c r="F389" s="5" t="s">
        <v>2707</v>
      </c>
      <c r="G389" s="5" t="s">
        <v>1546</v>
      </c>
      <c r="J389" s="5" t="s">
        <v>3180</v>
      </c>
    </row>
    <row r="390" spans="1:10">
      <c r="A390" s="5">
        <v>389</v>
      </c>
      <c r="B390" s="5" t="s">
        <v>1527</v>
      </c>
      <c r="C390" s="5" t="s">
        <v>97</v>
      </c>
      <c r="D390" s="5" t="s">
        <v>2708</v>
      </c>
      <c r="E390" s="5" t="s">
        <v>2709</v>
      </c>
      <c r="F390" s="5" t="s">
        <v>2710</v>
      </c>
      <c r="G390" s="5" t="s">
        <v>1908</v>
      </c>
      <c r="J390" s="5" t="s">
        <v>3180</v>
      </c>
    </row>
    <row r="391" spans="1:10">
      <c r="A391" s="5">
        <v>390</v>
      </c>
      <c r="B391" s="5" t="s">
        <v>1527</v>
      </c>
      <c r="C391" s="5" t="s">
        <v>97</v>
      </c>
      <c r="D391" s="5" t="s">
        <v>2711</v>
      </c>
      <c r="E391" s="5" t="s">
        <v>2712</v>
      </c>
      <c r="F391" s="5" t="s">
        <v>2713</v>
      </c>
      <c r="G391" s="5" t="s">
        <v>1554</v>
      </c>
      <c r="J391" s="5" t="s">
        <v>3180</v>
      </c>
    </row>
    <row r="392" spans="1:10">
      <c r="A392" s="5">
        <v>391</v>
      </c>
      <c r="B392" s="5" t="s">
        <v>1527</v>
      </c>
      <c r="C392" s="5" t="s">
        <v>97</v>
      </c>
      <c r="D392" s="5" t="s">
        <v>2714</v>
      </c>
      <c r="E392" s="5" t="s">
        <v>2715</v>
      </c>
      <c r="F392" s="5" t="s">
        <v>2716</v>
      </c>
      <c r="G392" s="5" t="s">
        <v>1879</v>
      </c>
      <c r="J392" s="5" t="s">
        <v>3180</v>
      </c>
    </row>
    <row r="393" spans="1:10">
      <c r="A393" s="5">
        <v>392</v>
      </c>
      <c r="B393" s="5" t="s">
        <v>1527</v>
      </c>
      <c r="C393" s="5" t="s">
        <v>97</v>
      </c>
      <c r="D393" s="5" t="s">
        <v>2717</v>
      </c>
      <c r="E393" s="5" t="s">
        <v>2718</v>
      </c>
      <c r="F393" s="5" t="s">
        <v>2719</v>
      </c>
      <c r="G393" s="5" t="s">
        <v>1554</v>
      </c>
      <c r="J393" s="5" t="s">
        <v>3180</v>
      </c>
    </row>
    <row r="394" spans="1:10">
      <c r="A394" s="5">
        <v>393</v>
      </c>
      <c r="B394" s="5" t="s">
        <v>1527</v>
      </c>
      <c r="C394" s="5" t="s">
        <v>97</v>
      </c>
      <c r="D394" s="5" t="s">
        <v>2720</v>
      </c>
      <c r="E394" s="5" t="s">
        <v>2721</v>
      </c>
      <c r="F394" s="5" t="s">
        <v>2722</v>
      </c>
      <c r="G394" s="5" t="s">
        <v>1618</v>
      </c>
      <c r="J394" s="5" t="s">
        <v>3180</v>
      </c>
    </row>
    <row r="395" spans="1:10">
      <c r="A395" s="5">
        <v>394</v>
      </c>
      <c r="B395" s="5" t="s">
        <v>1527</v>
      </c>
      <c r="C395" s="5" t="s">
        <v>97</v>
      </c>
      <c r="D395" s="5" t="s">
        <v>2723</v>
      </c>
      <c r="E395" s="5" t="s">
        <v>2724</v>
      </c>
      <c r="F395" s="5" t="s">
        <v>2725</v>
      </c>
      <c r="G395" s="5" t="s">
        <v>1896</v>
      </c>
      <c r="J395" s="5" t="s">
        <v>3180</v>
      </c>
    </row>
    <row r="396" spans="1:10">
      <c r="A396" s="5">
        <v>395</v>
      </c>
      <c r="B396" s="5" t="s">
        <v>1527</v>
      </c>
      <c r="C396" s="5" t="s">
        <v>97</v>
      </c>
      <c r="D396" s="5" t="s">
        <v>2726</v>
      </c>
      <c r="E396" s="5" t="s">
        <v>2727</v>
      </c>
      <c r="F396" s="5" t="s">
        <v>2728</v>
      </c>
      <c r="G396" s="5" t="s">
        <v>1554</v>
      </c>
      <c r="J396" s="5" t="s">
        <v>3180</v>
      </c>
    </row>
    <row r="397" spans="1:10">
      <c r="A397" s="5">
        <v>396</v>
      </c>
      <c r="B397" s="5" t="s">
        <v>1527</v>
      </c>
      <c r="C397" s="5" t="s">
        <v>97</v>
      </c>
      <c r="D397" s="5" t="s">
        <v>2729</v>
      </c>
      <c r="E397" s="5" t="s">
        <v>2730</v>
      </c>
      <c r="F397" s="5" t="s">
        <v>2731</v>
      </c>
      <c r="G397" s="5" t="s">
        <v>2732</v>
      </c>
      <c r="J397" s="5" t="s">
        <v>3180</v>
      </c>
    </row>
    <row r="398" spans="1:10">
      <c r="A398" s="5">
        <v>397</v>
      </c>
      <c r="B398" s="5" t="s">
        <v>1527</v>
      </c>
      <c r="C398" s="5" t="s">
        <v>97</v>
      </c>
      <c r="D398" s="5" t="s">
        <v>2733</v>
      </c>
      <c r="E398" s="5" t="s">
        <v>2734</v>
      </c>
      <c r="F398" s="5" t="s">
        <v>2735</v>
      </c>
      <c r="G398" s="5" t="s">
        <v>2736</v>
      </c>
      <c r="J398" s="5" t="s">
        <v>3180</v>
      </c>
    </row>
    <row r="399" spans="1:10">
      <c r="A399" s="5">
        <v>398</v>
      </c>
      <c r="B399" s="5" t="s">
        <v>1527</v>
      </c>
      <c r="C399" s="5" t="s">
        <v>97</v>
      </c>
      <c r="D399" s="5" t="s">
        <v>2737</v>
      </c>
      <c r="E399" s="5" t="s">
        <v>2738</v>
      </c>
      <c r="F399" s="5" t="s">
        <v>2739</v>
      </c>
      <c r="G399" s="5" t="s">
        <v>1824</v>
      </c>
      <c r="J399" s="5" t="s">
        <v>3180</v>
      </c>
    </row>
    <row r="400" spans="1:10">
      <c r="A400" s="5">
        <v>399</v>
      </c>
      <c r="B400" s="5" t="s">
        <v>1527</v>
      </c>
      <c r="C400" s="5" t="s">
        <v>97</v>
      </c>
      <c r="D400" s="5" t="s">
        <v>2740</v>
      </c>
      <c r="E400" s="5" t="s">
        <v>2741</v>
      </c>
      <c r="F400" s="5" t="s">
        <v>2742</v>
      </c>
      <c r="G400" s="5" t="s">
        <v>1535</v>
      </c>
      <c r="J400" s="5" t="s">
        <v>3180</v>
      </c>
    </row>
    <row r="401" spans="1:10">
      <c r="A401" s="5">
        <v>400</v>
      </c>
      <c r="B401" s="5" t="s">
        <v>1527</v>
      </c>
      <c r="C401" s="5" t="s">
        <v>97</v>
      </c>
      <c r="D401" s="5" t="s">
        <v>2743</v>
      </c>
      <c r="E401" s="5" t="s">
        <v>2744</v>
      </c>
      <c r="F401" s="5" t="s">
        <v>2745</v>
      </c>
      <c r="G401" s="5" t="s">
        <v>1604</v>
      </c>
      <c r="J401" s="5" t="s">
        <v>3180</v>
      </c>
    </row>
    <row r="402" spans="1:10">
      <c r="A402" s="5">
        <v>401</v>
      </c>
      <c r="B402" s="5" t="s">
        <v>1527</v>
      </c>
      <c r="C402" s="5" t="s">
        <v>97</v>
      </c>
      <c r="D402" s="5" t="s">
        <v>2746</v>
      </c>
      <c r="E402" s="5" t="s">
        <v>2747</v>
      </c>
      <c r="F402" s="5" t="s">
        <v>2748</v>
      </c>
      <c r="G402" s="5" t="s">
        <v>2749</v>
      </c>
      <c r="J402" s="5" t="s">
        <v>3180</v>
      </c>
    </row>
    <row r="403" spans="1:10">
      <c r="A403" s="5">
        <v>402</v>
      </c>
      <c r="B403" s="5" t="s">
        <v>1527</v>
      </c>
      <c r="C403" s="5" t="s">
        <v>97</v>
      </c>
      <c r="D403" s="5" t="s">
        <v>3277</v>
      </c>
      <c r="E403" s="5" t="s">
        <v>3278</v>
      </c>
      <c r="F403" s="5" t="s">
        <v>3279</v>
      </c>
      <c r="G403" s="5" t="s">
        <v>1590</v>
      </c>
      <c r="J403" s="5" t="s">
        <v>3180</v>
      </c>
    </row>
    <row r="404" spans="1:10">
      <c r="A404" s="5">
        <v>403</v>
      </c>
      <c r="B404" s="5" t="s">
        <v>1527</v>
      </c>
      <c r="C404" s="5" t="s">
        <v>97</v>
      </c>
      <c r="D404" s="5" t="s">
        <v>2750</v>
      </c>
      <c r="E404" s="5" t="s">
        <v>2751</v>
      </c>
      <c r="F404" s="5" t="s">
        <v>2752</v>
      </c>
      <c r="G404" s="5" t="s">
        <v>1554</v>
      </c>
      <c r="H404" s="5" t="s">
        <v>2753</v>
      </c>
      <c r="J404" s="5" t="s">
        <v>3180</v>
      </c>
    </row>
    <row r="405" spans="1:10">
      <c r="A405" s="5">
        <v>404</v>
      </c>
      <c r="B405" s="5" t="s">
        <v>1527</v>
      </c>
      <c r="C405" s="5" t="s">
        <v>97</v>
      </c>
      <c r="D405" s="5" t="s">
        <v>2754</v>
      </c>
      <c r="E405" s="5" t="s">
        <v>2755</v>
      </c>
      <c r="F405" s="5" t="s">
        <v>2756</v>
      </c>
      <c r="G405" s="5" t="s">
        <v>1771</v>
      </c>
      <c r="J405" s="5" t="s">
        <v>3180</v>
      </c>
    </row>
    <row r="406" spans="1:10">
      <c r="A406" s="5">
        <v>405</v>
      </c>
      <c r="B406" s="5" t="s">
        <v>1527</v>
      </c>
      <c r="C406" s="5" t="s">
        <v>97</v>
      </c>
      <c r="D406" s="5" t="s">
        <v>2757</v>
      </c>
      <c r="E406" s="5" t="s">
        <v>2758</v>
      </c>
      <c r="F406" s="5" t="s">
        <v>2759</v>
      </c>
      <c r="G406" s="5" t="s">
        <v>1731</v>
      </c>
      <c r="J406" s="5" t="s">
        <v>3180</v>
      </c>
    </row>
    <row r="407" spans="1:10">
      <c r="A407" s="5">
        <v>406</v>
      </c>
      <c r="B407" s="5" t="s">
        <v>1527</v>
      </c>
      <c r="C407" s="5" t="s">
        <v>97</v>
      </c>
      <c r="D407" s="5" t="s">
        <v>3280</v>
      </c>
      <c r="E407" s="5" t="s">
        <v>3281</v>
      </c>
      <c r="F407" s="5" t="s">
        <v>3282</v>
      </c>
      <c r="G407" s="5" t="s">
        <v>1935</v>
      </c>
      <c r="J407" s="5" t="s">
        <v>3180</v>
      </c>
    </row>
    <row r="408" spans="1:10">
      <c r="A408" s="5">
        <v>407</v>
      </c>
      <c r="B408" s="5" t="s">
        <v>1527</v>
      </c>
      <c r="C408" s="5" t="s">
        <v>97</v>
      </c>
      <c r="D408" s="5" t="s">
        <v>2760</v>
      </c>
      <c r="E408" s="5" t="s">
        <v>2761</v>
      </c>
      <c r="F408" s="5" t="s">
        <v>2762</v>
      </c>
      <c r="G408" s="5" t="s">
        <v>1535</v>
      </c>
      <c r="J408" s="5" t="s">
        <v>3180</v>
      </c>
    </row>
    <row r="409" spans="1:10">
      <c r="A409" s="5">
        <v>408</v>
      </c>
      <c r="B409" s="5" t="s">
        <v>1527</v>
      </c>
      <c r="C409" s="5" t="s">
        <v>97</v>
      </c>
      <c r="D409" s="5" t="s">
        <v>2763</v>
      </c>
      <c r="E409" s="5" t="s">
        <v>2764</v>
      </c>
      <c r="F409" s="5" t="s">
        <v>2765</v>
      </c>
      <c r="G409" s="5" t="s">
        <v>2766</v>
      </c>
      <c r="J409" s="5" t="s">
        <v>3180</v>
      </c>
    </row>
    <row r="410" spans="1:10">
      <c r="A410" s="5">
        <v>409</v>
      </c>
      <c r="B410" s="5" t="s">
        <v>1527</v>
      </c>
      <c r="C410" s="5" t="s">
        <v>97</v>
      </c>
      <c r="D410" s="5" t="s">
        <v>2767</v>
      </c>
      <c r="E410" s="5" t="s">
        <v>2768</v>
      </c>
      <c r="F410" s="5" t="s">
        <v>2769</v>
      </c>
      <c r="G410" s="5" t="s">
        <v>1554</v>
      </c>
      <c r="J410" s="5" t="s">
        <v>3180</v>
      </c>
    </row>
    <row r="411" spans="1:10">
      <c r="A411" s="5">
        <v>410</v>
      </c>
      <c r="B411" s="5" t="s">
        <v>1527</v>
      </c>
      <c r="C411" s="5" t="s">
        <v>97</v>
      </c>
      <c r="D411" s="5" t="s">
        <v>2770</v>
      </c>
      <c r="E411" s="5" t="s">
        <v>2771</v>
      </c>
      <c r="F411" s="5" t="s">
        <v>2772</v>
      </c>
      <c r="G411" s="5" t="s">
        <v>2773</v>
      </c>
      <c r="H411" s="5" t="s">
        <v>2774</v>
      </c>
      <c r="J411" s="5" t="s">
        <v>3180</v>
      </c>
    </row>
    <row r="412" spans="1:10">
      <c r="A412" s="5">
        <v>411</v>
      </c>
      <c r="B412" s="5" t="s">
        <v>1527</v>
      </c>
      <c r="C412" s="5" t="s">
        <v>97</v>
      </c>
      <c r="D412" s="5" t="s">
        <v>2775</v>
      </c>
      <c r="E412" s="5" t="s">
        <v>2776</v>
      </c>
      <c r="F412" s="5" t="s">
        <v>2777</v>
      </c>
      <c r="G412" s="5" t="s">
        <v>2012</v>
      </c>
      <c r="H412" s="5" t="s">
        <v>2778</v>
      </c>
      <c r="J412" s="5" t="s">
        <v>3180</v>
      </c>
    </row>
    <row r="413" spans="1:10">
      <c r="A413" s="5">
        <v>412</v>
      </c>
      <c r="B413" s="5" t="s">
        <v>1527</v>
      </c>
      <c r="C413" s="5" t="s">
        <v>97</v>
      </c>
      <c r="D413" s="5" t="s">
        <v>2779</v>
      </c>
      <c r="E413" s="5" t="s">
        <v>2780</v>
      </c>
      <c r="F413" s="5" t="s">
        <v>2781</v>
      </c>
      <c r="G413" s="5" t="s">
        <v>1554</v>
      </c>
      <c r="J413" s="5" t="s">
        <v>3180</v>
      </c>
    </row>
    <row r="414" spans="1:10">
      <c r="A414" s="5">
        <v>413</v>
      </c>
      <c r="B414" s="5" t="s">
        <v>1527</v>
      </c>
      <c r="C414" s="5" t="s">
        <v>97</v>
      </c>
      <c r="D414" s="5" t="s">
        <v>2782</v>
      </c>
      <c r="E414" s="5" t="s">
        <v>2783</v>
      </c>
      <c r="F414" s="5" t="s">
        <v>2784</v>
      </c>
      <c r="G414" s="5" t="s">
        <v>1554</v>
      </c>
      <c r="J414" s="5" t="s">
        <v>3180</v>
      </c>
    </row>
    <row r="415" spans="1:10">
      <c r="A415" s="5">
        <v>414</v>
      </c>
      <c r="B415" s="5" t="s">
        <v>1527</v>
      </c>
      <c r="C415" s="5" t="s">
        <v>97</v>
      </c>
      <c r="D415" s="5" t="s">
        <v>2785</v>
      </c>
      <c r="E415" s="5" t="s">
        <v>2786</v>
      </c>
      <c r="F415" s="5" t="s">
        <v>2787</v>
      </c>
      <c r="G415" s="5" t="s">
        <v>1757</v>
      </c>
      <c r="J415" s="5" t="s">
        <v>3180</v>
      </c>
    </row>
    <row r="416" spans="1:10">
      <c r="A416" s="5">
        <v>415</v>
      </c>
      <c r="B416" s="5" t="s">
        <v>1527</v>
      </c>
      <c r="C416" s="5" t="s">
        <v>97</v>
      </c>
      <c r="D416" s="5" t="s">
        <v>2788</v>
      </c>
      <c r="E416" s="5" t="s">
        <v>2789</v>
      </c>
      <c r="F416" s="5" t="s">
        <v>2790</v>
      </c>
      <c r="G416" s="5" t="s">
        <v>1757</v>
      </c>
      <c r="J416" s="5" t="s">
        <v>3180</v>
      </c>
    </row>
    <row r="417" spans="1:10">
      <c r="A417" s="5">
        <v>416</v>
      </c>
      <c r="B417" s="5" t="s">
        <v>1527</v>
      </c>
      <c r="C417" s="5" t="s">
        <v>97</v>
      </c>
      <c r="D417" s="5" t="s">
        <v>2791</v>
      </c>
      <c r="E417" s="5" t="s">
        <v>2792</v>
      </c>
      <c r="F417" s="5" t="s">
        <v>2793</v>
      </c>
      <c r="G417" s="5" t="s">
        <v>1576</v>
      </c>
      <c r="J417" s="5" t="s">
        <v>3180</v>
      </c>
    </row>
    <row r="418" spans="1:10">
      <c r="A418" s="5">
        <v>417</v>
      </c>
      <c r="B418" s="5" t="s">
        <v>1527</v>
      </c>
      <c r="C418" s="5" t="s">
        <v>97</v>
      </c>
      <c r="D418" s="5" t="s">
        <v>2794</v>
      </c>
      <c r="E418" s="5" t="s">
        <v>2795</v>
      </c>
      <c r="F418" s="5" t="s">
        <v>2796</v>
      </c>
      <c r="G418" s="5" t="s">
        <v>1554</v>
      </c>
      <c r="J418" s="5" t="s">
        <v>3180</v>
      </c>
    </row>
    <row r="419" spans="1:10">
      <c r="A419" s="5">
        <v>418</v>
      </c>
      <c r="B419" s="5" t="s">
        <v>1527</v>
      </c>
      <c r="C419" s="5" t="s">
        <v>97</v>
      </c>
      <c r="D419" s="5" t="s">
        <v>2797</v>
      </c>
      <c r="E419" s="5" t="s">
        <v>2798</v>
      </c>
      <c r="F419" s="5" t="s">
        <v>2799</v>
      </c>
      <c r="G419" s="5" t="s">
        <v>1952</v>
      </c>
      <c r="J419" s="5" t="s">
        <v>3180</v>
      </c>
    </row>
    <row r="420" spans="1:10">
      <c r="A420" s="5">
        <v>419</v>
      </c>
      <c r="B420" s="5" t="s">
        <v>1527</v>
      </c>
      <c r="C420" s="5" t="s">
        <v>97</v>
      </c>
      <c r="D420" s="5" t="s">
        <v>2800</v>
      </c>
      <c r="E420" s="5" t="s">
        <v>2801</v>
      </c>
      <c r="F420" s="5" t="s">
        <v>2802</v>
      </c>
      <c r="G420" s="5" t="s">
        <v>1778</v>
      </c>
      <c r="J420" s="5" t="s">
        <v>3180</v>
      </c>
    </row>
    <row r="421" spans="1:10">
      <c r="A421" s="5">
        <v>420</v>
      </c>
      <c r="B421" s="5" t="s">
        <v>1527</v>
      </c>
      <c r="C421" s="5" t="s">
        <v>97</v>
      </c>
      <c r="D421" s="5" t="s">
        <v>2803</v>
      </c>
      <c r="E421" s="5" t="s">
        <v>2804</v>
      </c>
      <c r="F421" s="5" t="s">
        <v>2805</v>
      </c>
      <c r="G421" s="5" t="s">
        <v>1554</v>
      </c>
      <c r="J421" s="5" t="s">
        <v>3180</v>
      </c>
    </row>
    <row r="422" spans="1:10">
      <c r="A422" s="5">
        <v>421</v>
      </c>
      <c r="B422" s="5" t="s">
        <v>1527</v>
      </c>
      <c r="C422" s="5" t="s">
        <v>97</v>
      </c>
      <c r="D422" s="5" t="s">
        <v>2806</v>
      </c>
      <c r="E422" s="5" t="s">
        <v>2807</v>
      </c>
      <c r="F422" s="5" t="s">
        <v>2808</v>
      </c>
      <c r="G422" s="5" t="s">
        <v>1701</v>
      </c>
      <c r="J422" s="5" t="s">
        <v>3180</v>
      </c>
    </row>
    <row r="423" spans="1:10">
      <c r="A423" s="5">
        <v>422</v>
      </c>
      <c r="B423" s="5" t="s">
        <v>1527</v>
      </c>
      <c r="C423" s="5" t="s">
        <v>97</v>
      </c>
      <c r="D423" s="5" t="s">
        <v>2809</v>
      </c>
      <c r="E423" s="5" t="s">
        <v>2810</v>
      </c>
      <c r="F423" s="5" t="s">
        <v>2811</v>
      </c>
      <c r="G423" s="5" t="s">
        <v>1580</v>
      </c>
      <c r="J423" s="5" t="s">
        <v>3180</v>
      </c>
    </row>
    <row r="424" spans="1:10">
      <c r="A424" s="5">
        <v>423</v>
      </c>
      <c r="B424" s="5" t="s">
        <v>1527</v>
      </c>
      <c r="C424" s="5" t="s">
        <v>97</v>
      </c>
      <c r="D424" s="5" t="s">
        <v>2812</v>
      </c>
      <c r="E424" s="5" t="s">
        <v>2813</v>
      </c>
      <c r="F424" s="5" t="s">
        <v>2814</v>
      </c>
      <c r="G424" s="5" t="s">
        <v>1778</v>
      </c>
      <c r="J424" s="5" t="s">
        <v>3180</v>
      </c>
    </row>
    <row r="425" spans="1:10">
      <c r="A425" s="5">
        <v>424</v>
      </c>
      <c r="B425" s="5" t="s">
        <v>1527</v>
      </c>
      <c r="C425" s="5" t="s">
        <v>97</v>
      </c>
      <c r="D425" s="5" t="s">
        <v>2815</v>
      </c>
      <c r="E425" s="5" t="s">
        <v>2816</v>
      </c>
      <c r="F425" s="5" t="s">
        <v>2817</v>
      </c>
      <c r="G425" s="5" t="s">
        <v>1558</v>
      </c>
      <c r="J425" s="5" t="s">
        <v>3180</v>
      </c>
    </row>
    <row r="426" spans="1:10">
      <c r="A426" s="5">
        <v>425</v>
      </c>
      <c r="B426" s="5" t="s">
        <v>1527</v>
      </c>
      <c r="C426" s="5" t="s">
        <v>97</v>
      </c>
      <c r="D426" s="5" t="s">
        <v>2818</v>
      </c>
      <c r="E426" s="5" t="s">
        <v>2819</v>
      </c>
      <c r="F426" s="5" t="s">
        <v>2820</v>
      </c>
      <c r="G426" s="5" t="s">
        <v>1635</v>
      </c>
      <c r="J426" s="5" t="s">
        <v>3180</v>
      </c>
    </row>
    <row r="427" spans="1:10">
      <c r="A427" s="5">
        <v>426</v>
      </c>
      <c r="B427" s="5" t="s">
        <v>1527</v>
      </c>
      <c r="C427" s="5" t="s">
        <v>97</v>
      </c>
      <c r="D427" s="5" t="s">
        <v>3283</v>
      </c>
      <c r="E427" s="5" t="s">
        <v>3284</v>
      </c>
      <c r="F427" s="5" t="s">
        <v>3285</v>
      </c>
      <c r="G427" s="5" t="s">
        <v>1824</v>
      </c>
      <c r="J427" s="5" t="s">
        <v>3180</v>
      </c>
    </row>
    <row r="428" spans="1:10">
      <c r="A428" s="5">
        <v>427</v>
      </c>
      <c r="B428" s="5" t="s">
        <v>1527</v>
      </c>
      <c r="C428" s="5" t="s">
        <v>97</v>
      </c>
      <c r="D428" s="5" t="s">
        <v>3286</v>
      </c>
      <c r="E428" s="5" t="s">
        <v>3287</v>
      </c>
      <c r="F428" s="5" t="s">
        <v>3288</v>
      </c>
      <c r="G428" s="5" t="s">
        <v>1554</v>
      </c>
      <c r="J428" s="5" t="s">
        <v>3180</v>
      </c>
    </row>
    <row r="429" spans="1:10">
      <c r="A429" s="5">
        <v>428</v>
      </c>
      <c r="B429" s="5" t="s">
        <v>1527</v>
      </c>
      <c r="C429" s="5" t="s">
        <v>97</v>
      </c>
      <c r="D429" s="5" t="s">
        <v>2821</v>
      </c>
      <c r="E429" s="5" t="s">
        <v>2822</v>
      </c>
      <c r="F429" s="5" t="s">
        <v>2823</v>
      </c>
      <c r="G429" s="5" t="s">
        <v>2101</v>
      </c>
      <c r="J429" s="5" t="s">
        <v>3180</v>
      </c>
    </row>
    <row r="430" spans="1:10">
      <c r="A430" s="5">
        <v>429</v>
      </c>
      <c r="B430" s="5" t="s">
        <v>1527</v>
      </c>
      <c r="C430" s="5" t="s">
        <v>97</v>
      </c>
      <c r="D430" s="5" t="s">
        <v>2824</v>
      </c>
      <c r="E430" s="5" t="s">
        <v>2825</v>
      </c>
      <c r="F430" s="5" t="s">
        <v>2826</v>
      </c>
      <c r="G430" s="5" t="s">
        <v>1771</v>
      </c>
      <c r="J430" s="5" t="s">
        <v>3180</v>
      </c>
    </row>
    <row r="431" spans="1:10">
      <c r="A431" s="5">
        <v>430</v>
      </c>
      <c r="B431" s="5" t="s">
        <v>1527</v>
      </c>
      <c r="C431" s="5" t="s">
        <v>97</v>
      </c>
      <c r="D431" s="5" t="s">
        <v>2827</v>
      </c>
      <c r="E431" s="5" t="s">
        <v>2828</v>
      </c>
      <c r="F431" s="5" t="s">
        <v>2829</v>
      </c>
      <c r="G431" s="5" t="s">
        <v>1846</v>
      </c>
      <c r="J431" s="5" t="s">
        <v>3180</v>
      </c>
    </row>
    <row r="432" spans="1:10">
      <c r="A432" s="5">
        <v>431</v>
      </c>
      <c r="B432" s="5" t="s">
        <v>1527</v>
      </c>
      <c r="C432" s="5" t="s">
        <v>97</v>
      </c>
      <c r="D432" s="5" t="s">
        <v>2830</v>
      </c>
      <c r="E432" s="5" t="s">
        <v>2831</v>
      </c>
      <c r="F432" s="5" t="s">
        <v>2832</v>
      </c>
      <c r="G432" s="5" t="s">
        <v>1778</v>
      </c>
      <c r="J432" s="5" t="s">
        <v>3180</v>
      </c>
    </row>
    <row r="433" spans="1:10">
      <c r="A433" s="5">
        <v>432</v>
      </c>
      <c r="B433" s="5" t="s">
        <v>1527</v>
      </c>
      <c r="C433" s="5" t="s">
        <v>97</v>
      </c>
      <c r="D433" s="5" t="s">
        <v>2833</v>
      </c>
      <c r="E433" s="5" t="s">
        <v>2834</v>
      </c>
      <c r="F433" s="5" t="s">
        <v>2835</v>
      </c>
      <c r="G433" s="5" t="s">
        <v>1580</v>
      </c>
      <c r="J433" s="5" t="s">
        <v>3180</v>
      </c>
    </row>
    <row r="434" spans="1:10">
      <c r="A434" s="5">
        <v>433</v>
      </c>
      <c r="B434" s="5" t="s">
        <v>1527</v>
      </c>
      <c r="C434" s="5" t="s">
        <v>97</v>
      </c>
      <c r="D434" s="5" t="s">
        <v>2836</v>
      </c>
      <c r="E434" s="5" t="s">
        <v>2834</v>
      </c>
      <c r="F434" s="5" t="s">
        <v>2837</v>
      </c>
      <c r="G434" s="5" t="s">
        <v>1546</v>
      </c>
      <c r="J434" s="5" t="s">
        <v>3180</v>
      </c>
    </row>
    <row r="435" spans="1:10">
      <c r="A435" s="5">
        <v>434</v>
      </c>
      <c r="B435" s="5" t="s">
        <v>1527</v>
      </c>
      <c r="C435" s="5" t="s">
        <v>97</v>
      </c>
      <c r="D435" s="5" t="s">
        <v>2838</v>
      </c>
      <c r="E435" s="5" t="s">
        <v>2839</v>
      </c>
      <c r="F435" s="5" t="s">
        <v>2840</v>
      </c>
      <c r="G435" s="5" t="s">
        <v>1771</v>
      </c>
      <c r="J435" s="5" t="s">
        <v>3180</v>
      </c>
    </row>
    <row r="436" spans="1:10">
      <c r="A436" s="5">
        <v>435</v>
      </c>
      <c r="B436" s="5" t="s">
        <v>1527</v>
      </c>
      <c r="C436" s="5" t="s">
        <v>97</v>
      </c>
      <c r="D436" s="5" t="s">
        <v>2841</v>
      </c>
      <c r="E436" s="5" t="s">
        <v>2842</v>
      </c>
      <c r="F436" s="5" t="s">
        <v>2843</v>
      </c>
      <c r="G436" s="5" t="s">
        <v>1546</v>
      </c>
      <c r="J436" s="5" t="s">
        <v>3180</v>
      </c>
    </row>
    <row r="437" spans="1:10">
      <c r="A437" s="5">
        <v>436</v>
      </c>
      <c r="B437" s="5" t="s">
        <v>1527</v>
      </c>
      <c r="C437" s="5" t="s">
        <v>97</v>
      </c>
      <c r="D437" s="5" t="s">
        <v>2844</v>
      </c>
      <c r="E437" s="5" t="s">
        <v>2845</v>
      </c>
      <c r="F437" s="5" t="s">
        <v>2846</v>
      </c>
      <c r="G437" s="5" t="s">
        <v>2732</v>
      </c>
      <c r="J437" s="5" t="s">
        <v>3180</v>
      </c>
    </row>
    <row r="438" spans="1:10">
      <c r="A438" s="5">
        <v>437</v>
      </c>
      <c r="B438" s="5" t="s">
        <v>1527</v>
      </c>
      <c r="C438" s="5" t="s">
        <v>97</v>
      </c>
      <c r="D438" s="5" t="s">
        <v>2847</v>
      </c>
      <c r="E438" s="5" t="s">
        <v>2848</v>
      </c>
      <c r="F438" s="5" t="s">
        <v>2849</v>
      </c>
      <c r="G438" s="5" t="s">
        <v>2056</v>
      </c>
      <c r="J438" s="5" t="s">
        <v>3180</v>
      </c>
    </row>
    <row r="439" spans="1:10">
      <c r="A439" s="5">
        <v>438</v>
      </c>
      <c r="B439" s="5" t="s">
        <v>1527</v>
      </c>
      <c r="C439" s="5" t="s">
        <v>97</v>
      </c>
      <c r="D439" s="5" t="s">
        <v>2850</v>
      </c>
      <c r="E439" s="5" t="s">
        <v>2848</v>
      </c>
      <c r="F439" s="5" t="s">
        <v>2851</v>
      </c>
      <c r="G439" s="5" t="s">
        <v>2219</v>
      </c>
      <c r="J439" s="5" t="s">
        <v>3180</v>
      </c>
    </row>
    <row r="440" spans="1:10">
      <c r="A440" s="5">
        <v>439</v>
      </c>
      <c r="B440" s="5" t="s">
        <v>1527</v>
      </c>
      <c r="C440" s="5" t="s">
        <v>97</v>
      </c>
      <c r="D440" s="5" t="s">
        <v>2852</v>
      </c>
      <c r="E440" s="5" t="s">
        <v>2853</v>
      </c>
      <c r="F440" s="5" t="s">
        <v>2854</v>
      </c>
      <c r="G440" s="5" t="s">
        <v>1580</v>
      </c>
      <c r="J440" s="5" t="s">
        <v>3180</v>
      </c>
    </row>
    <row r="441" spans="1:10">
      <c r="A441" s="5">
        <v>440</v>
      </c>
      <c r="B441" s="5" t="s">
        <v>1527</v>
      </c>
      <c r="C441" s="5" t="s">
        <v>97</v>
      </c>
      <c r="D441" s="5" t="s">
        <v>2855</v>
      </c>
      <c r="E441" s="5" t="s">
        <v>2853</v>
      </c>
      <c r="F441" s="5" t="s">
        <v>2856</v>
      </c>
      <c r="G441" s="5" t="s">
        <v>1554</v>
      </c>
      <c r="J441" s="5" t="s">
        <v>3180</v>
      </c>
    </row>
    <row r="442" spans="1:10">
      <c r="A442" s="5">
        <v>441</v>
      </c>
      <c r="B442" s="5" t="s">
        <v>1527</v>
      </c>
      <c r="C442" s="5" t="s">
        <v>97</v>
      </c>
      <c r="D442" s="5" t="s">
        <v>2857</v>
      </c>
      <c r="E442" s="5" t="s">
        <v>2858</v>
      </c>
      <c r="F442" s="5" t="s">
        <v>2859</v>
      </c>
      <c r="G442" s="5" t="s">
        <v>2219</v>
      </c>
      <c r="H442" s="5" t="s">
        <v>2860</v>
      </c>
      <c r="J442" s="5" t="s">
        <v>3180</v>
      </c>
    </row>
    <row r="443" spans="1:10">
      <c r="A443" s="5">
        <v>442</v>
      </c>
      <c r="B443" s="5" t="s">
        <v>1527</v>
      </c>
      <c r="C443" s="5" t="s">
        <v>97</v>
      </c>
      <c r="D443" s="5" t="s">
        <v>2861</v>
      </c>
      <c r="E443" s="5" t="s">
        <v>2858</v>
      </c>
      <c r="F443" s="5" t="s">
        <v>2862</v>
      </c>
      <c r="G443" s="5" t="s">
        <v>2179</v>
      </c>
      <c r="J443" s="5" t="s">
        <v>3180</v>
      </c>
    </row>
    <row r="444" spans="1:10">
      <c r="A444" s="5">
        <v>443</v>
      </c>
      <c r="B444" s="5" t="s">
        <v>1527</v>
      </c>
      <c r="C444" s="5" t="s">
        <v>97</v>
      </c>
      <c r="D444" s="5" t="s">
        <v>2863</v>
      </c>
      <c r="E444" s="5" t="s">
        <v>2858</v>
      </c>
      <c r="F444" s="5" t="s">
        <v>2864</v>
      </c>
      <c r="G444" s="5" t="s">
        <v>1558</v>
      </c>
      <c r="J444" s="5" t="s">
        <v>3180</v>
      </c>
    </row>
    <row r="445" spans="1:10">
      <c r="A445" s="5">
        <v>444</v>
      </c>
      <c r="B445" s="5" t="s">
        <v>1527</v>
      </c>
      <c r="C445" s="5" t="s">
        <v>97</v>
      </c>
      <c r="D445" s="5" t="s">
        <v>2865</v>
      </c>
      <c r="E445" s="5" t="s">
        <v>2866</v>
      </c>
      <c r="F445" s="5" t="s">
        <v>2867</v>
      </c>
      <c r="G445" s="5" t="s">
        <v>2219</v>
      </c>
      <c r="J445" s="5" t="s">
        <v>3180</v>
      </c>
    </row>
    <row r="446" spans="1:10">
      <c r="A446" s="5">
        <v>445</v>
      </c>
      <c r="B446" s="5" t="s">
        <v>1527</v>
      </c>
      <c r="C446" s="5" t="s">
        <v>97</v>
      </c>
      <c r="D446" s="5" t="s">
        <v>2868</v>
      </c>
      <c r="E446" s="5" t="s">
        <v>2869</v>
      </c>
      <c r="F446" s="5" t="s">
        <v>2870</v>
      </c>
      <c r="G446" s="5" t="s">
        <v>1935</v>
      </c>
      <c r="J446" s="5" t="s">
        <v>3180</v>
      </c>
    </row>
    <row r="447" spans="1:10">
      <c r="A447" s="5">
        <v>446</v>
      </c>
      <c r="B447" s="5" t="s">
        <v>1527</v>
      </c>
      <c r="C447" s="5" t="s">
        <v>97</v>
      </c>
      <c r="D447" s="5" t="s">
        <v>2871</v>
      </c>
      <c r="E447" s="5" t="s">
        <v>2872</v>
      </c>
      <c r="F447" s="5" t="s">
        <v>2873</v>
      </c>
      <c r="G447" s="5" t="s">
        <v>1896</v>
      </c>
      <c r="J447" s="5" t="s">
        <v>3180</v>
      </c>
    </row>
    <row r="448" spans="1:10">
      <c r="A448" s="5">
        <v>447</v>
      </c>
      <c r="B448" s="5" t="s">
        <v>1527</v>
      </c>
      <c r="C448" s="5" t="s">
        <v>97</v>
      </c>
      <c r="D448" s="5" t="s">
        <v>2874</v>
      </c>
      <c r="E448" s="5" t="s">
        <v>2875</v>
      </c>
      <c r="F448" s="5" t="s">
        <v>2876</v>
      </c>
      <c r="G448" s="5" t="s">
        <v>2101</v>
      </c>
      <c r="J448" s="5" t="s">
        <v>3180</v>
      </c>
    </row>
    <row r="449" spans="1:10">
      <c r="A449" s="5">
        <v>448</v>
      </c>
      <c r="B449" s="5" t="s">
        <v>1527</v>
      </c>
      <c r="C449" s="5" t="s">
        <v>97</v>
      </c>
      <c r="D449" s="5" t="s">
        <v>2877</v>
      </c>
      <c r="E449" s="5" t="s">
        <v>2878</v>
      </c>
      <c r="F449" s="5" t="s">
        <v>2879</v>
      </c>
      <c r="G449" s="5" t="s">
        <v>2880</v>
      </c>
      <c r="H449" s="5" t="s">
        <v>2881</v>
      </c>
      <c r="J449" s="5" t="s">
        <v>3180</v>
      </c>
    </row>
    <row r="450" spans="1:10">
      <c r="A450" s="5">
        <v>449</v>
      </c>
      <c r="B450" s="5" t="s">
        <v>1527</v>
      </c>
      <c r="C450" s="5" t="s">
        <v>97</v>
      </c>
      <c r="D450" s="5" t="s">
        <v>2882</v>
      </c>
      <c r="E450" s="5" t="s">
        <v>2883</v>
      </c>
      <c r="F450" s="5" t="s">
        <v>2884</v>
      </c>
      <c r="G450" s="5" t="s">
        <v>1546</v>
      </c>
      <c r="J450" s="5" t="s">
        <v>3180</v>
      </c>
    </row>
    <row r="451" spans="1:10">
      <c r="A451" s="5">
        <v>450</v>
      </c>
      <c r="B451" s="5" t="s">
        <v>1527</v>
      </c>
      <c r="C451" s="5" t="s">
        <v>97</v>
      </c>
      <c r="D451" s="5" t="s">
        <v>2885</v>
      </c>
      <c r="E451" s="5" t="s">
        <v>2886</v>
      </c>
      <c r="F451" s="5" t="s">
        <v>2887</v>
      </c>
      <c r="G451" s="5" t="s">
        <v>1580</v>
      </c>
      <c r="J451" s="5" t="s">
        <v>3180</v>
      </c>
    </row>
    <row r="452" spans="1:10">
      <c r="A452" s="5">
        <v>451</v>
      </c>
      <c r="B452" s="5" t="s">
        <v>1527</v>
      </c>
      <c r="C452" s="5" t="s">
        <v>97</v>
      </c>
      <c r="D452" s="5" t="s">
        <v>2888</v>
      </c>
      <c r="E452" s="5" t="s">
        <v>2889</v>
      </c>
      <c r="F452" s="5" t="s">
        <v>2890</v>
      </c>
      <c r="G452" s="5" t="s">
        <v>1576</v>
      </c>
      <c r="J452" s="5" t="s">
        <v>3180</v>
      </c>
    </row>
    <row r="453" spans="1:10">
      <c r="A453" s="5">
        <v>452</v>
      </c>
      <c r="B453" s="5" t="s">
        <v>1527</v>
      </c>
      <c r="C453" s="5" t="s">
        <v>97</v>
      </c>
      <c r="D453" s="5" t="s">
        <v>2891</v>
      </c>
      <c r="E453" s="5" t="s">
        <v>2892</v>
      </c>
      <c r="F453" s="5" t="s">
        <v>2893</v>
      </c>
      <c r="G453" s="5" t="s">
        <v>1554</v>
      </c>
      <c r="J453" s="5" t="s">
        <v>3180</v>
      </c>
    </row>
    <row r="454" spans="1:10">
      <c r="A454" s="5">
        <v>453</v>
      </c>
      <c r="B454" s="5" t="s">
        <v>1527</v>
      </c>
      <c r="C454" s="5" t="s">
        <v>97</v>
      </c>
      <c r="D454" s="5" t="s">
        <v>2894</v>
      </c>
      <c r="E454" s="5" t="s">
        <v>2895</v>
      </c>
      <c r="F454" s="5" t="s">
        <v>2896</v>
      </c>
      <c r="G454" s="5" t="s">
        <v>1757</v>
      </c>
      <c r="J454" s="5" t="s">
        <v>3180</v>
      </c>
    </row>
    <row r="455" spans="1:10">
      <c r="A455" s="5">
        <v>454</v>
      </c>
      <c r="B455" s="5" t="s">
        <v>1527</v>
      </c>
      <c r="C455" s="5" t="s">
        <v>97</v>
      </c>
      <c r="D455" s="5" t="s">
        <v>2897</v>
      </c>
      <c r="E455" s="5" t="s">
        <v>2898</v>
      </c>
      <c r="F455" s="5" t="s">
        <v>2899</v>
      </c>
      <c r="G455" s="5" t="s">
        <v>2405</v>
      </c>
      <c r="J455" s="5" t="s">
        <v>3180</v>
      </c>
    </row>
    <row r="456" spans="1:10">
      <c r="A456" s="5">
        <v>455</v>
      </c>
      <c r="B456" s="5" t="s">
        <v>1527</v>
      </c>
      <c r="C456" s="5" t="s">
        <v>97</v>
      </c>
      <c r="D456" s="5" t="s">
        <v>2900</v>
      </c>
      <c r="E456" s="5" t="s">
        <v>2901</v>
      </c>
      <c r="F456" s="5" t="s">
        <v>2902</v>
      </c>
      <c r="G456" s="5" t="s">
        <v>1764</v>
      </c>
      <c r="J456" s="5" t="s">
        <v>3180</v>
      </c>
    </row>
    <row r="457" spans="1:10">
      <c r="A457" s="5">
        <v>456</v>
      </c>
      <c r="B457" s="5" t="s">
        <v>1527</v>
      </c>
      <c r="C457" s="5" t="s">
        <v>97</v>
      </c>
      <c r="D457" s="5" t="s">
        <v>2903</v>
      </c>
      <c r="E457" s="5" t="s">
        <v>2904</v>
      </c>
      <c r="F457" s="5" t="s">
        <v>2905</v>
      </c>
      <c r="G457" s="5" t="s">
        <v>1764</v>
      </c>
      <c r="J457" s="5" t="s">
        <v>3180</v>
      </c>
    </row>
    <row r="458" spans="1:10">
      <c r="A458" s="5">
        <v>457</v>
      </c>
      <c r="B458" s="5" t="s">
        <v>1527</v>
      </c>
      <c r="C458" s="5" t="s">
        <v>97</v>
      </c>
      <c r="D458" s="5" t="s">
        <v>2909</v>
      </c>
      <c r="E458" s="5" t="s">
        <v>3289</v>
      </c>
      <c r="F458" s="5" t="s">
        <v>2910</v>
      </c>
      <c r="G458" s="5" t="s">
        <v>1635</v>
      </c>
      <c r="J458" s="5" t="s">
        <v>3180</v>
      </c>
    </row>
    <row r="459" spans="1:10">
      <c r="A459" s="5">
        <v>458</v>
      </c>
      <c r="B459" s="5" t="s">
        <v>1527</v>
      </c>
      <c r="C459" s="5" t="s">
        <v>97</v>
      </c>
      <c r="D459" s="5" t="s">
        <v>2906</v>
      </c>
      <c r="E459" s="5" t="s">
        <v>2907</v>
      </c>
      <c r="F459" s="5" t="s">
        <v>2908</v>
      </c>
      <c r="G459" s="5" t="s">
        <v>1771</v>
      </c>
      <c r="J459" s="5" t="s">
        <v>3180</v>
      </c>
    </row>
    <row r="460" spans="1:10">
      <c r="A460" s="5">
        <v>459</v>
      </c>
      <c r="B460" s="5" t="s">
        <v>1527</v>
      </c>
      <c r="C460" s="5" t="s">
        <v>97</v>
      </c>
      <c r="D460" s="5" t="s">
        <v>2911</v>
      </c>
      <c r="E460" s="5" t="s">
        <v>2912</v>
      </c>
      <c r="F460" s="5" t="s">
        <v>2913</v>
      </c>
      <c r="G460" s="5" t="s">
        <v>2101</v>
      </c>
      <c r="J460" s="5" t="s">
        <v>3180</v>
      </c>
    </row>
    <row r="461" spans="1:10">
      <c r="A461" s="5">
        <v>460</v>
      </c>
      <c r="B461" s="5" t="s">
        <v>1527</v>
      </c>
      <c r="C461" s="5" t="s">
        <v>97</v>
      </c>
      <c r="D461" s="5" t="s">
        <v>2914</v>
      </c>
      <c r="E461" s="5" t="s">
        <v>2915</v>
      </c>
      <c r="F461" s="5" t="s">
        <v>2916</v>
      </c>
      <c r="G461" s="5" t="s">
        <v>1554</v>
      </c>
      <c r="J461" s="5" t="s">
        <v>3180</v>
      </c>
    </row>
    <row r="462" spans="1:10">
      <c r="A462" s="5">
        <v>461</v>
      </c>
      <c r="B462" s="5" t="s">
        <v>1527</v>
      </c>
      <c r="C462" s="5" t="s">
        <v>97</v>
      </c>
      <c r="D462" s="5" t="s">
        <v>2917</v>
      </c>
      <c r="E462" s="5" t="s">
        <v>2918</v>
      </c>
      <c r="F462" s="5" t="s">
        <v>2919</v>
      </c>
      <c r="G462" s="5" t="s">
        <v>1554</v>
      </c>
      <c r="J462" s="5" t="s">
        <v>3180</v>
      </c>
    </row>
    <row r="463" spans="1:10">
      <c r="A463" s="5">
        <v>462</v>
      </c>
      <c r="B463" s="5" t="s">
        <v>1527</v>
      </c>
      <c r="C463" s="5" t="s">
        <v>97</v>
      </c>
      <c r="D463" s="5" t="s">
        <v>2920</v>
      </c>
      <c r="E463" s="5" t="s">
        <v>2921</v>
      </c>
      <c r="F463" s="5" t="s">
        <v>2922</v>
      </c>
      <c r="G463" s="5" t="s">
        <v>1590</v>
      </c>
      <c r="J463" s="5" t="s">
        <v>3180</v>
      </c>
    </row>
    <row r="464" spans="1:10">
      <c r="A464" s="5">
        <v>463</v>
      </c>
      <c r="B464" s="5" t="s">
        <v>1527</v>
      </c>
      <c r="C464" s="5" t="s">
        <v>97</v>
      </c>
      <c r="D464" s="5" t="s">
        <v>2923</v>
      </c>
      <c r="E464" s="5" t="s">
        <v>2924</v>
      </c>
      <c r="F464" s="5" t="s">
        <v>2925</v>
      </c>
      <c r="G464" s="5" t="s">
        <v>1590</v>
      </c>
      <c r="J464" s="5" t="s">
        <v>3180</v>
      </c>
    </row>
    <row r="465" spans="1:10">
      <c r="A465" s="5">
        <v>464</v>
      </c>
      <c r="B465" s="5" t="s">
        <v>1527</v>
      </c>
      <c r="C465" s="5" t="s">
        <v>97</v>
      </c>
      <c r="D465" s="5" t="s">
        <v>2926</v>
      </c>
      <c r="E465" s="5" t="s">
        <v>2927</v>
      </c>
      <c r="F465" s="5" t="s">
        <v>2928</v>
      </c>
      <c r="G465" s="5" t="s">
        <v>1753</v>
      </c>
      <c r="J465" s="5" t="s">
        <v>3180</v>
      </c>
    </row>
    <row r="466" spans="1:10">
      <c r="A466" s="5">
        <v>465</v>
      </c>
      <c r="B466" s="5" t="s">
        <v>1527</v>
      </c>
      <c r="C466" s="5" t="s">
        <v>97</v>
      </c>
      <c r="D466" s="5" t="s">
        <v>2929</v>
      </c>
      <c r="E466" s="5" t="s">
        <v>2930</v>
      </c>
      <c r="F466" s="5" t="s">
        <v>2931</v>
      </c>
      <c r="G466" s="5" t="s">
        <v>1554</v>
      </c>
      <c r="J466" s="5" t="s">
        <v>3180</v>
      </c>
    </row>
    <row r="467" spans="1:10">
      <c r="A467" s="5">
        <v>466</v>
      </c>
      <c r="B467" s="5" t="s">
        <v>1527</v>
      </c>
      <c r="C467" s="5" t="s">
        <v>97</v>
      </c>
      <c r="D467" s="5" t="s">
        <v>2932</v>
      </c>
      <c r="E467" s="5" t="s">
        <v>2933</v>
      </c>
      <c r="F467" s="5" t="s">
        <v>2934</v>
      </c>
      <c r="G467" s="5" t="s">
        <v>1590</v>
      </c>
      <c r="H467" s="5" t="s">
        <v>2154</v>
      </c>
      <c r="J467" s="5" t="s">
        <v>3180</v>
      </c>
    </row>
    <row r="468" spans="1:10">
      <c r="A468" s="5">
        <v>467</v>
      </c>
      <c r="B468" s="5" t="s">
        <v>1527</v>
      </c>
      <c r="C468" s="5" t="s">
        <v>97</v>
      </c>
      <c r="D468" s="5" t="s">
        <v>2935</v>
      </c>
      <c r="E468" s="5" t="s">
        <v>2936</v>
      </c>
      <c r="F468" s="5" t="s">
        <v>2937</v>
      </c>
      <c r="G468" s="5" t="s">
        <v>1535</v>
      </c>
      <c r="J468" s="5" t="s">
        <v>3180</v>
      </c>
    </row>
    <row r="469" spans="1:10">
      <c r="A469" s="5">
        <v>468</v>
      </c>
      <c r="B469" s="5" t="s">
        <v>1527</v>
      </c>
      <c r="C469" s="5" t="s">
        <v>97</v>
      </c>
      <c r="D469" s="5" t="s">
        <v>2938</v>
      </c>
      <c r="E469" s="5" t="s">
        <v>2939</v>
      </c>
      <c r="F469" s="5" t="s">
        <v>2940</v>
      </c>
      <c r="G469" s="5" t="s">
        <v>1618</v>
      </c>
      <c r="H469" s="5" t="s">
        <v>2941</v>
      </c>
      <c r="J469" s="5" t="s">
        <v>3180</v>
      </c>
    </row>
    <row r="470" spans="1:10">
      <c r="A470" s="5">
        <v>469</v>
      </c>
      <c r="B470" s="5" t="s">
        <v>1527</v>
      </c>
      <c r="C470" s="5" t="s">
        <v>97</v>
      </c>
      <c r="D470" s="5" t="s">
        <v>2942</v>
      </c>
      <c r="E470" s="5" t="s">
        <v>2943</v>
      </c>
      <c r="F470" s="5" t="s">
        <v>2944</v>
      </c>
      <c r="G470" s="5" t="s">
        <v>1554</v>
      </c>
      <c r="J470" s="5" t="s">
        <v>3180</v>
      </c>
    </row>
    <row r="471" spans="1:10">
      <c r="A471" s="5">
        <v>470</v>
      </c>
      <c r="B471" s="5" t="s">
        <v>1527</v>
      </c>
      <c r="C471" s="5" t="s">
        <v>97</v>
      </c>
      <c r="D471" s="5" t="s">
        <v>2945</v>
      </c>
      <c r="E471" s="5" t="s">
        <v>2946</v>
      </c>
      <c r="F471" s="5" t="s">
        <v>2947</v>
      </c>
      <c r="G471" s="5" t="s">
        <v>1701</v>
      </c>
      <c r="J471" s="5" t="s">
        <v>3180</v>
      </c>
    </row>
    <row r="472" spans="1:10">
      <c r="A472" s="5">
        <v>471</v>
      </c>
      <c r="B472" s="5" t="s">
        <v>1527</v>
      </c>
      <c r="C472" s="5" t="s">
        <v>97</v>
      </c>
      <c r="D472" s="5" t="s">
        <v>2948</v>
      </c>
      <c r="E472" s="5" t="s">
        <v>2949</v>
      </c>
      <c r="F472" s="5" t="s">
        <v>2950</v>
      </c>
      <c r="G472" s="5" t="s">
        <v>1580</v>
      </c>
      <c r="J472" s="5" t="s">
        <v>3180</v>
      </c>
    </row>
    <row r="473" spans="1:10">
      <c r="A473" s="5">
        <v>472</v>
      </c>
      <c r="B473" s="5" t="s">
        <v>1527</v>
      </c>
      <c r="C473" s="5" t="s">
        <v>97</v>
      </c>
      <c r="D473" s="5" t="s">
        <v>2951</v>
      </c>
      <c r="E473" s="5" t="s">
        <v>2952</v>
      </c>
      <c r="F473" s="5" t="s">
        <v>2953</v>
      </c>
      <c r="G473" s="5" t="s">
        <v>1590</v>
      </c>
      <c r="H473" s="5" t="s">
        <v>2154</v>
      </c>
      <c r="J473" s="5" t="s">
        <v>3180</v>
      </c>
    </row>
    <row r="474" spans="1:10">
      <c r="A474" s="5">
        <v>473</v>
      </c>
      <c r="B474" s="5" t="s">
        <v>1527</v>
      </c>
      <c r="C474" s="5" t="s">
        <v>97</v>
      </c>
      <c r="D474" s="5" t="s">
        <v>2954</v>
      </c>
      <c r="E474" s="5" t="s">
        <v>2955</v>
      </c>
      <c r="F474" s="5" t="s">
        <v>2956</v>
      </c>
      <c r="G474" s="5" t="s">
        <v>1554</v>
      </c>
      <c r="J474" s="5" t="s">
        <v>3180</v>
      </c>
    </row>
    <row r="475" spans="1:10">
      <c r="A475" s="5">
        <v>474</v>
      </c>
      <c r="B475" s="5" t="s">
        <v>1527</v>
      </c>
      <c r="C475" s="5" t="s">
        <v>97</v>
      </c>
      <c r="D475" s="5" t="s">
        <v>2957</v>
      </c>
      <c r="E475" s="5" t="s">
        <v>2958</v>
      </c>
      <c r="F475" s="5" t="s">
        <v>2959</v>
      </c>
      <c r="G475" s="5" t="s">
        <v>1554</v>
      </c>
      <c r="J475" s="5" t="s">
        <v>3180</v>
      </c>
    </row>
    <row r="476" spans="1:10">
      <c r="A476" s="5">
        <v>475</v>
      </c>
      <c r="B476" s="5" t="s">
        <v>1527</v>
      </c>
      <c r="C476" s="5" t="s">
        <v>97</v>
      </c>
      <c r="D476" s="5" t="s">
        <v>2960</v>
      </c>
      <c r="E476" s="5" t="s">
        <v>2961</v>
      </c>
      <c r="F476" s="5" t="s">
        <v>2962</v>
      </c>
      <c r="G476" s="5" t="s">
        <v>1771</v>
      </c>
      <c r="J476" s="5" t="s">
        <v>3180</v>
      </c>
    </row>
    <row r="477" spans="1:10">
      <c r="A477" s="5">
        <v>476</v>
      </c>
      <c r="B477" s="5" t="s">
        <v>1527</v>
      </c>
      <c r="C477" s="5" t="s">
        <v>97</v>
      </c>
      <c r="D477" s="5" t="s">
        <v>2963</v>
      </c>
      <c r="E477" s="5" t="s">
        <v>2964</v>
      </c>
      <c r="F477" s="5" t="s">
        <v>2965</v>
      </c>
      <c r="G477" s="5" t="s">
        <v>1554</v>
      </c>
      <c r="J477" s="5" t="s">
        <v>3180</v>
      </c>
    </row>
    <row r="478" spans="1:10">
      <c r="A478" s="5">
        <v>477</v>
      </c>
      <c r="B478" s="5" t="s">
        <v>1527</v>
      </c>
      <c r="C478" s="5" t="s">
        <v>97</v>
      </c>
      <c r="D478" s="5" t="s">
        <v>2966</v>
      </c>
      <c r="E478" s="5" t="s">
        <v>2967</v>
      </c>
      <c r="F478" s="5" t="s">
        <v>2968</v>
      </c>
      <c r="G478" s="5" t="s">
        <v>1558</v>
      </c>
      <c r="J478" s="5" t="s">
        <v>3180</v>
      </c>
    </row>
    <row r="479" spans="1:10">
      <c r="A479" s="5">
        <v>478</v>
      </c>
      <c r="B479" s="5" t="s">
        <v>1527</v>
      </c>
      <c r="C479" s="5" t="s">
        <v>97</v>
      </c>
      <c r="D479" s="5" t="s">
        <v>2969</v>
      </c>
      <c r="E479" s="5" t="s">
        <v>2970</v>
      </c>
      <c r="F479" s="5" t="s">
        <v>2971</v>
      </c>
      <c r="G479" s="5" t="s">
        <v>1576</v>
      </c>
      <c r="J479" s="5" t="s">
        <v>3180</v>
      </c>
    </row>
    <row r="480" spans="1:10">
      <c r="A480" s="5">
        <v>479</v>
      </c>
      <c r="B480" s="5" t="s">
        <v>1527</v>
      </c>
      <c r="C480" s="5" t="s">
        <v>97</v>
      </c>
      <c r="D480" s="5" t="s">
        <v>2972</v>
      </c>
      <c r="E480" s="5" t="s">
        <v>2973</v>
      </c>
      <c r="F480" s="5" t="s">
        <v>2974</v>
      </c>
      <c r="G480" s="5" t="s">
        <v>1554</v>
      </c>
      <c r="J480" s="5" t="s">
        <v>3180</v>
      </c>
    </row>
    <row r="481" spans="1:10">
      <c r="A481" s="5">
        <v>480</v>
      </c>
      <c r="B481" s="5" t="s">
        <v>1527</v>
      </c>
      <c r="C481" s="5" t="s">
        <v>97</v>
      </c>
      <c r="D481" s="5" t="s">
        <v>2975</v>
      </c>
      <c r="E481" s="5" t="s">
        <v>2976</v>
      </c>
      <c r="F481" s="5" t="s">
        <v>2977</v>
      </c>
      <c r="G481" s="5" t="s">
        <v>1554</v>
      </c>
      <c r="H481" s="5" t="s">
        <v>2978</v>
      </c>
      <c r="J481" s="5" t="s">
        <v>3180</v>
      </c>
    </row>
    <row r="482" spans="1:10">
      <c r="A482" s="5">
        <v>481</v>
      </c>
      <c r="B482" s="5" t="s">
        <v>1527</v>
      </c>
      <c r="C482" s="5" t="s">
        <v>97</v>
      </c>
      <c r="D482" s="5" t="s">
        <v>2979</v>
      </c>
      <c r="E482" s="5" t="s">
        <v>2980</v>
      </c>
      <c r="F482" s="5" t="s">
        <v>2981</v>
      </c>
      <c r="G482" s="5" t="s">
        <v>1935</v>
      </c>
      <c r="J482" s="5" t="s">
        <v>3180</v>
      </c>
    </row>
    <row r="483" spans="1:10">
      <c r="A483" s="5">
        <v>482</v>
      </c>
      <c r="B483" s="5" t="s">
        <v>1527</v>
      </c>
      <c r="C483" s="5" t="s">
        <v>97</v>
      </c>
      <c r="D483" s="5" t="s">
        <v>3290</v>
      </c>
      <c r="E483" s="5" t="s">
        <v>3291</v>
      </c>
      <c r="F483" s="5" t="s">
        <v>3292</v>
      </c>
      <c r="G483" s="5" t="s">
        <v>1869</v>
      </c>
      <c r="J483" s="5" t="s">
        <v>3180</v>
      </c>
    </row>
    <row r="484" spans="1:10">
      <c r="A484" s="5">
        <v>483</v>
      </c>
      <c r="B484" s="5" t="s">
        <v>1527</v>
      </c>
      <c r="C484" s="5" t="s">
        <v>97</v>
      </c>
      <c r="D484" s="5" t="s">
        <v>2982</v>
      </c>
      <c r="E484" s="5" t="s">
        <v>2983</v>
      </c>
      <c r="F484" s="5" t="s">
        <v>2984</v>
      </c>
      <c r="G484" s="5" t="s">
        <v>1771</v>
      </c>
      <c r="J484" s="5" t="s">
        <v>3180</v>
      </c>
    </row>
    <row r="485" spans="1:10">
      <c r="A485" s="5">
        <v>484</v>
      </c>
      <c r="B485" s="5" t="s">
        <v>1527</v>
      </c>
      <c r="C485" s="5" t="s">
        <v>97</v>
      </c>
      <c r="D485" s="5" t="s">
        <v>2985</v>
      </c>
      <c r="E485" s="5" t="s">
        <v>2986</v>
      </c>
      <c r="F485" s="5" t="s">
        <v>2987</v>
      </c>
      <c r="G485" s="5" t="s">
        <v>1795</v>
      </c>
      <c r="J485" s="5" t="s">
        <v>3180</v>
      </c>
    </row>
    <row r="486" spans="1:10">
      <c r="A486" s="5">
        <v>485</v>
      </c>
      <c r="B486" s="5" t="s">
        <v>1527</v>
      </c>
      <c r="C486" s="5" t="s">
        <v>97</v>
      </c>
      <c r="D486" s="5" t="s">
        <v>2988</v>
      </c>
      <c r="E486" s="5" t="s">
        <v>2989</v>
      </c>
      <c r="F486" s="5" t="s">
        <v>2990</v>
      </c>
      <c r="G486" s="5" t="s">
        <v>1795</v>
      </c>
      <c r="J486" s="5" t="s">
        <v>3180</v>
      </c>
    </row>
    <row r="487" spans="1:10">
      <c r="A487" s="5">
        <v>486</v>
      </c>
      <c r="B487" s="5" t="s">
        <v>1527</v>
      </c>
      <c r="C487" s="5" t="s">
        <v>97</v>
      </c>
      <c r="D487" s="5" t="s">
        <v>2991</v>
      </c>
      <c r="E487" s="5" t="s">
        <v>2992</v>
      </c>
      <c r="F487" s="5" t="s">
        <v>2993</v>
      </c>
      <c r="G487" s="5" t="s">
        <v>1795</v>
      </c>
      <c r="J487" s="5" t="s">
        <v>3180</v>
      </c>
    </row>
    <row r="488" spans="1:10">
      <c r="A488" s="5">
        <v>487</v>
      </c>
      <c r="B488" s="5" t="s">
        <v>1527</v>
      </c>
      <c r="C488" s="5" t="s">
        <v>97</v>
      </c>
      <c r="D488" s="5" t="s">
        <v>2994</v>
      </c>
      <c r="E488" s="5" t="s">
        <v>2995</v>
      </c>
      <c r="F488" s="5" t="s">
        <v>2996</v>
      </c>
      <c r="G488" s="5" t="s">
        <v>1771</v>
      </c>
      <c r="J488" s="5" t="s">
        <v>3180</v>
      </c>
    </row>
    <row r="489" spans="1:10">
      <c r="A489" s="5">
        <v>488</v>
      </c>
      <c r="B489" s="5" t="s">
        <v>1527</v>
      </c>
      <c r="C489" s="5" t="s">
        <v>97</v>
      </c>
      <c r="D489" s="5" t="s">
        <v>2997</v>
      </c>
      <c r="E489" s="5" t="s">
        <v>2998</v>
      </c>
      <c r="F489" s="5" t="s">
        <v>2999</v>
      </c>
      <c r="G489" s="5" t="s">
        <v>1896</v>
      </c>
      <c r="J489" s="5" t="s">
        <v>3180</v>
      </c>
    </row>
    <row r="490" spans="1:10">
      <c r="A490" s="5">
        <v>489</v>
      </c>
      <c r="B490" s="5" t="s">
        <v>1527</v>
      </c>
      <c r="C490" s="5" t="s">
        <v>97</v>
      </c>
      <c r="D490" s="5" t="s">
        <v>3000</v>
      </c>
      <c r="E490" s="5" t="s">
        <v>3001</v>
      </c>
      <c r="F490" s="5" t="s">
        <v>3002</v>
      </c>
      <c r="G490" s="5" t="s">
        <v>1824</v>
      </c>
      <c r="J490" s="5" t="s">
        <v>3180</v>
      </c>
    </row>
    <row r="491" spans="1:10">
      <c r="A491" s="5">
        <v>490</v>
      </c>
      <c r="B491" s="5" t="s">
        <v>1527</v>
      </c>
      <c r="C491" s="5" t="s">
        <v>97</v>
      </c>
      <c r="D491" s="5" t="s">
        <v>3003</v>
      </c>
      <c r="E491" s="5" t="s">
        <v>3004</v>
      </c>
      <c r="F491" s="5" t="s">
        <v>3005</v>
      </c>
      <c r="G491" s="5" t="s">
        <v>1535</v>
      </c>
      <c r="J491" s="5" t="s">
        <v>3180</v>
      </c>
    </row>
    <row r="492" spans="1:10">
      <c r="A492" s="5">
        <v>491</v>
      </c>
      <c r="B492" s="5" t="s">
        <v>1527</v>
      </c>
      <c r="C492" s="5" t="s">
        <v>97</v>
      </c>
      <c r="D492" s="5" t="s">
        <v>3006</v>
      </c>
      <c r="E492" s="5" t="s">
        <v>3007</v>
      </c>
      <c r="F492" s="5" t="s">
        <v>3008</v>
      </c>
      <c r="G492" s="5" t="s">
        <v>2337</v>
      </c>
      <c r="J492" s="5" t="s">
        <v>3180</v>
      </c>
    </row>
    <row r="493" spans="1:10">
      <c r="A493" s="5">
        <v>492</v>
      </c>
      <c r="B493" s="5" t="s">
        <v>1527</v>
      </c>
      <c r="C493" s="5" t="s">
        <v>97</v>
      </c>
      <c r="D493" s="5" t="s">
        <v>3009</v>
      </c>
      <c r="E493" s="5" t="s">
        <v>3010</v>
      </c>
      <c r="F493" s="5" t="s">
        <v>3011</v>
      </c>
      <c r="G493" s="5" t="s">
        <v>2056</v>
      </c>
      <c r="J493" s="5" t="s">
        <v>3180</v>
      </c>
    </row>
    <row r="494" spans="1:10">
      <c r="A494" s="5">
        <v>493</v>
      </c>
      <c r="B494" s="5" t="s">
        <v>1527</v>
      </c>
      <c r="C494" s="5" t="s">
        <v>97</v>
      </c>
      <c r="D494" s="5" t="s">
        <v>3012</v>
      </c>
      <c r="E494" s="5" t="s">
        <v>3013</v>
      </c>
      <c r="F494" s="5" t="s">
        <v>3014</v>
      </c>
      <c r="G494" s="5" t="s">
        <v>1554</v>
      </c>
      <c r="H494" s="5" t="s">
        <v>3015</v>
      </c>
      <c r="J494" s="5" t="s">
        <v>3180</v>
      </c>
    </row>
    <row r="495" spans="1:10">
      <c r="A495" s="5">
        <v>494</v>
      </c>
      <c r="B495" s="5" t="s">
        <v>1527</v>
      </c>
      <c r="C495" s="5" t="s">
        <v>97</v>
      </c>
      <c r="D495" s="5" t="s">
        <v>3016</v>
      </c>
      <c r="E495" s="5" t="s">
        <v>3017</v>
      </c>
      <c r="F495" s="5" t="s">
        <v>3018</v>
      </c>
      <c r="G495" s="5" t="s">
        <v>1635</v>
      </c>
      <c r="J495" s="5" t="s">
        <v>3180</v>
      </c>
    </row>
    <row r="496" spans="1:10">
      <c r="A496" s="5">
        <v>495</v>
      </c>
      <c r="B496" s="5" t="s">
        <v>1527</v>
      </c>
      <c r="C496" s="5" t="s">
        <v>97</v>
      </c>
      <c r="D496" s="5" t="s">
        <v>3019</v>
      </c>
      <c r="E496" s="5" t="s">
        <v>3020</v>
      </c>
      <c r="F496" s="5" t="s">
        <v>3021</v>
      </c>
      <c r="G496" s="5" t="s">
        <v>1558</v>
      </c>
      <c r="J496" s="5" t="s">
        <v>3180</v>
      </c>
    </row>
    <row r="497" spans="1:10">
      <c r="A497" s="5">
        <v>496</v>
      </c>
      <c r="B497" s="5" t="s">
        <v>1527</v>
      </c>
      <c r="C497" s="5" t="s">
        <v>97</v>
      </c>
      <c r="D497" s="5" t="s">
        <v>3293</v>
      </c>
      <c r="E497" s="5" t="s">
        <v>3294</v>
      </c>
      <c r="F497" s="5" t="s">
        <v>3295</v>
      </c>
      <c r="G497" s="5" t="s">
        <v>1869</v>
      </c>
      <c r="J497" s="5" t="s">
        <v>3180</v>
      </c>
    </row>
    <row r="498" spans="1:10">
      <c r="A498" s="5">
        <v>497</v>
      </c>
      <c r="B498" s="5" t="s">
        <v>1527</v>
      </c>
      <c r="C498" s="5" t="s">
        <v>97</v>
      </c>
      <c r="D498" s="5" t="s">
        <v>3022</v>
      </c>
      <c r="E498" s="5" t="s">
        <v>3023</v>
      </c>
      <c r="F498" s="5" t="s">
        <v>1568</v>
      </c>
      <c r="G498" s="5" t="s">
        <v>1801</v>
      </c>
      <c r="J498" s="5" t="s">
        <v>3180</v>
      </c>
    </row>
    <row r="499" spans="1:10">
      <c r="A499" s="5">
        <v>498</v>
      </c>
      <c r="B499" s="5" t="s">
        <v>1527</v>
      </c>
      <c r="C499" s="5" t="s">
        <v>97</v>
      </c>
      <c r="D499" s="5" t="s">
        <v>3027</v>
      </c>
      <c r="E499" s="5" t="s">
        <v>3028</v>
      </c>
      <c r="F499" s="5" t="s">
        <v>3029</v>
      </c>
      <c r="G499" s="5" t="s">
        <v>1539</v>
      </c>
      <c r="H499" s="5" t="s">
        <v>3030</v>
      </c>
      <c r="J499" s="5" t="s">
        <v>3180</v>
      </c>
    </row>
    <row r="500" spans="1:10">
      <c r="A500" s="5">
        <v>499</v>
      </c>
      <c r="B500" s="5" t="s">
        <v>1527</v>
      </c>
      <c r="C500" s="5" t="s">
        <v>97</v>
      </c>
      <c r="D500" s="5" t="s">
        <v>3034</v>
      </c>
      <c r="E500" s="5" t="s">
        <v>3035</v>
      </c>
      <c r="F500" s="5" t="s">
        <v>3036</v>
      </c>
      <c r="G500" s="5" t="s">
        <v>2012</v>
      </c>
      <c r="J500" s="5" t="s">
        <v>3180</v>
      </c>
    </row>
    <row r="501" spans="1:10">
      <c r="A501" s="5">
        <v>500</v>
      </c>
      <c r="B501" s="5" t="s">
        <v>1527</v>
      </c>
      <c r="C501" s="5" t="s">
        <v>97</v>
      </c>
      <c r="D501" s="5" t="s">
        <v>3037</v>
      </c>
      <c r="E501" s="5" t="s">
        <v>3038</v>
      </c>
      <c r="F501" s="5" t="s">
        <v>3039</v>
      </c>
      <c r="G501" s="5" t="s">
        <v>1590</v>
      </c>
      <c r="J501" s="5" t="s">
        <v>3180</v>
      </c>
    </row>
    <row r="502" spans="1:10">
      <c r="A502" s="5">
        <v>501</v>
      </c>
      <c r="B502" s="5" t="s">
        <v>1527</v>
      </c>
      <c r="C502" s="5" t="s">
        <v>97</v>
      </c>
      <c r="D502" s="5" t="s">
        <v>3042</v>
      </c>
      <c r="E502" s="5" t="s">
        <v>3043</v>
      </c>
      <c r="F502" s="5" t="s">
        <v>3044</v>
      </c>
      <c r="G502" s="5" t="s">
        <v>1771</v>
      </c>
      <c r="J502" s="5" t="s">
        <v>3180</v>
      </c>
    </row>
    <row r="503" spans="1:10">
      <c r="A503" s="5">
        <v>502</v>
      </c>
      <c r="B503" s="5" t="s">
        <v>1527</v>
      </c>
      <c r="C503" s="5" t="s">
        <v>97</v>
      </c>
      <c r="D503" s="5" t="s">
        <v>3045</v>
      </c>
      <c r="E503" s="5" t="s">
        <v>3046</v>
      </c>
      <c r="F503" s="5" t="s">
        <v>3047</v>
      </c>
      <c r="G503" s="5" t="s">
        <v>3048</v>
      </c>
      <c r="J503" s="5" t="s">
        <v>3180</v>
      </c>
    </row>
    <row r="504" spans="1:10">
      <c r="A504" s="5">
        <v>503</v>
      </c>
      <c r="B504" s="5" t="s">
        <v>1527</v>
      </c>
      <c r="C504" s="5" t="s">
        <v>97</v>
      </c>
      <c r="D504" s="5" t="s">
        <v>3049</v>
      </c>
      <c r="E504" s="5" t="s">
        <v>3050</v>
      </c>
      <c r="F504" s="5" t="s">
        <v>3051</v>
      </c>
      <c r="G504" s="5" t="s">
        <v>1635</v>
      </c>
      <c r="H504" s="5" t="s">
        <v>3052</v>
      </c>
      <c r="J504" s="5" t="s">
        <v>3180</v>
      </c>
    </row>
    <row r="505" spans="1:10">
      <c r="A505" s="5">
        <v>504</v>
      </c>
      <c r="B505" s="5" t="s">
        <v>1527</v>
      </c>
      <c r="C505" s="5" t="s">
        <v>97</v>
      </c>
      <c r="D505" s="5" t="s">
        <v>3055</v>
      </c>
      <c r="E505" s="5" t="s">
        <v>3056</v>
      </c>
      <c r="F505" s="5" t="s">
        <v>3057</v>
      </c>
      <c r="G505" s="5" t="s">
        <v>1535</v>
      </c>
      <c r="J505" s="5" t="s">
        <v>3180</v>
      </c>
    </row>
    <row r="506" spans="1:10">
      <c r="A506" s="5">
        <v>505</v>
      </c>
      <c r="B506" s="5" t="s">
        <v>1527</v>
      </c>
      <c r="C506" s="5" t="s">
        <v>97</v>
      </c>
      <c r="D506" s="5" t="s">
        <v>3058</v>
      </c>
      <c r="E506" s="5" t="s">
        <v>3059</v>
      </c>
      <c r="F506" s="5" t="s">
        <v>3060</v>
      </c>
      <c r="G506" s="5" t="s">
        <v>1771</v>
      </c>
      <c r="J506" s="5" t="s">
        <v>3180</v>
      </c>
    </row>
    <row r="507" spans="1:10">
      <c r="A507" s="5">
        <v>506</v>
      </c>
      <c r="B507" s="5" t="s">
        <v>1527</v>
      </c>
      <c r="C507" s="5" t="s">
        <v>97</v>
      </c>
      <c r="D507" s="5" t="s">
        <v>3061</v>
      </c>
      <c r="E507" s="5" t="s">
        <v>3062</v>
      </c>
      <c r="F507" s="5" t="s">
        <v>3063</v>
      </c>
      <c r="G507" s="5" t="s">
        <v>1896</v>
      </c>
      <c r="J507" s="5" t="s">
        <v>3180</v>
      </c>
    </row>
    <row r="508" spans="1:10">
      <c r="A508" s="5">
        <v>507</v>
      </c>
      <c r="B508" s="5" t="s">
        <v>1527</v>
      </c>
      <c r="C508" s="5" t="s">
        <v>97</v>
      </c>
      <c r="D508" s="5" t="s">
        <v>3064</v>
      </c>
      <c r="E508" s="5" t="s">
        <v>3065</v>
      </c>
      <c r="F508" s="5" t="s">
        <v>3066</v>
      </c>
      <c r="G508" s="5" t="s">
        <v>2613</v>
      </c>
      <c r="J508" s="5" t="s">
        <v>3180</v>
      </c>
    </row>
    <row r="509" spans="1:10">
      <c r="A509" s="5">
        <v>508</v>
      </c>
      <c r="B509" s="5" t="s">
        <v>1527</v>
      </c>
      <c r="C509" s="5" t="s">
        <v>97</v>
      </c>
      <c r="D509" s="5" t="s">
        <v>3067</v>
      </c>
      <c r="E509" s="5" t="s">
        <v>3068</v>
      </c>
      <c r="F509" s="5" t="s">
        <v>3069</v>
      </c>
      <c r="G509" s="5" t="s">
        <v>1597</v>
      </c>
      <c r="H509" s="5" t="s">
        <v>3070</v>
      </c>
      <c r="J509" s="5" t="s">
        <v>3180</v>
      </c>
    </row>
    <row r="510" spans="1:10">
      <c r="A510" s="5">
        <v>509</v>
      </c>
      <c r="B510" s="5" t="s">
        <v>1527</v>
      </c>
      <c r="C510" s="5" t="s">
        <v>97</v>
      </c>
      <c r="D510" s="5" t="s">
        <v>3071</v>
      </c>
      <c r="E510" s="5" t="s">
        <v>3072</v>
      </c>
      <c r="F510" s="5" t="s">
        <v>3073</v>
      </c>
      <c r="G510" s="5" t="s">
        <v>1795</v>
      </c>
      <c r="J510" s="5" t="s">
        <v>3180</v>
      </c>
    </row>
    <row r="511" spans="1:10">
      <c r="A511" s="5">
        <v>510</v>
      </c>
      <c r="B511" s="5" t="s">
        <v>1527</v>
      </c>
      <c r="C511" s="5" t="s">
        <v>97</v>
      </c>
      <c r="D511" s="5" t="s">
        <v>3074</v>
      </c>
      <c r="E511" s="5" t="s">
        <v>3075</v>
      </c>
      <c r="F511" s="5" t="s">
        <v>3076</v>
      </c>
      <c r="G511" s="5" t="s">
        <v>1771</v>
      </c>
      <c r="J511" s="5" t="s">
        <v>3180</v>
      </c>
    </row>
    <row r="512" spans="1:10">
      <c r="A512" s="5">
        <v>511</v>
      </c>
      <c r="B512" s="5" t="s">
        <v>1527</v>
      </c>
      <c r="C512" s="5" t="s">
        <v>97</v>
      </c>
      <c r="D512" s="5" t="s">
        <v>3077</v>
      </c>
      <c r="E512" s="5" t="s">
        <v>3078</v>
      </c>
      <c r="F512" s="5" t="s">
        <v>3079</v>
      </c>
      <c r="G512" s="5" t="s">
        <v>1795</v>
      </c>
      <c r="J512" s="5" t="s">
        <v>3180</v>
      </c>
    </row>
    <row r="513" spans="1:10">
      <c r="A513" s="5">
        <v>512</v>
      </c>
      <c r="B513" s="5" t="s">
        <v>1527</v>
      </c>
      <c r="C513" s="5" t="s">
        <v>97</v>
      </c>
      <c r="D513" s="5" t="s">
        <v>3080</v>
      </c>
      <c r="E513" s="5" t="s">
        <v>3081</v>
      </c>
      <c r="F513" s="5" t="s">
        <v>3082</v>
      </c>
      <c r="G513" s="5" t="s">
        <v>1879</v>
      </c>
      <c r="J513" s="5" t="s">
        <v>3180</v>
      </c>
    </row>
    <row r="514" spans="1:10">
      <c r="A514" s="5">
        <v>513</v>
      </c>
      <c r="B514" s="5" t="s">
        <v>1527</v>
      </c>
      <c r="C514" s="5" t="s">
        <v>97</v>
      </c>
      <c r="D514" s="5" t="s">
        <v>3083</v>
      </c>
      <c r="E514" s="5" t="s">
        <v>3084</v>
      </c>
      <c r="F514" s="5" t="s">
        <v>3085</v>
      </c>
      <c r="G514" s="5" t="s">
        <v>1925</v>
      </c>
      <c r="J514" s="5" t="s">
        <v>3180</v>
      </c>
    </row>
    <row r="515" spans="1:10">
      <c r="A515" s="5">
        <v>514</v>
      </c>
      <c r="B515" s="5" t="s">
        <v>1527</v>
      </c>
      <c r="C515" s="5" t="s">
        <v>97</v>
      </c>
      <c r="D515" s="5" t="s">
        <v>3086</v>
      </c>
      <c r="E515" s="5" t="s">
        <v>3087</v>
      </c>
      <c r="F515" s="5" t="s">
        <v>3088</v>
      </c>
      <c r="G515" s="5" t="s">
        <v>1719</v>
      </c>
      <c r="H515" s="5" t="s">
        <v>3089</v>
      </c>
      <c r="J515" s="5" t="s">
        <v>3180</v>
      </c>
    </row>
    <row r="516" spans="1:10">
      <c r="A516" s="5">
        <v>515</v>
      </c>
      <c r="B516" s="5" t="s">
        <v>1527</v>
      </c>
      <c r="C516" s="5" t="s">
        <v>97</v>
      </c>
      <c r="D516" s="5" t="s">
        <v>3090</v>
      </c>
      <c r="E516" s="5" t="s">
        <v>3091</v>
      </c>
      <c r="F516" s="5" t="s">
        <v>3092</v>
      </c>
      <c r="G516" s="5" t="s">
        <v>1719</v>
      </c>
      <c r="J516" s="5" t="s">
        <v>3180</v>
      </c>
    </row>
    <row r="517" spans="1:10">
      <c r="A517" s="5">
        <v>516</v>
      </c>
      <c r="B517" s="5" t="s">
        <v>1527</v>
      </c>
      <c r="C517" s="5" t="s">
        <v>97</v>
      </c>
      <c r="D517" s="5" t="s">
        <v>3093</v>
      </c>
      <c r="E517" s="5" t="s">
        <v>3094</v>
      </c>
      <c r="F517" s="5" t="s">
        <v>3095</v>
      </c>
      <c r="G517" s="5" t="s">
        <v>1764</v>
      </c>
      <c r="J517" s="5" t="s">
        <v>3180</v>
      </c>
    </row>
    <row r="518" spans="1:10">
      <c r="A518" s="5">
        <v>517</v>
      </c>
      <c r="B518" s="5" t="s">
        <v>1527</v>
      </c>
      <c r="C518" s="5" t="s">
        <v>97</v>
      </c>
      <c r="D518" s="5" t="s">
        <v>3096</v>
      </c>
      <c r="E518" s="5" t="s">
        <v>3097</v>
      </c>
      <c r="F518" s="5" t="s">
        <v>3098</v>
      </c>
      <c r="G518" s="5" t="s">
        <v>1554</v>
      </c>
      <c r="J518" s="5" t="s">
        <v>3180</v>
      </c>
    </row>
    <row r="519" spans="1:10">
      <c r="A519" s="5">
        <v>518</v>
      </c>
      <c r="B519" s="5" t="s">
        <v>1527</v>
      </c>
      <c r="C519" s="5" t="s">
        <v>97</v>
      </c>
      <c r="D519" s="5" t="s">
        <v>1799</v>
      </c>
      <c r="E519" s="5" t="s">
        <v>3100</v>
      </c>
      <c r="F519" s="5" t="s">
        <v>1800</v>
      </c>
      <c r="G519" s="5" t="s">
        <v>1801</v>
      </c>
      <c r="J519" s="5" t="s">
        <v>3180</v>
      </c>
    </row>
    <row r="520" spans="1:10">
      <c r="A520" s="5">
        <v>519</v>
      </c>
      <c r="B520" s="5" t="s">
        <v>1527</v>
      </c>
      <c r="C520" s="5" t="s">
        <v>97</v>
      </c>
      <c r="D520" s="5" t="s">
        <v>3099</v>
      </c>
      <c r="E520" s="5" t="s">
        <v>3100</v>
      </c>
      <c r="F520" s="5" t="s">
        <v>1800</v>
      </c>
      <c r="G520" s="5" t="s">
        <v>1664</v>
      </c>
      <c r="J520" s="5" t="s">
        <v>3180</v>
      </c>
    </row>
    <row r="521" spans="1:10">
      <c r="A521" s="5">
        <v>520</v>
      </c>
      <c r="B521" s="5" t="s">
        <v>1527</v>
      </c>
      <c r="C521" s="5" t="s">
        <v>97</v>
      </c>
      <c r="D521" s="5" t="s">
        <v>3101</v>
      </c>
      <c r="E521" s="5" t="s">
        <v>3102</v>
      </c>
      <c r="F521" s="5" t="s">
        <v>3103</v>
      </c>
      <c r="G521" s="5" t="s">
        <v>1908</v>
      </c>
      <c r="J521" s="5" t="s">
        <v>3180</v>
      </c>
    </row>
    <row r="522" spans="1:10">
      <c r="A522" s="5">
        <v>521</v>
      </c>
      <c r="B522" s="5" t="s">
        <v>1527</v>
      </c>
      <c r="C522" s="5" t="s">
        <v>97</v>
      </c>
      <c r="D522" s="5" t="s">
        <v>3104</v>
      </c>
      <c r="E522" s="5" t="s">
        <v>3105</v>
      </c>
      <c r="F522" s="5" t="s">
        <v>3106</v>
      </c>
      <c r="G522" s="5" t="s">
        <v>1701</v>
      </c>
      <c r="J522" s="5" t="s">
        <v>3180</v>
      </c>
    </row>
    <row r="523" spans="1:10">
      <c r="A523" s="5">
        <v>522</v>
      </c>
      <c r="B523" s="5" t="s">
        <v>1527</v>
      </c>
      <c r="C523" s="5" t="s">
        <v>97</v>
      </c>
      <c r="D523" s="5" t="s">
        <v>3107</v>
      </c>
      <c r="E523" s="5" t="s">
        <v>3108</v>
      </c>
      <c r="F523" s="5" t="s">
        <v>3109</v>
      </c>
      <c r="G523" s="5" t="s">
        <v>1590</v>
      </c>
      <c r="J523" s="5" t="s">
        <v>3180</v>
      </c>
    </row>
    <row r="524" spans="1:10">
      <c r="A524" s="5">
        <v>523</v>
      </c>
      <c r="B524" s="5" t="s">
        <v>1527</v>
      </c>
      <c r="C524" s="5" t="s">
        <v>97</v>
      </c>
      <c r="D524" s="5" t="s">
        <v>3110</v>
      </c>
      <c r="E524" s="5" t="s">
        <v>3111</v>
      </c>
      <c r="F524" s="5" t="s">
        <v>3112</v>
      </c>
      <c r="G524" s="5" t="s">
        <v>1672</v>
      </c>
      <c r="J524" s="5" t="s">
        <v>3180</v>
      </c>
    </row>
    <row r="525" spans="1:10">
      <c r="A525" s="5">
        <v>524</v>
      </c>
      <c r="B525" s="5" t="s">
        <v>1527</v>
      </c>
      <c r="C525" s="5" t="s">
        <v>97</v>
      </c>
      <c r="D525" s="5" t="s">
        <v>3113</v>
      </c>
      <c r="E525" s="5" t="s">
        <v>3114</v>
      </c>
      <c r="F525" s="5" t="s">
        <v>3115</v>
      </c>
      <c r="G525" s="5" t="s">
        <v>3116</v>
      </c>
      <c r="J525" s="5" t="s">
        <v>3180</v>
      </c>
    </row>
    <row r="526" spans="1:10">
      <c r="A526" s="5">
        <v>525</v>
      </c>
      <c r="B526" s="5" t="s">
        <v>1527</v>
      </c>
      <c r="C526" s="5" t="s">
        <v>97</v>
      </c>
      <c r="D526" s="5" t="s">
        <v>3117</v>
      </c>
      <c r="E526" s="5" t="s">
        <v>3118</v>
      </c>
      <c r="F526" s="5" t="s">
        <v>3119</v>
      </c>
      <c r="G526" s="5" t="s">
        <v>1539</v>
      </c>
      <c r="J526" s="5" t="s">
        <v>3180</v>
      </c>
    </row>
    <row r="527" spans="1:10">
      <c r="A527" s="5">
        <v>526</v>
      </c>
      <c r="B527" s="5" t="s">
        <v>1527</v>
      </c>
      <c r="C527" s="5" t="s">
        <v>97</v>
      </c>
      <c r="D527" s="5" t="s">
        <v>3120</v>
      </c>
      <c r="E527" s="5" t="s">
        <v>3121</v>
      </c>
      <c r="F527" s="5" t="s">
        <v>3122</v>
      </c>
      <c r="G527" s="5" t="s">
        <v>1576</v>
      </c>
      <c r="J527" s="5" t="s">
        <v>3180</v>
      </c>
    </row>
    <row r="528" spans="1:10">
      <c r="A528" s="5">
        <v>527</v>
      </c>
      <c r="B528" s="5" t="s">
        <v>1527</v>
      </c>
      <c r="C528" s="5" t="s">
        <v>97</v>
      </c>
      <c r="D528" s="5" t="s">
        <v>3123</v>
      </c>
      <c r="E528" s="5" t="s">
        <v>3124</v>
      </c>
      <c r="F528" s="5" t="s">
        <v>3125</v>
      </c>
      <c r="G528" s="5" t="s">
        <v>1701</v>
      </c>
      <c r="H528" s="5" t="s">
        <v>3126</v>
      </c>
      <c r="J528" s="5" t="s">
        <v>3180</v>
      </c>
    </row>
    <row r="529" spans="1:10">
      <c r="A529" s="5">
        <v>528</v>
      </c>
      <c r="B529" s="5" t="s">
        <v>1527</v>
      </c>
      <c r="C529" s="5" t="s">
        <v>97</v>
      </c>
      <c r="D529" s="5" t="s">
        <v>3127</v>
      </c>
      <c r="E529" s="5" t="s">
        <v>3128</v>
      </c>
      <c r="F529" s="5" t="s">
        <v>3129</v>
      </c>
      <c r="G529" s="5" t="s">
        <v>2492</v>
      </c>
      <c r="J529" s="5" t="s">
        <v>3180</v>
      </c>
    </row>
    <row r="530" spans="1:10">
      <c r="A530" s="5">
        <v>529</v>
      </c>
      <c r="B530" s="5" t="s">
        <v>1527</v>
      </c>
      <c r="C530" s="5" t="s">
        <v>97</v>
      </c>
      <c r="D530" s="5" t="s">
        <v>3130</v>
      </c>
      <c r="E530" s="5" t="s">
        <v>3131</v>
      </c>
      <c r="F530" s="5" t="s">
        <v>3132</v>
      </c>
      <c r="G530" s="5" t="s">
        <v>1795</v>
      </c>
      <c r="H530" s="5" t="s">
        <v>3133</v>
      </c>
      <c r="J530" s="5" t="s">
        <v>3180</v>
      </c>
    </row>
    <row r="531" spans="1:10">
      <c r="A531" s="5">
        <v>530</v>
      </c>
      <c r="B531" s="5" t="s">
        <v>1527</v>
      </c>
      <c r="C531" s="5" t="s">
        <v>97</v>
      </c>
      <c r="D531" s="5" t="s">
        <v>3134</v>
      </c>
      <c r="E531" s="5" t="s">
        <v>3135</v>
      </c>
      <c r="F531" s="5" t="s">
        <v>3136</v>
      </c>
      <c r="G531" s="5" t="s">
        <v>3137</v>
      </c>
      <c r="J531" s="5" t="s">
        <v>3180</v>
      </c>
    </row>
    <row r="532" spans="1:10">
      <c r="A532" s="5">
        <v>531</v>
      </c>
      <c r="B532" s="5" t="s">
        <v>1527</v>
      </c>
      <c r="C532" s="5" t="s">
        <v>97</v>
      </c>
      <c r="D532" s="5" t="s">
        <v>3138</v>
      </c>
      <c r="E532" s="5" t="s">
        <v>3139</v>
      </c>
      <c r="F532" s="5" t="s">
        <v>3140</v>
      </c>
      <c r="G532" s="5" t="s">
        <v>2337</v>
      </c>
      <c r="J532" s="5" t="s">
        <v>3180</v>
      </c>
    </row>
    <row r="533" spans="1:10">
      <c r="A533" s="5">
        <v>532</v>
      </c>
      <c r="B533" s="5" t="s">
        <v>1527</v>
      </c>
      <c r="C533" s="5" t="s">
        <v>97</v>
      </c>
      <c r="D533" s="5" t="s">
        <v>3141</v>
      </c>
      <c r="E533" s="5" t="s">
        <v>3142</v>
      </c>
      <c r="F533" s="5" t="s">
        <v>3143</v>
      </c>
      <c r="G533" s="5" t="s">
        <v>1749</v>
      </c>
      <c r="H533" s="5" t="s">
        <v>3126</v>
      </c>
      <c r="J533" s="5" t="s">
        <v>3180</v>
      </c>
    </row>
    <row r="534" spans="1:10">
      <c r="A534" s="5">
        <v>533</v>
      </c>
      <c r="B534" s="5" t="s">
        <v>1527</v>
      </c>
      <c r="C534" s="5" t="s">
        <v>97</v>
      </c>
      <c r="D534" s="5" t="s">
        <v>3144</v>
      </c>
      <c r="E534" s="5" t="s">
        <v>3145</v>
      </c>
      <c r="F534" s="5" t="s">
        <v>3146</v>
      </c>
      <c r="G534" s="5" t="s">
        <v>1749</v>
      </c>
      <c r="J534" s="5" t="s">
        <v>3180</v>
      </c>
    </row>
    <row r="535" spans="1:10">
      <c r="A535" s="5">
        <v>534</v>
      </c>
      <c r="B535" s="5" t="s">
        <v>1527</v>
      </c>
      <c r="C535" s="5" t="s">
        <v>97</v>
      </c>
      <c r="D535" s="5" t="s">
        <v>3147</v>
      </c>
      <c r="E535" s="5" t="s">
        <v>3148</v>
      </c>
      <c r="F535" s="5" t="s">
        <v>3149</v>
      </c>
      <c r="G535" s="5" t="s">
        <v>2337</v>
      </c>
      <c r="J535" s="5" t="s">
        <v>3180</v>
      </c>
    </row>
    <row r="536" spans="1:10">
      <c r="A536" s="5">
        <v>535</v>
      </c>
      <c r="B536" s="5" t="s">
        <v>1527</v>
      </c>
      <c r="C536" s="5" t="s">
        <v>97</v>
      </c>
      <c r="D536" s="5" t="s">
        <v>3150</v>
      </c>
      <c r="E536" s="5" t="s">
        <v>3151</v>
      </c>
      <c r="F536" s="5" t="s">
        <v>3152</v>
      </c>
      <c r="G536" s="5" t="s">
        <v>1795</v>
      </c>
      <c r="H536" s="5" t="s">
        <v>3153</v>
      </c>
      <c r="J536" s="5" t="s">
        <v>3180</v>
      </c>
    </row>
    <row r="537" spans="1:10">
      <c r="A537" s="5">
        <v>536</v>
      </c>
      <c r="B537" s="5" t="s">
        <v>1527</v>
      </c>
      <c r="C537" s="5" t="s">
        <v>97</v>
      </c>
      <c r="D537" s="5" t="s">
        <v>3154</v>
      </c>
      <c r="E537" s="5" t="s">
        <v>3155</v>
      </c>
      <c r="F537" s="5" t="s">
        <v>3156</v>
      </c>
      <c r="G537" s="5" t="s">
        <v>1771</v>
      </c>
      <c r="J537" s="5" t="s">
        <v>3180</v>
      </c>
    </row>
    <row r="538" spans="1:10">
      <c r="A538" s="5">
        <v>537</v>
      </c>
      <c r="B538" s="5" t="s">
        <v>1527</v>
      </c>
      <c r="C538" s="5" t="s">
        <v>97</v>
      </c>
      <c r="D538" s="5" t="s">
        <v>3157</v>
      </c>
      <c r="E538" s="5" t="s">
        <v>3158</v>
      </c>
      <c r="F538" s="5" t="s">
        <v>3159</v>
      </c>
      <c r="G538" s="5" t="s">
        <v>2736</v>
      </c>
      <c r="J538" s="5" t="s">
        <v>3180</v>
      </c>
    </row>
    <row r="539" spans="1:10">
      <c r="A539" s="5">
        <v>538</v>
      </c>
      <c r="B539" s="5" t="s">
        <v>1527</v>
      </c>
      <c r="C539" s="5" t="s">
        <v>97</v>
      </c>
      <c r="D539" s="5" t="s">
        <v>3160</v>
      </c>
      <c r="E539" s="5" t="s">
        <v>3161</v>
      </c>
      <c r="F539" s="5" t="s">
        <v>3162</v>
      </c>
      <c r="G539" s="5" t="s">
        <v>3163</v>
      </c>
      <c r="J539" s="5" t="s">
        <v>3180</v>
      </c>
    </row>
    <row r="540" spans="1:10">
      <c r="A540" s="5">
        <v>539</v>
      </c>
      <c r="B540" s="5" t="s">
        <v>1527</v>
      </c>
      <c r="C540" s="5" t="s">
        <v>97</v>
      </c>
      <c r="D540" s="5" t="s">
        <v>3164</v>
      </c>
      <c r="E540" s="5" t="s">
        <v>3165</v>
      </c>
      <c r="F540" s="5" t="s">
        <v>3166</v>
      </c>
      <c r="G540" s="5" t="s">
        <v>3167</v>
      </c>
      <c r="J540" s="5" t="s">
        <v>3180</v>
      </c>
    </row>
    <row r="541" spans="1:10">
      <c r="A541" s="5">
        <v>540</v>
      </c>
      <c r="B541" s="5" t="s">
        <v>1527</v>
      </c>
      <c r="C541" s="5" t="s">
        <v>97</v>
      </c>
      <c r="D541" s="5" t="s">
        <v>3168</v>
      </c>
      <c r="E541" s="5" t="s">
        <v>3169</v>
      </c>
      <c r="F541" s="5" t="s">
        <v>1530</v>
      </c>
      <c r="G541" s="5" t="s">
        <v>3170</v>
      </c>
      <c r="J541" s="5" t="s">
        <v>3180</v>
      </c>
    </row>
    <row r="542" spans="1:10">
      <c r="A542" s="5">
        <v>541</v>
      </c>
      <c r="B542" s="5" t="s">
        <v>1527</v>
      </c>
      <c r="C542" s="5" t="s">
        <v>97</v>
      </c>
      <c r="D542" s="5" t="s">
        <v>3171</v>
      </c>
      <c r="E542" s="5" t="s">
        <v>3172</v>
      </c>
      <c r="F542" s="5" t="s">
        <v>1530</v>
      </c>
      <c r="G542" s="5" t="s">
        <v>3173</v>
      </c>
      <c r="J542" s="5" t="s">
        <v>3180</v>
      </c>
    </row>
    <row r="543" spans="1:10">
      <c r="A543" s="5">
        <v>542</v>
      </c>
      <c r="B543" s="5" t="s">
        <v>1527</v>
      </c>
      <c r="C543" s="5" t="s">
        <v>97</v>
      </c>
      <c r="D543" s="5" t="s">
        <v>3174</v>
      </c>
      <c r="E543" s="5" t="s">
        <v>3175</v>
      </c>
      <c r="F543" s="5" t="s">
        <v>3176</v>
      </c>
      <c r="G543" s="5" t="s">
        <v>3048</v>
      </c>
      <c r="J543" s="5" t="s">
        <v>3180</v>
      </c>
    </row>
    <row r="544" spans="1:10">
      <c r="A544" s="5">
        <v>543</v>
      </c>
      <c r="B544" s="5" t="s">
        <v>1527</v>
      </c>
      <c r="C544" s="5" t="s">
        <v>97</v>
      </c>
      <c r="D544" s="5" t="s">
        <v>3177</v>
      </c>
      <c r="E544" s="5" t="s">
        <v>3178</v>
      </c>
      <c r="F544" s="5" t="s">
        <v>1530</v>
      </c>
      <c r="G544" s="5" t="s">
        <v>3179</v>
      </c>
      <c r="J544" s="5" t="s">
        <v>3180</v>
      </c>
    </row>
  </sheetData>
  <sheetProtection formatColumns="0" formatRows="0"/>
  <phoneticPr fontId="14" type="noConversion"/>
  <pageMargins left="0.75" right="0.75" top="1" bottom="1" header="0.5" footer="0.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modClassifierValidate">
    <tabColor indexed="47"/>
  </sheetPr>
  <dimension ref="A1"/>
  <sheetViews>
    <sheetView showGridLines="0" zoomScaleNormal="100" workbookViewId="0"/>
  </sheetViews>
  <sheetFormatPr defaultRowHeight="11.25"/>
  <cols>
    <col min="1" max="16384" width="9.140625" style="3"/>
  </cols>
  <sheetData/>
  <phoneticPr fontId="14"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02">
    <tabColor rgb="FFCCCCFF"/>
  </sheetPr>
  <dimension ref="A1:X40"/>
  <sheetViews>
    <sheetView showGridLines="0" topLeftCell="C4" zoomScaleNormal="100" workbookViewId="0">
      <selection activeCell="E32" sqref="E32:W32"/>
    </sheetView>
  </sheetViews>
  <sheetFormatPr defaultRowHeight="11.25"/>
  <cols>
    <col min="1" max="2" width="3.7109375" style="210" hidden="1" customWidth="1"/>
    <col min="3" max="3" width="3.7109375" style="102" bestFit="1" customWidth="1"/>
    <col min="4" max="4" width="6.140625" style="102" customWidth="1"/>
    <col min="5" max="5" width="65" style="102" customWidth="1"/>
    <col min="6" max="6" width="33.85546875" style="102" customWidth="1"/>
    <col min="7" max="7" width="8.5703125" style="102" customWidth="1"/>
    <col min="8" max="8" width="3.7109375" style="102" customWidth="1"/>
    <col min="9" max="9" width="5.42578125" style="102" customWidth="1"/>
    <col min="10" max="10" width="47.85546875" style="102" customWidth="1"/>
    <col min="11" max="12" width="3.7109375" style="102" customWidth="1"/>
    <col min="13" max="13" width="5.7109375" style="102" customWidth="1"/>
    <col min="14" max="14" width="28.140625" style="102" customWidth="1"/>
    <col min="15" max="16" width="3.7109375" style="102" customWidth="1"/>
    <col min="17" max="17" width="5.7109375" style="102" customWidth="1"/>
    <col min="18" max="18" width="34.42578125" style="102" customWidth="1"/>
    <col min="19" max="20" width="3.7109375" style="535" customWidth="1"/>
    <col min="21" max="21" width="5.7109375" style="535" customWidth="1"/>
    <col min="22" max="22" width="34.42578125" style="535" customWidth="1"/>
    <col min="23" max="23" width="30.7109375" style="102" customWidth="1"/>
    <col min="24" max="24" width="3.7109375" style="102" customWidth="1"/>
    <col min="25" max="16384" width="9.140625" style="102"/>
  </cols>
  <sheetData>
    <row r="1" spans="1:24" ht="11.25" hidden="1" customHeight="1">
      <c r="A1" s="216"/>
    </row>
    <row r="2" spans="1:24" ht="11.25" hidden="1" customHeight="1"/>
    <row r="3" spans="1:24" ht="11.25" hidden="1" customHeight="1"/>
    <row r="4" spans="1:24" ht="3" customHeight="1"/>
    <row r="5" spans="1:24" s="120" customFormat="1" ht="29.1" customHeight="1">
      <c r="A5" s="211"/>
      <c r="B5" s="211"/>
      <c r="D5" s="1218" t="s">
        <v>714</v>
      </c>
      <c r="E5" s="1219"/>
      <c r="F5" s="1219"/>
      <c r="G5" s="1219"/>
      <c r="H5" s="1219"/>
      <c r="I5" s="1219"/>
      <c r="J5" s="1220"/>
      <c r="K5" s="437"/>
      <c r="L5" s="176"/>
      <c r="M5" s="176"/>
      <c r="N5" s="176"/>
      <c r="O5" s="176"/>
      <c r="P5" s="176"/>
      <c r="Q5" s="176"/>
      <c r="R5" s="176"/>
      <c r="S5" s="569"/>
      <c r="T5" s="569"/>
      <c r="U5" s="569"/>
      <c r="V5" s="569"/>
      <c r="W5" s="176"/>
    </row>
    <row r="6" spans="1:24" s="470" customFormat="1" ht="3" customHeight="1">
      <c r="A6" s="312"/>
      <c r="B6" s="312"/>
      <c r="D6" s="1248"/>
      <c r="E6" s="1249"/>
      <c r="F6" s="1249"/>
      <c r="G6" s="1249"/>
      <c r="H6" s="1249"/>
      <c r="I6" s="1249"/>
      <c r="J6" s="1250"/>
      <c r="S6" s="647"/>
      <c r="T6" s="647"/>
      <c r="U6" s="647"/>
      <c r="V6" s="647"/>
    </row>
    <row r="7" spans="1:24" s="470" customFormat="1" ht="5.25" hidden="1" customHeight="1">
      <c r="A7" s="312"/>
      <c r="B7" s="312"/>
      <c r="E7" s="1251"/>
      <c r="F7" s="1251"/>
      <c r="G7" s="1240"/>
      <c r="H7" s="1240"/>
      <c r="I7" s="1240"/>
      <c r="J7" s="1240"/>
      <c r="S7" s="647"/>
      <c r="T7" s="647"/>
      <c r="U7" s="647"/>
      <c r="V7" s="647"/>
    </row>
    <row r="8" spans="1:24" s="470" customFormat="1" ht="5.25" hidden="1" customHeight="1">
      <c r="A8" s="312"/>
      <c r="B8" s="312"/>
      <c r="E8" s="1251"/>
      <c r="F8" s="1251"/>
      <c r="G8" s="1240"/>
      <c r="H8" s="1240"/>
      <c r="I8" s="1240"/>
      <c r="J8" s="1240"/>
      <c r="S8" s="647"/>
      <c r="T8" s="647"/>
      <c r="U8" s="647"/>
      <c r="V8" s="647"/>
    </row>
    <row r="9" spans="1:24" s="470" customFormat="1" ht="5.25" hidden="1" customHeight="1">
      <c r="A9" s="312"/>
      <c r="B9" s="312"/>
      <c r="E9" s="1251"/>
      <c r="F9" s="1251"/>
      <c r="G9" s="1240"/>
      <c r="H9" s="1240"/>
      <c r="I9" s="1240"/>
      <c r="J9" s="1240"/>
      <c r="S9" s="647"/>
      <c r="T9" s="647"/>
      <c r="U9" s="647"/>
      <c r="V9" s="647"/>
    </row>
    <row r="10" spans="1:24" s="647" customFormat="1" ht="5.25" hidden="1">
      <c r="A10" s="312"/>
      <c r="B10" s="312"/>
      <c r="E10" s="1252"/>
      <c r="F10" s="1252"/>
      <c r="G10" s="842"/>
      <c r="H10" s="466"/>
      <c r="I10" s="795"/>
      <c r="J10" s="795"/>
    </row>
    <row r="11" spans="1:24" s="159" customFormat="1" ht="18.75" hidden="1" customHeight="1">
      <c r="A11" s="312"/>
      <c r="B11" s="312"/>
      <c r="D11" s="152"/>
      <c r="E11" s="1253" t="s">
        <v>721</v>
      </c>
      <c r="F11" s="1253"/>
      <c r="G11" s="1151" t="s">
        <v>85</v>
      </c>
      <c r="H11" s="468"/>
      <c r="I11" s="166"/>
      <c r="J11" s="152"/>
      <c r="K11" s="153"/>
      <c r="L11" s="152"/>
      <c r="M11" s="152"/>
      <c r="N11" s="153"/>
      <c r="O11" s="153"/>
      <c r="P11" s="152"/>
      <c r="Q11" s="152"/>
      <c r="R11" s="153"/>
      <c r="S11" s="555"/>
      <c r="T11" s="554"/>
      <c r="U11" s="554"/>
      <c r="V11" s="555"/>
    </row>
    <row r="12" spans="1:24" s="470" customFormat="1" ht="18.75" hidden="1">
      <c r="A12" s="312"/>
      <c r="B12" s="312"/>
      <c r="E12" s="1253" t="s">
        <v>722</v>
      </c>
      <c r="F12" s="1253"/>
      <c r="G12" s="1151" t="s">
        <v>85</v>
      </c>
      <c r="H12" s="468"/>
      <c r="I12" s="466"/>
      <c r="J12" s="469"/>
      <c r="K12" s="465"/>
      <c r="L12" s="465"/>
      <c r="M12" s="465"/>
      <c r="N12" s="464"/>
      <c r="O12" s="465"/>
      <c r="P12" s="465"/>
      <c r="Q12" s="465"/>
      <c r="R12" s="464"/>
      <c r="S12" s="646"/>
      <c r="T12" s="646"/>
      <c r="U12" s="646"/>
      <c r="V12" s="645"/>
    </row>
    <row r="13" spans="1:24" s="470" customFormat="1" ht="5.25" hidden="1" customHeight="1">
      <c r="A13" s="312"/>
      <c r="B13" s="312"/>
      <c r="E13" s="1247"/>
      <c r="F13" s="1247"/>
      <c r="G13" s="467"/>
      <c r="H13" s="466"/>
      <c r="I13" s="465"/>
      <c r="J13" s="465"/>
      <c r="K13" s="465"/>
      <c r="L13" s="465"/>
      <c r="M13" s="465"/>
      <c r="N13" s="464"/>
      <c r="O13" s="465"/>
      <c r="P13" s="465"/>
      <c r="Q13" s="465"/>
      <c r="R13" s="464"/>
      <c r="S13" s="646"/>
      <c r="T13" s="646"/>
      <c r="U13" s="646"/>
      <c r="V13" s="645"/>
    </row>
    <row r="14" spans="1:24" s="470" customFormat="1" ht="5.25" hidden="1" customHeight="1">
      <c r="A14" s="312"/>
      <c r="B14" s="312"/>
      <c r="S14" s="647"/>
      <c r="T14" s="647"/>
      <c r="U14" s="647"/>
      <c r="V14" s="647"/>
    </row>
    <row r="15" spans="1:24" s="463" customFormat="1" ht="5.25" hidden="1" customHeight="1">
      <c r="A15" s="472"/>
      <c r="B15" s="472"/>
      <c r="S15" s="644"/>
      <c r="T15" s="644"/>
      <c r="U15" s="644"/>
      <c r="V15" s="644"/>
    </row>
    <row r="16" spans="1:24" s="120" customFormat="1" ht="3" customHeight="1">
      <c r="A16" s="211"/>
      <c r="B16" s="211"/>
      <c r="D16" s="313"/>
      <c r="E16" s="313"/>
      <c r="F16" s="313"/>
      <c r="G16" s="313"/>
      <c r="H16" s="313"/>
      <c r="I16" s="313"/>
      <c r="J16" s="313"/>
      <c r="K16" s="313"/>
      <c r="L16" s="313"/>
      <c r="M16" s="313"/>
      <c r="N16" s="313"/>
      <c r="O16" s="313"/>
      <c r="P16" s="313"/>
      <c r="Q16" s="313"/>
      <c r="R16" s="313"/>
      <c r="S16" s="313"/>
      <c r="T16" s="313"/>
      <c r="U16" s="313"/>
      <c r="V16" s="313"/>
      <c r="W16" s="313"/>
      <c r="X16" s="154"/>
    </row>
    <row r="17" spans="1:24" ht="27" customHeight="1">
      <c r="D17" s="1241" t="s">
        <v>92</v>
      </c>
      <c r="E17" s="1241" t="s">
        <v>297</v>
      </c>
      <c r="F17" s="1241" t="s">
        <v>80</v>
      </c>
      <c r="G17" s="1241" t="s">
        <v>439</v>
      </c>
      <c r="H17" s="1241" t="s">
        <v>92</v>
      </c>
      <c r="I17" s="1241"/>
      <c r="J17" s="1241" t="s">
        <v>20</v>
      </c>
      <c r="K17" s="1243" t="s">
        <v>480</v>
      </c>
      <c r="L17" s="1243"/>
      <c r="M17" s="1243"/>
      <c r="N17" s="1243"/>
      <c r="O17" s="1243" t="s">
        <v>712</v>
      </c>
      <c r="P17" s="1243"/>
      <c r="Q17" s="1243"/>
      <c r="R17" s="1243"/>
      <c r="S17" s="1243" t="s">
        <v>713</v>
      </c>
      <c r="T17" s="1243"/>
      <c r="U17" s="1243"/>
      <c r="V17" s="1243"/>
      <c r="W17" s="1241" t="s">
        <v>244</v>
      </c>
    </row>
    <row r="18" spans="1:24" ht="30.75" customHeight="1">
      <c r="D18" s="1241"/>
      <c r="E18" s="1241"/>
      <c r="F18" s="1241"/>
      <c r="G18" s="1241"/>
      <c r="H18" s="1241"/>
      <c r="I18" s="1241"/>
      <c r="J18" s="1241"/>
      <c r="K18" s="115" t="s">
        <v>300</v>
      </c>
      <c r="L18" s="1241" t="s">
        <v>92</v>
      </c>
      <c r="M18" s="1241"/>
      <c r="N18" s="115" t="s">
        <v>230</v>
      </c>
      <c r="O18" s="115" t="s">
        <v>300</v>
      </c>
      <c r="P18" s="1241" t="s">
        <v>92</v>
      </c>
      <c r="Q18" s="1241"/>
      <c r="R18" s="115" t="s">
        <v>230</v>
      </c>
      <c r="S18" s="542" t="s">
        <v>300</v>
      </c>
      <c r="T18" s="1241" t="s">
        <v>92</v>
      </c>
      <c r="U18" s="1241"/>
      <c r="V18" s="542" t="s">
        <v>400</v>
      </c>
      <c r="W18" s="1241"/>
    </row>
    <row r="19" spans="1:24" s="406" customFormat="1" ht="12" customHeight="1">
      <c r="A19" s="405"/>
      <c r="B19" s="405"/>
      <c r="D19" s="42" t="s">
        <v>93</v>
      </c>
      <c r="E19" s="42" t="s">
        <v>49</v>
      </c>
      <c r="F19" s="42" t="s">
        <v>50</v>
      </c>
      <c r="G19" s="42" t="s">
        <v>51</v>
      </c>
      <c r="H19" s="1242" t="s">
        <v>68</v>
      </c>
      <c r="I19" s="1242"/>
      <c r="J19" s="42" t="s">
        <v>69</v>
      </c>
      <c r="K19" s="42" t="s">
        <v>183</v>
      </c>
      <c r="L19" s="1242" t="s">
        <v>184</v>
      </c>
      <c r="M19" s="1242"/>
      <c r="N19" s="42" t="s">
        <v>208</v>
      </c>
      <c r="O19" s="42" t="s">
        <v>209</v>
      </c>
      <c r="P19" s="1242" t="s">
        <v>210</v>
      </c>
      <c r="Q19" s="1242"/>
      <c r="R19" s="42" t="s">
        <v>211</v>
      </c>
      <c r="S19" s="527" t="s">
        <v>210</v>
      </c>
      <c r="T19" s="1242" t="s">
        <v>211</v>
      </c>
      <c r="U19" s="1242"/>
      <c r="V19" s="527" t="s">
        <v>212</v>
      </c>
      <c r="W19" s="42" t="s">
        <v>213</v>
      </c>
    </row>
    <row r="20" spans="1:24" ht="14.25" hidden="1" customHeight="1">
      <c r="C20" s="310"/>
      <c r="D20" s="350">
        <v>0</v>
      </c>
      <c r="E20" s="401"/>
      <c r="F20" s="401"/>
      <c r="G20" s="121"/>
      <c r="H20" s="402"/>
      <c r="I20" s="402"/>
      <c r="J20" s="221"/>
      <c r="K20" s="121"/>
      <c r="L20" s="221"/>
      <c r="M20" s="221"/>
      <c r="N20" s="403"/>
      <c r="O20" s="121"/>
      <c r="P20" s="221"/>
      <c r="Q20" s="221"/>
      <c r="R20" s="404"/>
      <c r="S20" s="544"/>
      <c r="T20" s="594"/>
      <c r="U20" s="594"/>
      <c r="V20" s="631"/>
      <c r="W20" s="121"/>
      <c r="X20" s="175"/>
    </row>
    <row r="21" spans="1:24" s="1119" customFormat="1" ht="17.100000000000001" customHeight="1">
      <c r="A21" s="750">
        <v>13</v>
      </c>
      <c r="C21" s="1149"/>
      <c r="D21" s="1230">
        <v>1</v>
      </c>
      <c r="E21" s="1231" t="s">
        <v>773</v>
      </c>
      <c r="F21" s="1233" t="s">
        <v>1504</v>
      </c>
      <c r="G21" s="1236" t="s">
        <v>85</v>
      </c>
      <c r="H21" s="1230"/>
      <c r="I21" s="1230">
        <v>1</v>
      </c>
      <c r="J21" s="1244" t="s">
        <v>3193</v>
      </c>
      <c r="K21" s="1226" t="s">
        <v>85</v>
      </c>
      <c r="L21" s="1224"/>
      <c r="M21" s="1224" t="s">
        <v>93</v>
      </c>
      <c r="N21" s="1229"/>
      <c r="O21" s="1226" t="s">
        <v>85</v>
      </c>
      <c r="P21" s="1224"/>
      <c r="Q21" s="1224" t="s">
        <v>93</v>
      </c>
      <c r="R21" s="1225"/>
      <c r="S21" s="1226" t="s">
        <v>85</v>
      </c>
      <c r="T21" s="1126"/>
      <c r="U21" s="1126" t="s">
        <v>93</v>
      </c>
      <c r="V21" s="1111"/>
      <c r="W21" s="1180"/>
    </row>
    <row r="22" spans="1:24" s="1119" customFormat="1" ht="17.100000000000001" customHeight="1">
      <c r="A22" s="750"/>
      <c r="C22" s="1131"/>
      <c r="D22" s="1230"/>
      <c r="E22" s="1231"/>
      <c r="F22" s="1234"/>
      <c r="G22" s="1236"/>
      <c r="H22" s="1230"/>
      <c r="I22" s="1230"/>
      <c r="J22" s="1245"/>
      <c r="K22" s="1226"/>
      <c r="L22" s="1224"/>
      <c r="M22" s="1224"/>
      <c r="N22" s="1229"/>
      <c r="O22" s="1226"/>
      <c r="P22" s="1224"/>
      <c r="Q22" s="1224"/>
      <c r="R22" s="1225"/>
      <c r="S22" s="1226"/>
      <c r="T22" s="1091"/>
      <c r="U22" s="1124"/>
      <c r="V22" s="1125"/>
      <c r="W22" s="748"/>
    </row>
    <row r="23" spans="1:24" s="1119" customFormat="1" ht="17.100000000000001" customHeight="1">
      <c r="A23" s="750"/>
      <c r="C23" s="1131"/>
      <c r="D23" s="1228"/>
      <c r="E23" s="1232"/>
      <c r="F23" s="1234"/>
      <c r="G23" s="1227"/>
      <c r="H23" s="1228"/>
      <c r="I23" s="1228"/>
      <c r="J23" s="1245"/>
      <c r="K23" s="1227"/>
      <c r="L23" s="1228"/>
      <c r="M23" s="1228"/>
      <c r="N23" s="1225"/>
      <c r="O23" s="1227"/>
      <c r="P23" s="1136"/>
      <c r="Q23" s="1124"/>
      <c r="R23" s="1125"/>
      <c r="S23" s="743"/>
      <c r="T23" s="743"/>
      <c r="U23" s="743"/>
      <c r="V23" s="743"/>
      <c r="W23" s="748"/>
    </row>
    <row r="24" spans="1:24" s="1119" customFormat="1" ht="15" customHeight="1">
      <c r="A24" s="750"/>
      <c r="C24" s="1131"/>
      <c r="D24" s="1228"/>
      <c r="E24" s="1232"/>
      <c r="F24" s="1234"/>
      <c r="G24" s="1227"/>
      <c r="H24" s="1228"/>
      <c r="I24" s="1228"/>
      <c r="J24" s="1246"/>
      <c r="K24" s="1227"/>
      <c r="L24" s="1124"/>
      <c r="M24" s="1125"/>
      <c r="N24" s="1125"/>
      <c r="O24" s="1125"/>
      <c r="P24" s="1125"/>
      <c r="Q24" s="1125"/>
      <c r="R24" s="1125"/>
      <c r="S24" s="743"/>
      <c r="T24" s="743"/>
      <c r="U24" s="743"/>
      <c r="V24" s="743"/>
      <c r="W24" s="748"/>
    </row>
    <row r="25" spans="1:24" s="1119" customFormat="1" ht="15" customHeight="1">
      <c r="A25" s="750"/>
      <c r="C25" s="1131"/>
      <c r="D25" s="1228"/>
      <c r="E25" s="1232"/>
      <c r="F25" s="1235"/>
      <c r="G25" s="1227"/>
      <c r="H25" s="1124"/>
      <c r="I25" s="1125"/>
      <c r="J25" s="1125"/>
      <c r="K25" s="1125"/>
      <c r="L25" s="1125"/>
      <c r="M25" s="1125"/>
      <c r="N25" s="1125"/>
      <c r="O25" s="1125"/>
      <c r="P25" s="1125"/>
      <c r="Q25" s="1125"/>
      <c r="R25" s="1125"/>
      <c r="S25" s="743"/>
      <c r="T25" s="743"/>
      <c r="U25" s="743"/>
      <c r="V25" s="743"/>
      <c r="W25" s="748"/>
    </row>
    <row r="26" spans="1:24" ht="17.100000000000001" customHeight="1">
      <c r="D26" s="117"/>
      <c r="E26" s="118"/>
      <c r="F26" s="118"/>
      <c r="G26" s="118"/>
      <c r="H26" s="118"/>
      <c r="I26" s="118"/>
      <c r="J26" s="118"/>
      <c r="K26" s="118"/>
      <c r="L26" s="118"/>
      <c r="M26" s="118"/>
      <c r="N26" s="118"/>
      <c r="O26" s="118"/>
      <c r="P26" s="118"/>
      <c r="Q26" s="118"/>
      <c r="R26" s="118"/>
      <c r="S26" s="543"/>
      <c r="T26" s="543"/>
      <c r="U26" s="543"/>
      <c r="V26" s="543"/>
      <c r="W26" s="119"/>
    </row>
    <row r="27" spans="1:24" ht="3" customHeight="1"/>
    <row r="28" spans="1:24" ht="11.25" hidden="1" customHeight="1"/>
    <row r="29" spans="1:24" ht="0.95" customHeight="1"/>
    <row r="30" spans="1:24" ht="23.25" customHeight="1"/>
    <row r="31" spans="1:24" ht="3" customHeight="1"/>
    <row r="32" spans="1:24" ht="17.100000000000001" customHeight="1">
      <c r="E32" s="1237" t="s">
        <v>738</v>
      </c>
      <c r="F32" s="1237"/>
      <c r="G32" s="1237"/>
      <c r="H32" s="1237"/>
      <c r="I32" s="1237"/>
      <c r="J32" s="1237"/>
      <c r="K32" s="1237"/>
      <c r="L32" s="1237"/>
      <c r="M32" s="1237"/>
      <c r="N32" s="1237"/>
      <c r="O32" s="1237"/>
      <c r="P32" s="1237"/>
      <c r="Q32" s="1237"/>
      <c r="R32" s="1237"/>
      <c r="S32" s="1237"/>
      <c r="T32" s="1237"/>
      <c r="U32" s="1237"/>
      <c r="V32" s="1237"/>
      <c r="W32" s="1237"/>
    </row>
    <row r="33" spans="5:23" ht="36.950000000000003" customHeight="1">
      <c r="E33" s="1238" t="s">
        <v>740</v>
      </c>
      <c r="F33" s="1239"/>
      <c r="G33" s="1239"/>
      <c r="H33" s="1239"/>
      <c r="I33" s="1239"/>
      <c r="J33" s="1239"/>
      <c r="K33" s="1239"/>
      <c r="L33" s="1239"/>
      <c r="M33" s="1239"/>
      <c r="N33" s="1239"/>
      <c r="O33" s="1239"/>
      <c r="P33" s="1239"/>
      <c r="Q33" s="1239"/>
      <c r="R33" s="1239"/>
      <c r="S33" s="1239"/>
      <c r="T33" s="1239"/>
      <c r="U33" s="1239"/>
      <c r="V33" s="1239"/>
      <c r="W33" s="1239"/>
    </row>
    <row r="34" spans="5:23" ht="17.100000000000001" customHeight="1">
      <c r="E34" s="1238" t="s">
        <v>741</v>
      </c>
      <c r="F34" s="1239"/>
      <c r="G34" s="1239"/>
      <c r="H34" s="1239"/>
      <c r="I34" s="1239"/>
      <c r="J34" s="1239"/>
      <c r="K34" s="1239"/>
      <c r="L34" s="1239"/>
      <c r="M34" s="1239"/>
      <c r="N34" s="1239"/>
      <c r="O34" s="1239"/>
      <c r="P34" s="1239"/>
      <c r="Q34" s="1239"/>
      <c r="R34" s="1239"/>
      <c r="S34" s="1239"/>
      <c r="T34" s="1239"/>
      <c r="U34" s="1239"/>
      <c r="V34" s="1239"/>
      <c r="W34" s="1239"/>
    </row>
    <row r="35" spans="5:23" ht="27" customHeight="1">
      <c r="E35" s="1238" t="s">
        <v>742</v>
      </c>
      <c r="F35" s="1239"/>
      <c r="G35" s="1239"/>
      <c r="H35" s="1239"/>
      <c r="I35" s="1239"/>
      <c r="J35" s="1239"/>
      <c r="K35" s="1239"/>
      <c r="L35" s="1239"/>
      <c r="M35" s="1239"/>
      <c r="N35" s="1239"/>
      <c r="O35" s="1239"/>
      <c r="P35" s="1239"/>
      <c r="Q35" s="1239"/>
      <c r="R35" s="1239"/>
      <c r="S35" s="1239"/>
      <c r="T35" s="1239"/>
      <c r="U35" s="1239"/>
      <c r="V35" s="1239"/>
      <c r="W35" s="1239"/>
    </row>
    <row r="36" spans="5:23" ht="17.100000000000001" customHeight="1">
      <c r="E36" s="1238" t="s">
        <v>743</v>
      </c>
      <c r="F36" s="1239"/>
      <c r="G36" s="1239"/>
      <c r="H36" s="1239"/>
      <c r="I36" s="1239"/>
      <c r="J36" s="1239"/>
      <c r="K36" s="1239"/>
      <c r="L36" s="1239"/>
      <c r="M36" s="1239"/>
      <c r="N36" s="1239"/>
      <c r="O36" s="1239"/>
      <c r="P36" s="1239"/>
      <c r="Q36" s="1239"/>
      <c r="R36" s="1239"/>
      <c r="S36" s="1239"/>
      <c r="T36" s="1239"/>
      <c r="U36" s="1239"/>
      <c r="V36" s="1239"/>
      <c r="W36" s="1239"/>
    </row>
    <row r="37" spans="5:23" ht="15" customHeight="1">
      <c r="E37" s="794"/>
      <c r="F37" s="218"/>
      <c r="G37" s="218"/>
      <c r="H37" s="218"/>
      <c r="I37" s="218"/>
      <c r="J37" s="218"/>
      <c r="K37" s="218"/>
      <c r="L37" s="218"/>
      <c r="M37" s="218"/>
      <c r="N37" s="218"/>
      <c r="O37" s="218"/>
      <c r="P37" s="218"/>
      <c r="Q37" s="218"/>
      <c r="R37" s="218"/>
      <c r="S37" s="218"/>
      <c r="T37" s="218"/>
      <c r="U37" s="218"/>
      <c r="V37" s="218"/>
      <c r="W37" s="218"/>
    </row>
    <row r="38" spans="5:23" ht="15" customHeight="1">
      <c r="E38" s="1237" t="s">
        <v>739</v>
      </c>
      <c r="F38" s="1237"/>
      <c r="G38" s="1237"/>
      <c r="H38" s="1237"/>
      <c r="I38" s="1237"/>
      <c r="J38" s="1237"/>
      <c r="K38" s="1237"/>
      <c r="L38" s="1237"/>
      <c r="M38" s="1237"/>
      <c r="N38" s="1237"/>
      <c r="O38" s="1237"/>
      <c r="P38" s="1237"/>
      <c r="Q38" s="1237"/>
      <c r="R38" s="1237"/>
      <c r="S38" s="1237"/>
      <c r="T38" s="1237"/>
      <c r="U38" s="1237"/>
      <c r="V38" s="1237"/>
      <c r="W38" s="1237"/>
    </row>
    <row r="39" spans="5:23" ht="17.100000000000001" customHeight="1">
      <c r="E39" s="1238" t="s">
        <v>744</v>
      </c>
      <c r="F39" s="1239"/>
      <c r="G39" s="1239"/>
      <c r="H39" s="1239"/>
      <c r="I39" s="1239"/>
      <c r="J39" s="1239"/>
      <c r="K39" s="1239"/>
      <c r="L39" s="1239"/>
      <c r="M39" s="1239"/>
      <c r="N39" s="1239"/>
      <c r="O39" s="1239"/>
      <c r="P39" s="1239"/>
      <c r="Q39" s="1239"/>
      <c r="R39" s="1239"/>
      <c r="S39" s="1239"/>
      <c r="T39" s="1239"/>
      <c r="U39" s="1239"/>
      <c r="V39" s="1239"/>
      <c r="W39" s="1239"/>
    </row>
    <row r="40" spans="5:23" ht="17.100000000000001" customHeight="1">
      <c r="E40" s="1238" t="s">
        <v>745</v>
      </c>
      <c r="F40" s="1239"/>
      <c r="G40" s="1239"/>
      <c r="H40" s="1239"/>
      <c r="I40" s="1239"/>
      <c r="J40" s="1239"/>
      <c r="K40" s="1239"/>
      <c r="L40" s="1239"/>
      <c r="M40" s="1239"/>
      <c r="N40" s="1239"/>
      <c r="O40" s="1239"/>
      <c r="P40" s="1239"/>
      <c r="Q40" s="1239"/>
      <c r="R40" s="1239"/>
      <c r="S40" s="1239"/>
      <c r="T40" s="1239"/>
      <c r="U40" s="1239"/>
      <c r="V40" s="1239"/>
      <c r="W40" s="1239"/>
    </row>
  </sheetData>
  <sheetProtection algorithmName="SHA-512" hashValue="r3i5DIaqicQQ+j1GXl3aPvoWYkAkl2A1RfX8APpVPPpS8WNvOLkLbwtp9gSbnQvLk9KVfNZlqPqolxnIK3AH1w==" saltValue="ERI8i2N9iFFAZR41IoCg4Q==" spinCount="100000" sheet="1" objects="1" scenarios="1" formatColumns="0" formatRows="0"/>
  <dataConsolidate link="1"/>
  <mergeCells count="53">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36:W36"/>
    <mergeCell ref="P19:Q19"/>
    <mergeCell ref="W17:W18"/>
    <mergeCell ref="O17:R17"/>
    <mergeCell ref="K17:N17"/>
    <mergeCell ref="T19:U19"/>
    <mergeCell ref="S17:V17"/>
    <mergeCell ref="T18:U18"/>
    <mergeCell ref="L18:M18"/>
    <mergeCell ref="P18:Q18"/>
    <mergeCell ref="I21:I24"/>
    <mergeCell ref="J21:J24"/>
    <mergeCell ref="E38:W38"/>
    <mergeCell ref="E39:W39"/>
    <mergeCell ref="E40:W40"/>
    <mergeCell ref="E32:W32"/>
    <mergeCell ref="E33:W33"/>
    <mergeCell ref="E34:W34"/>
    <mergeCell ref="E35:W35"/>
    <mergeCell ref="D21:D25"/>
    <mergeCell ref="E21:E25"/>
    <mergeCell ref="F21:F25"/>
    <mergeCell ref="G21:G25"/>
    <mergeCell ref="H21:H24"/>
    <mergeCell ref="P21:P22"/>
    <mergeCell ref="Q21:Q22"/>
    <mergeCell ref="R21:R22"/>
    <mergeCell ref="S21:S22"/>
    <mergeCell ref="K21:K24"/>
    <mergeCell ref="L21:L23"/>
    <mergeCell ref="M21:M23"/>
    <mergeCell ref="N21:N23"/>
    <mergeCell ref="O21:O23"/>
  </mergeCells>
  <phoneticPr fontId="14" type="noConversion"/>
  <dataValidations xWindow="622" yWindow="221" count="4">
    <dataValidation allowBlank="1" showInputMessage="1" showErrorMessage="1" prompt="Для выбора выполните двойной щелчок левой клавиши мыши по соответствующей ячейке." sqref="G10:G12 G21:G22 K21:K22 O21:O22 S21:S22" xr:uid="{00000000-0002-0000-0500-00000000000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xr:uid="{00000000-0002-0000-0500-000001000000}">
      <formula1>DESCRIPTION_TERRITORY</formula1>
    </dataValidation>
    <dataValidation allowBlank="1" showInputMessage="1" showErrorMessage="1" prompt="Выберите виды деятельности, выполнив двойной щелчок левой кнопки мыши по ячейке." sqref="F21" xr:uid="{00000000-0002-0000-0500-000002000000}"/>
    <dataValidation type="textLength" operator="lessThanOrEqual" allowBlank="1" showInputMessage="1" showErrorMessage="1" errorTitle="Ошибка" error="Допускается ввод не более 900 символов!" sqref="V21:W21 R21:R22 J21" xr:uid="{00000000-0002-0000-0500-000003000000}">
      <formula1>900</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modProv">
    <tabColor indexed="47"/>
  </sheetPr>
  <dimension ref="A1"/>
  <sheetViews>
    <sheetView showGridLines="0" zoomScaleNormal="100" workbookViewId="0"/>
  </sheetViews>
  <sheetFormatPr defaultRowHeight="12.75"/>
  <cols>
    <col min="1" max="16384" width="9.140625" style="54"/>
  </cols>
  <sheetData/>
  <sheetProtection formatColumns="0" formatRows="0"/>
  <phoneticPr fontId="14"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5"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14"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modList02">
    <tabColor indexed="47"/>
  </sheetPr>
  <dimension ref="A1"/>
  <sheetViews>
    <sheetView showGridLines="0" zoomScaleNormal="100" workbookViewId="0"/>
  </sheetViews>
  <sheetFormatPr defaultRowHeight="11.25"/>
  <sheetData>
    <row r="1" spans="1:1">
      <c r="A1" s="3"/>
    </row>
  </sheetData>
  <phoneticPr fontId="14" type="noConversion"/>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modList03">
    <tabColor indexed="47"/>
  </sheetPr>
  <dimension ref="A1"/>
  <sheetViews>
    <sheetView showGridLines="0" zoomScaleNormal="100" workbookViewId="0"/>
  </sheetViews>
  <sheetFormatPr defaultRowHeight="11.25"/>
  <cols>
    <col min="1" max="16384" width="9.140625" style="127"/>
  </cols>
  <sheetData>
    <row r="1" spans="1:1">
      <c r="A1" s="191"/>
    </row>
  </sheetData>
  <phoneticPr fontId="14" type="noConversion"/>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TSH_REESTR_MO">
    <tabColor indexed="47"/>
  </sheetPr>
  <dimension ref="A1:D370"/>
  <sheetViews>
    <sheetView showGridLines="0" zoomScaleNormal="100" workbookViewId="0"/>
  </sheetViews>
  <sheetFormatPr defaultRowHeight="11.25"/>
  <cols>
    <col min="1" max="1" width="9.140625" style="1062"/>
  </cols>
  <sheetData>
    <row r="1" spans="1:4">
      <c r="A1" s="1062" t="s">
        <v>1503</v>
      </c>
      <c r="B1" t="s">
        <v>515</v>
      </c>
      <c r="C1" t="s">
        <v>516</v>
      </c>
      <c r="D1" t="s">
        <v>1502</v>
      </c>
    </row>
    <row r="2" spans="1:4">
      <c r="A2" s="1062">
        <v>1</v>
      </c>
      <c r="B2" t="s">
        <v>778</v>
      </c>
      <c r="C2" t="s">
        <v>778</v>
      </c>
      <c r="D2" t="s">
        <v>779</v>
      </c>
    </row>
    <row r="3" spans="1:4">
      <c r="A3" s="1062">
        <v>2</v>
      </c>
      <c r="B3" t="s">
        <v>778</v>
      </c>
      <c r="C3" t="s">
        <v>780</v>
      </c>
      <c r="D3" t="s">
        <v>781</v>
      </c>
    </row>
    <row r="4" spans="1:4">
      <c r="A4" s="1062">
        <v>3</v>
      </c>
      <c r="B4" t="s">
        <v>778</v>
      </c>
      <c r="C4" t="s">
        <v>782</v>
      </c>
      <c r="D4" t="s">
        <v>783</v>
      </c>
    </row>
    <row r="5" spans="1:4">
      <c r="A5" s="1062">
        <v>4</v>
      </c>
      <c r="B5" t="s">
        <v>778</v>
      </c>
      <c r="C5" t="s">
        <v>784</v>
      </c>
      <c r="D5" t="s">
        <v>785</v>
      </c>
    </row>
    <row r="6" spans="1:4">
      <c r="A6" s="1062">
        <v>5</v>
      </c>
      <c r="B6" t="s">
        <v>778</v>
      </c>
      <c r="C6" t="s">
        <v>786</v>
      </c>
      <c r="D6" t="s">
        <v>787</v>
      </c>
    </row>
    <row r="7" spans="1:4">
      <c r="A7" s="1062">
        <v>6</v>
      </c>
      <c r="B7" t="s">
        <v>778</v>
      </c>
      <c r="C7" t="s">
        <v>788</v>
      </c>
      <c r="D7" t="s">
        <v>789</v>
      </c>
    </row>
    <row r="8" spans="1:4">
      <c r="A8" s="1062">
        <v>7</v>
      </c>
      <c r="B8" t="s">
        <v>778</v>
      </c>
      <c r="C8" t="s">
        <v>790</v>
      </c>
      <c r="D8" t="s">
        <v>791</v>
      </c>
    </row>
    <row r="9" spans="1:4">
      <c r="A9" s="1062">
        <v>8</v>
      </c>
      <c r="B9" t="s">
        <v>778</v>
      </c>
      <c r="C9" t="s">
        <v>792</v>
      </c>
      <c r="D9" t="s">
        <v>793</v>
      </c>
    </row>
    <row r="10" spans="1:4">
      <c r="A10" s="1062">
        <v>9</v>
      </c>
      <c r="B10" t="s">
        <v>778</v>
      </c>
      <c r="C10" t="s">
        <v>794</v>
      </c>
      <c r="D10" t="s">
        <v>795</v>
      </c>
    </row>
    <row r="11" spans="1:4">
      <c r="A11" s="1062">
        <v>10</v>
      </c>
      <c r="B11" t="s">
        <v>796</v>
      </c>
      <c r="C11" t="s">
        <v>798</v>
      </c>
      <c r="D11" t="s">
        <v>799</v>
      </c>
    </row>
    <row r="12" spans="1:4">
      <c r="A12" s="1062">
        <v>11</v>
      </c>
      <c r="B12" t="s">
        <v>796</v>
      </c>
      <c r="C12" t="s">
        <v>796</v>
      </c>
      <c r="D12" t="s">
        <v>797</v>
      </c>
    </row>
    <row r="13" spans="1:4">
      <c r="A13" s="1062">
        <v>12</v>
      </c>
      <c r="B13" t="s">
        <v>796</v>
      </c>
      <c r="C13" t="s">
        <v>800</v>
      </c>
      <c r="D13" t="s">
        <v>801</v>
      </c>
    </row>
    <row r="14" spans="1:4">
      <c r="A14" s="1062">
        <v>13</v>
      </c>
      <c r="B14" t="s">
        <v>796</v>
      </c>
      <c r="C14" t="s">
        <v>802</v>
      </c>
      <c r="D14" t="s">
        <v>803</v>
      </c>
    </row>
    <row r="15" spans="1:4">
      <c r="A15" s="1062">
        <v>14</v>
      </c>
      <c r="B15" t="s">
        <v>796</v>
      </c>
      <c r="C15" t="s">
        <v>804</v>
      </c>
      <c r="D15" t="s">
        <v>805</v>
      </c>
    </row>
    <row r="16" spans="1:4">
      <c r="A16" s="1062">
        <v>15</v>
      </c>
      <c r="B16" t="s">
        <v>796</v>
      </c>
      <c r="C16" t="s">
        <v>806</v>
      </c>
      <c r="D16" t="s">
        <v>807</v>
      </c>
    </row>
    <row r="17" spans="1:4">
      <c r="A17" s="1062">
        <v>16</v>
      </c>
      <c r="B17" t="s">
        <v>796</v>
      </c>
      <c r="C17" t="s">
        <v>808</v>
      </c>
      <c r="D17" t="s">
        <v>809</v>
      </c>
    </row>
    <row r="18" spans="1:4">
      <c r="A18" s="1062">
        <v>17</v>
      </c>
      <c r="B18" t="s">
        <v>796</v>
      </c>
      <c r="C18" t="s">
        <v>810</v>
      </c>
      <c r="D18" t="s">
        <v>811</v>
      </c>
    </row>
    <row r="19" spans="1:4">
      <c r="A19" s="1062">
        <v>18</v>
      </c>
      <c r="B19" t="s">
        <v>796</v>
      </c>
      <c r="C19" t="s">
        <v>812</v>
      </c>
      <c r="D19" t="s">
        <v>813</v>
      </c>
    </row>
    <row r="20" spans="1:4">
      <c r="A20" s="1062">
        <v>19</v>
      </c>
      <c r="B20" t="s">
        <v>796</v>
      </c>
      <c r="C20" t="s">
        <v>814</v>
      </c>
      <c r="D20" t="s">
        <v>815</v>
      </c>
    </row>
    <row r="21" spans="1:4">
      <c r="A21" s="1062">
        <v>20</v>
      </c>
      <c r="B21" t="s">
        <v>796</v>
      </c>
      <c r="C21" t="s">
        <v>816</v>
      </c>
      <c r="D21" t="s">
        <v>817</v>
      </c>
    </row>
    <row r="22" spans="1:4">
      <c r="A22" s="1062">
        <v>21</v>
      </c>
      <c r="B22" t="s">
        <v>796</v>
      </c>
      <c r="C22" t="s">
        <v>818</v>
      </c>
      <c r="D22" t="s">
        <v>819</v>
      </c>
    </row>
    <row r="23" spans="1:4">
      <c r="A23" s="1062">
        <v>22</v>
      </c>
      <c r="B23" t="s">
        <v>796</v>
      </c>
      <c r="C23" t="s">
        <v>820</v>
      </c>
      <c r="D23" t="s">
        <v>821</v>
      </c>
    </row>
    <row r="24" spans="1:4">
      <c r="A24" s="1062">
        <v>23</v>
      </c>
      <c r="B24" t="s">
        <v>796</v>
      </c>
      <c r="C24" t="s">
        <v>822</v>
      </c>
      <c r="D24" t="s">
        <v>823</v>
      </c>
    </row>
    <row r="25" spans="1:4">
      <c r="A25" s="1062">
        <v>24</v>
      </c>
      <c r="B25" t="s">
        <v>824</v>
      </c>
      <c r="C25" t="s">
        <v>824</v>
      </c>
      <c r="D25" t="s">
        <v>825</v>
      </c>
    </row>
    <row r="26" spans="1:4">
      <c r="A26" s="1062">
        <v>25</v>
      </c>
      <c r="B26" t="s">
        <v>824</v>
      </c>
      <c r="C26" t="s">
        <v>826</v>
      </c>
      <c r="D26" t="s">
        <v>827</v>
      </c>
    </row>
    <row r="27" spans="1:4">
      <c r="A27" s="1062">
        <v>26</v>
      </c>
      <c r="B27" t="s">
        <v>824</v>
      </c>
      <c r="C27" t="s">
        <v>828</v>
      </c>
      <c r="D27" t="s">
        <v>829</v>
      </c>
    </row>
    <row r="28" spans="1:4">
      <c r="A28" s="1062">
        <v>27</v>
      </c>
      <c r="B28" t="s">
        <v>824</v>
      </c>
      <c r="C28" t="s">
        <v>830</v>
      </c>
      <c r="D28" t="s">
        <v>831</v>
      </c>
    </row>
    <row r="29" spans="1:4">
      <c r="A29" s="1062">
        <v>28</v>
      </c>
      <c r="B29" t="s">
        <v>824</v>
      </c>
      <c r="C29" t="s">
        <v>832</v>
      </c>
      <c r="D29" t="s">
        <v>833</v>
      </c>
    </row>
    <row r="30" spans="1:4">
      <c r="A30" s="1062">
        <v>29</v>
      </c>
      <c r="B30" t="s">
        <v>824</v>
      </c>
      <c r="C30" t="s">
        <v>834</v>
      </c>
      <c r="D30" t="s">
        <v>835</v>
      </c>
    </row>
    <row r="31" spans="1:4">
      <c r="A31" s="1062">
        <v>30</v>
      </c>
      <c r="B31" t="s">
        <v>824</v>
      </c>
      <c r="C31" t="s">
        <v>836</v>
      </c>
      <c r="D31" t="s">
        <v>837</v>
      </c>
    </row>
    <row r="32" spans="1:4">
      <c r="A32" s="1062">
        <v>31</v>
      </c>
      <c r="B32" t="s">
        <v>824</v>
      </c>
      <c r="C32" t="s">
        <v>838</v>
      </c>
      <c r="D32" t="s">
        <v>839</v>
      </c>
    </row>
    <row r="33" spans="1:4">
      <c r="A33" s="1062">
        <v>32</v>
      </c>
      <c r="B33" t="s">
        <v>840</v>
      </c>
      <c r="C33" t="s">
        <v>842</v>
      </c>
      <c r="D33" t="s">
        <v>843</v>
      </c>
    </row>
    <row r="34" spans="1:4">
      <c r="A34" s="1062">
        <v>33</v>
      </c>
      <c r="B34" t="s">
        <v>840</v>
      </c>
      <c r="C34" t="s">
        <v>840</v>
      </c>
      <c r="D34" t="s">
        <v>841</v>
      </c>
    </row>
    <row r="35" spans="1:4">
      <c r="A35" s="1062">
        <v>34</v>
      </c>
      <c r="B35" t="s">
        <v>840</v>
      </c>
      <c r="C35" t="s">
        <v>844</v>
      </c>
      <c r="D35" t="s">
        <v>845</v>
      </c>
    </row>
    <row r="36" spans="1:4">
      <c r="A36" s="1062">
        <v>35</v>
      </c>
      <c r="B36" t="s">
        <v>840</v>
      </c>
      <c r="C36" t="s">
        <v>846</v>
      </c>
      <c r="D36" t="s">
        <v>847</v>
      </c>
    </row>
    <row r="37" spans="1:4">
      <c r="A37" s="1062">
        <v>36</v>
      </c>
      <c r="B37" t="s">
        <v>840</v>
      </c>
      <c r="C37" t="s">
        <v>848</v>
      </c>
      <c r="D37" t="s">
        <v>849</v>
      </c>
    </row>
    <row r="38" spans="1:4">
      <c r="A38" s="1062">
        <v>37</v>
      </c>
      <c r="B38" t="s">
        <v>840</v>
      </c>
      <c r="C38" t="s">
        <v>850</v>
      </c>
      <c r="D38" t="s">
        <v>851</v>
      </c>
    </row>
    <row r="39" spans="1:4">
      <c r="A39" s="1062">
        <v>38</v>
      </c>
      <c r="B39" t="s">
        <v>840</v>
      </c>
      <c r="C39" t="s">
        <v>852</v>
      </c>
      <c r="D39" t="s">
        <v>853</v>
      </c>
    </row>
    <row r="40" spans="1:4">
      <c r="A40" s="1062">
        <v>39</v>
      </c>
      <c r="B40" t="s">
        <v>840</v>
      </c>
      <c r="C40" t="s">
        <v>854</v>
      </c>
      <c r="D40" t="s">
        <v>855</v>
      </c>
    </row>
    <row r="41" spans="1:4">
      <c r="A41" s="1062">
        <v>40</v>
      </c>
      <c r="B41" t="s">
        <v>840</v>
      </c>
      <c r="C41" t="s">
        <v>856</v>
      </c>
      <c r="D41" t="s">
        <v>857</v>
      </c>
    </row>
    <row r="42" spans="1:4">
      <c r="A42" s="1062">
        <v>41</v>
      </c>
      <c r="B42" t="s">
        <v>858</v>
      </c>
      <c r="C42" t="s">
        <v>858</v>
      </c>
      <c r="D42" t="s">
        <v>859</v>
      </c>
    </row>
    <row r="43" spans="1:4">
      <c r="A43" s="1062">
        <v>42</v>
      </c>
      <c r="B43" t="s">
        <v>858</v>
      </c>
      <c r="C43" t="s">
        <v>860</v>
      </c>
      <c r="D43" t="s">
        <v>861</v>
      </c>
    </row>
    <row r="44" spans="1:4">
      <c r="A44" s="1062">
        <v>43</v>
      </c>
      <c r="B44" t="s">
        <v>858</v>
      </c>
      <c r="C44" t="s">
        <v>862</v>
      </c>
      <c r="D44" t="s">
        <v>863</v>
      </c>
    </row>
    <row r="45" spans="1:4">
      <c r="A45" s="1062">
        <v>44</v>
      </c>
      <c r="B45" t="s">
        <v>858</v>
      </c>
      <c r="C45" t="s">
        <v>864</v>
      </c>
      <c r="D45" t="s">
        <v>865</v>
      </c>
    </row>
    <row r="46" spans="1:4">
      <c r="A46" s="1062">
        <v>45</v>
      </c>
      <c r="B46" t="s">
        <v>858</v>
      </c>
      <c r="C46" t="s">
        <v>866</v>
      </c>
      <c r="D46" t="s">
        <v>867</v>
      </c>
    </row>
    <row r="47" spans="1:4">
      <c r="A47" s="1062">
        <v>46</v>
      </c>
      <c r="B47" t="s">
        <v>858</v>
      </c>
      <c r="C47" t="s">
        <v>868</v>
      </c>
      <c r="D47" t="s">
        <v>869</v>
      </c>
    </row>
    <row r="48" spans="1:4">
      <c r="A48" s="1062">
        <v>47</v>
      </c>
      <c r="B48" t="s">
        <v>858</v>
      </c>
      <c r="C48" t="s">
        <v>870</v>
      </c>
      <c r="D48" t="s">
        <v>871</v>
      </c>
    </row>
    <row r="49" spans="1:4">
      <c r="A49" s="1062">
        <v>48</v>
      </c>
      <c r="B49" t="s">
        <v>872</v>
      </c>
      <c r="C49" t="s">
        <v>872</v>
      </c>
      <c r="D49" t="s">
        <v>873</v>
      </c>
    </row>
    <row r="50" spans="1:4">
      <c r="A50" s="1062">
        <v>49</v>
      </c>
      <c r="B50" t="s">
        <v>872</v>
      </c>
      <c r="C50" t="s">
        <v>874</v>
      </c>
      <c r="D50" t="s">
        <v>875</v>
      </c>
    </row>
    <row r="51" spans="1:4">
      <c r="A51" s="1062">
        <v>50</v>
      </c>
      <c r="B51" t="s">
        <v>872</v>
      </c>
      <c r="C51" t="s">
        <v>876</v>
      </c>
      <c r="D51" t="s">
        <v>877</v>
      </c>
    </row>
    <row r="52" spans="1:4">
      <c r="A52" s="1062">
        <v>51</v>
      </c>
      <c r="B52" t="s">
        <v>872</v>
      </c>
      <c r="C52" t="s">
        <v>878</v>
      </c>
      <c r="D52" t="s">
        <v>879</v>
      </c>
    </row>
    <row r="53" spans="1:4">
      <c r="A53" s="1062">
        <v>52</v>
      </c>
      <c r="B53" t="s">
        <v>872</v>
      </c>
      <c r="C53" t="s">
        <v>880</v>
      </c>
      <c r="D53" t="s">
        <v>881</v>
      </c>
    </row>
    <row r="54" spans="1:4">
      <c r="A54" s="1062">
        <v>53</v>
      </c>
      <c r="B54" t="s">
        <v>882</v>
      </c>
      <c r="C54" t="s">
        <v>884</v>
      </c>
      <c r="D54" t="s">
        <v>885</v>
      </c>
    </row>
    <row r="55" spans="1:4">
      <c r="A55" s="1062">
        <v>54</v>
      </c>
      <c r="B55" t="s">
        <v>882</v>
      </c>
      <c r="C55" t="s">
        <v>882</v>
      </c>
      <c r="D55" t="s">
        <v>883</v>
      </c>
    </row>
    <row r="56" spans="1:4">
      <c r="A56" s="1062">
        <v>55</v>
      </c>
      <c r="B56" t="s">
        <v>882</v>
      </c>
      <c r="C56" t="s">
        <v>886</v>
      </c>
      <c r="D56" t="s">
        <v>887</v>
      </c>
    </row>
    <row r="57" spans="1:4">
      <c r="A57" s="1062">
        <v>56</v>
      </c>
      <c r="B57" t="s">
        <v>882</v>
      </c>
      <c r="C57" t="s">
        <v>888</v>
      </c>
      <c r="D57" t="s">
        <v>889</v>
      </c>
    </row>
    <row r="58" spans="1:4">
      <c r="A58" s="1062">
        <v>57</v>
      </c>
      <c r="B58" t="s">
        <v>882</v>
      </c>
      <c r="C58" t="s">
        <v>890</v>
      </c>
      <c r="D58" t="s">
        <v>891</v>
      </c>
    </row>
    <row r="59" spans="1:4">
      <c r="A59" s="1062">
        <v>58</v>
      </c>
      <c r="B59" t="s">
        <v>882</v>
      </c>
      <c r="C59" t="s">
        <v>892</v>
      </c>
      <c r="D59" t="s">
        <v>893</v>
      </c>
    </row>
    <row r="60" spans="1:4">
      <c r="A60" s="1062">
        <v>59</v>
      </c>
      <c r="B60" t="s">
        <v>882</v>
      </c>
      <c r="C60" t="s">
        <v>894</v>
      </c>
      <c r="D60" t="s">
        <v>895</v>
      </c>
    </row>
    <row r="61" spans="1:4">
      <c r="A61" s="1062">
        <v>60</v>
      </c>
      <c r="B61" t="s">
        <v>896</v>
      </c>
      <c r="C61" t="s">
        <v>896</v>
      </c>
      <c r="D61" t="s">
        <v>897</v>
      </c>
    </row>
    <row r="62" spans="1:4">
      <c r="A62" s="1062">
        <v>61</v>
      </c>
      <c r="B62" t="s">
        <v>896</v>
      </c>
      <c r="C62" t="s">
        <v>898</v>
      </c>
      <c r="D62" t="s">
        <v>899</v>
      </c>
    </row>
    <row r="63" spans="1:4">
      <c r="A63" s="1062">
        <v>62</v>
      </c>
      <c r="B63" t="s">
        <v>896</v>
      </c>
      <c r="C63" t="s">
        <v>900</v>
      </c>
      <c r="D63" t="s">
        <v>901</v>
      </c>
    </row>
    <row r="64" spans="1:4">
      <c r="A64" s="1062">
        <v>63</v>
      </c>
      <c r="B64" t="s">
        <v>896</v>
      </c>
      <c r="C64" t="s">
        <v>902</v>
      </c>
      <c r="D64" t="s">
        <v>903</v>
      </c>
    </row>
    <row r="65" spans="1:4">
      <c r="A65" s="1062">
        <v>64</v>
      </c>
      <c r="B65" t="s">
        <v>896</v>
      </c>
      <c r="C65" t="s">
        <v>904</v>
      </c>
      <c r="D65" t="s">
        <v>905</v>
      </c>
    </row>
    <row r="66" spans="1:4">
      <c r="A66" s="1062">
        <v>65</v>
      </c>
      <c r="B66" t="s">
        <v>896</v>
      </c>
      <c r="C66" t="s">
        <v>906</v>
      </c>
      <c r="D66" t="s">
        <v>907</v>
      </c>
    </row>
    <row r="67" spans="1:4">
      <c r="A67" s="1062">
        <v>66</v>
      </c>
      <c r="B67" t="s">
        <v>896</v>
      </c>
      <c r="C67" t="s">
        <v>908</v>
      </c>
      <c r="D67" t="s">
        <v>909</v>
      </c>
    </row>
    <row r="68" spans="1:4">
      <c r="A68" s="1062">
        <v>67</v>
      </c>
      <c r="B68" t="s">
        <v>910</v>
      </c>
      <c r="C68" t="s">
        <v>912</v>
      </c>
      <c r="D68" t="s">
        <v>913</v>
      </c>
    </row>
    <row r="69" spans="1:4">
      <c r="A69" s="1062">
        <v>68</v>
      </c>
      <c r="B69" t="s">
        <v>910</v>
      </c>
      <c r="C69" t="s">
        <v>910</v>
      </c>
      <c r="D69" t="s">
        <v>911</v>
      </c>
    </row>
    <row r="70" spans="1:4">
      <c r="A70" s="1062">
        <v>69</v>
      </c>
      <c r="B70" t="s">
        <v>910</v>
      </c>
      <c r="C70" t="s">
        <v>914</v>
      </c>
      <c r="D70" t="s">
        <v>915</v>
      </c>
    </row>
    <row r="71" spans="1:4">
      <c r="A71" s="1062">
        <v>70</v>
      </c>
      <c r="B71" t="s">
        <v>910</v>
      </c>
      <c r="C71" t="s">
        <v>916</v>
      </c>
      <c r="D71" t="s">
        <v>917</v>
      </c>
    </row>
    <row r="72" spans="1:4">
      <c r="A72" s="1062">
        <v>71</v>
      </c>
      <c r="B72" t="s">
        <v>910</v>
      </c>
      <c r="C72" t="s">
        <v>918</v>
      </c>
      <c r="D72" t="s">
        <v>919</v>
      </c>
    </row>
    <row r="73" spans="1:4">
      <c r="A73" s="1062">
        <v>72</v>
      </c>
      <c r="B73" t="s">
        <v>910</v>
      </c>
      <c r="C73" t="s">
        <v>920</v>
      </c>
      <c r="D73" t="s">
        <v>921</v>
      </c>
    </row>
    <row r="74" spans="1:4">
      <c r="A74" s="1062">
        <v>73</v>
      </c>
      <c r="B74" t="s">
        <v>910</v>
      </c>
      <c r="C74" t="s">
        <v>922</v>
      </c>
      <c r="D74" t="s">
        <v>923</v>
      </c>
    </row>
    <row r="75" spans="1:4">
      <c r="A75" s="1062">
        <v>74</v>
      </c>
      <c r="B75" t="s">
        <v>924</v>
      </c>
      <c r="C75" t="s">
        <v>926</v>
      </c>
      <c r="D75" t="s">
        <v>927</v>
      </c>
    </row>
    <row r="76" spans="1:4">
      <c r="A76" s="1062">
        <v>75</v>
      </c>
      <c r="B76" t="s">
        <v>924</v>
      </c>
      <c r="C76" t="s">
        <v>924</v>
      </c>
      <c r="D76" t="s">
        <v>925</v>
      </c>
    </row>
    <row r="77" spans="1:4">
      <c r="A77" s="1062">
        <v>76</v>
      </c>
      <c r="B77" t="s">
        <v>924</v>
      </c>
      <c r="C77" t="s">
        <v>928</v>
      </c>
      <c r="D77" t="s">
        <v>929</v>
      </c>
    </row>
    <row r="78" spans="1:4">
      <c r="A78" s="1062">
        <v>77</v>
      </c>
      <c r="B78" t="s">
        <v>924</v>
      </c>
      <c r="C78" t="s">
        <v>930</v>
      </c>
      <c r="D78" t="s">
        <v>931</v>
      </c>
    </row>
    <row r="79" spans="1:4">
      <c r="A79" s="1062">
        <v>78</v>
      </c>
      <c r="B79" t="s">
        <v>924</v>
      </c>
      <c r="C79" t="s">
        <v>932</v>
      </c>
      <c r="D79" t="s">
        <v>933</v>
      </c>
    </row>
    <row r="80" spans="1:4">
      <c r="A80" s="1062">
        <v>79</v>
      </c>
      <c r="B80" t="s">
        <v>924</v>
      </c>
      <c r="C80" t="s">
        <v>934</v>
      </c>
      <c r="D80" t="s">
        <v>935</v>
      </c>
    </row>
    <row r="81" spans="1:4">
      <c r="A81" s="1062">
        <v>80</v>
      </c>
      <c r="B81" t="s">
        <v>924</v>
      </c>
      <c r="C81" t="s">
        <v>936</v>
      </c>
      <c r="D81" t="s">
        <v>937</v>
      </c>
    </row>
    <row r="82" spans="1:4">
      <c r="A82" s="1062">
        <v>81</v>
      </c>
      <c r="B82" t="s">
        <v>938</v>
      </c>
      <c r="C82" t="s">
        <v>938</v>
      </c>
      <c r="D82" t="s">
        <v>939</v>
      </c>
    </row>
    <row r="83" spans="1:4">
      <c r="A83" s="1062">
        <v>82</v>
      </c>
      <c r="B83" t="s">
        <v>938</v>
      </c>
      <c r="C83" t="s">
        <v>940</v>
      </c>
      <c r="D83" t="s">
        <v>941</v>
      </c>
    </row>
    <row r="84" spans="1:4">
      <c r="A84" s="1062">
        <v>83</v>
      </c>
      <c r="B84" t="s">
        <v>938</v>
      </c>
      <c r="C84" t="s">
        <v>942</v>
      </c>
      <c r="D84" t="s">
        <v>943</v>
      </c>
    </row>
    <row r="85" spans="1:4">
      <c r="A85" s="1062">
        <v>84</v>
      </c>
      <c r="B85" t="s">
        <v>938</v>
      </c>
      <c r="C85" t="s">
        <v>944</v>
      </c>
      <c r="D85" t="s">
        <v>945</v>
      </c>
    </row>
    <row r="86" spans="1:4">
      <c r="A86" s="1062">
        <v>85</v>
      </c>
      <c r="B86" t="s">
        <v>938</v>
      </c>
      <c r="C86" t="s">
        <v>946</v>
      </c>
      <c r="D86" t="s">
        <v>947</v>
      </c>
    </row>
    <row r="87" spans="1:4">
      <c r="A87" s="1062">
        <v>86</v>
      </c>
      <c r="B87" t="s">
        <v>938</v>
      </c>
      <c r="C87" t="s">
        <v>948</v>
      </c>
      <c r="D87" t="s">
        <v>949</v>
      </c>
    </row>
    <row r="88" spans="1:4">
      <c r="A88" s="1062">
        <v>87</v>
      </c>
      <c r="B88" t="s">
        <v>938</v>
      </c>
      <c r="C88" t="s">
        <v>950</v>
      </c>
      <c r="D88" t="s">
        <v>951</v>
      </c>
    </row>
    <row r="89" spans="1:4">
      <c r="A89" s="1062">
        <v>88</v>
      </c>
      <c r="B89" t="s">
        <v>938</v>
      </c>
      <c r="C89" t="s">
        <v>952</v>
      </c>
      <c r="D89" t="s">
        <v>953</v>
      </c>
    </row>
    <row r="90" spans="1:4">
      <c r="A90" s="1062">
        <v>89</v>
      </c>
      <c r="B90" t="s">
        <v>938</v>
      </c>
      <c r="C90" t="s">
        <v>954</v>
      </c>
      <c r="D90" t="s">
        <v>955</v>
      </c>
    </row>
    <row r="91" spans="1:4">
      <c r="A91" s="1062">
        <v>90</v>
      </c>
      <c r="B91" t="s">
        <v>938</v>
      </c>
      <c r="C91" t="s">
        <v>956</v>
      </c>
      <c r="D91" t="s">
        <v>957</v>
      </c>
    </row>
    <row r="92" spans="1:4">
      <c r="A92" s="1062">
        <v>91</v>
      </c>
      <c r="B92" t="s">
        <v>958</v>
      </c>
      <c r="C92" t="s">
        <v>960</v>
      </c>
      <c r="D92" t="s">
        <v>961</v>
      </c>
    </row>
    <row r="93" spans="1:4">
      <c r="A93" s="1062">
        <v>92</v>
      </c>
      <c r="B93" t="s">
        <v>958</v>
      </c>
      <c r="C93" t="s">
        <v>962</v>
      </c>
      <c r="D93" t="s">
        <v>963</v>
      </c>
    </row>
    <row r="94" spans="1:4">
      <c r="A94" s="1062">
        <v>93</v>
      </c>
      <c r="B94" t="s">
        <v>958</v>
      </c>
      <c r="C94" t="s">
        <v>964</v>
      </c>
      <c r="D94" t="s">
        <v>965</v>
      </c>
    </row>
    <row r="95" spans="1:4">
      <c r="A95" s="1062">
        <v>94</v>
      </c>
      <c r="B95" t="s">
        <v>958</v>
      </c>
      <c r="C95" t="s">
        <v>958</v>
      </c>
      <c r="D95" t="s">
        <v>959</v>
      </c>
    </row>
    <row r="96" spans="1:4">
      <c r="A96" s="1062">
        <v>95</v>
      </c>
      <c r="B96" t="s">
        <v>958</v>
      </c>
      <c r="C96" t="s">
        <v>966</v>
      </c>
      <c r="D96" t="s">
        <v>967</v>
      </c>
    </row>
    <row r="97" spans="1:4">
      <c r="A97" s="1062">
        <v>96</v>
      </c>
      <c r="B97" t="s">
        <v>958</v>
      </c>
      <c r="C97" t="s">
        <v>968</v>
      </c>
      <c r="D97" t="s">
        <v>969</v>
      </c>
    </row>
    <row r="98" spans="1:4">
      <c r="A98" s="1062">
        <v>97</v>
      </c>
      <c r="B98" t="s">
        <v>958</v>
      </c>
      <c r="C98" t="s">
        <v>970</v>
      </c>
      <c r="D98" t="s">
        <v>971</v>
      </c>
    </row>
    <row r="99" spans="1:4">
      <c r="A99" s="1062">
        <v>98</v>
      </c>
      <c r="B99" t="s">
        <v>958</v>
      </c>
      <c r="C99" t="s">
        <v>972</v>
      </c>
      <c r="D99" t="s">
        <v>973</v>
      </c>
    </row>
    <row r="100" spans="1:4">
      <c r="A100" s="1062">
        <v>99</v>
      </c>
      <c r="B100" t="s">
        <v>958</v>
      </c>
      <c r="C100" t="s">
        <v>974</v>
      </c>
      <c r="D100" t="s">
        <v>975</v>
      </c>
    </row>
    <row r="101" spans="1:4">
      <c r="A101" s="1062">
        <v>100</v>
      </c>
      <c r="B101" t="s">
        <v>958</v>
      </c>
      <c r="C101" t="s">
        <v>976</v>
      </c>
      <c r="D101" t="s">
        <v>977</v>
      </c>
    </row>
    <row r="102" spans="1:4">
      <c r="A102" s="1062">
        <v>101</v>
      </c>
      <c r="B102" t="s">
        <v>978</v>
      </c>
      <c r="C102" t="s">
        <v>978</v>
      </c>
      <c r="D102" t="s">
        <v>979</v>
      </c>
    </row>
    <row r="103" spans="1:4">
      <c r="A103" s="1062">
        <v>102</v>
      </c>
      <c r="B103" t="s">
        <v>978</v>
      </c>
      <c r="C103" t="s">
        <v>980</v>
      </c>
      <c r="D103" t="s">
        <v>981</v>
      </c>
    </row>
    <row r="104" spans="1:4">
      <c r="A104" s="1062">
        <v>103</v>
      </c>
      <c r="B104" t="s">
        <v>978</v>
      </c>
      <c r="C104" t="s">
        <v>982</v>
      </c>
      <c r="D104" t="s">
        <v>983</v>
      </c>
    </row>
    <row r="105" spans="1:4">
      <c r="A105" s="1062">
        <v>104</v>
      </c>
      <c r="B105" t="s">
        <v>978</v>
      </c>
      <c r="C105" t="s">
        <v>984</v>
      </c>
      <c r="D105" t="s">
        <v>985</v>
      </c>
    </row>
    <row r="106" spans="1:4">
      <c r="A106" s="1062">
        <v>105</v>
      </c>
      <c r="B106" t="s">
        <v>978</v>
      </c>
      <c r="C106" t="s">
        <v>986</v>
      </c>
      <c r="D106" t="s">
        <v>987</v>
      </c>
    </row>
    <row r="107" spans="1:4">
      <c r="A107" s="1062">
        <v>106</v>
      </c>
      <c r="B107" t="s">
        <v>978</v>
      </c>
      <c r="C107" t="s">
        <v>988</v>
      </c>
      <c r="D107" t="s">
        <v>989</v>
      </c>
    </row>
    <row r="108" spans="1:4">
      <c r="A108" s="1062">
        <v>107</v>
      </c>
      <c r="B108" t="s">
        <v>978</v>
      </c>
      <c r="C108" t="s">
        <v>990</v>
      </c>
      <c r="D108" t="s">
        <v>991</v>
      </c>
    </row>
    <row r="109" spans="1:4">
      <c r="A109" s="1062">
        <v>108</v>
      </c>
      <c r="B109" t="s">
        <v>978</v>
      </c>
      <c r="C109" t="s">
        <v>992</v>
      </c>
      <c r="D109" t="s">
        <v>993</v>
      </c>
    </row>
    <row r="110" spans="1:4">
      <c r="A110" s="1062">
        <v>109</v>
      </c>
      <c r="B110" t="s">
        <v>978</v>
      </c>
      <c r="C110" t="s">
        <v>994</v>
      </c>
      <c r="D110" t="s">
        <v>995</v>
      </c>
    </row>
    <row r="111" spans="1:4">
      <c r="A111" s="1062">
        <v>110</v>
      </c>
      <c r="B111" t="s">
        <v>978</v>
      </c>
      <c r="C111" t="s">
        <v>996</v>
      </c>
      <c r="D111" t="s">
        <v>997</v>
      </c>
    </row>
    <row r="112" spans="1:4">
      <c r="A112" s="1062">
        <v>111</v>
      </c>
      <c r="B112" t="s">
        <v>978</v>
      </c>
      <c r="C112" t="s">
        <v>998</v>
      </c>
      <c r="D112" t="s">
        <v>999</v>
      </c>
    </row>
    <row r="113" spans="1:4">
      <c r="A113" s="1062">
        <v>112</v>
      </c>
      <c r="B113" t="s">
        <v>978</v>
      </c>
      <c r="C113" t="s">
        <v>1000</v>
      </c>
      <c r="D113" t="s">
        <v>1001</v>
      </c>
    </row>
    <row r="114" spans="1:4">
      <c r="A114" s="1062">
        <v>113</v>
      </c>
      <c r="B114" t="s">
        <v>3296</v>
      </c>
      <c r="C114" t="s">
        <v>3296</v>
      </c>
      <c r="D114" t="s">
        <v>3297</v>
      </c>
    </row>
    <row r="115" spans="1:4">
      <c r="A115" s="1062">
        <v>114</v>
      </c>
      <c r="B115" t="s">
        <v>1003</v>
      </c>
      <c r="C115" t="s">
        <v>1005</v>
      </c>
      <c r="D115" t="s">
        <v>1006</v>
      </c>
    </row>
    <row r="116" spans="1:4">
      <c r="A116" s="1062">
        <v>115</v>
      </c>
      <c r="B116" t="s">
        <v>1003</v>
      </c>
      <c r="C116" t="s">
        <v>912</v>
      </c>
      <c r="D116" t="s">
        <v>1007</v>
      </c>
    </row>
    <row r="117" spans="1:4">
      <c r="A117" s="1062">
        <v>116</v>
      </c>
      <c r="B117" t="s">
        <v>1003</v>
      </c>
      <c r="C117" t="s">
        <v>1008</v>
      </c>
      <c r="D117" t="s">
        <v>1009</v>
      </c>
    </row>
    <row r="118" spans="1:4">
      <c r="A118" s="1062">
        <v>117</v>
      </c>
      <c r="B118" t="s">
        <v>1003</v>
      </c>
      <c r="C118" t="s">
        <v>1010</v>
      </c>
      <c r="D118" t="s">
        <v>1011</v>
      </c>
    </row>
    <row r="119" spans="1:4">
      <c r="A119" s="1062">
        <v>118</v>
      </c>
      <c r="B119" t="s">
        <v>1003</v>
      </c>
      <c r="C119" t="s">
        <v>1003</v>
      </c>
      <c r="D119" t="s">
        <v>1004</v>
      </c>
    </row>
    <row r="120" spans="1:4">
      <c r="A120" s="1062">
        <v>119</v>
      </c>
      <c r="B120" t="s">
        <v>1003</v>
      </c>
      <c r="C120" t="s">
        <v>1012</v>
      </c>
      <c r="D120" t="s">
        <v>1013</v>
      </c>
    </row>
    <row r="121" spans="1:4">
      <c r="A121" s="1062">
        <v>120</v>
      </c>
      <c r="B121" t="s">
        <v>1003</v>
      </c>
      <c r="C121" t="s">
        <v>1014</v>
      </c>
      <c r="D121" t="s">
        <v>1015</v>
      </c>
    </row>
    <row r="122" spans="1:4">
      <c r="A122" s="1062">
        <v>121</v>
      </c>
      <c r="B122" t="s">
        <v>1003</v>
      </c>
      <c r="C122" t="s">
        <v>1016</v>
      </c>
      <c r="D122" t="s">
        <v>1017</v>
      </c>
    </row>
    <row r="123" spans="1:4">
      <c r="A123" s="1062">
        <v>122</v>
      </c>
      <c r="B123" t="s">
        <v>1003</v>
      </c>
      <c r="C123" t="s">
        <v>1018</v>
      </c>
      <c r="D123" t="s">
        <v>1019</v>
      </c>
    </row>
    <row r="124" spans="1:4">
      <c r="A124" s="1062">
        <v>123</v>
      </c>
      <c r="B124" t="s">
        <v>1003</v>
      </c>
      <c r="C124" t="s">
        <v>1020</v>
      </c>
      <c r="D124" t="s">
        <v>1021</v>
      </c>
    </row>
    <row r="125" spans="1:4">
      <c r="A125" s="1062">
        <v>124</v>
      </c>
      <c r="B125" t="s">
        <v>1003</v>
      </c>
      <c r="C125" t="s">
        <v>1022</v>
      </c>
      <c r="D125" t="s">
        <v>1023</v>
      </c>
    </row>
    <row r="126" spans="1:4">
      <c r="A126" s="1062">
        <v>125</v>
      </c>
      <c r="B126" t="s">
        <v>1003</v>
      </c>
      <c r="C126" t="s">
        <v>1024</v>
      </c>
      <c r="D126" t="s">
        <v>1025</v>
      </c>
    </row>
    <row r="127" spans="1:4">
      <c r="A127" s="1062">
        <v>126</v>
      </c>
      <c r="B127" t="s">
        <v>1026</v>
      </c>
      <c r="C127" t="s">
        <v>1028</v>
      </c>
      <c r="D127" t="s">
        <v>1029</v>
      </c>
    </row>
    <row r="128" spans="1:4">
      <c r="A128" s="1062">
        <v>127</v>
      </c>
      <c r="B128" t="s">
        <v>1026</v>
      </c>
      <c r="C128" t="s">
        <v>1030</v>
      </c>
      <c r="D128" t="s">
        <v>1031</v>
      </c>
    </row>
    <row r="129" spans="1:4">
      <c r="A129" s="1062">
        <v>128</v>
      </c>
      <c r="B129" t="s">
        <v>1026</v>
      </c>
      <c r="C129" t="s">
        <v>1026</v>
      </c>
      <c r="D129" t="s">
        <v>1027</v>
      </c>
    </row>
    <row r="130" spans="1:4">
      <c r="A130" s="1062">
        <v>129</v>
      </c>
      <c r="B130" t="s">
        <v>1026</v>
      </c>
      <c r="C130" t="s">
        <v>1032</v>
      </c>
      <c r="D130" t="s">
        <v>1033</v>
      </c>
    </row>
    <row r="131" spans="1:4">
      <c r="A131" s="1062">
        <v>130</v>
      </c>
      <c r="B131" t="s">
        <v>1026</v>
      </c>
      <c r="C131" t="s">
        <v>1034</v>
      </c>
      <c r="D131" t="s">
        <v>1035</v>
      </c>
    </row>
    <row r="132" spans="1:4">
      <c r="A132" s="1062">
        <v>131</v>
      </c>
      <c r="B132" t="s">
        <v>1026</v>
      </c>
      <c r="C132" t="s">
        <v>1036</v>
      </c>
      <c r="D132" t="s">
        <v>1037</v>
      </c>
    </row>
    <row r="133" spans="1:4">
      <c r="A133" s="1062">
        <v>132</v>
      </c>
      <c r="B133" t="s">
        <v>1026</v>
      </c>
      <c r="C133" t="s">
        <v>1038</v>
      </c>
      <c r="D133" t="s">
        <v>1039</v>
      </c>
    </row>
    <row r="134" spans="1:4">
      <c r="A134" s="1062">
        <v>133</v>
      </c>
      <c r="B134" t="s">
        <v>1040</v>
      </c>
      <c r="C134" t="s">
        <v>1042</v>
      </c>
      <c r="D134" t="s">
        <v>1043</v>
      </c>
    </row>
    <row r="135" spans="1:4">
      <c r="A135" s="1062">
        <v>134</v>
      </c>
      <c r="B135" t="s">
        <v>1040</v>
      </c>
      <c r="C135" t="s">
        <v>1044</v>
      </c>
      <c r="D135" t="s">
        <v>1045</v>
      </c>
    </row>
    <row r="136" spans="1:4">
      <c r="A136" s="1062">
        <v>135</v>
      </c>
      <c r="B136" t="s">
        <v>1040</v>
      </c>
      <c r="C136" t="s">
        <v>1040</v>
      </c>
      <c r="D136" t="s">
        <v>1041</v>
      </c>
    </row>
    <row r="137" spans="1:4">
      <c r="A137" s="1062">
        <v>136</v>
      </c>
      <c r="B137" t="s">
        <v>1040</v>
      </c>
      <c r="C137" t="s">
        <v>1046</v>
      </c>
      <c r="D137" t="s">
        <v>1047</v>
      </c>
    </row>
    <row r="138" spans="1:4">
      <c r="A138" s="1062">
        <v>137</v>
      </c>
      <c r="B138" t="s">
        <v>1040</v>
      </c>
      <c r="C138" t="s">
        <v>1048</v>
      </c>
      <c r="D138" t="s">
        <v>1049</v>
      </c>
    </row>
    <row r="139" spans="1:4">
      <c r="A139" s="1062">
        <v>138</v>
      </c>
      <c r="B139" t="s">
        <v>1040</v>
      </c>
      <c r="C139" t="s">
        <v>1050</v>
      </c>
      <c r="D139" t="s">
        <v>1051</v>
      </c>
    </row>
    <row r="140" spans="1:4">
      <c r="A140" s="1062">
        <v>139</v>
      </c>
      <c r="B140" t="s">
        <v>1040</v>
      </c>
      <c r="C140" t="s">
        <v>1052</v>
      </c>
      <c r="D140" t="s">
        <v>1053</v>
      </c>
    </row>
    <row r="141" spans="1:4">
      <c r="A141" s="1062">
        <v>140</v>
      </c>
      <c r="B141" t="s">
        <v>1040</v>
      </c>
      <c r="C141" t="s">
        <v>1054</v>
      </c>
      <c r="D141" t="s">
        <v>1055</v>
      </c>
    </row>
    <row r="142" spans="1:4">
      <c r="A142" s="1062">
        <v>141</v>
      </c>
      <c r="B142" t="s">
        <v>1040</v>
      </c>
      <c r="C142" t="s">
        <v>1056</v>
      </c>
      <c r="D142" t="s">
        <v>1057</v>
      </c>
    </row>
    <row r="143" spans="1:4">
      <c r="A143" s="1062">
        <v>142</v>
      </c>
      <c r="B143" t="s">
        <v>1040</v>
      </c>
      <c r="C143" t="s">
        <v>1058</v>
      </c>
      <c r="D143" t="s">
        <v>1059</v>
      </c>
    </row>
    <row r="144" spans="1:4">
      <c r="A144" s="1062">
        <v>143</v>
      </c>
      <c r="B144" t="s">
        <v>1040</v>
      </c>
      <c r="C144" t="s">
        <v>1060</v>
      </c>
      <c r="D144" t="s">
        <v>1061</v>
      </c>
    </row>
    <row r="145" spans="1:4">
      <c r="A145" s="1062">
        <v>144</v>
      </c>
      <c r="B145" t="s">
        <v>1040</v>
      </c>
      <c r="C145" t="s">
        <v>1062</v>
      </c>
      <c r="D145" t="s">
        <v>1063</v>
      </c>
    </row>
    <row r="146" spans="1:4">
      <c r="A146" s="1062">
        <v>145</v>
      </c>
      <c r="B146" t="s">
        <v>1040</v>
      </c>
      <c r="C146" t="s">
        <v>1064</v>
      </c>
      <c r="D146" t="s">
        <v>1065</v>
      </c>
    </row>
    <row r="147" spans="1:4">
      <c r="A147" s="1062">
        <v>146</v>
      </c>
      <c r="B147" t="s">
        <v>1066</v>
      </c>
      <c r="C147" t="s">
        <v>1068</v>
      </c>
      <c r="D147" t="s">
        <v>1069</v>
      </c>
    </row>
    <row r="148" spans="1:4">
      <c r="A148" s="1062">
        <v>147</v>
      </c>
      <c r="B148" t="s">
        <v>1066</v>
      </c>
      <c r="C148" t="s">
        <v>1070</v>
      </c>
      <c r="D148" t="s">
        <v>1071</v>
      </c>
    </row>
    <row r="149" spans="1:4">
      <c r="A149" s="1062">
        <v>148</v>
      </c>
      <c r="B149" t="s">
        <v>1066</v>
      </c>
      <c r="C149" t="s">
        <v>1066</v>
      </c>
      <c r="D149" t="s">
        <v>1067</v>
      </c>
    </row>
    <row r="150" spans="1:4">
      <c r="A150" s="1062">
        <v>149</v>
      </c>
      <c r="B150" t="s">
        <v>1066</v>
      </c>
      <c r="C150" t="s">
        <v>1072</v>
      </c>
      <c r="D150" t="s">
        <v>1073</v>
      </c>
    </row>
    <row r="151" spans="1:4">
      <c r="A151" s="1062">
        <v>150</v>
      </c>
      <c r="B151" t="s">
        <v>1066</v>
      </c>
      <c r="C151" t="s">
        <v>1074</v>
      </c>
      <c r="D151" t="s">
        <v>1075</v>
      </c>
    </row>
    <row r="152" spans="1:4">
      <c r="A152" s="1062">
        <v>151</v>
      </c>
      <c r="B152" t="s">
        <v>1066</v>
      </c>
      <c r="C152" t="s">
        <v>1076</v>
      </c>
      <c r="D152" t="s">
        <v>1077</v>
      </c>
    </row>
    <row r="153" spans="1:4">
      <c r="A153" s="1062">
        <v>152</v>
      </c>
      <c r="B153" t="s">
        <v>1066</v>
      </c>
      <c r="C153" t="s">
        <v>1078</v>
      </c>
      <c r="D153" t="s">
        <v>1079</v>
      </c>
    </row>
    <row r="154" spans="1:4">
      <c r="A154" s="1062">
        <v>153</v>
      </c>
      <c r="B154" t="s">
        <v>1066</v>
      </c>
      <c r="C154" t="s">
        <v>1080</v>
      </c>
      <c r="D154" t="s">
        <v>1081</v>
      </c>
    </row>
    <row r="155" spans="1:4">
      <c r="A155" s="1062">
        <v>154</v>
      </c>
      <c r="B155" t="s">
        <v>1066</v>
      </c>
      <c r="C155" t="s">
        <v>1082</v>
      </c>
      <c r="D155" t="s">
        <v>1083</v>
      </c>
    </row>
    <row r="156" spans="1:4">
      <c r="A156" s="1062">
        <v>155</v>
      </c>
      <c r="B156" t="s">
        <v>1066</v>
      </c>
      <c r="C156" t="s">
        <v>1084</v>
      </c>
      <c r="D156" t="s">
        <v>1085</v>
      </c>
    </row>
    <row r="157" spans="1:4">
      <c r="A157" s="1062">
        <v>156</v>
      </c>
      <c r="B157" t="s">
        <v>1066</v>
      </c>
      <c r="C157" t="s">
        <v>1086</v>
      </c>
      <c r="D157" t="s">
        <v>1087</v>
      </c>
    </row>
    <row r="158" spans="1:4">
      <c r="A158" s="1062">
        <v>157</v>
      </c>
      <c r="B158" t="s">
        <v>1088</v>
      </c>
      <c r="C158" t="s">
        <v>1090</v>
      </c>
      <c r="D158" t="s">
        <v>1091</v>
      </c>
    </row>
    <row r="159" spans="1:4">
      <c r="A159" s="1062">
        <v>158</v>
      </c>
      <c r="B159" t="s">
        <v>1088</v>
      </c>
      <c r="C159" t="s">
        <v>1012</v>
      </c>
      <c r="D159" t="s">
        <v>1092</v>
      </c>
    </row>
    <row r="160" spans="1:4">
      <c r="A160" s="1062">
        <v>159</v>
      </c>
      <c r="B160" t="s">
        <v>1088</v>
      </c>
      <c r="C160" t="s">
        <v>1088</v>
      </c>
      <c r="D160" t="s">
        <v>1089</v>
      </c>
    </row>
    <row r="161" spans="1:4">
      <c r="A161" s="1062">
        <v>160</v>
      </c>
      <c r="B161" t="s">
        <v>1088</v>
      </c>
      <c r="C161" t="s">
        <v>1093</v>
      </c>
      <c r="D161" t="s">
        <v>1094</v>
      </c>
    </row>
    <row r="162" spans="1:4">
      <c r="A162" s="1062">
        <v>161</v>
      </c>
      <c r="B162" t="s">
        <v>1088</v>
      </c>
      <c r="C162" t="s">
        <v>1095</v>
      </c>
      <c r="D162" t="s">
        <v>1096</v>
      </c>
    </row>
    <row r="163" spans="1:4">
      <c r="A163" s="1062">
        <v>162</v>
      </c>
      <c r="B163" t="s">
        <v>1088</v>
      </c>
      <c r="C163" t="s">
        <v>1097</v>
      </c>
      <c r="D163" t="s">
        <v>1098</v>
      </c>
    </row>
    <row r="164" spans="1:4">
      <c r="A164" s="1062">
        <v>163</v>
      </c>
      <c r="B164" t="s">
        <v>1088</v>
      </c>
      <c r="C164" t="s">
        <v>1099</v>
      </c>
      <c r="D164" t="s">
        <v>1100</v>
      </c>
    </row>
    <row r="165" spans="1:4">
      <c r="A165" s="1062">
        <v>164</v>
      </c>
      <c r="B165" t="s">
        <v>1101</v>
      </c>
      <c r="C165" t="s">
        <v>1101</v>
      </c>
      <c r="D165" t="s">
        <v>1102</v>
      </c>
    </row>
    <row r="166" spans="1:4">
      <c r="A166" s="1062">
        <v>165</v>
      </c>
      <c r="B166" t="s">
        <v>1103</v>
      </c>
      <c r="C166" t="s">
        <v>1105</v>
      </c>
      <c r="D166" t="s">
        <v>1106</v>
      </c>
    </row>
    <row r="167" spans="1:4">
      <c r="A167" s="1062">
        <v>166</v>
      </c>
      <c r="B167" t="s">
        <v>1103</v>
      </c>
      <c r="C167" t="s">
        <v>1107</v>
      </c>
      <c r="D167" t="s">
        <v>1108</v>
      </c>
    </row>
    <row r="168" spans="1:4">
      <c r="A168" s="1062">
        <v>167</v>
      </c>
      <c r="B168" t="s">
        <v>1103</v>
      </c>
      <c r="C168" t="s">
        <v>1109</v>
      </c>
      <c r="D168" t="s">
        <v>1110</v>
      </c>
    </row>
    <row r="169" spans="1:4">
      <c r="A169" s="1062">
        <v>168</v>
      </c>
      <c r="B169" t="s">
        <v>1103</v>
      </c>
      <c r="C169" t="s">
        <v>1111</v>
      </c>
      <c r="D169" t="s">
        <v>1112</v>
      </c>
    </row>
    <row r="170" spans="1:4">
      <c r="A170" s="1062">
        <v>169</v>
      </c>
      <c r="B170" t="s">
        <v>1103</v>
      </c>
      <c r="C170" t="s">
        <v>1103</v>
      </c>
      <c r="D170" t="s">
        <v>1104</v>
      </c>
    </row>
    <row r="171" spans="1:4">
      <c r="A171" s="1062">
        <v>170</v>
      </c>
      <c r="B171" t="s">
        <v>1103</v>
      </c>
      <c r="C171" t="s">
        <v>1113</v>
      </c>
      <c r="D171" t="s">
        <v>1114</v>
      </c>
    </row>
    <row r="172" spans="1:4">
      <c r="A172" s="1062">
        <v>171</v>
      </c>
      <c r="B172" t="s">
        <v>1115</v>
      </c>
      <c r="C172" t="s">
        <v>1117</v>
      </c>
      <c r="D172" t="s">
        <v>1118</v>
      </c>
    </row>
    <row r="173" spans="1:4">
      <c r="A173" s="1062">
        <v>172</v>
      </c>
      <c r="B173" t="s">
        <v>1115</v>
      </c>
      <c r="C173" t="s">
        <v>1119</v>
      </c>
      <c r="D173" t="s">
        <v>1120</v>
      </c>
    </row>
    <row r="174" spans="1:4">
      <c r="A174" s="1062">
        <v>173</v>
      </c>
      <c r="B174" t="s">
        <v>1115</v>
      </c>
      <c r="C174" t="s">
        <v>1121</v>
      </c>
      <c r="D174" t="s">
        <v>1122</v>
      </c>
    </row>
    <row r="175" spans="1:4">
      <c r="A175" s="1062">
        <v>174</v>
      </c>
      <c r="B175" t="s">
        <v>1115</v>
      </c>
      <c r="C175" t="s">
        <v>1115</v>
      </c>
      <c r="D175" t="s">
        <v>1116</v>
      </c>
    </row>
    <row r="176" spans="1:4">
      <c r="A176" s="1062">
        <v>175</v>
      </c>
      <c r="B176" t="s">
        <v>1115</v>
      </c>
      <c r="C176" t="s">
        <v>1123</v>
      </c>
      <c r="D176" t="s">
        <v>1124</v>
      </c>
    </row>
    <row r="177" spans="1:4">
      <c r="A177" s="1062">
        <v>176</v>
      </c>
      <c r="B177" t="s">
        <v>1115</v>
      </c>
      <c r="C177" t="s">
        <v>1125</v>
      </c>
      <c r="D177" t="s">
        <v>1126</v>
      </c>
    </row>
    <row r="178" spans="1:4">
      <c r="A178" s="1062">
        <v>177</v>
      </c>
      <c r="B178" t="s">
        <v>1115</v>
      </c>
      <c r="C178" t="s">
        <v>1127</v>
      </c>
      <c r="D178" t="s">
        <v>1128</v>
      </c>
    </row>
    <row r="179" spans="1:4">
      <c r="A179" s="1062">
        <v>178</v>
      </c>
      <c r="B179" t="s">
        <v>1129</v>
      </c>
      <c r="C179" t="s">
        <v>1131</v>
      </c>
      <c r="D179" t="s">
        <v>1132</v>
      </c>
    </row>
    <row r="180" spans="1:4">
      <c r="A180" s="1062">
        <v>179</v>
      </c>
      <c r="B180" t="s">
        <v>1129</v>
      </c>
      <c r="C180" t="s">
        <v>1129</v>
      </c>
      <c r="D180" t="s">
        <v>1130</v>
      </c>
    </row>
    <row r="181" spans="1:4">
      <c r="A181" s="1062">
        <v>180</v>
      </c>
      <c r="B181" t="s">
        <v>1129</v>
      </c>
      <c r="C181" t="s">
        <v>1133</v>
      </c>
      <c r="D181" t="s">
        <v>1134</v>
      </c>
    </row>
    <row r="182" spans="1:4">
      <c r="A182" s="1062">
        <v>181</v>
      </c>
      <c r="B182" t="s">
        <v>1129</v>
      </c>
      <c r="C182" t="s">
        <v>1135</v>
      </c>
      <c r="D182" t="s">
        <v>1136</v>
      </c>
    </row>
    <row r="183" spans="1:4">
      <c r="A183" s="1062">
        <v>182</v>
      </c>
      <c r="B183" t="s">
        <v>1129</v>
      </c>
      <c r="C183" t="s">
        <v>1137</v>
      </c>
      <c r="D183" t="s">
        <v>1138</v>
      </c>
    </row>
    <row r="184" spans="1:4">
      <c r="A184" s="1062">
        <v>183</v>
      </c>
      <c r="B184" t="s">
        <v>1129</v>
      </c>
      <c r="C184" t="s">
        <v>1139</v>
      </c>
      <c r="D184" t="s">
        <v>1140</v>
      </c>
    </row>
    <row r="185" spans="1:4">
      <c r="A185" s="1062">
        <v>184</v>
      </c>
      <c r="B185" t="s">
        <v>1129</v>
      </c>
      <c r="C185" t="s">
        <v>1141</v>
      </c>
      <c r="D185" t="s">
        <v>1142</v>
      </c>
    </row>
    <row r="186" spans="1:4">
      <c r="A186" s="1062">
        <v>185</v>
      </c>
      <c r="B186" t="s">
        <v>1143</v>
      </c>
      <c r="C186" t="s">
        <v>1145</v>
      </c>
      <c r="D186" t="s">
        <v>1146</v>
      </c>
    </row>
    <row r="187" spans="1:4">
      <c r="A187" s="1062">
        <v>186</v>
      </c>
      <c r="B187" t="s">
        <v>1143</v>
      </c>
      <c r="C187" t="s">
        <v>1147</v>
      </c>
      <c r="D187" t="s">
        <v>1148</v>
      </c>
    </row>
    <row r="188" spans="1:4">
      <c r="A188" s="1062">
        <v>187</v>
      </c>
      <c r="B188" t="s">
        <v>1143</v>
      </c>
      <c r="C188" t="s">
        <v>1149</v>
      </c>
      <c r="D188" t="s">
        <v>1150</v>
      </c>
    </row>
    <row r="189" spans="1:4">
      <c r="A189" s="1062">
        <v>188</v>
      </c>
      <c r="B189" t="s">
        <v>1143</v>
      </c>
      <c r="C189" t="s">
        <v>1151</v>
      </c>
      <c r="D189" t="s">
        <v>1152</v>
      </c>
    </row>
    <row r="190" spans="1:4">
      <c r="A190" s="1062">
        <v>189</v>
      </c>
      <c r="B190" t="s">
        <v>1143</v>
      </c>
      <c r="C190" t="s">
        <v>1143</v>
      </c>
      <c r="D190" t="s">
        <v>1144</v>
      </c>
    </row>
    <row r="191" spans="1:4">
      <c r="A191" s="1062">
        <v>190</v>
      </c>
      <c r="B191" t="s">
        <v>1143</v>
      </c>
      <c r="C191" t="s">
        <v>1153</v>
      </c>
      <c r="D191" t="s">
        <v>1154</v>
      </c>
    </row>
    <row r="192" spans="1:4">
      <c r="A192" s="1062">
        <v>191</v>
      </c>
      <c r="B192" t="s">
        <v>1143</v>
      </c>
      <c r="C192" t="s">
        <v>1155</v>
      </c>
      <c r="D192" t="s">
        <v>1156</v>
      </c>
    </row>
    <row r="193" spans="1:4">
      <c r="A193" s="1062">
        <v>192</v>
      </c>
      <c r="B193" t="s">
        <v>1143</v>
      </c>
      <c r="C193" t="s">
        <v>1157</v>
      </c>
      <c r="D193" t="s">
        <v>1158</v>
      </c>
    </row>
    <row r="194" spans="1:4">
      <c r="A194" s="1062">
        <v>193</v>
      </c>
      <c r="B194" t="s">
        <v>1143</v>
      </c>
      <c r="C194" t="s">
        <v>1159</v>
      </c>
      <c r="D194" t="s">
        <v>1160</v>
      </c>
    </row>
    <row r="195" spans="1:4">
      <c r="A195" s="1062">
        <v>194</v>
      </c>
      <c r="B195" t="s">
        <v>1143</v>
      </c>
      <c r="C195" t="s">
        <v>1161</v>
      </c>
      <c r="D195" t="s">
        <v>1162</v>
      </c>
    </row>
    <row r="196" spans="1:4">
      <c r="A196" s="1062">
        <v>195</v>
      </c>
      <c r="B196" t="s">
        <v>1143</v>
      </c>
      <c r="C196" t="s">
        <v>1163</v>
      </c>
      <c r="D196" t="s">
        <v>1164</v>
      </c>
    </row>
    <row r="197" spans="1:4">
      <c r="A197" s="1062">
        <v>196</v>
      </c>
      <c r="B197" t="s">
        <v>1143</v>
      </c>
      <c r="C197" t="s">
        <v>1165</v>
      </c>
      <c r="D197" t="s">
        <v>1166</v>
      </c>
    </row>
    <row r="198" spans="1:4">
      <c r="A198" s="1062">
        <v>197</v>
      </c>
      <c r="B198" t="s">
        <v>1143</v>
      </c>
      <c r="C198" t="s">
        <v>1167</v>
      </c>
      <c r="D198" t="s">
        <v>1168</v>
      </c>
    </row>
    <row r="199" spans="1:4">
      <c r="A199" s="1062">
        <v>198</v>
      </c>
      <c r="B199" t="s">
        <v>1169</v>
      </c>
      <c r="C199" t="s">
        <v>1171</v>
      </c>
      <c r="D199" t="s">
        <v>1172</v>
      </c>
    </row>
    <row r="200" spans="1:4">
      <c r="A200" s="1062">
        <v>199</v>
      </c>
      <c r="B200" t="s">
        <v>1169</v>
      </c>
      <c r="C200" t="s">
        <v>1173</v>
      </c>
      <c r="D200" t="s">
        <v>1174</v>
      </c>
    </row>
    <row r="201" spans="1:4">
      <c r="A201" s="1062">
        <v>200</v>
      </c>
      <c r="B201" t="s">
        <v>1169</v>
      </c>
      <c r="C201" t="s">
        <v>1175</v>
      </c>
      <c r="D201" t="s">
        <v>1176</v>
      </c>
    </row>
    <row r="202" spans="1:4">
      <c r="A202" s="1062">
        <v>201</v>
      </c>
      <c r="B202" t="s">
        <v>1169</v>
      </c>
      <c r="C202" t="s">
        <v>1177</v>
      </c>
      <c r="D202" t="s">
        <v>1178</v>
      </c>
    </row>
    <row r="203" spans="1:4">
      <c r="A203" s="1062">
        <v>202</v>
      </c>
      <c r="B203" t="s">
        <v>1169</v>
      </c>
      <c r="C203" t="s">
        <v>1179</v>
      </c>
      <c r="D203" t="s">
        <v>1180</v>
      </c>
    </row>
    <row r="204" spans="1:4">
      <c r="A204" s="1062">
        <v>203</v>
      </c>
      <c r="B204" t="s">
        <v>1169</v>
      </c>
      <c r="C204" t="s">
        <v>1181</v>
      </c>
      <c r="D204" t="s">
        <v>1182</v>
      </c>
    </row>
    <row r="205" spans="1:4">
      <c r="A205" s="1062">
        <v>204</v>
      </c>
      <c r="B205" t="s">
        <v>1169</v>
      </c>
      <c r="C205" t="s">
        <v>1183</v>
      </c>
      <c r="D205" t="s">
        <v>1184</v>
      </c>
    </row>
    <row r="206" spans="1:4">
      <c r="A206" s="1062">
        <v>205</v>
      </c>
      <c r="B206" t="s">
        <v>1169</v>
      </c>
      <c r="C206" t="s">
        <v>1169</v>
      </c>
      <c r="D206" t="s">
        <v>1170</v>
      </c>
    </row>
    <row r="207" spans="1:4">
      <c r="A207" s="1062">
        <v>206</v>
      </c>
      <c r="B207" t="s">
        <v>1169</v>
      </c>
      <c r="C207" t="s">
        <v>1185</v>
      </c>
      <c r="D207" t="s">
        <v>1186</v>
      </c>
    </row>
    <row r="208" spans="1:4">
      <c r="A208" s="1062">
        <v>207</v>
      </c>
      <c r="B208" t="s">
        <v>1169</v>
      </c>
      <c r="C208" t="s">
        <v>1187</v>
      </c>
      <c r="D208" t="s">
        <v>1188</v>
      </c>
    </row>
    <row r="209" spans="1:4">
      <c r="A209" s="1062">
        <v>208</v>
      </c>
      <c r="B209" t="s">
        <v>1169</v>
      </c>
      <c r="C209" t="s">
        <v>1189</v>
      </c>
      <c r="D209" t="s">
        <v>1190</v>
      </c>
    </row>
    <row r="210" spans="1:4">
      <c r="A210" s="1062">
        <v>209</v>
      </c>
      <c r="B210" t="s">
        <v>1169</v>
      </c>
      <c r="C210" t="s">
        <v>1191</v>
      </c>
      <c r="D210" t="s">
        <v>1192</v>
      </c>
    </row>
    <row r="211" spans="1:4">
      <c r="A211" s="1062">
        <v>210</v>
      </c>
      <c r="B211" t="s">
        <v>1169</v>
      </c>
      <c r="C211" t="s">
        <v>1193</v>
      </c>
      <c r="D211" t="s">
        <v>1194</v>
      </c>
    </row>
    <row r="212" spans="1:4">
      <c r="A212" s="1062">
        <v>211</v>
      </c>
      <c r="B212" t="s">
        <v>1169</v>
      </c>
      <c r="C212" t="s">
        <v>820</v>
      </c>
      <c r="D212" t="s">
        <v>1195</v>
      </c>
    </row>
    <row r="213" spans="1:4">
      <c r="A213" s="1062">
        <v>212</v>
      </c>
      <c r="B213" t="s">
        <v>1169</v>
      </c>
      <c r="C213" t="s">
        <v>1196</v>
      </c>
      <c r="D213" t="s">
        <v>1197</v>
      </c>
    </row>
    <row r="214" spans="1:4">
      <c r="A214" s="1062">
        <v>213</v>
      </c>
      <c r="B214" t="s">
        <v>1198</v>
      </c>
      <c r="C214" t="s">
        <v>1200</v>
      </c>
      <c r="D214" t="s">
        <v>1201</v>
      </c>
    </row>
    <row r="215" spans="1:4">
      <c r="A215" s="1062">
        <v>214</v>
      </c>
      <c r="B215" t="s">
        <v>1198</v>
      </c>
      <c r="C215" t="s">
        <v>1202</v>
      </c>
      <c r="D215" t="s">
        <v>1203</v>
      </c>
    </row>
    <row r="216" spans="1:4">
      <c r="A216" s="1062">
        <v>215</v>
      </c>
      <c r="B216" t="s">
        <v>1198</v>
      </c>
      <c r="C216" t="s">
        <v>1204</v>
      </c>
      <c r="D216" t="s">
        <v>1205</v>
      </c>
    </row>
    <row r="217" spans="1:4">
      <c r="A217" s="1062">
        <v>216</v>
      </c>
      <c r="B217" t="s">
        <v>1198</v>
      </c>
      <c r="C217" t="s">
        <v>1206</v>
      </c>
      <c r="D217" t="s">
        <v>1207</v>
      </c>
    </row>
    <row r="218" spans="1:4">
      <c r="A218" s="1062">
        <v>217</v>
      </c>
      <c r="B218" t="s">
        <v>1198</v>
      </c>
      <c r="C218" t="s">
        <v>904</v>
      </c>
      <c r="D218" t="s">
        <v>1208</v>
      </c>
    </row>
    <row r="219" spans="1:4">
      <c r="A219" s="1062">
        <v>218</v>
      </c>
      <c r="B219" t="s">
        <v>1198</v>
      </c>
      <c r="C219" t="s">
        <v>1198</v>
      </c>
      <c r="D219" t="s">
        <v>1199</v>
      </c>
    </row>
    <row r="220" spans="1:4">
      <c r="A220" s="1062">
        <v>219</v>
      </c>
      <c r="B220" t="s">
        <v>1198</v>
      </c>
      <c r="C220" t="s">
        <v>1209</v>
      </c>
      <c r="D220" t="s">
        <v>1210</v>
      </c>
    </row>
    <row r="221" spans="1:4">
      <c r="A221" s="1062">
        <v>220</v>
      </c>
      <c r="B221" t="s">
        <v>1198</v>
      </c>
      <c r="C221" t="s">
        <v>1211</v>
      </c>
      <c r="D221" t="s">
        <v>1212</v>
      </c>
    </row>
    <row r="222" spans="1:4">
      <c r="A222" s="1062">
        <v>221</v>
      </c>
      <c r="B222" t="s">
        <v>1198</v>
      </c>
      <c r="C222" t="s">
        <v>1213</v>
      </c>
      <c r="D222" t="s">
        <v>1214</v>
      </c>
    </row>
    <row r="223" spans="1:4">
      <c r="A223" s="1062">
        <v>222</v>
      </c>
      <c r="B223" t="s">
        <v>1215</v>
      </c>
      <c r="C223" t="s">
        <v>1217</v>
      </c>
      <c r="D223" t="s">
        <v>1218</v>
      </c>
    </row>
    <row r="224" spans="1:4">
      <c r="A224" s="1062">
        <v>223</v>
      </c>
      <c r="B224" t="s">
        <v>1215</v>
      </c>
      <c r="C224" t="s">
        <v>1219</v>
      </c>
      <c r="D224" t="s">
        <v>1220</v>
      </c>
    </row>
    <row r="225" spans="1:4">
      <c r="A225" s="1062">
        <v>224</v>
      </c>
      <c r="B225" t="s">
        <v>1215</v>
      </c>
      <c r="C225" t="s">
        <v>1221</v>
      </c>
      <c r="D225" t="s">
        <v>1222</v>
      </c>
    </row>
    <row r="226" spans="1:4">
      <c r="A226" s="1062">
        <v>225</v>
      </c>
      <c r="B226" t="s">
        <v>1215</v>
      </c>
      <c r="C226" t="s">
        <v>1223</v>
      </c>
      <c r="D226" t="s">
        <v>1224</v>
      </c>
    </row>
    <row r="227" spans="1:4">
      <c r="A227" s="1062">
        <v>226</v>
      </c>
      <c r="B227" t="s">
        <v>1215</v>
      </c>
      <c r="C227" t="s">
        <v>1225</v>
      </c>
      <c r="D227" t="s">
        <v>1226</v>
      </c>
    </row>
    <row r="228" spans="1:4">
      <c r="A228" s="1062">
        <v>227</v>
      </c>
      <c r="B228" t="s">
        <v>1215</v>
      </c>
      <c r="C228" t="s">
        <v>1227</v>
      </c>
      <c r="D228" t="s">
        <v>1228</v>
      </c>
    </row>
    <row r="229" spans="1:4">
      <c r="A229" s="1062">
        <v>228</v>
      </c>
      <c r="B229" t="s">
        <v>1215</v>
      </c>
      <c r="C229" t="s">
        <v>1229</v>
      </c>
      <c r="D229" t="s">
        <v>1230</v>
      </c>
    </row>
    <row r="230" spans="1:4">
      <c r="A230" s="1062">
        <v>229</v>
      </c>
      <c r="B230" t="s">
        <v>1215</v>
      </c>
      <c r="C230" t="s">
        <v>1231</v>
      </c>
      <c r="D230" t="s">
        <v>1232</v>
      </c>
    </row>
    <row r="231" spans="1:4">
      <c r="A231" s="1062">
        <v>230</v>
      </c>
      <c r="B231" t="s">
        <v>1215</v>
      </c>
      <c r="C231" t="s">
        <v>1215</v>
      </c>
      <c r="D231" t="s">
        <v>1216</v>
      </c>
    </row>
    <row r="232" spans="1:4">
      <c r="A232" s="1062">
        <v>231</v>
      </c>
      <c r="B232" t="s">
        <v>1215</v>
      </c>
      <c r="C232" t="s">
        <v>1233</v>
      </c>
      <c r="D232" t="s">
        <v>1234</v>
      </c>
    </row>
    <row r="233" spans="1:4">
      <c r="A233" s="1062">
        <v>232</v>
      </c>
      <c r="B233" t="s">
        <v>1235</v>
      </c>
      <c r="C233" t="s">
        <v>1235</v>
      </c>
      <c r="D233" t="s">
        <v>1236</v>
      </c>
    </row>
    <row r="234" spans="1:4">
      <c r="A234" s="1062">
        <v>233</v>
      </c>
      <c r="B234" t="s">
        <v>1237</v>
      </c>
      <c r="C234" t="s">
        <v>1239</v>
      </c>
      <c r="D234" t="s">
        <v>1240</v>
      </c>
    </row>
    <row r="235" spans="1:4">
      <c r="A235" s="1062">
        <v>234</v>
      </c>
      <c r="B235" t="s">
        <v>1237</v>
      </c>
      <c r="C235" t="s">
        <v>1241</v>
      </c>
      <c r="D235" t="s">
        <v>1242</v>
      </c>
    </row>
    <row r="236" spans="1:4">
      <c r="A236" s="1062">
        <v>235</v>
      </c>
      <c r="B236" t="s">
        <v>1237</v>
      </c>
      <c r="C236" t="s">
        <v>1243</v>
      </c>
      <c r="D236" t="s">
        <v>1244</v>
      </c>
    </row>
    <row r="237" spans="1:4">
      <c r="A237" s="1062">
        <v>236</v>
      </c>
      <c r="B237" t="s">
        <v>1237</v>
      </c>
      <c r="C237" t="s">
        <v>1245</v>
      </c>
      <c r="D237" t="s">
        <v>1246</v>
      </c>
    </row>
    <row r="238" spans="1:4">
      <c r="A238" s="1062">
        <v>237</v>
      </c>
      <c r="B238" t="s">
        <v>1237</v>
      </c>
      <c r="C238" t="s">
        <v>1247</v>
      </c>
      <c r="D238" t="s">
        <v>1248</v>
      </c>
    </row>
    <row r="239" spans="1:4">
      <c r="A239" s="1062">
        <v>238</v>
      </c>
      <c r="B239" t="s">
        <v>1237</v>
      </c>
      <c r="C239" t="s">
        <v>1249</v>
      </c>
      <c r="D239" t="s">
        <v>1250</v>
      </c>
    </row>
    <row r="240" spans="1:4">
      <c r="A240" s="1062">
        <v>239</v>
      </c>
      <c r="B240" t="s">
        <v>1237</v>
      </c>
      <c r="C240" t="s">
        <v>1251</v>
      </c>
      <c r="D240" t="s">
        <v>1252</v>
      </c>
    </row>
    <row r="241" spans="1:4">
      <c r="A241" s="1062">
        <v>240</v>
      </c>
      <c r="B241" t="s">
        <v>1237</v>
      </c>
      <c r="C241" t="s">
        <v>1253</v>
      </c>
      <c r="D241" t="s">
        <v>1254</v>
      </c>
    </row>
    <row r="242" spans="1:4">
      <c r="A242" s="1062">
        <v>241</v>
      </c>
      <c r="B242" t="s">
        <v>1237</v>
      </c>
      <c r="C242" t="s">
        <v>1237</v>
      </c>
      <c r="D242" t="s">
        <v>1238</v>
      </c>
    </row>
    <row r="243" spans="1:4">
      <c r="A243" s="1062">
        <v>242</v>
      </c>
      <c r="B243" t="s">
        <v>1237</v>
      </c>
      <c r="C243" t="s">
        <v>1255</v>
      </c>
      <c r="D243" t="s">
        <v>1256</v>
      </c>
    </row>
    <row r="244" spans="1:4">
      <c r="A244" s="1062">
        <v>243</v>
      </c>
      <c r="B244" t="s">
        <v>1237</v>
      </c>
      <c r="C244" t="s">
        <v>1257</v>
      </c>
      <c r="D244" t="s">
        <v>1258</v>
      </c>
    </row>
    <row r="245" spans="1:4">
      <c r="A245" s="1062">
        <v>244</v>
      </c>
      <c r="B245" t="s">
        <v>1259</v>
      </c>
      <c r="C245" t="s">
        <v>1259</v>
      </c>
      <c r="D245" t="s">
        <v>1260</v>
      </c>
    </row>
    <row r="246" spans="1:4">
      <c r="A246" s="1062">
        <v>245</v>
      </c>
      <c r="B246" t="s">
        <v>1261</v>
      </c>
      <c r="C246" t="s">
        <v>1263</v>
      </c>
      <c r="D246" t="s">
        <v>1264</v>
      </c>
    </row>
    <row r="247" spans="1:4">
      <c r="A247" s="1062">
        <v>246</v>
      </c>
      <c r="B247" t="s">
        <v>1261</v>
      </c>
      <c r="C247" t="s">
        <v>1265</v>
      </c>
      <c r="D247" t="s">
        <v>1266</v>
      </c>
    </row>
    <row r="248" spans="1:4">
      <c r="A248" s="1062">
        <v>247</v>
      </c>
      <c r="B248" t="s">
        <v>1261</v>
      </c>
      <c r="C248" t="s">
        <v>1267</v>
      </c>
      <c r="D248" t="s">
        <v>1268</v>
      </c>
    </row>
    <row r="249" spans="1:4">
      <c r="A249" s="1062">
        <v>248</v>
      </c>
      <c r="B249" t="s">
        <v>1261</v>
      </c>
      <c r="C249" t="s">
        <v>1002</v>
      </c>
      <c r="D249" t="s">
        <v>1269</v>
      </c>
    </row>
    <row r="250" spans="1:4">
      <c r="A250" s="1062">
        <v>249</v>
      </c>
      <c r="B250" t="s">
        <v>1261</v>
      </c>
      <c r="C250" t="s">
        <v>1270</v>
      </c>
      <c r="D250" t="s">
        <v>1271</v>
      </c>
    </row>
    <row r="251" spans="1:4">
      <c r="A251" s="1062">
        <v>250</v>
      </c>
      <c r="B251" t="s">
        <v>1261</v>
      </c>
      <c r="C251" t="s">
        <v>1155</v>
      </c>
      <c r="D251" t="s">
        <v>1272</v>
      </c>
    </row>
    <row r="252" spans="1:4">
      <c r="A252" s="1062">
        <v>251</v>
      </c>
      <c r="B252" t="s">
        <v>1261</v>
      </c>
      <c r="C252" t="s">
        <v>1273</v>
      </c>
      <c r="D252" t="s">
        <v>1274</v>
      </c>
    </row>
    <row r="253" spans="1:4">
      <c r="A253" s="1062">
        <v>252</v>
      </c>
      <c r="B253" t="s">
        <v>1261</v>
      </c>
      <c r="C253" t="s">
        <v>1275</v>
      </c>
      <c r="D253" t="s">
        <v>1276</v>
      </c>
    </row>
    <row r="254" spans="1:4">
      <c r="A254" s="1062">
        <v>253</v>
      </c>
      <c r="B254" t="s">
        <v>1261</v>
      </c>
      <c r="C254" t="s">
        <v>1277</v>
      </c>
      <c r="D254" t="s">
        <v>1278</v>
      </c>
    </row>
    <row r="255" spans="1:4">
      <c r="A255" s="1062">
        <v>254</v>
      </c>
      <c r="B255" t="s">
        <v>1261</v>
      </c>
      <c r="C255" t="s">
        <v>1261</v>
      </c>
      <c r="D255" t="s">
        <v>1262</v>
      </c>
    </row>
    <row r="256" spans="1:4">
      <c r="A256" s="1062">
        <v>255</v>
      </c>
      <c r="B256" t="s">
        <v>1261</v>
      </c>
      <c r="C256" t="s">
        <v>1279</v>
      </c>
      <c r="D256" t="s">
        <v>1280</v>
      </c>
    </row>
    <row r="257" spans="1:4">
      <c r="A257" s="1062">
        <v>256</v>
      </c>
      <c r="B257" t="s">
        <v>1261</v>
      </c>
      <c r="C257" t="s">
        <v>1281</v>
      </c>
      <c r="D257" t="s">
        <v>1282</v>
      </c>
    </row>
    <row r="258" spans="1:4">
      <c r="A258" s="1062">
        <v>257</v>
      </c>
      <c r="B258" t="s">
        <v>1261</v>
      </c>
      <c r="C258" t="s">
        <v>1283</v>
      </c>
      <c r="D258" t="s">
        <v>1284</v>
      </c>
    </row>
    <row r="259" spans="1:4">
      <c r="A259" s="1062">
        <v>258</v>
      </c>
      <c r="B259" t="s">
        <v>1285</v>
      </c>
      <c r="C259" t="s">
        <v>1287</v>
      </c>
      <c r="D259" t="s">
        <v>1288</v>
      </c>
    </row>
    <row r="260" spans="1:4">
      <c r="A260" s="1062">
        <v>259</v>
      </c>
      <c r="B260" t="s">
        <v>1285</v>
      </c>
      <c r="C260" t="s">
        <v>1289</v>
      </c>
      <c r="D260" t="s">
        <v>1290</v>
      </c>
    </row>
    <row r="261" spans="1:4">
      <c r="A261" s="1062">
        <v>260</v>
      </c>
      <c r="B261" t="s">
        <v>1285</v>
      </c>
      <c r="C261" t="s">
        <v>1291</v>
      </c>
      <c r="D261" t="s">
        <v>1292</v>
      </c>
    </row>
    <row r="262" spans="1:4">
      <c r="A262" s="1062">
        <v>261</v>
      </c>
      <c r="B262" t="s">
        <v>1285</v>
      </c>
      <c r="C262" t="s">
        <v>1153</v>
      </c>
      <c r="D262" t="s">
        <v>1293</v>
      </c>
    </row>
    <row r="263" spans="1:4">
      <c r="A263" s="1062">
        <v>262</v>
      </c>
      <c r="B263" t="s">
        <v>1285</v>
      </c>
      <c r="C263" t="s">
        <v>1294</v>
      </c>
      <c r="D263" t="s">
        <v>1295</v>
      </c>
    </row>
    <row r="264" spans="1:4">
      <c r="A264" s="1062">
        <v>263</v>
      </c>
      <c r="B264" t="s">
        <v>1285</v>
      </c>
      <c r="C264" t="s">
        <v>1296</v>
      </c>
      <c r="D264" t="s">
        <v>1297</v>
      </c>
    </row>
    <row r="265" spans="1:4">
      <c r="A265" s="1062">
        <v>264</v>
      </c>
      <c r="B265" t="s">
        <v>1285</v>
      </c>
      <c r="C265" t="s">
        <v>1285</v>
      </c>
      <c r="D265" t="s">
        <v>1286</v>
      </c>
    </row>
    <row r="266" spans="1:4">
      <c r="A266" s="1062">
        <v>265</v>
      </c>
      <c r="B266" t="s">
        <v>1285</v>
      </c>
      <c r="C266" t="s">
        <v>1298</v>
      </c>
      <c r="D266" t="s">
        <v>1299</v>
      </c>
    </row>
    <row r="267" spans="1:4">
      <c r="A267" s="1062">
        <v>266</v>
      </c>
      <c r="B267" t="s">
        <v>1285</v>
      </c>
      <c r="C267" t="s">
        <v>1300</v>
      </c>
      <c r="D267" t="s">
        <v>1301</v>
      </c>
    </row>
    <row r="268" spans="1:4">
      <c r="A268" s="1062">
        <v>267</v>
      </c>
      <c r="B268" t="s">
        <v>1285</v>
      </c>
      <c r="C268" t="s">
        <v>1302</v>
      </c>
      <c r="D268" t="s">
        <v>1303</v>
      </c>
    </row>
    <row r="269" spans="1:4">
      <c r="A269" s="1062">
        <v>268</v>
      </c>
      <c r="B269" t="s">
        <v>1304</v>
      </c>
      <c r="C269" t="s">
        <v>1304</v>
      </c>
      <c r="D269" t="s">
        <v>1305</v>
      </c>
    </row>
    <row r="270" spans="1:4">
      <c r="A270" s="1062">
        <v>269</v>
      </c>
      <c r="B270" t="s">
        <v>1306</v>
      </c>
      <c r="C270" t="s">
        <v>1308</v>
      </c>
      <c r="D270" t="s">
        <v>1309</v>
      </c>
    </row>
    <row r="271" spans="1:4">
      <c r="A271" s="1062">
        <v>270</v>
      </c>
      <c r="B271" t="s">
        <v>1306</v>
      </c>
      <c r="C271" t="s">
        <v>1310</v>
      </c>
      <c r="D271" t="s">
        <v>1311</v>
      </c>
    </row>
    <row r="272" spans="1:4">
      <c r="A272" s="1062">
        <v>271</v>
      </c>
      <c r="B272" t="s">
        <v>1306</v>
      </c>
      <c r="C272" t="s">
        <v>912</v>
      </c>
      <c r="D272" t="s">
        <v>1312</v>
      </c>
    </row>
    <row r="273" spans="1:4">
      <c r="A273" s="1062">
        <v>272</v>
      </c>
      <c r="B273" t="s">
        <v>1306</v>
      </c>
      <c r="C273" t="s">
        <v>1313</v>
      </c>
      <c r="D273" t="s">
        <v>1314</v>
      </c>
    </row>
    <row r="274" spans="1:4">
      <c r="A274" s="1062">
        <v>273</v>
      </c>
      <c r="B274" t="s">
        <v>1306</v>
      </c>
      <c r="C274" t="s">
        <v>1315</v>
      </c>
      <c r="D274" t="s">
        <v>1316</v>
      </c>
    </row>
    <row r="275" spans="1:4">
      <c r="A275" s="1062">
        <v>274</v>
      </c>
      <c r="B275" t="s">
        <v>1306</v>
      </c>
      <c r="C275" t="s">
        <v>1317</v>
      </c>
      <c r="D275" t="s">
        <v>1318</v>
      </c>
    </row>
    <row r="276" spans="1:4">
      <c r="A276" s="1062">
        <v>275</v>
      </c>
      <c r="B276" t="s">
        <v>1306</v>
      </c>
      <c r="C276" t="s">
        <v>904</v>
      </c>
      <c r="D276" t="s">
        <v>1319</v>
      </c>
    </row>
    <row r="277" spans="1:4">
      <c r="A277" s="1062">
        <v>276</v>
      </c>
      <c r="B277" t="s">
        <v>1306</v>
      </c>
      <c r="C277" t="s">
        <v>1320</v>
      </c>
      <c r="D277" t="s">
        <v>1321</v>
      </c>
    </row>
    <row r="278" spans="1:4">
      <c r="A278" s="1062">
        <v>277</v>
      </c>
      <c r="B278" t="s">
        <v>1306</v>
      </c>
      <c r="C278" t="s">
        <v>1306</v>
      </c>
      <c r="D278" t="s">
        <v>1307</v>
      </c>
    </row>
    <row r="279" spans="1:4">
      <c r="A279" s="1062">
        <v>278</v>
      </c>
      <c r="B279" t="s">
        <v>1306</v>
      </c>
      <c r="C279" t="s">
        <v>1322</v>
      </c>
      <c r="D279" t="s">
        <v>1323</v>
      </c>
    </row>
    <row r="280" spans="1:4">
      <c r="A280" s="1062">
        <v>279</v>
      </c>
      <c r="B280" t="s">
        <v>1306</v>
      </c>
      <c r="C280" t="s">
        <v>1324</v>
      </c>
      <c r="D280" t="s">
        <v>1325</v>
      </c>
    </row>
    <row r="281" spans="1:4">
      <c r="A281" s="1062">
        <v>280</v>
      </c>
      <c r="B281" t="s">
        <v>1306</v>
      </c>
      <c r="C281" t="s">
        <v>1326</v>
      </c>
      <c r="D281" t="s">
        <v>1327</v>
      </c>
    </row>
    <row r="282" spans="1:4">
      <c r="A282" s="1062">
        <v>281</v>
      </c>
      <c r="B282" t="s">
        <v>1328</v>
      </c>
      <c r="C282" t="s">
        <v>1330</v>
      </c>
      <c r="D282" t="s">
        <v>1331</v>
      </c>
    </row>
    <row r="283" spans="1:4">
      <c r="A283" s="1062">
        <v>282</v>
      </c>
      <c r="B283" t="s">
        <v>1328</v>
      </c>
      <c r="C283" t="s">
        <v>1332</v>
      </c>
      <c r="D283" t="s">
        <v>1333</v>
      </c>
    </row>
    <row r="284" spans="1:4">
      <c r="A284" s="1062">
        <v>283</v>
      </c>
      <c r="B284" t="s">
        <v>1328</v>
      </c>
      <c r="C284" t="s">
        <v>1334</v>
      </c>
      <c r="D284" t="s">
        <v>1335</v>
      </c>
    </row>
    <row r="285" spans="1:4">
      <c r="A285" s="1062">
        <v>284</v>
      </c>
      <c r="B285" t="s">
        <v>1328</v>
      </c>
      <c r="C285" t="s">
        <v>1336</v>
      </c>
      <c r="D285" t="s">
        <v>1337</v>
      </c>
    </row>
    <row r="286" spans="1:4">
      <c r="A286" s="1062">
        <v>285</v>
      </c>
      <c r="B286" t="s">
        <v>1328</v>
      </c>
      <c r="C286" t="s">
        <v>1338</v>
      </c>
      <c r="D286" t="s">
        <v>1339</v>
      </c>
    </row>
    <row r="287" spans="1:4">
      <c r="A287" s="1062">
        <v>286</v>
      </c>
      <c r="B287" t="s">
        <v>1328</v>
      </c>
      <c r="C287" t="s">
        <v>1340</v>
      </c>
      <c r="D287" t="s">
        <v>1341</v>
      </c>
    </row>
    <row r="288" spans="1:4">
      <c r="A288" s="1062">
        <v>287</v>
      </c>
      <c r="B288" t="s">
        <v>1328</v>
      </c>
      <c r="C288" t="s">
        <v>1328</v>
      </c>
      <c r="D288" t="s">
        <v>1329</v>
      </c>
    </row>
    <row r="289" spans="1:4">
      <c r="A289" s="1062">
        <v>288</v>
      </c>
      <c r="B289" t="s">
        <v>1328</v>
      </c>
      <c r="C289" t="s">
        <v>1342</v>
      </c>
      <c r="D289" t="s">
        <v>1343</v>
      </c>
    </row>
    <row r="290" spans="1:4">
      <c r="A290" s="1062">
        <v>289</v>
      </c>
      <c r="B290" t="s">
        <v>1344</v>
      </c>
      <c r="C290" t="s">
        <v>1344</v>
      </c>
      <c r="D290" t="s">
        <v>1345</v>
      </c>
    </row>
    <row r="291" spans="1:4">
      <c r="A291" s="1062">
        <v>290</v>
      </c>
      <c r="B291" t="s">
        <v>1346</v>
      </c>
      <c r="C291" t="s">
        <v>1348</v>
      </c>
      <c r="D291" t="s">
        <v>1349</v>
      </c>
    </row>
    <row r="292" spans="1:4">
      <c r="A292" s="1062">
        <v>291</v>
      </c>
      <c r="B292" t="s">
        <v>1346</v>
      </c>
      <c r="C292" t="s">
        <v>1350</v>
      </c>
      <c r="D292" t="s">
        <v>1351</v>
      </c>
    </row>
    <row r="293" spans="1:4">
      <c r="A293" s="1062">
        <v>292</v>
      </c>
      <c r="B293" t="s">
        <v>1346</v>
      </c>
      <c r="C293" t="s">
        <v>1352</v>
      </c>
      <c r="D293" t="s">
        <v>1353</v>
      </c>
    </row>
    <row r="294" spans="1:4">
      <c r="A294" s="1062">
        <v>293</v>
      </c>
      <c r="B294" t="s">
        <v>1346</v>
      </c>
      <c r="C294" t="s">
        <v>1354</v>
      </c>
      <c r="D294" t="s">
        <v>1355</v>
      </c>
    </row>
    <row r="295" spans="1:4">
      <c r="A295" s="1062">
        <v>294</v>
      </c>
      <c r="B295" t="s">
        <v>1346</v>
      </c>
      <c r="C295" t="s">
        <v>1356</v>
      </c>
      <c r="D295" t="s">
        <v>1357</v>
      </c>
    </row>
    <row r="296" spans="1:4">
      <c r="A296" s="1062">
        <v>295</v>
      </c>
      <c r="B296" t="s">
        <v>1346</v>
      </c>
      <c r="C296" t="s">
        <v>1358</v>
      </c>
      <c r="D296" t="s">
        <v>1359</v>
      </c>
    </row>
    <row r="297" spans="1:4">
      <c r="A297" s="1062">
        <v>296</v>
      </c>
      <c r="B297" t="s">
        <v>1346</v>
      </c>
      <c r="C297" t="s">
        <v>1360</v>
      </c>
      <c r="D297" t="s">
        <v>1361</v>
      </c>
    </row>
    <row r="298" spans="1:4">
      <c r="A298" s="1062">
        <v>297</v>
      </c>
      <c r="B298" t="s">
        <v>1346</v>
      </c>
      <c r="C298" t="s">
        <v>1362</v>
      </c>
      <c r="D298" t="s">
        <v>1363</v>
      </c>
    </row>
    <row r="299" spans="1:4">
      <c r="A299" s="1062">
        <v>298</v>
      </c>
      <c r="B299" t="s">
        <v>1346</v>
      </c>
      <c r="C299" t="s">
        <v>1346</v>
      </c>
      <c r="D299" t="s">
        <v>1347</v>
      </c>
    </row>
    <row r="300" spans="1:4">
      <c r="A300" s="1062">
        <v>299</v>
      </c>
      <c r="B300" t="s">
        <v>1346</v>
      </c>
      <c r="C300" t="s">
        <v>1364</v>
      </c>
      <c r="D300" t="s">
        <v>1365</v>
      </c>
    </row>
    <row r="301" spans="1:4">
      <c r="A301" s="1062">
        <v>300</v>
      </c>
      <c r="B301" t="s">
        <v>1366</v>
      </c>
      <c r="C301" t="s">
        <v>1368</v>
      </c>
      <c r="D301" t="s">
        <v>1369</v>
      </c>
    </row>
    <row r="302" spans="1:4">
      <c r="A302" s="1062">
        <v>301</v>
      </c>
      <c r="B302" t="s">
        <v>1366</v>
      </c>
      <c r="C302" t="s">
        <v>1370</v>
      </c>
      <c r="D302" t="s">
        <v>1371</v>
      </c>
    </row>
    <row r="303" spans="1:4">
      <c r="A303" s="1062">
        <v>302</v>
      </c>
      <c r="B303" t="s">
        <v>1366</v>
      </c>
      <c r="C303" t="s">
        <v>1372</v>
      </c>
      <c r="D303" t="s">
        <v>1373</v>
      </c>
    </row>
    <row r="304" spans="1:4">
      <c r="A304" s="1062">
        <v>303</v>
      </c>
      <c r="B304" t="s">
        <v>1366</v>
      </c>
      <c r="C304" t="s">
        <v>1374</v>
      </c>
      <c r="D304" t="s">
        <v>1375</v>
      </c>
    </row>
    <row r="305" spans="1:4">
      <c r="A305" s="1062">
        <v>304</v>
      </c>
      <c r="B305" t="s">
        <v>1366</v>
      </c>
      <c r="C305" t="s">
        <v>1376</v>
      </c>
      <c r="D305" t="s">
        <v>1377</v>
      </c>
    </row>
    <row r="306" spans="1:4">
      <c r="A306" s="1062">
        <v>305</v>
      </c>
      <c r="B306" t="s">
        <v>1366</v>
      </c>
      <c r="C306" t="s">
        <v>1366</v>
      </c>
      <c r="D306" t="s">
        <v>1367</v>
      </c>
    </row>
    <row r="307" spans="1:4">
      <c r="A307" s="1062">
        <v>306</v>
      </c>
      <c r="B307" t="s">
        <v>1366</v>
      </c>
      <c r="C307" t="s">
        <v>1378</v>
      </c>
      <c r="D307" t="s">
        <v>1379</v>
      </c>
    </row>
    <row r="308" spans="1:4">
      <c r="A308" s="1062">
        <v>307</v>
      </c>
      <c r="B308" t="s">
        <v>1366</v>
      </c>
      <c r="C308" t="s">
        <v>1380</v>
      </c>
      <c r="D308" t="s">
        <v>1381</v>
      </c>
    </row>
    <row r="309" spans="1:4">
      <c r="A309" s="1062">
        <v>308</v>
      </c>
      <c r="B309" t="s">
        <v>1382</v>
      </c>
      <c r="C309" t="s">
        <v>1384</v>
      </c>
      <c r="D309" t="s">
        <v>1385</v>
      </c>
    </row>
    <row r="310" spans="1:4">
      <c r="A310" s="1062">
        <v>309</v>
      </c>
      <c r="B310" t="s">
        <v>1382</v>
      </c>
      <c r="C310" t="s">
        <v>1386</v>
      </c>
      <c r="D310" t="s">
        <v>1387</v>
      </c>
    </row>
    <row r="311" spans="1:4">
      <c r="A311" s="1062">
        <v>310</v>
      </c>
      <c r="B311" t="s">
        <v>1382</v>
      </c>
      <c r="C311" t="s">
        <v>1388</v>
      </c>
      <c r="D311" t="s">
        <v>1389</v>
      </c>
    </row>
    <row r="312" spans="1:4">
      <c r="A312" s="1062">
        <v>311</v>
      </c>
      <c r="B312" t="s">
        <v>1382</v>
      </c>
      <c r="C312" t="s">
        <v>1390</v>
      </c>
      <c r="D312" t="s">
        <v>1391</v>
      </c>
    </row>
    <row r="313" spans="1:4">
      <c r="A313" s="1062">
        <v>312</v>
      </c>
      <c r="B313" t="s">
        <v>1382</v>
      </c>
      <c r="C313" t="s">
        <v>1392</v>
      </c>
      <c r="D313" t="s">
        <v>1393</v>
      </c>
    </row>
    <row r="314" spans="1:4">
      <c r="A314" s="1062">
        <v>313</v>
      </c>
      <c r="B314" t="s">
        <v>1382</v>
      </c>
      <c r="C314" t="s">
        <v>1382</v>
      </c>
      <c r="D314" t="s">
        <v>1383</v>
      </c>
    </row>
    <row r="315" spans="1:4">
      <c r="A315" s="1062">
        <v>314</v>
      </c>
      <c r="B315" t="s">
        <v>1394</v>
      </c>
      <c r="C315" t="s">
        <v>1396</v>
      </c>
      <c r="D315" t="s">
        <v>1397</v>
      </c>
    </row>
    <row r="316" spans="1:4">
      <c r="A316" s="1062">
        <v>315</v>
      </c>
      <c r="B316" t="s">
        <v>1394</v>
      </c>
      <c r="C316" t="s">
        <v>1398</v>
      </c>
      <c r="D316" t="s">
        <v>1399</v>
      </c>
    </row>
    <row r="317" spans="1:4">
      <c r="A317" s="1062">
        <v>316</v>
      </c>
      <c r="B317" t="s">
        <v>1394</v>
      </c>
      <c r="C317" t="s">
        <v>1400</v>
      </c>
      <c r="D317" t="s">
        <v>1401</v>
      </c>
    </row>
    <row r="318" spans="1:4">
      <c r="A318" s="1062">
        <v>317</v>
      </c>
      <c r="B318" t="s">
        <v>1394</v>
      </c>
      <c r="C318" t="s">
        <v>1402</v>
      </c>
      <c r="D318" t="s">
        <v>1403</v>
      </c>
    </row>
    <row r="319" spans="1:4">
      <c r="A319" s="1062">
        <v>318</v>
      </c>
      <c r="B319" t="s">
        <v>1394</v>
      </c>
      <c r="C319" t="s">
        <v>1404</v>
      </c>
      <c r="D319" t="s">
        <v>1405</v>
      </c>
    </row>
    <row r="320" spans="1:4">
      <c r="A320" s="1062">
        <v>319</v>
      </c>
      <c r="B320" t="s">
        <v>1394</v>
      </c>
      <c r="C320" t="s">
        <v>1406</v>
      </c>
      <c r="D320" t="s">
        <v>1407</v>
      </c>
    </row>
    <row r="321" spans="1:4">
      <c r="A321" s="1062">
        <v>320</v>
      </c>
      <c r="B321" t="s">
        <v>1394</v>
      </c>
      <c r="C321" t="s">
        <v>1408</v>
      </c>
      <c r="D321" t="s">
        <v>1409</v>
      </c>
    </row>
    <row r="322" spans="1:4">
      <c r="A322" s="1062">
        <v>321</v>
      </c>
      <c r="B322" t="s">
        <v>1394</v>
      </c>
      <c r="C322" t="s">
        <v>1410</v>
      </c>
      <c r="D322" t="s">
        <v>1411</v>
      </c>
    </row>
    <row r="323" spans="1:4">
      <c r="A323" s="1062">
        <v>322</v>
      </c>
      <c r="B323" t="s">
        <v>1394</v>
      </c>
      <c r="C323" t="s">
        <v>1394</v>
      </c>
      <c r="D323" t="s">
        <v>1395</v>
      </c>
    </row>
    <row r="324" spans="1:4">
      <c r="A324" s="1062">
        <v>323</v>
      </c>
      <c r="B324" t="s">
        <v>1394</v>
      </c>
      <c r="C324" t="s">
        <v>1412</v>
      </c>
      <c r="D324" t="s">
        <v>1413</v>
      </c>
    </row>
    <row r="325" spans="1:4">
      <c r="A325" s="1062">
        <v>324</v>
      </c>
      <c r="B325" t="s">
        <v>1414</v>
      </c>
      <c r="C325" t="s">
        <v>1416</v>
      </c>
      <c r="D325" t="s">
        <v>1417</v>
      </c>
    </row>
    <row r="326" spans="1:4">
      <c r="A326" s="1062">
        <v>325</v>
      </c>
      <c r="B326" t="s">
        <v>1414</v>
      </c>
      <c r="C326" t="s">
        <v>1418</v>
      </c>
      <c r="D326" t="s">
        <v>1419</v>
      </c>
    </row>
    <row r="327" spans="1:4">
      <c r="A327" s="1062">
        <v>326</v>
      </c>
      <c r="B327" t="s">
        <v>1414</v>
      </c>
      <c r="C327" t="s">
        <v>1420</v>
      </c>
      <c r="D327" t="s">
        <v>1421</v>
      </c>
    </row>
    <row r="328" spans="1:4">
      <c r="A328" s="1062">
        <v>327</v>
      </c>
      <c r="B328" t="s">
        <v>1414</v>
      </c>
      <c r="C328" t="s">
        <v>1388</v>
      </c>
      <c r="D328" t="s">
        <v>1422</v>
      </c>
    </row>
    <row r="329" spans="1:4">
      <c r="A329" s="1062">
        <v>328</v>
      </c>
      <c r="B329" t="s">
        <v>1414</v>
      </c>
      <c r="C329" t="s">
        <v>1121</v>
      </c>
      <c r="D329" t="s">
        <v>1423</v>
      </c>
    </row>
    <row r="330" spans="1:4">
      <c r="A330" s="1062">
        <v>329</v>
      </c>
      <c r="B330" t="s">
        <v>1414</v>
      </c>
      <c r="C330" t="s">
        <v>1424</v>
      </c>
      <c r="D330" t="s">
        <v>1425</v>
      </c>
    </row>
    <row r="331" spans="1:4">
      <c r="A331" s="1062">
        <v>330</v>
      </c>
      <c r="B331" t="s">
        <v>1414</v>
      </c>
      <c r="C331" t="s">
        <v>1426</v>
      </c>
      <c r="D331" t="s">
        <v>1427</v>
      </c>
    </row>
    <row r="332" spans="1:4">
      <c r="A332" s="1062">
        <v>331</v>
      </c>
      <c r="B332" t="s">
        <v>1414</v>
      </c>
      <c r="C332" t="s">
        <v>1428</v>
      </c>
      <c r="D332" t="s">
        <v>1429</v>
      </c>
    </row>
    <row r="333" spans="1:4">
      <c r="A333" s="1062">
        <v>332</v>
      </c>
      <c r="B333" t="s">
        <v>1414</v>
      </c>
      <c r="C333" t="s">
        <v>1002</v>
      </c>
      <c r="D333" t="s">
        <v>1430</v>
      </c>
    </row>
    <row r="334" spans="1:4">
      <c r="A334" s="1062">
        <v>333</v>
      </c>
      <c r="B334" t="s">
        <v>1414</v>
      </c>
      <c r="C334" t="s">
        <v>1431</v>
      </c>
      <c r="D334" t="s">
        <v>1432</v>
      </c>
    </row>
    <row r="335" spans="1:4">
      <c r="A335" s="1062">
        <v>334</v>
      </c>
      <c r="B335" t="s">
        <v>1414</v>
      </c>
      <c r="C335" t="s">
        <v>1433</v>
      </c>
      <c r="D335" t="s">
        <v>1434</v>
      </c>
    </row>
    <row r="336" spans="1:4">
      <c r="A336" s="1062">
        <v>335</v>
      </c>
      <c r="B336" t="s">
        <v>1414</v>
      </c>
      <c r="C336" t="s">
        <v>1435</v>
      </c>
      <c r="D336" t="s">
        <v>1436</v>
      </c>
    </row>
    <row r="337" spans="1:4">
      <c r="A337" s="1062">
        <v>336</v>
      </c>
      <c r="B337" t="s">
        <v>1414</v>
      </c>
      <c r="C337" t="s">
        <v>1163</v>
      </c>
      <c r="D337" t="s">
        <v>1437</v>
      </c>
    </row>
    <row r="338" spans="1:4">
      <c r="A338" s="1062">
        <v>337</v>
      </c>
      <c r="B338" t="s">
        <v>1414</v>
      </c>
      <c r="C338" t="s">
        <v>1438</v>
      </c>
      <c r="D338" t="s">
        <v>1439</v>
      </c>
    </row>
    <row r="339" spans="1:4">
      <c r="A339" s="1062">
        <v>338</v>
      </c>
      <c r="B339" t="s">
        <v>1414</v>
      </c>
      <c r="C339" t="s">
        <v>1414</v>
      </c>
      <c r="D339" t="s">
        <v>1415</v>
      </c>
    </row>
    <row r="340" spans="1:4">
      <c r="A340" s="1062">
        <v>339</v>
      </c>
      <c r="B340" t="s">
        <v>1414</v>
      </c>
      <c r="C340" t="s">
        <v>1440</v>
      </c>
      <c r="D340" t="s">
        <v>1441</v>
      </c>
    </row>
    <row r="341" spans="1:4">
      <c r="A341" s="1062">
        <v>340</v>
      </c>
      <c r="B341" t="s">
        <v>1442</v>
      </c>
      <c r="C341" t="s">
        <v>1444</v>
      </c>
      <c r="D341" t="s">
        <v>1445</v>
      </c>
    </row>
    <row r="342" spans="1:4">
      <c r="A342" s="1062">
        <v>341</v>
      </c>
      <c r="B342" t="s">
        <v>1442</v>
      </c>
      <c r="C342" t="s">
        <v>1446</v>
      </c>
      <c r="D342" t="s">
        <v>1447</v>
      </c>
    </row>
    <row r="343" spans="1:4">
      <c r="A343" s="1062">
        <v>342</v>
      </c>
      <c r="B343" t="s">
        <v>1442</v>
      </c>
      <c r="C343" t="s">
        <v>1448</v>
      </c>
      <c r="D343" t="s">
        <v>1449</v>
      </c>
    </row>
    <row r="344" spans="1:4">
      <c r="A344" s="1062">
        <v>343</v>
      </c>
      <c r="B344" t="s">
        <v>1442</v>
      </c>
      <c r="C344" t="s">
        <v>1450</v>
      </c>
      <c r="D344" t="s">
        <v>1451</v>
      </c>
    </row>
    <row r="345" spans="1:4">
      <c r="A345" s="1062">
        <v>344</v>
      </c>
      <c r="B345" t="s">
        <v>1442</v>
      </c>
      <c r="C345" t="s">
        <v>1452</v>
      </c>
      <c r="D345" t="s">
        <v>1453</v>
      </c>
    </row>
    <row r="346" spans="1:4">
      <c r="A346" s="1062">
        <v>345</v>
      </c>
      <c r="B346" t="s">
        <v>1442</v>
      </c>
      <c r="C346" t="s">
        <v>1454</v>
      </c>
      <c r="D346" t="s">
        <v>1455</v>
      </c>
    </row>
    <row r="347" spans="1:4">
      <c r="A347" s="1062">
        <v>346</v>
      </c>
      <c r="B347" t="s">
        <v>1442</v>
      </c>
      <c r="C347" t="s">
        <v>1456</v>
      </c>
      <c r="D347" t="s">
        <v>1457</v>
      </c>
    </row>
    <row r="348" spans="1:4">
      <c r="A348" s="1062">
        <v>347</v>
      </c>
      <c r="B348" t="s">
        <v>1442</v>
      </c>
      <c r="C348" t="s">
        <v>1442</v>
      </c>
      <c r="D348" t="s">
        <v>1443</v>
      </c>
    </row>
    <row r="349" spans="1:4">
      <c r="A349" s="1062">
        <v>348</v>
      </c>
      <c r="B349" t="s">
        <v>1442</v>
      </c>
      <c r="C349" t="s">
        <v>1458</v>
      </c>
      <c r="D349" t="s">
        <v>1459</v>
      </c>
    </row>
    <row r="350" spans="1:4">
      <c r="A350" s="1062">
        <v>349</v>
      </c>
      <c r="B350" t="s">
        <v>1460</v>
      </c>
      <c r="C350" t="s">
        <v>1462</v>
      </c>
      <c r="D350" t="s">
        <v>1463</v>
      </c>
    </row>
    <row r="351" spans="1:4">
      <c r="A351" s="1062">
        <v>350</v>
      </c>
      <c r="B351" t="s">
        <v>1460</v>
      </c>
      <c r="C351" t="s">
        <v>1464</v>
      </c>
      <c r="D351" t="s">
        <v>1465</v>
      </c>
    </row>
    <row r="352" spans="1:4">
      <c r="A352" s="1062">
        <v>351</v>
      </c>
      <c r="B352" t="s">
        <v>1460</v>
      </c>
      <c r="C352" t="s">
        <v>1466</v>
      </c>
      <c r="D352" t="s">
        <v>1467</v>
      </c>
    </row>
    <row r="353" spans="1:4">
      <c r="A353" s="1062">
        <v>352</v>
      </c>
      <c r="B353" t="s">
        <v>1460</v>
      </c>
      <c r="C353" t="s">
        <v>1468</v>
      </c>
      <c r="D353" t="s">
        <v>1469</v>
      </c>
    </row>
    <row r="354" spans="1:4">
      <c r="A354" s="1062">
        <v>353</v>
      </c>
      <c r="B354" t="s">
        <v>1460</v>
      </c>
      <c r="C354" t="s">
        <v>1470</v>
      </c>
      <c r="D354" t="s">
        <v>1471</v>
      </c>
    </row>
    <row r="355" spans="1:4">
      <c r="A355" s="1062">
        <v>354</v>
      </c>
      <c r="B355" t="s">
        <v>1460</v>
      </c>
      <c r="C355" t="s">
        <v>1472</v>
      </c>
      <c r="D355" t="s">
        <v>1473</v>
      </c>
    </row>
    <row r="356" spans="1:4">
      <c r="A356" s="1062">
        <v>355</v>
      </c>
      <c r="B356" t="s">
        <v>1460</v>
      </c>
      <c r="C356" t="s">
        <v>1474</v>
      </c>
      <c r="D356" t="s">
        <v>1475</v>
      </c>
    </row>
    <row r="357" spans="1:4">
      <c r="A357" s="1062">
        <v>356</v>
      </c>
      <c r="B357" t="s">
        <v>1460</v>
      </c>
      <c r="C357" t="s">
        <v>1476</v>
      </c>
      <c r="D357" t="s">
        <v>1477</v>
      </c>
    </row>
    <row r="358" spans="1:4">
      <c r="A358" s="1062">
        <v>357</v>
      </c>
      <c r="B358" t="s">
        <v>1460</v>
      </c>
      <c r="C358" t="s">
        <v>1478</v>
      </c>
      <c r="D358" t="s">
        <v>1479</v>
      </c>
    </row>
    <row r="359" spans="1:4">
      <c r="A359" s="1062">
        <v>358</v>
      </c>
      <c r="B359" t="s">
        <v>1460</v>
      </c>
      <c r="C359" t="s">
        <v>1480</v>
      </c>
      <c r="D359" t="s">
        <v>1481</v>
      </c>
    </row>
    <row r="360" spans="1:4">
      <c r="A360" s="1062">
        <v>359</v>
      </c>
      <c r="B360" t="s">
        <v>1460</v>
      </c>
      <c r="C360" t="s">
        <v>1482</v>
      </c>
      <c r="D360" t="s">
        <v>1483</v>
      </c>
    </row>
    <row r="361" spans="1:4">
      <c r="A361" s="1062">
        <v>360</v>
      </c>
      <c r="B361" t="s">
        <v>1460</v>
      </c>
      <c r="C361" t="s">
        <v>1460</v>
      </c>
      <c r="D361" t="s">
        <v>1461</v>
      </c>
    </row>
    <row r="362" spans="1:4">
      <c r="A362" s="1062">
        <v>361</v>
      </c>
      <c r="B362" t="s">
        <v>1484</v>
      </c>
      <c r="C362" t="s">
        <v>1484</v>
      </c>
      <c r="D362" t="s">
        <v>1485</v>
      </c>
    </row>
    <row r="363" spans="1:4">
      <c r="A363" s="1062">
        <v>362</v>
      </c>
      <c r="B363" t="s">
        <v>1486</v>
      </c>
      <c r="C363" t="s">
        <v>1486</v>
      </c>
      <c r="D363" t="s">
        <v>1487</v>
      </c>
    </row>
    <row r="364" spans="1:4">
      <c r="A364" s="1062">
        <v>363</v>
      </c>
      <c r="B364" t="s">
        <v>1488</v>
      </c>
      <c r="C364" t="s">
        <v>1488</v>
      </c>
      <c r="D364" t="s">
        <v>1489</v>
      </c>
    </row>
    <row r="365" spans="1:4">
      <c r="A365" s="1062">
        <v>364</v>
      </c>
      <c r="B365" t="s">
        <v>1490</v>
      </c>
      <c r="C365" t="s">
        <v>1490</v>
      </c>
      <c r="D365" t="s">
        <v>1491</v>
      </c>
    </row>
    <row r="366" spans="1:4">
      <c r="A366" s="1062">
        <v>365</v>
      </c>
      <c r="B366" t="s">
        <v>1492</v>
      </c>
      <c r="C366" t="s">
        <v>1492</v>
      </c>
      <c r="D366" t="s">
        <v>1493</v>
      </c>
    </row>
    <row r="367" spans="1:4">
      <c r="A367" s="1062">
        <v>366</v>
      </c>
      <c r="B367" t="s">
        <v>1494</v>
      </c>
      <c r="C367" t="s">
        <v>1494</v>
      </c>
      <c r="D367" t="s">
        <v>1495</v>
      </c>
    </row>
    <row r="368" spans="1:4">
      <c r="A368" s="1062">
        <v>367</v>
      </c>
      <c r="B368" t="s">
        <v>1496</v>
      </c>
      <c r="C368" t="s">
        <v>1496</v>
      </c>
      <c r="D368" t="s">
        <v>1497</v>
      </c>
    </row>
    <row r="369" spans="1:4">
      <c r="A369" s="1062">
        <v>368</v>
      </c>
      <c r="B369" t="s">
        <v>1498</v>
      </c>
      <c r="C369" t="s">
        <v>1498</v>
      </c>
      <c r="D369" t="s">
        <v>1499</v>
      </c>
    </row>
    <row r="370" spans="1:4">
      <c r="A370" s="1062">
        <v>369</v>
      </c>
      <c r="B370" t="s">
        <v>1500</v>
      </c>
      <c r="C370" t="s">
        <v>1500</v>
      </c>
      <c r="D370" t="s">
        <v>1501</v>
      </c>
    </row>
  </sheetData>
  <phoneticPr fontId="14"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modInfo">
    <tabColor indexed="47"/>
  </sheetPr>
  <dimension ref="A1:D36"/>
  <sheetViews>
    <sheetView showGridLines="0" zoomScaleNormal="100" workbookViewId="0"/>
  </sheetViews>
  <sheetFormatPr defaultRowHeight="11.25"/>
  <cols>
    <col min="1" max="1" width="3.7109375" style="43" customWidth="1"/>
    <col min="2" max="2" width="90.7109375" style="43" customWidth="1"/>
    <col min="3" max="16384" width="9.140625" style="43"/>
  </cols>
  <sheetData>
    <row r="1" spans="2:4">
      <c r="B1" s="51" t="s">
        <v>60</v>
      </c>
    </row>
    <row r="2" spans="2:4" ht="90">
      <c r="B2" s="53" t="s">
        <v>504</v>
      </c>
    </row>
    <row r="3" spans="2:4" ht="67.5">
      <c r="B3" s="53" t="s">
        <v>391</v>
      </c>
    </row>
    <row r="4" spans="2:4" ht="33.75">
      <c r="B4" s="53" t="s">
        <v>606</v>
      </c>
    </row>
    <row r="5" spans="2:4">
      <c r="B5" s="53" t="s">
        <v>223</v>
      </c>
    </row>
    <row r="6" spans="2:4" ht="22.5">
      <c r="B6" s="53" t="s">
        <v>267</v>
      </c>
    </row>
    <row r="7" spans="2:4" ht="22.5">
      <c r="B7" s="53" t="s">
        <v>268</v>
      </c>
    </row>
    <row r="8" spans="2:4" ht="22.5">
      <c r="B8" s="53" t="s">
        <v>269</v>
      </c>
    </row>
    <row r="9" spans="2:4" ht="22.5">
      <c r="B9" s="53" t="s">
        <v>505</v>
      </c>
    </row>
    <row r="10" spans="2:4" ht="56.25">
      <c r="B10" s="53" t="s">
        <v>769</v>
      </c>
    </row>
    <row r="11" spans="2:4" ht="12.75">
      <c r="B11" s="222" t="s">
        <v>389</v>
      </c>
    </row>
    <row r="12" spans="2:4">
      <c r="B12" s="51" t="s">
        <v>182</v>
      </c>
    </row>
    <row r="13" spans="2:4" ht="22.5">
      <c r="B13" s="53" t="s">
        <v>198</v>
      </c>
    </row>
    <row r="14" spans="2:4" ht="67.5">
      <c r="B14" s="53" t="s">
        <v>251</v>
      </c>
    </row>
    <row r="15" spans="2:4" ht="22.5">
      <c r="B15" s="53" t="s">
        <v>231</v>
      </c>
    </row>
    <row r="16" spans="2:4">
      <c r="B16" s="51" t="s">
        <v>207</v>
      </c>
      <c r="D16" s="93"/>
    </row>
    <row r="17" spans="1:2" ht="33.75">
      <c r="B17" s="53" t="s">
        <v>265</v>
      </c>
    </row>
    <row r="18" spans="1:2" ht="33.75">
      <c r="B18" s="53" t="s">
        <v>266</v>
      </c>
    </row>
    <row r="19" spans="1:2">
      <c r="B19" s="53" t="s">
        <v>252</v>
      </c>
    </row>
    <row r="20" spans="1:2" ht="33.75">
      <c r="B20" s="53" t="s">
        <v>293</v>
      </c>
    </row>
    <row r="21" spans="1:2">
      <c r="B21" s="51" t="s">
        <v>220</v>
      </c>
    </row>
    <row r="22" spans="1:2">
      <c r="B22" s="53" t="s">
        <v>222</v>
      </c>
    </row>
    <row r="24" spans="1:2" ht="22.5">
      <c r="B24" s="224" t="s">
        <v>372</v>
      </c>
    </row>
    <row r="26" spans="1:2">
      <c r="B26" s="51" t="s">
        <v>333</v>
      </c>
    </row>
    <row r="27" spans="1:2" ht="22.5">
      <c r="B27" s="223" t="s">
        <v>477</v>
      </c>
    </row>
    <row r="28" spans="1:2" ht="56.25">
      <c r="B28" s="223" t="s">
        <v>476</v>
      </c>
    </row>
    <row r="29" spans="1:2">
      <c r="B29" s="311" t="s">
        <v>390</v>
      </c>
    </row>
    <row r="30" spans="1:2" ht="22.5">
      <c r="B30" s="223" t="s">
        <v>605</v>
      </c>
    </row>
    <row r="32" spans="1:2">
      <c r="A32" s="281"/>
      <c r="B32" s="282" t="s">
        <v>434</v>
      </c>
    </row>
    <row r="33" spans="1:2" ht="14.25">
      <c r="A33" s="283">
        <v>1</v>
      </c>
      <c r="B33" s="284" t="s">
        <v>435</v>
      </c>
    </row>
    <row r="34" spans="1:2" ht="14.25">
      <c r="A34" s="283">
        <v>2</v>
      </c>
      <c r="B34" s="284" t="s">
        <v>436</v>
      </c>
    </row>
    <row r="35" spans="1:2">
      <c r="B35" s="282" t="s">
        <v>437</v>
      </c>
    </row>
    <row r="36" spans="1:2">
      <c r="B36" s="284" t="s">
        <v>438</v>
      </c>
    </row>
  </sheetData>
  <phoneticPr fontId="14" type="noConversion"/>
  <pageMargins left="0.75" right="0.75" top="1" bottom="1" header="0.5" footer="0.5"/>
  <pageSetup paperSize="9" orientation="portrait" horizontalDpi="200" verticalDpi="200"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05_1">
    <tabColor indexed="22"/>
  </sheetPr>
  <dimension ref="A1:N19"/>
  <sheetViews>
    <sheetView showGridLines="0" topLeftCell="E1" zoomScaleNormal="100" workbookViewId="0"/>
  </sheetViews>
  <sheetFormatPr defaultColWidth="10.5703125" defaultRowHeight="14.25"/>
  <cols>
    <col min="1" max="1" width="3.7109375" style="593" hidden="1" customWidth="1"/>
    <col min="2" max="4" width="3.7109375" style="587" hidden="1" customWidth="1"/>
    <col min="5" max="5" width="3.7109375" style="532" customWidth="1"/>
    <col min="6" max="6" width="9.7109375" style="525" customWidth="1"/>
    <col min="7" max="7" width="37.7109375" style="525" customWidth="1"/>
    <col min="8" max="8" width="66.85546875" style="525" customWidth="1"/>
    <col min="9" max="9" width="115.7109375" style="525" customWidth="1"/>
    <col min="10" max="11" width="10.5703125" style="587"/>
    <col min="12" max="12" width="11.140625" style="587" customWidth="1"/>
    <col min="13" max="14" width="10.5703125" style="587"/>
    <col min="15" max="16384" width="10.5703125" style="525"/>
  </cols>
  <sheetData>
    <row r="1" spans="1:14" ht="3" customHeight="1">
      <c r="A1" s="593" t="s">
        <v>93</v>
      </c>
    </row>
    <row r="2" spans="1:14" ht="22.5">
      <c r="F2" s="1255" t="s">
        <v>492</v>
      </c>
      <c r="G2" s="1256"/>
      <c r="H2" s="1257"/>
      <c r="I2" s="642"/>
    </row>
    <row r="3" spans="1:14" ht="3" customHeight="1"/>
    <row r="4" spans="1:14" s="572" customFormat="1" ht="11.25">
      <c r="A4" s="592"/>
      <c r="B4" s="592"/>
      <c r="C4" s="592"/>
      <c r="D4" s="592"/>
      <c r="F4" s="1209" t="s">
        <v>454</v>
      </c>
      <c r="G4" s="1209"/>
      <c r="H4" s="1209"/>
      <c r="I4" s="1258" t="s">
        <v>455</v>
      </c>
      <c r="J4" s="592"/>
      <c r="K4" s="592"/>
      <c r="L4" s="592"/>
      <c r="M4" s="592"/>
      <c r="N4" s="592"/>
    </row>
    <row r="5" spans="1:14" s="572" customFormat="1" ht="11.25" customHeight="1">
      <c r="A5" s="592"/>
      <c r="B5" s="592"/>
      <c r="C5" s="592"/>
      <c r="D5" s="592"/>
      <c r="F5" s="608" t="s">
        <v>92</v>
      </c>
      <c r="G5" s="620" t="s">
        <v>457</v>
      </c>
      <c r="H5" s="607" t="s">
        <v>442</v>
      </c>
      <c r="I5" s="1258"/>
      <c r="J5" s="592"/>
      <c r="K5" s="592"/>
      <c r="L5" s="592"/>
      <c r="M5" s="592"/>
      <c r="N5" s="592"/>
    </row>
    <row r="6" spans="1:14" s="572" customFormat="1" ht="12" customHeight="1">
      <c r="A6" s="592"/>
      <c r="B6" s="592"/>
      <c r="C6" s="592"/>
      <c r="D6" s="592"/>
      <c r="F6" s="609" t="s">
        <v>93</v>
      </c>
      <c r="G6" s="611">
        <v>2</v>
      </c>
      <c r="H6" s="612">
        <v>3</v>
      </c>
      <c r="I6" s="610">
        <v>4</v>
      </c>
      <c r="J6" s="592">
        <v>4</v>
      </c>
      <c r="K6" s="592"/>
      <c r="L6" s="592"/>
      <c r="M6" s="592"/>
      <c r="N6" s="592"/>
    </row>
    <row r="7" spans="1:14" s="572" customFormat="1" ht="18.75">
      <c r="A7" s="592"/>
      <c r="B7" s="592"/>
      <c r="C7" s="592"/>
      <c r="D7" s="592"/>
      <c r="F7" s="618">
        <v>1</v>
      </c>
      <c r="G7" s="634" t="s">
        <v>493</v>
      </c>
      <c r="H7" s="606" t="str">
        <f>IF(dateCh="","",dateCh)</f>
        <v>19.12.2018</v>
      </c>
      <c r="I7" s="583" t="s">
        <v>494</v>
      </c>
      <c r="J7" s="617"/>
      <c r="K7" s="592"/>
      <c r="L7" s="592"/>
      <c r="M7" s="592"/>
      <c r="N7" s="592"/>
    </row>
    <row r="8" spans="1:14" s="572" customFormat="1" ht="45">
      <c r="A8" s="1259">
        <v>1</v>
      </c>
      <c r="B8" s="592"/>
      <c r="C8" s="592"/>
      <c r="D8" s="592"/>
      <c r="F8" s="618" t="str">
        <f>"2." &amp;mergeValue(A8)</f>
        <v>2.1</v>
      </c>
      <c r="G8" s="634" t="s">
        <v>495</v>
      </c>
      <c r="H8" s="606"/>
      <c r="I8" s="583" t="s">
        <v>592</v>
      </c>
      <c r="J8" s="617"/>
      <c r="K8" s="592"/>
      <c r="L8" s="592"/>
      <c r="M8" s="592"/>
      <c r="N8" s="592"/>
    </row>
    <row r="9" spans="1:14" s="572" customFormat="1" ht="22.5">
      <c r="A9" s="1259"/>
      <c r="B9" s="592"/>
      <c r="C9" s="592"/>
      <c r="D9" s="592"/>
      <c r="F9" s="618" t="str">
        <f>"3." &amp;mergeValue(A9)</f>
        <v>3.1</v>
      </c>
      <c r="G9" s="634" t="s">
        <v>496</v>
      </c>
      <c r="H9" s="606"/>
      <c r="I9" s="583" t="s">
        <v>590</v>
      </c>
      <c r="J9" s="617"/>
      <c r="K9" s="592"/>
      <c r="L9" s="592"/>
      <c r="M9" s="592"/>
      <c r="N9" s="592"/>
    </row>
    <row r="10" spans="1:14" s="572" customFormat="1" ht="22.5">
      <c r="A10" s="1259"/>
      <c r="B10" s="592"/>
      <c r="C10" s="592"/>
      <c r="D10" s="592"/>
      <c r="F10" s="618" t="str">
        <f>"4."&amp;mergeValue(A10)</f>
        <v>4.1</v>
      </c>
      <c r="G10" s="634" t="s">
        <v>497</v>
      </c>
      <c r="H10" s="607" t="s">
        <v>458</v>
      </c>
      <c r="I10" s="583"/>
      <c r="J10" s="617"/>
      <c r="K10" s="592"/>
      <c r="L10" s="592"/>
      <c r="M10" s="592"/>
      <c r="N10" s="592"/>
    </row>
    <row r="11" spans="1:14" s="572" customFormat="1" ht="18.75">
      <c r="A11" s="1259"/>
      <c r="B11" s="1259">
        <v>1</v>
      </c>
      <c r="C11" s="625"/>
      <c r="D11" s="625"/>
      <c r="F11" s="618" t="str">
        <f>"4."&amp;mergeValue(A11) &amp;"."&amp;mergeValue(B11)</f>
        <v>4.1.1</v>
      </c>
      <c r="G11" s="613" t="s">
        <v>594</v>
      </c>
      <c r="H11" s="606" t="str">
        <f>IF(region_name="","",region_name)</f>
        <v>Нижегородская область</v>
      </c>
      <c r="I11" s="583" t="s">
        <v>500</v>
      </c>
      <c r="J11" s="617"/>
      <c r="K11" s="592"/>
      <c r="L11" s="592"/>
      <c r="M11" s="592"/>
      <c r="N11" s="592"/>
    </row>
    <row r="12" spans="1:14" s="572" customFormat="1" ht="22.5">
      <c r="A12" s="1259"/>
      <c r="B12" s="1259"/>
      <c r="C12" s="1259">
        <v>1</v>
      </c>
      <c r="D12" s="625"/>
      <c r="F12" s="618" t="str">
        <f>"4."&amp;mergeValue(A12) &amp;"."&amp;mergeValue(B12)&amp;"."&amp;mergeValue(C12)</f>
        <v>4.1.1.1</v>
      </c>
      <c r="G12" s="624" t="s">
        <v>498</v>
      </c>
      <c r="H12" s="606"/>
      <c r="I12" s="583" t="s">
        <v>501</v>
      </c>
      <c r="J12" s="617"/>
      <c r="K12" s="592"/>
      <c r="L12" s="592"/>
      <c r="M12" s="592"/>
      <c r="N12" s="592"/>
    </row>
    <row r="13" spans="1:14" s="572" customFormat="1" ht="39" customHeight="1">
      <c r="A13" s="1259"/>
      <c r="B13" s="1259"/>
      <c r="C13" s="1259"/>
      <c r="D13" s="625">
        <v>1</v>
      </c>
      <c r="F13" s="618" t="str">
        <f>"4."&amp;mergeValue(A13) &amp;"."&amp;mergeValue(B13)&amp;"."&amp;mergeValue(C13)&amp;"."&amp;mergeValue(D13)</f>
        <v>4.1.1.1.1</v>
      </c>
      <c r="G13" s="635" t="s">
        <v>499</v>
      </c>
      <c r="H13" s="606"/>
      <c r="I13" s="1260" t="s">
        <v>593</v>
      </c>
      <c r="J13" s="617"/>
      <c r="K13" s="592"/>
      <c r="L13" s="592"/>
      <c r="M13" s="592"/>
      <c r="N13" s="592"/>
    </row>
    <row r="14" spans="1:14" s="572" customFormat="1" ht="18.75">
      <c r="A14" s="1259"/>
      <c r="B14" s="1259"/>
      <c r="C14" s="1259"/>
      <c r="D14" s="625"/>
      <c r="F14" s="621"/>
      <c r="G14" s="552" t="s">
        <v>4</v>
      </c>
      <c r="H14" s="626"/>
      <c r="I14" s="1260"/>
      <c r="J14" s="617"/>
      <c r="K14" s="592"/>
      <c r="L14" s="592"/>
      <c r="M14" s="592"/>
      <c r="N14" s="592"/>
    </row>
    <row r="15" spans="1:14" s="572" customFormat="1" ht="18.75">
      <c r="A15" s="1259"/>
      <c r="B15" s="1259"/>
      <c r="C15" s="625"/>
      <c r="D15" s="625"/>
      <c r="F15" s="636"/>
      <c r="G15" s="579" t="s">
        <v>403</v>
      </c>
      <c r="H15" s="637"/>
      <c r="I15" s="638"/>
      <c r="J15" s="617"/>
      <c r="K15" s="592"/>
      <c r="L15" s="592"/>
      <c r="M15" s="592"/>
      <c r="N15" s="592"/>
    </row>
    <row r="16" spans="1:14" s="572" customFormat="1" ht="18.75">
      <c r="A16" s="1259"/>
      <c r="B16" s="592"/>
      <c r="C16" s="592"/>
      <c r="D16" s="592"/>
      <c r="F16" s="621"/>
      <c r="G16" s="560" t="s">
        <v>507</v>
      </c>
      <c r="H16" s="622"/>
      <c r="I16" s="623"/>
      <c r="J16" s="617"/>
      <c r="K16" s="592"/>
      <c r="L16" s="592"/>
      <c r="M16" s="592"/>
      <c r="N16" s="592"/>
    </row>
    <row r="17" spans="1:14" s="572" customFormat="1" ht="18.75">
      <c r="A17" s="592"/>
      <c r="B17" s="592"/>
      <c r="C17" s="592"/>
      <c r="D17" s="592"/>
      <c r="F17" s="621"/>
      <c r="G17" s="567" t="s">
        <v>506</v>
      </c>
      <c r="H17" s="622"/>
      <c r="I17" s="623"/>
      <c r="J17" s="617"/>
      <c r="K17" s="592"/>
      <c r="L17" s="592"/>
      <c r="M17" s="592"/>
      <c r="N17" s="592"/>
    </row>
    <row r="18" spans="1:14" s="615" customFormat="1" ht="3" customHeight="1">
      <c r="A18" s="616"/>
      <c r="B18" s="616"/>
      <c r="C18" s="616"/>
      <c r="D18" s="616"/>
      <c r="F18" s="627"/>
      <c r="G18" s="628"/>
      <c r="H18" s="629"/>
      <c r="I18" s="630"/>
      <c r="J18" s="616"/>
      <c r="K18" s="616"/>
      <c r="L18" s="616"/>
      <c r="M18" s="616"/>
      <c r="N18" s="616"/>
    </row>
    <row r="19" spans="1:14" s="615" customFormat="1" ht="15" customHeight="1">
      <c r="A19" s="616"/>
      <c r="B19" s="616"/>
      <c r="C19" s="616"/>
      <c r="D19" s="616"/>
      <c r="F19" s="614"/>
      <c r="G19" s="1254" t="s">
        <v>595</v>
      </c>
      <c r="H19" s="1254"/>
      <c r="I19" s="596"/>
      <c r="J19" s="616"/>
      <c r="K19" s="616"/>
      <c r="L19" s="616"/>
      <c r="M19" s="616"/>
      <c r="N19" s="616"/>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xr:uid="{00000000-0002-0000-0600-000000000000}">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modList06">
    <tabColor indexed="47"/>
  </sheetPr>
  <dimension ref="A1"/>
  <sheetViews>
    <sheetView showGridLines="0" zoomScaleNormal="100" workbookViewId="0"/>
  </sheetViews>
  <sheetFormatPr defaultRowHeight="11.25"/>
  <sheetData>
    <row r="1" spans="1:1">
      <c r="A1" s="3"/>
    </row>
  </sheetData>
  <phoneticPr fontId="14" type="noConversion"/>
  <pageMargins left="0.75" right="0.75" top="1" bottom="1" header="0.5" footer="0.5"/>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modList07">
    <tabColor indexed="47"/>
  </sheetPr>
  <dimension ref="A1"/>
  <sheetViews>
    <sheetView showGridLines="0" zoomScaleNormal="100" workbookViewId="0"/>
  </sheetViews>
  <sheetFormatPr defaultRowHeight="11.25"/>
  <cols>
    <col min="1" max="16384" width="9.140625" style="174"/>
  </cols>
  <sheetData>
    <row r="1" spans="1:1">
      <c r="A1" s="192"/>
    </row>
  </sheetData>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14" type="noConversion"/>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modfrmDateChoose">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modComm">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modThisWorkbook">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modfrmReestrMR">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modfrmCheckUpdates">
    <tabColor indexed="47"/>
  </sheetPr>
  <dimension ref="A1"/>
  <sheetViews>
    <sheetView showGridLines="0" zoomScaleNormal="100" workbookViewId="0"/>
  </sheetViews>
  <sheetFormatPr defaultRowHeight="11.25"/>
  <sheetData>
    <row r="1" spans="1:1">
      <c r="A1" s="3"/>
    </row>
  </sheetData>
  <phoneticPr fontId="1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06_1">
    <tabColor rgb="FFEAEBEE"/>
    <pageSetUpPr fitToPage="1"/>
  </sheetPr>
  <dimension ref="A1:AB34"/>
  <sheetViews>
    <sheetView showGridLines="0" topLeftCell="I4" zoomScaleNormal="100" workbookViewId="0"/>
  </sheetViews>
  <sheetFormatPr defaultColWidth="10.5703125" defaultRowHeight="14.25"/>
  <cols>
    <col min="1" max="6" width="10.5703125" style="587" hidden="1" customWidth="1"/>
    <col min="7" max="8" width="9.140625" style="593" hidden="1" customWidth="1"/>
    <col min="9" max="9" width="3.7109375" style="533" customWidth="1"/>
    <col min="10" max="11" width="3.7109375" style="532" customWidth="1"/>
    <col min="12" max="12" width="12.7109375" style="525" customWidth="1"/>
    <col min="13" max="13" width="44.7109375" style="525" customWidth="1"/>
    <col min="14" max="14" width="1.7109375" style="525" hidden="1" customWidth="1"/>
    <col min="15" max="15" width="29.7109375" style="525" hidden="1" customWidth="1"/>
    <col min="16" max="17" width="23.7109375" style="525" hidden="1" customWidth="1"/>
    <col min="18" max="18" width="11.7109375" style="525" customWidth="1"/>
    <col min="19" max="19" width="3.7109375" style="525" customWidth="1"/>
    <col min="20" max="20" width="11.7109375" style="525" customWidth="1"/>
    <col min="21" max="21" width="8.5703125" style="525" hidden="1" customWidth="1"/>
    <col min="22" max="22" width="4.7109375" style="525" customWidth="1"/>
    <col min="23" max="23" width="115.7109375" style="525" customWidth="1"/>
    <col min="24" max="25" width="10.5703125" style="587"/>
    <col min="26" max="26" width="11.140625" style="587" customWidth="1"/>
    <col min="27" max="28" width="10.5703125" style="587"/>
    <col min="29" max="16384" width="10.5703125" style="525"/>
  </cols>
  <sheetData>
    <row r="1" spans="1:28" hidden="1">
      <c r="Q1" s="585"/>
      <c r="R1" s="585"/>
    </row>
    <row r="2" spans="1:28" hidden="1">
      <c r="U2" s="585"/>
    </row>
    <row r="3" spans="1:28" hidden="1"/>
    <row r="4" spans="1:28" ht="3" customHeight="1">
      <c r="J4" s="531"/>
      <c r="K4" s="531"/>
      <c r="L4" s="526"/>
      <c r="M4" s="526"/>
      <c r="N4" s="526"/>
      <c r="O4" s="534"/>
      <c r="P4" s="534"/>
      <c r="Q4" s="534"/>
      <c r="R4" s="534"/>
      <c r="S4" s="534"/>
      <c r="T4" s="534"/>
      <c r="U4" s="534"/>
    </row>
    <row r="5" spans="1:28" ht="22.5" customHeight="1">
      <c r="J5" s="531"/>
      <c r="K5" s="531"/>
      <c r="L5" s="1287" t="s">
        <v>633</v>
      </c>
      <c r="M5" s="1287"/>
      <c r="N5" s="1287"/>
      <c r="O5" s="1287"/>
      <c r="P5" s="1287"/>
      <c r="Q5" s="1287"/>
      <c r="R5" s="1287"/>
      <c r="S5" s="1287"/>
      <c r="T5" s="1287"/>
      <c r="U5" s="666"/>
    </row>
    <row r="6" spans="1:28" ht="3" customHeight="1">
      <c r="J6" s="531"/>
      <c r="K6" s="531"/>
      <c r="L6" s="526"/>
      <c r="M6" s="526"/>
      <c r="N6" s="526"/>
      <c r="O6" s="530"/>
      <c r="P6" s="530"/>
      <c r="Q6" s="530"/>
      <c r="R6" s="530"/>
      <c r="S6" s="530"/>
      <c r="T6" s="530"/>
      <c r="U6" s="530"/>
      <c r="V6" s="534"/>
    </row>
    <row r="7" spans="1:28" s="572" customFormat="1" ht="22.5">
      <c r="A7" s="592"/>
      <c r="B7" s="592"/>
      <c r="C7" s="592"/>
      <c r="D7" s="592"/>
      <c r="E7" s="592"/>
      <c r="F7" s="592"/>
      <c r="G7" s="592"/>
      <c r="H7" s="592"/>
      <c r="L7" s="501"/>
      <c r="M7" s="619" t="s">
        <v>503</v>
      </c>
      <c r="N7" s="668"/>
      <c r="O7" s="1264" t="str">
        <f>IF(NameOrPr_ch="",IF(NameOrPr="","",NameOrPr),NameOrPr_ch)</f>
        <v>Региональная служба по тарифам Нижегородской области</v>
      </c>
      <c r="P7" s="1264"/>
      <c r="Q7" s="1264"/>
      <c r="R7" s="1264"/>
      <c r="S7" s="1264"/>
      <c r="T7" s="1264"/>
      <c r="U7" s="584"/>
      <c r="V7" s="584"/>
      <c r="W7" s="521"/>
      <c r="X7" s="592"/>
      <c r="Y7" s="592"/>
      <c r="Z7" s="592"/>
      <c r="AA7" s="592"/>
      <c r="AB7" s="592"/>
    </row>
    <row r="8" spans="1:28" s="572" customFormat="1" ht="18.75">
      <c r="A8" s="592"/>
      <c r="B8" s="592"/>
      <c r="C8" s="592"/>
      <c r="D8" s="592"/>
      <c r="E8" s="592"/>
      <c r="F8" s="592"/>
      <c r="G8" s="592"/>
      <c r="H8" s="592"/>
      <c r="L8" s="501"/>
      <c r="M8" s="619" t="s">
        <v>598</v>
      </c>
      <c r="N8" s="668"/>
      <c r="O8" s="1264" t="str">
        <f>IF(datePr_ch="",IF(datePr="","",datePr),datePr_ch)</f>
        <v>21.11.2018</v>
      </c>
      <c r="P8" s="1264"/>
      <c r="Q8" s="1264"/>
      <c r="R8" s="1264"/>
      <c r="S8" s="1264"/>
      <c r="T8" s="1264"/>
      <c r="U8" s="584"/>
      <c r="V8" s="584"/>
      <c r="W8" s="521"/>
      <c r="X8" s="592"/>
      <c r="Y8" s="592"/>
      <c r="Z8" s="592"/>
      <c r="AA8" s="592"/>
      <c r="AB8" s="592"/>
    </row>
    <row r="9" spans="1:28" s="572" customFormat="1" ht="18.75">
      <c r="A9" s="592"/>
      <c r="B9" s="592"/>
      <c r="C9" s="592"/>
      <c r="D9" s="592"/>
      <c r="E9" s="592"/>
      <c r="F9" s="592"/>
      <c r="G9" s="592"/>
      <c r="H9" s="592"/>
      <c r="L9" s="554"/>
      <c r="M9" s="619" t="s">
        <v>597</v>
      </c>
      <c r="N9" s="668"/>
      <c r="O9" s="1264" t="str">
        <f>IF(numberPr_ch="",IF(numberPr="","",numberPr),numberPr_ch)</f>
        <v>47/17</v>
      </c>
      <c r="P9" s="1264"/>
      <c r="Q9" s="1264"/>
      <c r="R9" s="1264"/>
      <c r="S9" s="1264"/>
      <c r="T9" s="1264"/>
      <c r="U9" s="584"/>
      <c r="V9" s="584"/>
      <c r="W9" s="521"/>
      <c r="X9" s="592"/>
      <c r="Y9" s="592"/>
      <c r="Z9" s="592"/>
      <c r="AA9" s="592"/>
      <c r="AB9" s="592"/>
    </row>
    <row r="10" spans="1:28" s="572" customFormat="1" ht="18.75">
      <c r="A10" s="592"/>
      <c r="B10" s="592"/>
      <c r="C10" s="592"/>
      <c r="D10" s="592"/>
      <c r="E10" s="592"/>
      <c r="F10" s="592"/>
      <c r="G10" s="592"/>
      <c r="H10" s="592"/>
      <c r="L10" s="554"/>
      <c r="M10" s="619" t="s">
        <v>502</v>
      </c>
      <c r="N10" s="668"/>
      <c r="O10" s="1264" t="str">
        <f>IF(IstPub_ch="",IF(IstPub="","",IstPub),IstPub_ch)</f>
        <v>официальный сайт РСТ НО</v>
      </c>
      <c r="P10" s="1264"/>
      <c r="Q10" s="1264"/>
      <c r="R10" s="1264"/>
      <c r="S10" s="1264"/>
      <c r="T10" s="1264"/>
      <c r="U10" s="584"/>
      <c r="V10" s="584"/>
      <c r="W10" s="521"/>
      <c r="X10" s="592"/>
      <c r="Y10" s="592"/>
      <c r="Z10" s="592"/>
      <c r="AA10" s="592"/>
      <c r="AB10" s="592"/>
    </row>
    <row r="11" spans="1:28" s="572" customFormat="1" ht="11.25" hidden="1">
      <c r="A11" s="592"/>
      <c r="B11" s="592"/>
      <c r="C11" s="592"/>
      <c r="D11" s="592"/>
      <c r="E11" s="592"/>
      <c r="F11" s="592"/>
      <c r="G11" s="592"/>
      <c r="H11" s="592"/>
      <c r="L11" s="1288"/>
      <c r="M11" s="1288"/>
      <c r="N11" s="568"/>
      <c r="O11" s="584"/>
      <c r="P11" s="584"/>
      <c r="Q11" s="584"/>
      <c r="R11" s="584"/>
      <c r="S11" s="584"/>
      <c r="T11" s="584"/>
      <c r="U11" s="590" t="s">
        <v>373</v>
      </c>
      <c r="X11" s="592"/>
      <c r="Y11" s="592"/>
      <c r="Z11" s="592"/>
      <c r="AA11" s="592"/>
      <c r="AB11" s="592"/>
    </row>
    <row r="12" spans="1:28">
      <c r="J12" s="531"/>
      <c r="K12" s="531"/>
      <c r="L12" s="526"/>
      <c r="M12" s="526"/>
      <c r="N12" s="504"/>
      <c r="O12" s="1265"/>
      <c r="P12" s="1265"/>
      <c r="Q12" s="1265"/>
      <c r="R12" s="1265"/>
      <c r="S12" s="1265"/>
      <c r="T12" s="1265"/>
      <c r="U12" s="1265"/>
    </row>
    <row r="13" spans="1:28">
      <c r="J13" s="531"/>
      <c r="K13" s="531"/>
      <c r="L13" s="1209" t="s">
        <v>454</v>
      </c>
      <c r="M13" s="1209"/>
      <c r="N13" s="1209"/>
      <c r="O13" s="1209"/>
      <c r="P13" s="1209"/>
      <c r="Q13" s="1209"/>
      <c r="R13" s="1209"/>
      <c r="S13" s="1209"/>
      <c r="T13" s="1209"/>
      <c r="U13" s="1209"/>
      <c r="V13" s="1209"/>
      <c r="W13" s="1209" t="s">
        <v>455</v>
      </c>
    </row>
    <row r="14" spans="1:28" ht="14.25" customHeight="1">
      <c r="J14" s="531"/>
      <c r="K14" s="531"/>
      <c r="L14" s="1271" t="s">
        <v>92</v>
      </c>
      <c r="M14" s="1271" t="s">
        <v>641</v>
      </c>
      <c r="N14" s="663"/>
      <c r="O14" s="1272" t="s">
        <v>643</v>
      </c>
      <c r="P14" s="1273"/>
      <c r="Q14" s="1273"/>
      <c r="R14" s="1273"/>
      <c r="S14" s="1273"/>
      <c r="T14" s="1274"/>
      <c r="U14" s="1282" t="s">
        <v>341</v>
      </c>
      <c r="V14" s="1268" t="s">
        <v>275</v>
      </c>
      <c r="W14" s="1209"/>
    </row>
    <row r="15" spans="1:28" ht="14.25" customHeight="1">
      <c r="J15" s="531"/>
      <c r="K15" s="531"/>
      <c r="L15" s="1271"/>
      <c r="M15" s="1271"/>
      <c r="N15" s="664"/>
      <c r="O15" s="1277" t="s">
        <v>607</v>
      </c>
      <c r="P15" s="1275" t="s">
        <v>271</v>
      </c>
      <c r="Q15" s="1276"/>
      <c r="R15" s="1279" t="s">
        <v>656</v>
      </c>
      <c r="S15" s="1280"/>
      <c r="T15" s="1281"/>
      <c r="U15" s="1283"/>
      <c r="V15" s="1269"/>
      <c r="W15" s="1209"/>
    </row>
    <row r="16" spans="1:28" ht="33.75" customHeight="1">
      <c r="J16" s="531"/>
      <c r="K16" s="531"/>
      <c r="L16" s="1271"/>
      <c r="M16" s="1271"/>
      <c r="N16" s="665"/>
      <c r="O16" s="1278"/>
      <c r="P16" s="537" t="s">
        <v>608</v>
      </c>
      <c r="Q16" s="537" t="s">
        <v>6</v>
      </c>
      <c r="R16" s="538" t="s">
        <v>274</v>
      </c>
      <c r="S16" s="1266" t="s">
        <v>273</v>
      </c>
      <c r="T16" s="1267"/>
      <c r="U16" s="1284"/>
      <c r="V16" s="1270"/>
      <c r="W16" s="1209"/>
    </row>
    <row r="17" spans="1:28">
      <c r="J17" s="531"/>
      <c r="K17" s="571">
        <v>1</v>
      </c>
      <c r="L17" s="649" t="s">
        <v>93</v>
      </c>
      <c r="M17" s="649" t="s">
        <v>49</v>
      </c>
      <c r="N17" s="651" t="str">
        <f ca="1">OFFSET(N17,0,-1)</f>
        <v>2</v>
      </c>
      <c r="O17" s="650">
        <f ca="1">OFFSET(O17,0,-1)+1</f>
        <v>3</v>
      </c>
      <c r="P17" s="650">
        <f ca="1">OFFSET(P17,0,-1)+1</f>
        <v>4</v>
      </c>
      <c r="Q17" s="650">
        <f ca="1">OFFSET(Q17,0,-1)+1</f>
        <v>5</v>
      </c>
      <c r="R17" s="650">
        <f ca="1">OFFSET(R17,0,-1)+1</f>
        <v>6</v>
      </c>
      <c r="S17" s="1289">
        <f ca="1">OFFSET(S17,0,-1)+1</f>
        <v>7</v>
      </c>
      <c r="T17" s="1289"/>
      <c r="U17" s="650">
        <f ca="1">OFFSET(U17,0,-2)+1</f>
        <v>8</v>
      </c>
      <c r="V17" s="651">
        <f ca="1">OFFSET(V17,0,-1)</f>
        <v>8</v>
      </c>
      <c r="W17" s="650">
        <f ca="1">OFFSET(W17,0,-1)+1</f>
        <v>9</v>
      </c>
    </row>
    <row r="18" spans="1:28" ht="22.5">
      <c r="A18" s="1290">
        <v>1</v>
      </c>
      <c r="B18" s="849"/>
      <c r="C18" s="849"/>
      <c r="D18" s="849"/>
      <c r="E18" s="850"/>
      <c r="F18" s="851"/>
      <c r="G18" s="851"/>
      <c r="H18" s="851"/>
      <c r="I18" s="852"/>
      <c r="J18" s="847"/>
      <c r="K18" s="854"/>
      <c r="L18" s="595">
        <f>mergeValue(A18)</f>
        <v>1</v>
      </c>
      <c r="M18" s="643" t="s">
        <v>20</v>
      </c>
      <c r="N18" s="648"/>
      <c r="O18" s="1291"/>
      <c r="P18" s="1291"/>
      <c r="Q18" s="1291"/>
      <c r="R18" s="1291"/>
      <c r="S18" s="1291"/>
      <c r="T18" s="1291"/>
      <c r="U18" s="1291"/>
      <c r="V18" s="1291"/>
      <c r="W18" s="632" t="s">
        <v>477</v>
      </c>
      <c r="Y18" s="591"/>
      <c r="Z18" s="591" t="str">
        <f t="shared" ref="Z18:Z31" si="0">IF(M18="","",M18 )</f>
        <v>Наименование тарифа</v>
      </c>
      <c r="AA18" s="591"/>
      <c r="AB18" s="591"/>
    </row>
    <row r="19" spans="1:28" ht="22.5">
      <c r="A19" s="1290"/>
      <c r="B19" s="1290">
        <v>1</v>
      </c>
      <c r="C19" s="849"/>
      <c r="D19" s="849"/>
      <c r="E19" s="851"/>
      <c r="F19" s="851"/>
      <c r="G19" s="851"/>
      <c r="H19" s="851"/>
      <c r="I19" s="846"/>
      <c r="J19" s="845"/>
      <c r="K19" s="848"/>
      <c r="L19" s="595" t="str">
        <f>mergeValue(A19) &amp;"."&amp; mergeValue(B19)</f>
        <v>1.1</v>
      </c>
      <c r="M19" s="548" t="s">
        <v>16</v>
      </c>
      <c r="N19" s="648"/>
      <c r="O19" s="1291"/>
      <c r="P19" s="1291"/>
      <c r="Q19" s="1291"/>
      <c r="R19" s="1291"/>
      <c r="S19" s="1291"/>
      <c r="T19" s="1291"/>
      <c r="U19" s="1291"/>
      <c r="V19" s="1291"/>
      <c r="W19" s="632" t="s">
        <v>478</v>
      </c>
      <c r="Y19" s="591"/>
      <c r="Z19" s="591" t="str">
        <f t="shared" si="0"/>
        <v>Территория действия тарифа</v>
      </c>
      <c r="AA19" s="591"/>
      <c r="AB19" s="591"/>
    </row>
    <row r="20" spans="1:28" ht="22.5">
      <c r="A20" s="1290"/>
      <c r="B20" s="1290"/>
      <c r="C20" s="1290">
        <v>1</v>
      </c>
      <c r="D20" s="849"/>
      <c r="E20" s="851"/>
      <c r="F20" s="851"/>
      <c r="G20" s="851"/>
      <c r="H20" s="851"/>
      <c r="I20" s="853"/>
      <c r="J20" s="845"/>
      <c r="K20" s="848"/>
      <c r="L20" s="595" t="str">
        <f>mergeValue(A20) &amp;"."&amp; mergeValue(B20)&amp;"."&amp; mergeValue(C20)</f>
        <v>1.1.1</v>
      </c>
      <c r="M20" s="549" t="s">
        <v>7</v>
      </c>
      <c r="N20" s="648"/>
      <c r="O20" s="1291"/>
      <c r="P20" s="1291"/>
      <c r="Q20" s="1291"/>
      <c r="R20" s="1291"/>
      <c r="S20" s="1291"/>
      <c r="T20" s="1291"/>
      <c r="U20" s="1291"/>
      <c r="V20" s="1291"/>
      <c r="W20" s="632" t="s">
        <v>635</v>
      </c>
      <c r="Y20" s="591"/>
      <c r="Z20" s="591" t="str">
        <f t="shared" si="0"/>
        <v xml:space="preserve">Наименование системы теплоснабжения </v>
      </c>
      <c r="AA20" s="591"/>
      <c r="AB20" s="591"/>
    </row>
    <row r="21" spans="1:28" ht="22.5">
      <c r="A21" s="1290"/>
      <c r="B21" s="1290"/>
      <c r="C21" s="1290"/>
      <c r="D21" s="1290">
        <v>1</v>
      </c>
      <c r="E21" s="851"/>
      <c r="F21" s="851"/>
      <c r="G21" s="851"/>
      <c r="H21" s="851"/>
      <c r="I21" s="853"/>
      <c r="J21" s="845"/>
      <c r="K21" s="848"/>
      <c r="L21" s="595" t="str">
        <f>mergeValue(A21) &amp;"."&amp; mergeValue(B21)&amp;"."&amp; mergeValue(C21)&amp;"."&amp; mergeValue(D21)</f>
        <v>1.1.1.1</v>
      </c>
      <c r="M21" s="550" t="s">
        <v>22</v>
      </c>
      <c r="N21" s="648"/>
      <c r="O21" s="1291"/>
      <c r="P21" s="1291"/>
      <c r="Q21" s="1291"/>
      <c r="R21" s="1291"/>
      <c r="S21" s="1291"/>
      <c r="T21" s="1291"/>
      <c r="U21" s="1291"/>
      <c r="V21" s="1291"/>
      <c r="W21" s="632" t="s">
        <v>636</v>
      </c>
      <c r="Y21" s="591"/>
      <c r="Z21" s="591" t="str">
        <f t="shared" si="0"/>
        <v xml:space="preserve">Источник тепловой энергии  </v>
      </c>
      <c r="AA21" s="591"/>
      <c r="AB21" s="591"/>
    </row>
    <row r="22" spans="1:28" ht="101.25">
      <c r="A22" s="1290"/>
      <c r="B22" s="1290"/>
      <c r="C22" s="1290"/>
      <c r="D22" s="1290"/>
      <c r="E22" s="1290">
        <v>1</v>
      </c>
      <c r="F22" s="851"/>
      <c r="G22" s="851"/>
      <c r="H22" s="849">
        <v>1</v>
      </c>
      <c r="I22" s="1290">
        <v>1</v>
      </c>
      <c r="J22" s="851"/>
      <c r="K22" s="856"/>
      <c r="L22" s="595" t="str">
        <f>mergeValue(A22) &amp;"."&amp; mergeValue(B22)&amp;"."&amp; mergeValue(C22)&amp;"."&amp; mergeValue(D22)&amp;"."&amp; mergeValue(E22)</f>
        <v>1.1.1.1.1</v>
      </c>
      <c r="M22" s="556" t="s">
        <v>9</v>
      </c>
      <c r="N22" s="648"/>
      <c r="O22" s="1292"/>
      <c r="P22" s="1292"/>
      <c r="Q22" s="1292"/>
      <c r="R22" s="1292"/>
      <c r="S22" s="1292"/>
      <c r="T22" s="1292"/>
      <c r="U22" s="1292"/>
      <c r="V22" s="1292"/>
      <c r="W22" s="632" t="s">
        <v>640</v>
      </c>
      <c r="Y22" s="591"/>
      <c r="Z22" s="591" t="str">
        <f t="shared" si="0"/>
        <v>Схема подключения теплопотребляющей установки к коллектору источника тепловой энергии</v>
      </c>
      <c r="AA22" s="591"/>
      <c r="AB22" s="591"/>
    </row>
    <row r="23" spans="1:28" ht="90">
      <c r="A23" s="1290"/>
      <c r="B23" s="1290"/>
      <c r="C23" s="1290"/>
      <c r="D23" s="1290"/>
      <c r="E23" s="1290"/>
      <c r="F23" s="1290">
        <v>1</v>
      </c>
      <c r="G23" s="849"/>
      <c r="H23" s="849"/>
      <c r="I23" s="1290"/>
      <c r="J23" s="1290">
        <v>1</v>
      </c>
      <c r="K23" s="857"/>
      <c r="L23" s="595" t="str">
        <f>mergeValue(A23) &amp;"."&amp; mergeValue(B23)&amp;"."&amp; mergeValue(C23)&amp;"."&amp; mergeValue(D23)&amp;"."&amp; mergeValue(E23)&amp;"."&amp; mergeValue(F23)</f>
        <v>1.1.1.1.1.1</v>
      </c>
      <c r="M23" s="557" t="s">
        <v>10</v>
      </c>
      <c r="N23" s="648"/>
      <c r="O23" s="1293"/>
      <c r="P23" s="1294"/>
      <c r="Q23" s="1294"/>
      <c r="R23" s="1294"/>
      <c r="S23" s="1294"/>
      <c r="T23" s="1294"/>
      <c r="U23" s="1294"/>
      <c r="V23" s="1295"/>
      <c r="W23" s="632" t="s">
        <v>638</v>
      </c>
      <c r="Y23" s="591"/>
      <c r="Z23" s="591" t="str">
        <f t="shared" si="0"/>
        <v>Группа потребителей</v>
      </c>
      <c r="AA23" s="591"/>
      <c r="AB23" s="591"/>
    </row>
    <row r="24" spans="1:28" ht="189" customHeight="1">
      <c r="A24" s="1290"/>
      <c r="B24" s="1290"/>
      <c r="C24" s="1290"/>
      <c r="D24" s="1290"/>
      <c r="E24" s="1290"/>
      <c r="F24" s="1290"/>
      <c r="G24" s="849">
        <v>1</v>
      </c>
      <c r="H24" s="849"/>
      <c r="I24" s="1290"/>
      <c r="J24" s="1290"/>
      <c r="K24" s="857">
        <v>1</v>
      </c>
      <c r="L24" s="595" t="str">
        <f>mergeValue(A24) &amp;"."&amp; mergeValue(B24)&amp;"."&amp; mergeValue(C24)&amp;"."&amp; mergeValue(D24)&amp;"."&amp; mergeValue(E24)&amp;"."&amp; mergeValue(F24)&amp;"."&amp; mergeValue(G24)</f>
        <v>1.1.1.1.1.1.1</v>
      </c>
      <c r="M24" s="1071"/>
      <c r="N24" s="648"/>
      <c r="O24" s="564"/>
      <c r="P24" s="564"/>
      <c r="Q24" s="1096"/>
      <c r="R24" s="1285"/>
      <c r="S24" s="1286" t="s">
        <v>84</v>
      </c>
      <c r="T24" s="1285"/>
      <c r="U24" s="1286" t="s">
        <v>85</v>
      </c>
      <c r="V24" s="564"/>
      <c r="W24" s="1261" t="s">
        <v>657</v>
      </c>
      <c r="X24" s="587" t="str">
        <f>strCheckDate(O25:V25)</f>
        <v/>
      </c>
      <c r="Y24" s="591"/>
      <c r="Z24" s="591" t="str">
        <f t="shared" si="0"/>
        <v/>
      </c>
      <c r="AA24" s="591"/>
      <c r="AB24" s="591"/>
    </row>
    <row r="25" spans="1:28" ht="11.25" hidden="1" customHeight="1">
      <c r="A25" s="1290"/>
      <c r="B25" s="1290"/>
      <c r="C25" s="1290"/>
      <c r="D25" s="1290"/>
      <c r="E25" s="1290"/>
      <c r="F25" s="1290"/>
      <c r="G25" s="849"/>
      <c r="H25" s="849"/>
      <c r="I25" s="1290"/>
      <c r="J25" s="1290"/>
      <c r="K25" s="857"/>
      <c r="L25" s="602"/>
      <c r="M25" s="648"/>
      <c r="N25" s="648"/>
      <c r="O25" s="564"/>
      <c r="P25" s="564"/>
      <c r="Q25" s="586" t="str">
        <f>R24 &amp; "-" &amp; T24</f>
        <v>-</v>
      </c>
      <c r="R25" s="1285"/>
      <c r="S25" s="1286"/>
      <c r="T25" s="1285"/>
      <c r="U25" s="1286"/>
      <c r="V25" s="564"/>
      <c r="W25" s="1262"/>
      <c r="Y25" s="591"/>
      <c r="Z25" s="591" t="str">
        <f t="shared" si="0"/>
        <v/>
      </c>
      <c r="AA25" s="591"/>
      <c r="AB25" s="591"/>
    </row>
    <row r="26" spans="1:28" ht="15" customHeight="1">
      <c r="A26" s="1290"/>
      <c r="B26" s="1290"/>
      <c r="C26" s="1290"/>
      <c r="D26" s="1290"/>
      <c r="E26" s="1290"/>
      <c r="F26" s="1290"/>
      <c r="G26" s="851"/>
      <c r="H26" s="849"/>
      <c r="I26" s="1290"/>
      <c r="J26" s="1290"/>
      <c r="K26" s="856"/>
      <c r="L26" s="540"/>
      <c r="M26" s="559" t="s">
        <v>25</v>
      </c>
      <c r="N26" s="566"/>
      <c r="O26" s="566"/>
      <c r="P26" s="566"/>
      <c r="Q26" s="566"/>
      <c r="R26" s="566"/>
      <c r="S26" s="566"/>
      <c r="T26" s="566"/>
      <c r="U26" s="566"/>
      <c r="V26" s="562"/>
      <c r="W26" s="1263"/>
      <c r="Y26" s="591"/>
      <c r="Z26" s="591" t="str">
        <f t="shared" si="0"/>
        <v>Добавить вид теплоносителя (параметры теплоносителя)</v>
      </c>
      <c r="AA26" s="591"/>
      <c r="AB26" s="591"/>
    </row>
    <row r="27" spans="1:28" ht="15" customHeight="1">
      <c r="A27" s="1290"/>
      <c r="B27" s="1290"/>
      <c r="C27" s="1290"/>
      <c r="D27" s="1290"/>
      <c r="E27" s="1290"/>
      <c r="F27" s="851"/>
      <c r="G27" s="851"/>
      <c r="H27" s="849"/>
      <c r="I27" s="1290"/>
      <c r="J27" s="851"/>
      <c r="K27" s="856"/>
      <c r="L27" s="540"/>
      <c r="M27" s="558" t="s">
        <v>11</v>
      </c>
      <c r="N27" s="566"/>
      <c r="O27" s="566"/>
      <c r="P27" s="566"/>
      <c r="Q27" s="566"/>
      <c r="R27" s="566"/>
      <c r="S27" s="566"/>
      <c r="T27" s="566"/>
      <c r="U27" s="565"/>
      <c r="V27" s="566"/>
      <c r="W27" s="667"/>
      <c r="Y27" s="591"/>
      <c r="Z27" s="591" t="str">
        <f t="shared" si="0"/>
        <v>Добавить группу потребителей</v>
      </c>
      <c r="AA27" s="591"/>
      <c r="AB27" s="591"/>
    </row>
    <row r="28" spans="1:28" ht="15" customHeight="1">
      <c r="A28" s="1290"/>
      <c r="B28" s="1290"/>
      <c r="C28" s="1290"/>
      <c r="D28" s="1290"/>
      <c r="E28" s="855"/>
      <c r="F28" s="851"/>
      <c r="G28" s="851"/>
      <c r="H28" s="851"/>
      <c r="I28" s="847"/>
      <c r="J28" s="844"/>
      <c r="K28" s="854"/>
      <c r="L28" s="540"/>
      <c r="M28" s="553" t="s">
        <v>12</v>
      </c>
      <c r="N28" s="566"/>
      <c r="O28" s="566"/>
      <c r="P28" s="566"/>
      <c r="Q28" s="566"/>
      <c r="R28" s="566"/>
      <c r="S28" s="566"/>
      <c r="T28" s="566"/>
      <c r="U28" s="565"/>
      <c r="V28" s="566"/>
      <c r="W28" s="667"/>
      <c r="Y28" s="591"/>
      <c r="Z28" s="591" t="str">
        <f t="shared" si="0"/>
        <v>Добавить схему подключения</v>
      </c>
      <c r="AA28" s="591"/>
      <c r="AB28" s="591"/>
    </row>
    <row r="29" spans="1:28" ht="15" customHeight="1">
      <c r="A29" s="1290"/>
      <c r="B29" s="1290"/>
      <c r="C29" s="1290"/>
      <c r="D29" s="855"/>
      <c r="E29" s="855"/>
      <c r="F29" s="851"/>
      <c r="G29" s="851"/>
      <c r="H29" s="851"/>
      <c r="I29" s="847"/>
      <c r="J29" s="844"/>
      <c r="K29" s="854"/>
      <c r="L29" s="540"/>
      <c r="M29" s="552" t="s">
        <v>17</v>
      </c>
      <c r="N29" s="566"/>
      <c r="O29" s="566"/>
      <c r="P29" s="566"/>
      <c r="Q29" s="566"/>
      <c r="R29" s="566"/>
      <c r="S29" s="566"/>
      <c r="T29" s="566"/>
      <c r="U29" s="565"/>
      <c r="V29" s="566"/>
      <c r="W29" s="667"/>
      <c r="Y29" s="591"/>
      <c r="Z29" s="591" t="str">
        <f t="shared" si="0"/>
        <v>Добавить источник тепловой энергии</v>
      </c>
      <c r="AA29" s="591"/>
      <c r="AB29" s="591"/>
    </row>
    <row r="30" spans="1:28" ht="15" customHeight="1">
      <c r="A30" s="1290"/>
      <c r="B30" s="1290"/>
      <c r="C30" s="855"/>
      <c r="D30" s="855"/>
      <c r="E30" s="855"/>
      <c r="F30" s="855"/>
      <c r="G30" s="860"/>
      <c r="H30" s="847"/>
      <c r="I30" s="858"/>
      <c r="J30" s="844"/>
      <c r="K30" s="859"/>
      <c r="L30" s="540"/>
      <c r="M30" s="551" t="s">
        <v>18</v>
      </c>
      <c r="N30" s="566"/>
      <c r="O30" s="566"/>
      <c r="P30" s="566"/>
      <c r="Q30" s="566"/>
      <c r="R30" s="566"/>
      <c r="S30" s="566"/>
      <c r="T30" s="566"/>
      <c r="U30" s="565"/>
      <c r="V30" s="566"/>
      <c r="W30" s="667"/>
      <c r="Y30" s="591"/>
      <c r="Z30" s="591" t="str">
        <f t="shared" si="0"/>
        <v>Добавить наименование системы теплоснабжения</v>
      </c>
      <c r="AA30" s="591"/>
      <c r="AB30" s="591"/>
    </row>
    <row r="31" spans="1:28" ht="15" customHeight="1">
      <c r="A31" s="1290"/>
      <c r="B31" s="855"/>
      <c r="C31" s="855"/>
      <c r="D31" s="855"/>
      <c r="E31" s="855"/>
      <c r="F31" s="855"/>
      <c r="G31" s="860"/>
      <c r="H31" s="847"/>
      <c r="I31" s="847"/>
      <c r="J31" s="844"/>
      <c r="K31" s="854"/>
      <c r="L31" s="540"/>
      <c r="M31" s="560" t="s">
        <v>19</v>
      </c>
      <c r="N31" s="566"/>
      <c r="O31" s="566"/>
      <c r="P31" s="566"/>
      <c r="Q31" s="566"/>
      <c r="R31" s="566"/>
      <c r="S31" s="566"/>
      <c r="T31" s="566"/>
      <c r="U31" s="565"/>
      <c r="V31" s="566"/>
      <c r="W31" s="667"/>
      <c r="Y31" s="591"/>
      <c r="Z31" s="591" t="str">
        <f t="shared" si="0"/>
        <v>Добавить территорию действия тарифа</v>
      </c>
      <c r="AA31" s="591"/>
      <c r="AB31" s="591"/>
    </row>
    <row r="32" spans="1:28" s="524" customFormat="1" ht="15" customHeight="1">
      <c r="A32" s="843"/>
      <c r="B32" s="843"/>
      <c r="C32" s="843"/>
      <c r="D32" s="843"/>
      <c r="E32" s="843"/>
      <c r="F32" s="843"/>
      <c r="G32" s="843"/>
      <c r="H32" s="843"/>
      <c r="I32" s="843"/>
      <c r="J32" s="843"/>
      <c r="K32" s="843"/>
      <c r="L32" s="494"/>
      <c r="M32" s="567" t="s">
        <v>309</v>
      </c>
      <c r="N32" s="566"/>
      <c r="O32" s="566"/>
      <c r="P32" s="566"/>
      <c r="Q32" s="566"/>
      <c r="R32" s="566"/>
      <c r="S32" s="566"/>
      <c r="T32" s="566"/>
      <c r="U32" s="565"/>
      <c r="V32" s="566"/>
      <c r="W32" s="667"/>
      <c r="X32" s="589"/>
      <c r="Y32" s="589"/>
      <c r="Z32" s="589"/>
      <c r="AA32" s="589"/>
      <c r="AB32" s="589"/>
    </row>
    <row r="33" spans="1:28" ht="11.25">
      <c r="A33" s="525"/>
      <c r="B33" s="525"/>
      <c r="C33" s="525"/>
      <c r="D33" s="525"/>
      <c r="E33" s="525"/>
      <c r="F33" s="525"/>
      <c r="G33" s="525"/>
      <c r="H33" s="525"/>
      <c r="I33" s="525"/>
      <c r="J33" s="525"/>
      <c r="K33" s="525"/>
      <c r="X33" s="525"/>
      <c r="Y33" s="525"/>
      <c r="Z33" s="525"/>
      <c r="AA33" s="525"/>
      <c r="AB33" s="525"/>
    </row>
    <row r="34" spans="1:28" ht="89.25" customHeight="1">
      <c r="L34" s="1">
        <v>1</v>
      </c>
      <c r="M34" s="1254" t="s">
        <v>634</v>
      </c>
      <c r="N34" s="1254"/>
      <c r="O34" s="1254"/>
      <c r="P34" s="1254"/>
      <c r="Q34" s="1254"/>
      <c r="R34" s="1254"/>
      <c r="S34" s="1254"/>
      <c r="T34" s="1254"/>
      <c r="U34" s="1254"/>
      <c r="V34" s="1254"/>
      <c r="W34" s="1254"/>
    </row>
  </sheetData>
  <sheetProtection password="FA9C" sheet="1" objects="1" scenarios="1" formatColumns="0" formatRows="0"/>
  <dataConsolidate link="1"/>
  <mergeCells count="39">
    <mergeCell ref="I22:I27"/>
    <mergeCell ref="J23:J26"/>
    <mergeCell ref="A18:A31"/>
    <mergeCell ref="O18:V18"/>
    <mergeCell ref="B19:B30"/>
    <mergeCell ref="O19:V19"/>
    <mergeCell ref="C20:C29"/>
    <mergeCell ref="O20:V20"/>
    <mergeCell ref="D21:D28"/>
    <mergeCell ref="O21:V21"/>
    <mergeCell ref="E22:E27"/>
    <mergeCell ref="O22:V22"/>
    <mergeCell ref="F23:F26"/>
    <mergeCell ref="O23:V23"/>
    <mergeCell ref="R24:R25"/>
    <mergeCell ref="S24:S25"/>
    <mergeCell ref="R15:T15"/>
    <mergeCell ref="U14:U16"/>
    <mergeCell ref="T24:T25"/>
    <mergeCell ref="U24:U25"/>
    <mergeCell ref="L5:T5"/>
    <mergeCell ref="L11:M11"/>
    <mergeCell ref="S17:T17"/>
    <mergeCell ref="M34:W34"/>
    <mergeCell ref="W24:W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s>
  <dataValidations count="9">
    <dataValidation allowBlank="1" sqref="L131098:W131104 L196634:W196640 L262170:W262176 L327706:W327712 L393242:W393248 L458778:W458784 L524314:W524320 L589850:W589856 L655386:W655392 L720922:W720928 L786458:W786464 L851994:W852000 L917530:W917536 L983066:W983072 L65562:W65568" xr:uid="{00000000-0002-0000-0700-000000000000}"/>
    <dataValidation type="list" allowBlank="1" showInputMessage="1" errorTitle="Ошибка" error="Выберите значение из списка" prompt="Выберите значение из списка" sqref="O983063:V983063 O65559:V65559 O131095:V131095 O196631:V196631 O262167:V262167 O327703:V327703 O393239:V393239 O458775:V458775 O524311:V524311 O589847:V589847 O655383:V655383 O720919:V720919 O786455:V786455 O851991:V851991 O917527:V917527" xr:uid="{00000000-0002-0000-0700-000001000000}">
      <formula1>kind_of_cons</formula1>
    </dataValidation>
    <dataValidation allowBlank="1" promptTitle="checkPeriodRange" sqref="Q25 Q65561 Q131097 Q196633 Q262169 Q327705 Q393241 Q458777 Q524313 Q589849 Q655385 Q720921 Q786457 Q851993 Q917529 Q983065" xr:uid="{00000000-0002-0000-0700-000002000000}"/>
    <dataValidation type="list" allowBlank="1" showInputMessage="1" showErrorMessage="1" errorTitle="Ошибка" error="Выберите значение из списка" sqref="O22 O65558 O131094 O196630 O262166 O327702 O393238 O458774 O524310 O589846 O655382 O720918 O786454 O851990 O917526 O983062" xr:uid="{00000000-0002-0000-0700-000003000000}">
      <formula1>kind_of_scheme_in</formula1>
    </dataValidation>
    <dataValidation type="textLength" operator="lessThanOrEqual" allowBlank="1" showInputMessage="1" showErrorMessage="1" errorTitle="Ошибка" error="Допускается ввод не более 900 символов!" sqref="W65554:W65561 W131090:W131097 W196626:W196633 W262162:W262169 W327698:W327705 W393234:W393241 W458770:W458777 W524306:W524313 W589842:W589849 W655378:W655385 W720914:W720921 W786450:W786457 W851986:W851993 W917522:W917529 W983058:W983065" xr:uid="{00000000-0002-0000-0700-000004000000}">
      <formula1>900</formula1>
    </dataValidation>
    <dataValidation type="list" allowBlank="1" showInputMessage="1" showErrorMessage="1" errorTitle="Ошибка" error="Выберите значение из списка" sqref="M65560 M131096 M196632 M262168 M327704 M393240 M458776 M524312 M589848 M655384 M720920 M786456 M851992 M917528 M983064 M24" xr:uid="{00000000-0002-0000-0700-000005000000}">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R131096 R196632 R262168 R327704 R393240 R458776 R524312 R589848 R655384 R720920 R786456 R851992 R917528 R983064 T65560 T131096 T196632 T262168 T327704 T393240 T458776 T524312 T589848 T655384 T720920 T786456 T851992 T917528 T983064 T24 R24" xr:uid="{00000000-0002-0000-0700-000006000000}"/>
    <dataValidation allowBlank="1" showInputMessage="1" showErrorMessage="1" prompt="Для выбора выполните двойной щелчок левой клавиши мыши по соответствующей ячейке." sqref="S65560 S131096 S196632 S262168 S327704 S393240 S458776 S524312 S589848 S655384 S720920 S786456 S851992 S917528 S983064 U589848 U655384 U720920 U786456 U851992 U917528 U983064 U65560 U131096 U458776 U196632 U262168 U327704 U393240 U24 S24 U524312" xr:uid="{00000000-0002-0000-0700-000007000000}"/>
    <dataValidation type="list" allowBlank="1" showInputMessage="1" showErrorMessage="1" errorTitle="Ошибка" error="Выберите значение из списка" prompt="Выберите значение из списка" sqref="O23:V23" xr:uid="{00000000-0002-0000-0700-000008000000}">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15" hidden="1" customWidth="1"/>
    <col min="2" max="4" width="3.7109375" style="202" hidden="1" customWidth="1"/>
    <col min="5" max="5" width="3.7109375" style="87" customWidth="1"/>
    <col min="6" max="6" width="9.7109375" style="36" customWidth="1"/>
    <col min="7" max="7" width="37.7109375" style="36" customWidth="1"/>
    <col min="8" max="8" width="66.85546875" style="36" customWidth="1"/>
    <col min="9" max="9" width="115.7109375" style="36" customWidth="1"/>
    <col min="10" max="11" width="10.5703125" style="202"/>
    <col min="12" max="12" width="11.140625" style="202" customWidth="1"/>
    <col min="13" max="20" width="10.5703125" style="202"/>
    <col min="21" max="16384" width="10.5703125" style="36"/>
  </cols>
  <sheetData>
    <row r="1" spans="1:20" ht="3" customHeight="1">
      <c r="A1" s="215" t="s">
        <v>49</v>
      </c>
    </row>
    <row r="2" spans="1:20" ht="22.5">
      <c r="F2" s="1255" t="s">
        <v>492</v>
      </c>
      <c r="G2" s="1256"/>
      <c r="H2" s="1257"/>
      <c r="I2" s="436"/>
    </row>
    <row r="3" spans="1:20" ht="3" customHeight="1"/>
    <row r="4" spans="1:20" s="190" customFormat="1" ht="11.25">
      <c r="A4" s="214"/>
      <c r="B4" s="214"/>
      <c r="C4" s="214"/>
      <c r="D4" s="214"/>
      <c r="F4" s="1209" t="s">
        <v>454</v>
      </c>
      <c r="G4" s="1209"/>
      <c r="H4" s="1209"/>
      <c r="I4" s="1258" t="s">
        <v>455</v>
      </c>
      <c r="J4" s="214"/>
      <c r="K4" s="214"/>
      <c r="L4" s="214"/>
      <c r="M4" s="214"/>
      <c r="N4" s="214"/>
      <c r="O4" s="214"/>
      <c r="P4" s="214"/>
      <c r="Q4" s="214"/>
      <c r="R4" s="214"/>
      <c r="S4" s="214"/>
      <c r="T4" s="214"/>
    </row>
    <row r="5" spans="1:20" s="190" customFormat="1" ht="11.25" customHeight="1">
      <c r="A5" s="214"/>
      <c r="B5" s="214"/>
      <c r="C5" s="214"/>
      <c r="D5" s="214"/>
      <c r="F5" s="319" t="s">
        <v>92</v>
      </c>
      <c r="G5" s="337" t="s">
        <v>457</v>
      </c>
      <c r="H5" s="318" t="s">
        <v>442</v>
      </c>
      <c r="I5" s="1258"/>
      <c r="J5" s="214"/>
      <c r="K5" s="214"/>
      <c r="L5" s="214"/>
      <c r="M5" s="214"/>
      <c r="N5" s="214"/>
      <c r="O5" s="214"/>
      <c r="P5" s="214"/>
      <c r="Q5" s="214"/>
      <c r="R5" s="214"/>
      <c r="S5" s="214"/>
      <c r="T5" s="214"/>
    </row>
    <row r="6" spans="1:20" s="190" customFormat="1" ht="12" customHeight="1">
      <c r="A6" s="214"/>
      <c r="B6" s="214"/>
      <c r="C6" s="214"/>
      <c r="D6" s="214"/>
      <c r="F6" s="320" t="s">
        <v>93</v>
      </c>
      <c r="G6" s="322">
        <v>2</v>
      </c>
      <c r="H6" s="323">
        <v>3</v>
      </c>
      <c r="I6" s="321">
        <v>4</v>
      </c>
      <c r="J6" s="214">
        <v>4</v>
      </c>
      <c r="K6" s="214"/>
      <c r="L6" s="214"/>
      <c r="M6" s="214"/>
      <c r="N6" s="214"/>
      <c r="O6" s="214"/>
      <c r="P6" s="214"/>
      <c r="Q6" s="214"/>
      <c r="R6" s="214"/>
      <c r="S6" s="214"/>
      <c r="T6" s="214"/>
    </row>
    <row r="7" spans="1:20" s="190" customFormat="1" ht="18.75">
      <c r="A7" s="214"/>
      <c r="B7" s="214"/>
      <c r="C7" s="214"/>
      <c r="D7" s="214"/>
      <c r="F7" s="335">
        <v>1</v>
      </c>
      <c r="G7" s="417" t="s">
        <v>493</v>
      </c>
      <c r="H7" s="317" t="str">
        <f>IF(dateCh="","",dateCh)</f>
        <v>19.12.2018</v>
      </c>
      <c r="I7" s="196" t="s">
        <v>494</v>
      </c>
      <c r="J7" s="334"/>
      <c r="K7" s="214"/>
      <c r="L7" s="214"/>
      <c r="M7" s="214"/>
      <c r="N7" s="214"/>
      <c r="O7" s="214"/>
      <c r="P7" s="214"/>
      <c r="Q7" s="214"/>
      <c r="R7" s="214"/>
      <c r="S7" s="214"/>
      <c r="T7" s="214"/>
    </row>
    <row r="8" spans="1:20" s="190" customFormat="1" ht="45">
      <c r="A8" s="1259">
        <v>1</v>
      </c>
      <c r="B8" s="214"/>
      <c r="C8" s="214"/>
      <c r="D8" s="214"/>
      <c r="F8" s="335" t="str">
        <f>"2." &amp;mergeValue(A8)</f>
        <v>2.1</v>
      </c>
      <c r="G8" s="417" t="s">
        <v>495</v>
      </c>
      <c r="H8" s="317"/>
      <c r="I8" s="196" t="s">
        <v>592</v>
      </c>
      <c r="J8" s="334"/>
      <c r="K8" s="214"/>
      <c r="L8" s="214"/>
      <c r="M8" s="214"/>
      <c r="N8" s="214"/>
      <c r="O8" s="214"/>
      <c r="P8" s="214"/>
      <c r="Q8" s="214"/>
      <c r="R8" s="214"/>
      <c r="S8" s="214"/>
      <c r="T8" s="214"/>
    </row>
    <row r="9" spans="1:20" s="190" customFormat="1" ht="22.5">
      <c r="A9" s="1259"/>
      <c r="B9" s="214"/>
      <c r="C9" s="214"/>
      <c r="D9" s="214"/>
      <c r="F9" s="335" t="str">
        <f>"3." &amp;mergeValue(A9)</f>
        <v>3.1</v>
      </c>
      <c r="G9" s="417" t="s">
        <v>496</v>
      </c>
      <c r="H9" s="317"/>
      <c r="I9" s="196" t="s">
        <v>590</v>
      </c>
      <c r="J9" s="334"/>
      <c r="K9" s="214"/>
      <c r="L9" s="214"/>
      <c r="M9" s="214"/>
      <c r="N9" s="214"/>
      <c r="O9" s="214"/>
      <c r="P9" s="214"/>
      <c r="Q9" s="214"/>
      <c r="R9" s="214"/>
      <c r="S9" s="214"/>
      <c r="T9" s="214"/>
    </row>
    <row r="10" spans="1:20" s="190" customFormat="1" ht="22.5">
      <c r="A10" s="1259"/>
      <c r="B10" s="214"/>
      <c r="C10" s="214"/>
      <c r="D10" s="214"/>
      <c r="F10" s="335" t="str">
        <f>"4."&amp;mergeValue(A10)</f>
        <v>4.1</v>
      </c>
      <c r="G10" s="417" t="s">
        <v>497</v>
      </c>
      <c r="H10" s="318" t="s">
        <v>458</v>
      </c>
      <c r="I10" s="196"/>
      <c r="J10" s="334"/>
      <c r="K10" s="214"/>
      <c r="L10" s="214"/>
      <c r="M10" s="214"/>
      <c r="N10" s="214"/>
      <c r="O10" s="214"/>
      <c r="P10" s="214"/>
      <c r="Q10" s="214"/>
      <c r="R10" s="214"/>
      <c r="S10" s="214"/>
      <c r="T10" s="214"/>
    </row>
    <row r="11" spans="1:20" s="190" customFormat="1" ht="18.75">
      <c r="A11" s="1259"/>
      <c r="B11" s="1259">
        <v>1</v>
      </c>
      <c r="C11" s="344"/>
      <c r="D11" s="344"/>
      <c r="F11" s="335" t="str">
        <f>"4."&amp;mergeValue(A11) &amp;"."&amp;mergeValue(B11)</f>
        <v>4.1.1</v>
      </c>
      <c r="G11" s="324" t="s">
        <v>594</v>
      </c>
      <c r="H11" s="317" t="str">
        <f>IF(region_name="","",region_name)</f>
        <v>Нижегородская область</v>
      </c>
      <c r="I11" s="196" t="s">
        <v>500</v>
      </c>
      <c r="J11" s="334"/>
      <c r="K11" s="214"/>
      <c r="L11" s="214"/>
      <c r="M11" s="214"/>
      <c r="N11" s="214"/>
      <c r="O11" s="214"/>
      <c r="P11" s="214"/>
      <c r="Q11" s="214"/>
      <c r="R11" s="214"/>
      <c r="S11" s="214"/>
      <c r="T11" s="214"/>
    </row>
    <row r="12" spans="1:20" s="190" customFormat="1" ht="22.5">
      <c r="A12" s="1259"/>
      <c r="B12" s="1259"/>
      <c r="C12" s="1259">
        <v>1</v>
      </c>
      <c r="D12" s="344"/>
      <c r="F12" s="335" t="str">
        <f>"4."&amp;mergeValue(A12) &amp;"."&amp;mergeValue(B12)&amp;"."&amp;mergeValue(C12)</f>
        <v>4.1.1.1</v>
      </c>
      <c r="G12" s="341" t="s">
        <v>498</v>
      </c>
      <c r="H12" s="317"/>
      <c r="I12" s="196" t="s">
        <v>501</v>
      </c>
      <c r="J12" s="334"/>
      <c r="K12" s="214"/>
      <c r="L12" s="214"/>
      <c r="M12" s="214"/>
      <c r="N12" s="214"/>
      <c r="O12" s="214"/>
      <c r="P12" s="214"/>
      <c r="Q12" s="214"/>
      <c r="R12" s="214"/>
      <c r="S12" s="214"/>
      <c r="T12" s="214"/>
    </row>
    <row r="13" spans="1:20" s="190" customFormat="1" ht="39" customHeight="1">
      <c r="A13" s="1259"/>
      <c r="B13" s="1259"/>
      <c r="C13" s="1259"/>
      <c r="D13" s="344">
        <v>1</v>
      </c>
      <c r="F13" s="335" t="str">
        <f>"4."&amp;mergeValue(A13) &amp;"."&amp;mergeValue(B13)&amp;"."&amp;mergeValue(C13)&amp;"."&amp;mergeValue(D13)</f>
        <v>4.1.1.1.1</v>
      </c>
      <c r="G13" s="420" t="s">
        <v>499</v>
      </c>
      <c r="H13" s="317"/>
      <c r="I13" s="1260" t="s">
        <v>593</v>
      </c>
      <c r="J13" s="334"/>
      <c r="K13" s="214"/>
      <c r="L13" s="214"/>
      <c r="M13" s="214"/>
      <c r="N13" s="214"/>
      <c r="O13" s="214"/>
      <c r="P13" s="214"/>
      <c r="Q13" s="214"/>
      <c r="R13" s="214"/>
      <c r="S13" s="214"/>
      <c r="T13" s="214"/>
    </row>
    <row r="14" spans="1:20" s="190" customFormat="1" ht="18.75">
      <c r="A14" s="1259"/>
      <c r="B14" s="1259"/>
      <c r="C14" s="1259"/>
      <c r="D14" s="344"/>
      <c r="F14" s="338"/>
      <c r="G14" s="150" t="s">
        <v>4</v>
      </c>
      <c r="H14" s="343"/>
      <c r="I14" s="1260"/>
      <c r="J14" s="334"/>
      <c r="K14" s="214"/>
      <c r="L14" s="214"/>
      <c r="M14" s="214"/>
      <c r="N14" s="214"/>
      <c r="O14" s="214"/>
      <c r="P14" s="214"/>
      <c r="Q14" s="214"/>
      <c r="R14" s="214"/>
      <c r="S14" s="214"/>
      <c r="T14" s="214"/>
    </row>
    <row r="15" spans="1:20" s="190" customFormat="1" ht="18.75">
      <c r="A15" s="1259"/>
      <c r="B15" s="1259"/>
      <c r="C15" s="344"/>
      <c r="D15" s="344"/>
      <c r="F15" s="421"/>
      <c r="G15" s="195" t="s">
        <v>403</v>
      </c>
      <c r="H15" s="422"/>
      <c r="I15" s="423"/>
      <c r="J15" s="334"/>
      <c r="K15" s="214"/>
      <c r="L15" s="214"/>
      <c r="M15" s="214"/>
      <c r="N15" s="214"/>
      <c r="O15" s="214"/>
      <c r="P15" s="214"/>
      <c r="Q15" s="214"/>
      <c r="R15" s="214"/>
      <c r="S15" s="214"/>
      <c r="T15" s="214"/>
    </row>
    <row r="16" spans="1:20" s="190" customFormat="1" ht="18.75">
      <c r="A16" s="1259"/>
      <c r="B16" s="214"/>
      <c r="C16" s="214"/>
      <c r="D16" s="214"/>
      <c r="F16" s="338"/>
      <c r="G16" s="155" t="s">
        <v>507</v>
      </c>
      <c r="H16" s="339"/>
      <c r="I16" s="340"/>
      <c r="J16" s="334"/>
      <c r="K16" s="214"/>
      <c r="L16" s="214"/>
      <c r="M16" s="214"/>
      <c r="N16" s="214"/>
      <c r="O16" s="214"/>
      <c r="P16" s="214"/>
      <c r="Q16" s="214"/>
      <c r="R16" s="214"/>
      <c r="S16" s="214"/>
      <c r="T16" s="214"/>
    </row>
    <row r="17" spans="1:20" s="190" customFormat="1" ht="18.75">
      <c r="A17" s="214"/>
      <c r="B17" s="214"/>
      <c r="C17" s="214"/>
      <c r="D17" s="214"/>
      <c r="F17" s="338"/>
      <c r="G17" s="165" t="s">
        <v>506</v>
      </c>
      <c r="H17" s="339"/>
      <c r="I17" s="340"/>
      <c r="J17" s="334"/>
      <c r="K17" s="214"/>
      <c r="L17" s="214"/>
      <c r="M17" s="214"/>
      <c r="N17" s="214"/>
      <c r="O17" s="214"/>
      <c r="P17" s="214"/>
      <c r="Q17" s="214"/>
      <c r="R17" s="214"/>
      <c r="S17" s="214"/>
      <c r="T17" s="214"/>
    </row>
    <row r="18" spans="1:20" s="326" customFormat="1" ht="3" customHeight="1">
      <c r="A18" s="327"/>
      <c r="B18" s="327"/>
      <c r="C18" s="327"/>
      <c r="D18" s="327"/>
      <c r="F18" s="345"/>
      <c r="G18" s="346"/>
      <c r="H18" s="347"/>
      <c r="I18" s="348"/>
      <c r="J18" s="327"/>
      <c r="K18" s="327"/>
      <c r="L18" s="327"/>
      <c r="M18" s="327"/>
      <c r="N18" s="327"/>
      <c r="O18" s="327"/>
      <c r="P18" s="327"/>
      <c r="Q18" s="327"/>
      <c r="R18" s="327"/>
      <c r="S18" s="327"/>
      <c r="T18" s="327"/>
    </row>
    <row r="19" spans="1:20" s="326" customFormat="1" ht="15" customHeight="1">
      <c r="A19" s="327"/>
      <c r="B19" s="327"/>
      <c r="C19" s="327"/>
      <c r="D19" s="327"/>
      <c r="F19" s="325"/>
      <c r="G19" s="1254" t="s">
        <v>595</v>
      </c>
      <c r="H19" s="1254"/>
      <c r="I19" s="226"/>
      <c r="J19" s="327"/>
      <c r="K19" s="327"/>
      <c r="L19" s="327"/>
      <c r="M19" s="327"/>
      <c r="N19" s="327"/>
      <c r="O19" s="327"/>
      <c r="P19" s="327"/>
      <c r="Q19" s="327"/>
      <c r="R19" s="327"/>
      <c r="S19" s="327"/>
      <c r="T19" s="32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xr:uid="{00000000-0002-0000-0800-000000000000}">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825</vt:i4>
      </vt:variant>
    </vt:vector>
  </HeadingPairs>
  <TitlesOfParts>
    <vt:vector size="833" baseType="lpstr">
      <vt:lpstr>Инструкция</vt:lpstr>
      <vt:lpstr>Титульный</vt:lpstr>
      <vt:lpstr>Территории</vt:lpstr>
      <vt:lpstr>Перечень тарифов</vt:lpstr>
      <vt:lpstr>Форма 1.0.1 | Т-ТЭ | потр</vt:lpstr>
      <vt:lpstr>Форма 4.2.1 | Т-ТЭ | потр</vt:lpstr>
      <vt:lpstr>Комментарии</vt:lpstr>
      <vt:lpstr>Проверка</vt:lpstr>
      <vt:lpstr>activity</vt:lpstr>
      <vt:lpstr>add_CS_List05_1</vt:lpstr>
      <vt:lpstr>add_CS_List05_10</vt:lpstr>
      <vt:lpstr>add_CS_List05_2</vt:lpstr>
      <vt:lpstr>add_CS_List05_3</vt:lpstr>
      <vt:lpstr>add_CS_List05_3_i</vt:lpstr>
      <vt:lpstr>add_CS_List05_4</vt:lpstr>
      <vt:lpstr>add_CS_List05_5</vt:lpstr>
      <vt:lpstr>add_CS_List05_6</vt:lpstr>
      <vt:lpstr>add_CS_List05_7</vt:lpstr>
      <vt:lpstr>add_CS_List05_8</vt:lpstr>
      <vt:lpstr>add_CS_List05_9</vt:lpstr>
      <vt:lpstr>add_CT_1</vt:lpstr>
      <vt:lpstr>add_CT_10</vt:lpstr>
      <vt:lpstr>add_CT_2</vt:lpstr>
      <vt:lpstr>add_CT_3</vt:lpstr>
      <vt:lpstr>add_CT_3_i</vt:lpstr>
      <vt:lpstr>add_CT_4</vt:lpstr>
      <vt:lpstr>add_CT_5</vt:lpstr>
      <vt:lpstr>add_CT_6</vt:lpstr>
      <vt:lpstr>add_CT_7</vt:lpstr>
      <vt:lpstr>add_CT_8</vt:lpstr>
      <vt:lpstr>add_CT_9</vt:lpstr>
      <vt:lpstr>add_MO_1</vt:lpstr>
      <vt:lpstr>add_MO_10</vt:lpstr>
      <vt:lpstr>add_MO_2</vt:lpstr>
      <vt:lpstr>add_MO_3</vt:lpstr>
      <vt:lpstr>add_MO_3_i</vt:lpstr>
      <vt:lpstr>add_MO_4</vt:lpstr>
      <vt:lpstr>add_MO_5</vt:lpstr>
      <vt:lpstr>add_MO_6</vt:lpstr>
      <vt:lpstr>add_MO_7</vt:lpstr>
      <vt:lpstr>add_MO_8</vt:lpstr>
      <vt:lpstr>add_MO_9</vt:lpstr>
      <vt:lpstr>add_MO_List05_1</vt:lpstr>
      <vt:lpstr>add_MO_List05_10</vt:lpstr>
      <vt:lpstr>add_MO_List05_2</vt:lpstr>
      <vt:lpstr>add_MO_List05_3</vt:lpstr>
      <vt:lpstr>add_MO_List05_3_i</vt:lpstr>
      <vt:lpstr>add_MO_List05_4</vt:lpstr>
      <vt:lpstr>add_MO_List05_5</vt:lpstr>
      <vt:lpstr>add_MO_List05_6</vt:lpstr>
      <vt:lpstr>add_MO_List05_7</vt:lpstr>
      <vt:lpstr>add_MO_List05_8</vt:lpstr>
      <vt:lpstr>add_MO_List05_9</vt:lpstr>
      <vt:lpstr>add_MR_List05_1</vt:lpstr>
      <vt:lpstr>add_MR_List05_10</vt:lpstr>
      <vt:lpstr>add_MR_List05_2</vt:lpstr>
      <vt:lpstr>add_MR_List05_3</vt:lpstr>
      <vt:lpstr>add_MR_List05_3_i</vt:lpstr>
      <vt:lpstr>add_MR_List05_4</vt:lpstr>
      <vt:lpstr>add_MR_List05_5</vt:lpstr>
      <vt:lpstr>add_MR_List05_6</vt:lpstr>
      <vt:lpstr>add_MR_List05_7</vt:lpstr>
      <vt:lpstr>add_MR_List05_8</vt:lpstr>
      <vt:lpstr>add_MR_List05_9</vt:lpstr>
      <vt:lpstr>add_POST_5</vt:lpstr>
      <vt:lpstr>add_Rate_1</vt:lpstr>
      <vt:lpstr>add_Rate_10</vt:lpstr>
      <vt:lpstr>add_Rate_2</vt:lpstr>
      <vt:lpstr>add_Rate_3</vt:lpstr>
      <vt:lpstr>add_Rate_3_i</vt:lpstr>
      <vt:lpstr>add_Rate_4</vt:lpstr>
      <vt:lpstr>add_Rate_5</vt:lpstr>
      <vt:lpstr>add_Rate_6</vt:lpstr>
      <vt:lpstr>add_Rate_7</vt:lpstr>
      <vt:lpstr>add_Rate_8</vt:lpstr>
      <vt:lpstr>add_Rate_9</vt:lpstr>
      <vt:lpstr>add_Scheme_6</vt:lpstr>
      <vt:lpstr>add_TER_List05_1</vt:lpstr>
      <vt:lpstr>add_TER_List05_10</vt:lpstr>
      <vt:lpstr>add_TER_List05_2</vt:lpstr>
      <vt:lpstr>add_TER_List05_3</vt:lpstr>
      <vt:lpstr>add_TER_List05_3_i</vt:lpstr>
      <vt:lpstr>add_TER_List05_4</vt:lpstr>
      <vt:lpstr>add_TER_List05_5</vt:lpstr>
      <vt:lpstr>add_TER_List05_6</vt:lpstr>
      <vt:lpstr>add_TER_List05_7</vt:lpstr>
      <vt:lpstr>add_TER_List05_8</vt:lpstr>
      <vt:lpstr>add_TER_List05_9</vt:lpstr>
      <vt:lpstr>add_Warm_1</vt:lpstr>
      <vt:lpstr>add_Warm_10</vt:lpstr>
      <vt:lpstr>add_Warm_2</vt:lpstr>
      <vt:lpstr>add_Warm_3</vt:lpstr>
      <vt:lpstr>add_Warm_3_i</vt:lpstr>
      <vt:lpstr>add_Warm_4</vt:lpstr>
      <vt:lpstr>add_Warm_5</vt:lpstr>
      <vt:lpstr>add_Warm_6</vt:lpstr>
      <vt:lpstr>add_Warm_7</vt:lpstr>
      <vt:lpstr>add_Warm_8</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checkCell_List11</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checkDEfCell_List01</vt:lpstr>
      <vt:lpstr>chkGetUpdatesValue</vt:lpstr>
      <vt:lpstr>chkNoUpdatesValue</vt:lpstr>
      <vt:lpstr>code</vt:lpstr>
      <vt:lpstr>Col_5_2</vt:lpstr>
      <vt:lpstr>Component_comp</vt:lpstr>
      <vt:lpstr>Component_comp_p</vt:lpstr>
      <vt:lpstr>connection_flag</vt:lpstr>
      <vt:lpstr>CURRENT_DATE</vt:lpstr>
      <vt:lpstr>data_List11</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List06_5_0</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List11_GroundMaterials_1</vt:lpstr>
      <vt:lpstr>List11_note</vt:lpstr>
      <vt:lpstr>List12_Date</vt:lpstr>
      <vt:lpstr>List12_GroundMaterials_1</vt:lpstr>
      <vt:lpstr>List12_note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OneRates_5_comp_p</vt:lpstr>
      <vt:lpstr>OneRates_5_p</vt:lpstr>
      <vt:lpstr>OneRates_6</vt:lpstr>
      <vt:lpstr>OneRates_7</vt:lpstr>
      <vt:lpstr>org</vt:lpstr>
      <vt:lpstr>Org_Address</vt:lpstr>
      <vt:lpstr>ORG_END_DATE</vt:lpstr>
      <vt:lpstr>Org_main</vt:lpstr>
      <vt:lpstr>ORG_START_DATE</vt:lpstr>
      <vt:lpstr>otv_lico_name</vt:lpstr>
      <vt:lpstr>pCng_List11_1</vt:lpstr>
      <vt:lpstr>pCng_List11_2</vt:lpstr>
      <vt:lpstr>pCng_List11_3</vt:lpstr>
      <vt:lpstr>pCng_List12_1</vt:lpstr>
      <vt:lpstr>pCng_List12_2</vt:lpstr>
      <vt:lpstr>pCng_List12_6</vt:lpstr>
      <vt:lpstr>pDbl_List12_5</vt:lpstr>
      <vt:lpstr>pDbl_List12_5_copy</vt:lpstr>
      <vt:lpstr>pDbl_List12_5_copy2</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pDel_List11_1</vt:lpstr>
      <vt:lpstr>pDel_List11_2</vt:lpstr>
      <vt:lpstr>pDel_List11_3</vt:lpstr>
      <vt:lpstr>pDel_List12_1</vt:lpstr>
      <vt:lpstr>pDel_List12_2</vt:lpstr>
      <vt:lpstr>pDel_List12_3</vt:lpstr>
      <vt:lpstr>pDel_List12_4</vt:lpstr>
      <vt:lpstr>pDel_List12_5</vt:lpstr>
      <vt:lpstr>pDel_List12_6</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pIns_List11_1</vt:lpstr>
      <vt:lpstr>pIns_List11_2</vt:lpstr>
      <vt:lpstr>pIns_List11_3</vt:lpstr>
      <vt:lpstr>pIns_List12_1</vt:lpstr>
      <vt:lpstr>pIns_List12_2</vt:lpstr>
      <vt:lpstr>pIns_List12_3</vt:lpstr>
      <vt:lpstr>pIns_List12_4</vt:lpstr>
      <vt:lpstr>pIns_List12_5</vt:lpstr>
      <vt:lpstr>pIns_List12_6</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TwoRates_5_comp_p</vt:lpstr>
      <vt:lpstr>TwoRates_5_p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Информация, подлежащая раскрытию организациями сферы теплоснабжения (цены и тарифы)</dc:title>
  <dc:subject>Информация, подлежащая раскрытию организациями сферы теплоснабжения (цены и тарифы)</dc:subject>
  <dc:creator>--</dc:creator>
  <dc:description/>
  <cp:lastModifiedBy>1</cp:lastModifiedBy>
  <cp:lastPrinted>2013-08-29T08:11:20Z</cp:lastPrinted>
  <dcterms:created xsi:type="dcterms:W3CDTF">2004-05-21T07:18:45Z</dcterms:created>
  <dcterms:modified xsi:type="dcterms:W3CDTF">2020-05-22T12:19:08Z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FAS.JKH.OPEN.INFO.PRICE.WARM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2</vt:lpwstr>
  </property>
  <property fmtid="{D5CDD505-2E9C-101B-9397-08002B2CF9AE}" pid="12" name="CurrentVersion">
    <vt:lpwstr>1.0</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