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" ContentType="application/msword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231"/>
  <workbookPr updateLinks="never" codeName="xlsBook" defaultThemeVersion="124226"/>
  <mc:AlternateContent xmlns:mc="http://schemas.openxmlformats.org/markup-compatibility/2006">
    <mc:Choice Requires="x15">
      <x15ac:absPath xmlns:x15ac="http://schemas.microsoft.com/office/spreadsheetml/2010/11/ac" url="C:\Users\1\Desktop\Для сайта\Тепло Плюс\22.05\"/>
    </mc:Choice>
  </mc:AlternateContent>
  <xr:revisionPtr revIDLastSave="0" documentId="8_{51DEB0E4-E4D7-483A-BF53-959A8297FFD3}" xr6:coauthVersionLast="40" xr6:coauthVersionMax="40" xr10:uidLastSave="{00000000-0000-0000-0000-000000000000}"/>
  <bookViews>
    <workbookView xWindow="-120" yWindow="-120" windowWidth="29040" windowHeight="15840" tabRatio="861" activeTab="2" xr2:uid="{00000000-000D-0000-FFFF-FFFF00000000}"/>
  </bookViews>
  <sheets>
    <sheet name="Инструкция" sheetId="525" r:id="rId1"/>
    <sheet name="Лог обновления" sheetId="429" state="veryHidden" r:id="rId2"/>
    <sheet name="Титульный" sheetId="437" r:id="rId3"/>
    <sheet name="Форма 4.1.1" sheetId="534" r:id="rId4"/>
    <sheet name="Форма 4.1.2" sheetId="532" r:id="rId5"/>
    <sheet name="Форма 4.1.3" sheetId="497" r:id="rId6"/>
    <sheet name="Форма 1.0.1" sheetId="546" r:id="rId7"/>
    <sheet name="Форма 1.0.2" sheetId="547" state="veryHidden" r:id="rId8"/>
    <sheet name="Комментарии" sheetId="431" r:id="rId9"/>
    <sheet name="Сведения об изменении" sheetId="548" state="veryHidden" r:id="rId10"/>
    <sheet name="Проверка" sheetId="432" r:id="rId11"/>
    <sheet name="MR_LIST" sheetId="540" state="veryHidden" r:id="rId12"/>
    <sheet name="modList05" sheetId="553" state="veryHidden" r:id="rId13"/>
    <sheet name="modList02" sheetId="545" state="veryHidden" r:id="rId14"/>
    <sheet name="REESTR_VT" sheetId="543" state="veryHidden" r:id="rId15"/>
    <sheet name="REESTR_VED" sheetId="544" state="veryHidden" r:id="rId16"/>
    <sheet name="modfrmReestrObj" sheetId="539" state="veryHidden" r:id="rId17"/>
    <sheet name="modProv" sheetId="531" state="veryHidden" r:id="rId18"/>
    <sheet name="AllSheetsInThisWorkbook" sheetId="389" state="veryHidden" r:id="rId19"/>
    <sheet name="TEHSHEET" sheetId="205" state="veryHidden" r:id="rId20"/>
    <sheet name="modServiceModule" sheetId="551" state="veryHidden" r:id="rId21"/>
    <sheet name="modCheckCyan" sheetId="549" state="veryHidden" r:id="rId22"/>
    <sheet name="modHTTP" sheetId="552" state="veryHidden" r:id="rId23"/>
    <sheet name="et_union_hor" sheetId="471" state="veryHidden" r:id="rId24"/>
    <sheet name="REESTR_MO" sheetId="518" state="veryHidden" r:id="rId25"/>
    <sheet name="REESTR_MO_FILTER" sheetId="550" state="veryHidden" r:id="rId26"/>
    <sheet name="et_union_vert" sheetId="521" state="veryHidden" r:id="rId27"/>
    <sheet name="modInfo" sheetId="513" state="veryHidden" r:id="rId28"/>
    <sheet name="modReestr" sheetId="433" state="veryHidden" r:id="rId29"/>
    <sheet name="modfrmReestr" sheetId="434" state="veryHidden" r:id="rId30"/>
    <sheet name="modUpdTemplMain" sheetId="424" state="veryHidden" r:id="rId31"/>
    <sheet name="REESTR_ORG" sheetId="390" state="veryHidden" r:id="rId32"/>
    <sheet name="modClassifierValidate" sheetId="400" state="veryHidden" r:id="rId33"/>
    <sheet name="modHyp" sheetId="398" state="veryHidden" r:id="rId34"/>
    <sheet name="modList00" sheetId="498" state="veryHidden" r:id="rId35"/>
    <sheet name="modList01" sheetId="500" state="veryHidden" r:id="rId36"/>
    <sheet name="modList03" sheetId="516" state="veryHidden" r:id="rId37"/>
    <sheet name="modList04" sheetId="535" state="veryHidden" r:id="rId38"/>
    <sheet name="modList07" sheetId="538" state="veryHidden" r:id="rId39"/>
    <sheet name="modfrmRezimChoose" sheetId="536" state="veryHidden" r:id="rId40"/>
    <sheet name="modfrmDateChoose" sheetId="517" state="veryHidden" r:id="rId41"/>
    <sheet name="modComm" sheetId="514" state="veryHidden" r:id="rId42"/>
    <sheet name="modThisWorkbook" sheetId="511" state="veryHidden" r:id="rId43"/>
    <sheet name="modfrmReestrMR" sheetId="519" state="veryHidden" r:id="rId44"/>
    <sheet name="modfrmRegion" sheetId="526" state="veryHidden" r:id="rId45"/>
    <sheet name="modfrmCheckUpdates" sheetId="512" state="veryHidden" r:id="rId46"/>
  </sheets>
  <definedNames>
    <definedName name="_ppL1">'Форма 4.1.2'!$G$9</definedName>
    <definedName name="_ppL12">'Форма 4.1.2'!$R$9</definedName>
    <definedName name="_ppL2">'Форма 4.1.2'!$I$9</definedName>
    <definedName name="_ppL3">'Форма 4.1.2'!$Q$9</definedName>
    <definedName name="_xlnm._FilterDatabase" localSheetId="10" hidden="1">Проверка!$B$4:$D$4</definedName>
    <definedName name="add_CS_List05_1">'Форма 1.0.1'!$J$17</definedName>
    <definedName name="add_List01_1">modList04!$20:$20</definedName>
    <definedName name="add_sys">'Форма 4.1.2'!$E$12</definedName>
    <definedName name="add_ved">'Форма 4.1.2'!$F$12</definedName>
    <definedName name="anscount" hidden="1">1</definedName>
    <definedName name="CHECK_LINK_RANGE_1">"Калькуляция!$I$11:$I$132"</definedName>
    <definedName name="checkCell_1">'Форма 4.1.3'!$D$9:$K$13</definedName>
    <definedName name="checkCell_2">'Форма 4.1.2'!$D$10:$Q$12</definedName>
    <definedName name="checkCell_4">'Форма 4.1.1'!$F$12:$F$47</definedName>
    <definedName name="checkCell_List07">'Сведения об изменении'!$D$11:$E$13</definedName>
    <definedName name="checkCells_List05_1">'Форма 1.0.1'!$I$7:$L$17</definedName>
    <definedName name="chkGetUpdatesValue">Инструкция!$AA$105</definedName>
    <definedName name="chkNoUpdatesValue">Инструкция!$AA$107</definedName>
    <definedName name="clear_range">'Форма 4.1.1'!$F$12,'Форма 4.1.1'!$F$16:$F$23,'Форма 4.1.1'!$F$36:$F$48</definedName>
    <definedName name="code">Инструкция!$B$2</definedName>
    <definedName name="data_org">'Форма 4.1.1'!$F$16</definedName>
    <definedName name="data_type">TEHSHEET!$Q$2:$Q$3</definedName>
    <definedName name="data_uniTS">'Форма 4.1.1'!$F$20</definedName>
    <definedName name="DATA_URL">modReestr!$A$2</definedName>
    <definedName name="diff_type">Титульный!$F$19</definedName>
    <definedName name="differentially_TS_flag">Титульный!$F$13</definedName>
    <definedName name="DocProp_TemplateCode">TEHSHEET!$N$2</definedName>
    <definedName name="DocProp_Version">TEHSHEET!$N$1</definedName>
    <definedName name="email">'Форма 4.1.1'!$F$41</definedName>
    <definedName name="et_Comm">et_union_hor!$14:$14</definedName>
    <definedName name="et_first_sys">et_union_hor!$E$65</definedName>
    <definedName name="et_flag_inet_mo">et_union_hor!$J$9</definedName>
    <definedName name="et_List00">modList04!$12:$16</definedName>
    <definedName name="et_List01_1">et_union_hor!$4:$5</definedName>
    <definedName name="et_List01_2">et_union_hor!$9:$9</definedName>
    <definedName name="et_List02_2">et_union_hor!$65:$65</definedName>
    <definedName name="et_List02_3">et_union_hor!$65:$65</definedName>
    <definedName name="et_List03">et_union_hor!$20:$20</definedName>
    <definedName name="et_List04_0">et_union_hor!$70:$70</definedName>
    <definedName name="et_List04_1">et_union_hor!$74:$74</definedName>
    <definedName name="et_List05">et_union_hor!$56:$56</definedName>
    <definedName name="et_List05_1">et_union_hor!$90:$90</definedName>
    <definedName name="et_List05_2">et_union_hor!$89:$91</definedName>
    <definedName name="et_List05_3">et_union_hor!$87:$92</definedName>
    <definedName name="et_List05_4">et_union_hor!$85:$93</definedName>
    <definedName name="et_List05_CS_VD">et_union_hor!$K$85:$K$86</definedName>
    <definedName name="et_List05_withDIff">et_union_hor!$C$100:$C$101</definedName>
    <definedName name="et_List05_withOutDIff">et_union_hor!$C$105:$C$106</definedName>
    <definedName name="et_List07">et_union_hor!$79:$79</definedName>
    <definedName name="fil">Титульный!$F$35</definedName>
    <definedName name="fil_flag">Титульный!$F$32</definedName>
    <definedName name="first_sys">'Форма 4.1.2'!$E$11</definedName>
    <definedName name="FirstLine">Инструкция!$A$6</definedName>
    <definedName name="flag_publication">Титульный!$F$11:$F$11</definedName>
    <definedName name="flagUsedCS_List02">'Форма 4.1.2'!$Z$10:$Z$12</definedName>
    <definedName name="flagUsedVD_List02">'Форма 4.1.2'!$AA$10:$AA$12</definedName>
    <definedName name="form_date">Титульный!$F$15</definedName>
    <definedName name="form_type">Титульный!$F$17</definedName>
    <definedName name="form_up_date">Титульный!$F$21</definedName>
    <definedName name="god">Титульный!$F$30</definedName>
    <definedName name="id_rate">Титульный!$F$23:$F$24</definedName>
    <definedName name="IDtariff_List05_1">'Форма 1.0.1'!$A$1</definedName>
    <definedName name="inet_mo">'Форма 4.1.3'!$J$9:$J$13</definedName>
    <definedName name="Info_FilFlag">modInfo!$B$1</definedName>
    <definedName name="Info_ForSKIInListMO">modInfo!$B$11</definedName>
    <definedName name="Info_PeriodInTitle">modInfo!$B$4</definedName>
    <definedName name="Info_PublicationWeb">modInfo!$B$9</definedName>
    <definedName name="Info_TitleGroupRates">modInfo!$B$5</definedName>
    <definedName name="Info_TitleIdRate">modInfo!$B$6</definedName>
    <definedName name="Info_TitleIdRateNote">modInfo!$B$7</definedName>
    <definedName name="Info_TitleKindPublication">modInfo!$B$3</definedName>
    <definedName name="Info_TitlePublication">modInfo!$B$2</definedName>
    <definedName name="inn">Титульный!$F$36</definedName>
    <definedName name="Instr_1">Инструкция!$7:$19</definedName>
    <definedName name="Instr_2">Инструкция!$20:$34</definedName>
    <definedName name="Instr_3">Инструкция!$35:$45</definedName>
    <definedName name="Instr_4">Инструкция!$46:$57</definedName>
    <definedName name="Instr_5">Инструкция!$58:$69</definedName>
    <definedName name="Instr_6">Инструкция!$70:$85</definedName>
    <definedName name="Instr_7">Инструкция!$103:$117</definedName>
    <definedName name="Instruction_region">Инструкция!$E$85</definedName>
    <definedName name="kind_group_rates">TEHSHEET!$S$2:$S$11</definedName>
    <definedName name="kind_of_activity">REESTR_VED!$B$2:$B$11</definedName>
    <definedName name="kind_of_activity_WARM">TEHSHEET!$R$11:$R$18</definedName>
    <definedName name="kind_of_CS_on_sheet">TEHSHEET!$AE$2</definedName>
    <definedName name="kind_of_CS_on_sheet_filter">TEHSHEET!$AF$2</definedName>
    <definedName name="kind_of_forms">TEHSHEET!$AB$2:$AB$5</definedName>
    <definedName name="kind_of_nameforms">TEHSHEET!$AC$2:$AC$5</definedName>
    <definedName name="kind_of_NDS">TEHSHEET!$H$2:$H$4</definedName>
    <definedName name="kind_of_org_type">TEHSHEET!$P$2:$P$5</definedName>
    <definedName name="kind_of_publication">TEHSHEET!$G$2:$G$3</definedName>
    <definedName name="kind_of_unit">TEHSHEET!$J$2:$J$3</definedName>
    <definedName name="kind_of_VD_on_sheet">TEHSHEET!$AG$2</definedName>
    <definedName name="kind_of_VD_on_sheet_filter">TEHSHEET!$AH$2</definedName>
    <definedName name="kpp">Титульный!$F$37</definedName>
    <definedName name="LastUpdateDate_MO">'Форма 4.1.1'!$E$6</definedName>
    <definedName name="LINK_RANGE">modReestr!$B$5:$B$6</definedName>
    <definedName name="list_ed">TEHSHEET!$X$2:$X$3</definedName>
    <definedName name="list_email">TEHSHEET!$Z$2:$Z$3</definedName>
    <definedName name="List_H">TEHSHEET!$U$2:$U$25</definedName>
    <definedName name="List_M">TEHSHEET!$V$2:$V$61</definedName>
    <definedName name="LIST_MR_MO_OKTMO">REESTR_MO!$A$2:$D$370</definedName>
    <definedName name="LIST_MR_MO_OKTMO_FILTER">REESTR_MO_FILTER!$A$2:$D$2</definedName>
    <definedName name="list_of_tariff">TEHSHEET!$K$2:$K$3</definedName>
    <definedName name="list_url">TEHSHEET!$Y$2:$Y$3</definedName>
    <definedName name="List01_GroundMaterials_1">'Форма 4.1.3'!$K$9:$K$13</definedName>
    <definedName name="List01_mrid_col">'Форма 4.1.3'!$N:$N</definedName>
    <definedName name="List01_NameCol">'Форма 4.1.3'!$P$1:$R$1</definedName>
    <definedName name="List01_note">'Форма 4.1.3'!$L$9</definedName>
    <definedName name="List02_ActivityCol">'Форма 4.1.2'!$F$10:$F$12</definedName>
    <definedName name="List02_CSCol">'Форма 4.1.2'!$E$10:$E$12</definedName>
    <definedName name="List02_EM">'Форма 4.1.2'!$J$10:$J$12</definedName>
    <definedName name="List02_note">'Форма 4.1.2'!$R$10:$R$12</definedName>
    <definedName name="List02_sysid_col">'Форма 4.1.2'!$T:$T</definedName>
    <definedName name="List02_VDCol">'Форма 4.1.2'!$F$10:$F$12</definedName>
    <definedName name="List03_Date_1">'Форма 1.0.2'!$I$12:$I$13</definedName>
    <definedName name="List03_GroundMaterials_1">'Форма 1.0.2'!$J$12:$J$13</definedName>
    <definedName name="List03_NameForms">'Форма 1.0.2'!$F$12:$F$13</definedName>
    <definedName name="List03_NameForms_Copy">'Форма 1.0.2'!$M$12:$M$13</definedName>
    <definedName name="List03_note">'Форма 1.0.2'!$K$12</definedName>
    <definedName name="List03_NumForms">'Форма 1.0.2'!$E$12:$E$13</definedName>
    <definedName name="List03_NumForms_Copy">'Форма 1.0.2'!$N$12:$N$13</definedName>
    <definedName name="List04_note">'Форма 4.1.1'!$G$10:$G$47</definedName>
    <definedName name="List04_uniTS_block">'Форма 4.1.1'!$F$18:$F$22</definedName>
    <definedName name="List04_uniTS_blockColor">'Форма 4.1.1'!$F$19:$F$22</definedName>
    <definedName name="List05_CS_Copy">'Форма 1.0.1'!$N$7:$N$17</definedName>
    <definedName name="List05_FirstRange">'Форма 1.0.1'!$7:$7</definedName>
    <definedName name="List05_flag_point">'Форма 1.0.1'!$S$7:$S$17</definedName>
    <definedName name="List05_HelpColumns">'Форма 1.0.1'!$N:$S</definedName>
    <definedName name="List05_MO_Copy">'Форма 1.0.1'!$Q$7:$Q$17</definedName>
    <definedName name="List05_MR_Copy">'Форма 1.0.1'!$P$7:$P$17</definedName>
    <definedName name="List05_note">'Форма 1.0.1'!$L$7:$L$17</definedName>
    <definedName name="List05_OKTMO_Copy">'Форма 1.0.1'!$R$7:$R$17</definedName>
    <definedName name="List05_VD_Copy">'Форма 1.0.1'!$O$7:$O$17</definedName>
    <definedName name="logical">TEHSHEET!$D$2:$D$3</definedName>
    <definedName name="mail">Титульный!$F$46</definedName>
    <definedName name="mail_legal">Титульный!$F$45</definedName>
    <definedName name="mail_post">'Форма 4.1.1'!$F$35</definedName>
    <definedName name="mo_List01">'Форма 4.1.3'!$H$9:$H$13</definedName>
    <definedName name="MONTH">TEHSHEET!$E$2:$E$13</definedName>
    <definedName name="MR_23">'Форма 4.1.2'!$12:$12</definedName>
    <definedName name="mr_id">TEHSHEET!$L$2</definedName>
    <definedName name="mr_list">MR_LIST!$A$1</definedName>
    <definedName name="mr_List01">'Форма 4.1.3'!$E$9:$E$13</definedName>
    <definedName name="nalog">Титульный!$F$41</definedName>
    <definedName name="ogrn">'Форма 4.1.1'!$F$15</definedName>
    <definedName name="org">Титульный!$F$34</definedName>
    <definedName name="Org_Address">Титульный!$F$45:$F$46</definedName>
    <definedName name="Org_buhg">Титульный!$F$54:$F$55</definedName>
    <definedName name="org_dir">'Форма 4.1.1'!$F$31</definedName>
    <definedName name="org_full">'Форма 4.1.1'!$F$12</definedName>
    <definedName name="Org_main">Титульный!$F$49:$F$51</definedName>
    <definedName name="Org_otv_lico">Титульный!$F$59:$F$62</definedName>
    <definedName name="P19_T1_Protect" hidden="1">P5_T1_Protect,P6_T1_Protect,P7_T1_Protect,P8_T1_Protect,P9_T1_Protect,P10_T1_Protect,P11_T1_Protect,P12_T1_Protect,P13_T1_Protect,P14_T1_Protect</definedName>
    <definedName name="P19_T2_Protect" hidden="1">P5_T1_Protect,P6_T1_Protect,P7_T1_Protect,P8_T1_Protect,P9_T1_Protect,P10_T1_Protect,P11_T1_Protect,P12_T1_Protect,P13_T1_Protect,P14_T1_Protect</definedName>
    <definedName name="pDel_Comm">Комментарии!$C$11:$C$12</definedName>
    <definedName name="pDel_List01_1">'Форма 4.1.3'!$C$9:$C$13</definedName>
    <definedName name="pDel_List01_2">'Форма 4.1.3'!$F$9:$F$13</definedName>
    <definedName name="pDel_List02_3">'Форма 4.1.2'!$C$10:$C$12</definedName>
    <definedName name="pDel_List03">'Форма 1.0.2'!$C$12:$C$13</definedName>
    <definedName name="pDel_List05">'Форма 1.0.1'!$E$7:$H$17</definedName>
    <definedName name="pDel_List07">'Сведения об изменении'!$C$11:$C$13</definedName>
    <definedName name="pIns_Comm">Комментарии!$E$12</definedName>
    <definedName name="pIns_List01_1">'Форма 4.1.3'!$E$13</definedName>
    <definedName name="pIns_List01_start">'Форма 4.1.3'!$E$9</definedName>
    <definedName name="pIns_List03">'Форма 1.0.2'!$E$13</definedName>
    <definedName name="pIns_List04">'Форма 4.1.1'!$E$47</definedName>
    <definedName name="pIns_List07">'Сведения об изменении'!$E$13</definedName>
    <definedName name="ppL0">'Форма 4.1.2'!$F$9</definedName>
    <definedName name="prd2_q">Титульный!$F$29</definedName>
    <definedName name="prim">'Форма 4.1.1'!$G$12:$G$46</definedName>
    <definedName name="prim_dynamic">'Форма 4.1.1'!$G$43:$G$47</definedName>
    <definedName name="PROT_22">P3_PROT_22,P4_PROT_22,P5_PROT_22</definedName>
    <definedName name="QUARTER">TEHSHEET!$F$2:$F$5</definedName>
    <definedName name="REESTR_ORG_RANGE">REESTR_ORG!$A$2:$J$549</definedName>
    <definedName name="REESTR_VED_RANGE">REESTR_VED!$A$2:$B$11</definedName>
    <definedName name="REGION">TEHSHEET!$A$2:$A$87</definedName>
    <definedName name="region_name">Титульный!$F$7</definedName>
    <definedName name="rejim_row">'Форма 4.1.1'!$F$43:$F$46</definedName>
    <definedName name="rez_rab">'Форма 4.1.1'!$E$52</definedName>
    <definedName name="rez_rab_first">'Форма 4.1.1'!$F$43</definedName>
    <definedName name="rez_rab_list">'Форма 4.1.1'!$F$43:$F$47</definedName>
    <definedName name="ruk_dolz">Титульный!$F$50</definedName>
    <definedName name="ruk_f">'Форма 4.1.1'!$F$32</definedName>
    <definedName name="ruk_fio">Титульный!$F$49</definedName>
    <definedName name="ruk_i">'Форма 4.1.1'!$F$33</definedName>
    <definedName name="ruk_o">'Форма 4.1.1'!$F$34</definedName>
    <definedName name="SAPBEXrevision" hidden="1">1</definedName>
    <definedName name="SAPBEXsysID" hidden="1">"BW2"</definedName>
    <definedName name="SAPBEXwbID" hidden="1">"479GSPMTNK9HM4ZSIVE5K2SH6"</definedName>
    <definedName name="SCOPE_16_PRT">P1_SCOPE_16_PRT,P2_SCOPE_16_PRT</definedName>
    <definedName name="Scope_17_PRT">P1_SCOPE_16_PRT,P2_SCOPE_16_PRT</definedName>
    <definedName name="SCOPE_PER_PRT">P5_SCOPE_PER_PRT,P6_SCOPE_PER_PRT,P7_SCOPE_PER_PRT,P8_SCOPE_PER_PRT</definedName>
    <definedName name="SCOPE_SV_PRT">P1_SCOPE_SV_PRT,P2_SCOPE_SV_PRT,P3_SCOPE_SV_PRT</definedName>
    <definedName name="SKI_number">TEHSHEET!$I$2:$I$21</definedName>
    <definedName name="strPublication">Титульный!$F$9</definedName>
    <definedName name="sys_id">TEHSHEET!$L$4</definedName>
    <definedName name="T2.1_Protect">P4_T2.1_Protect,P5_T2.1_Protect,P6_T2.1_Protect,P7_T2.1_Protect</definedName>
    <definedName name="T2_1_Protect">P4_T2_1_Protect,P5_T2_1_Protect,P6_T2_1_Protect,P7_T2_1_Protect</definedName>
    <definedName name="T2_2_Protect">P4_T2_2_Protect,P5_T2_2_Protect,P6_T2_2_Protect,P7_T2_2_Protect</definedName>
    <definedName name="T2_DiapProt">P1_T2_DiapProt,P2_T2_DiapProt</definedName>
    <definedName name="T2_Protect">P4_T2_Protect,P5_T2_Protect,P6_T2_Protect</definedName>
    <definedName name="T6_Protect">P1_T6_Protect,P2_T6_Protect</definedName>
    <definedName name="TECH_ORG_ID">Титульный!$F$1</definedName>
    <definedName name="tel">'Форма 4.1.1'!$F$37</definedName>
    <definedName name="title_kind_of_CS_on_sheet">TEHSHEET!$AE$1</definedName>
    <definedName name="title_kind_of_VD_on_sheet">TEHSHEET!$AG$1</definedName>
    <definedName name="TSphere">TEHSHEET!$N$3</definedName>
    <definedName name="TSphere_full">TEHSHEET!$N$5</definedName>
    <definedName name="TSphere_trans">TEHSHEET!$N$4</definedName>
    <definedName name="type_org">Титульный!$F$39</definedName>
    <definedName name="unit">Титульный!$F$26</definedName>
    <definedName name="UpdStatus">Инструкция!$AA$1</definedName>
    <definedName name="url">'Форма 4.1.1'!$F$40</definedName>
    <definedName name="ved_col">'Форма 4.1.2'!$F:$F</definedName>
    <definedName name="version">Инструкция!$B$3</definedName>
    <definedName name="year_list">TEHSHEET!$C$2:$C$6</definedName>
    <definedName name="й">P1_SCOPE_16_PRT,P2_SCOPE_16_PRT</definedName>
    <definedName name="мрпоп">P1_SCOPE_16_PRT,P2_SCOPE_16_PRT</definedName>
    <definedName name="р">P5_SCOPE_PER_PRT,P6_SCOPE_PER_PRT,P7_SCOPE_PER_PRT,P8_SCOPE_PER_PRT</definedName>
  </definedNames>
  <calcPr calcId="181029"/>
</workbook>
</file>

<file path=xl/calcChain.xml><?xml version="1.0" encoding="utf-8"?>
<calcChain xmlns="http://schemas.openxmlformats.org/spreadsheetml/2006/main">
  <c r="A1" i="549" l="1"/>
  <c r="A2" i="549"/>
  <c r="A3" i="549"/>
  <c r="A4" i="549"/>
  <c r="A5" i="549"/>
  <c r="A6" i="549"/>
  <c r="A7" i="549"/>
  <c r="A8" i="549"/>
  <c r="A9" i="549"/>
  <c r="A10" i="549"/>
  <c r="A11" i="549"/>
  <c r="A12" i="549"/>
  <c r="A13" i="549"/>
  <c r="A14" i="549"/>
  <c r="A15" i="549"/>
  <c r="A16" i="549"/>
  <c r="A17" i="549"/>
  <c r="A18" i="549"/>
  <c r="A19" i="549"/>
  <c r="A20" i="549"/>
  <c r="A21" i="549"/>
  <c r="A22" i="549"/>
  <c r="A23" i="549"/>
  <c r="A24" i="549"/>
  <c r="A25" i="549"/>
  <c r="A26" i="549"/>
  <c r="A27" i="549"/>
  <c r="A28" i="549"/>
  <c r="A29" i="549"/>
  <c r="A30" i="549"/>
  <c r="A31" i="549"/>
  <c r="A32" i="549"/>
  <c r="A33" i="549"/>
  <c r="A34" i="549"/>
  <c r="A35" i="549"/>
  <c r="A36" i="549"/>
  <c r="A37" i="549"/>
  <c r="A38" i="549"/>
  <c r="A39" i="549"/>
  <c r="A40" i="549"/>
  <c r="A41" i="549"/>
  <c r="A42" i="549"/>
  <c r="O9" i="546"/>
  <c r="N8" i="546"/>
  <c r="P12" i="546"/>
  <c r="K11" i="546"/>
  <c r="K8" i="546"/>
  <c r="R11" i="497"/>
  <c r="Q11" i="497"/>
  <c r="I12" i="546"/>
  <c r="I10" i="546"/>
  <c r="I13" i="546"/>
  <c r="I8" i="546"/>
  <c r="I11" i="546"/>
  <c r="I9" i="546"/>
  <c r="P11" i="497"/>
  <c r="S11" i="497" l="1"/>
  <c r="K85" i="471"/>
  <c r="B3" i="525"/>
  <c r="AA65" i="471" l="1"/>
  <c r="Z65" i="471"/>
  <c r="K7" i="546" l="1"/>
  <c r="B2" i="525"/>
  <c r="I90" i="471"/>
  <c r="I85" i="471"/>
  <c r="I86" i="471"/>
  <c r="I89" i="471"/>
  <c r="I87" i="471"/>
  <c r="I88" i="471"/>
  <c r="R9" i="471" l="1"/>
  <c r="C101" i="471" l="1"/>
  <c r="AA11" i="532" l="1"/>
  <c r="Q90" i="471"/>
  <c r="P89" i="471"/>
  <c r="K88" i="471"/>
  <c r="O86" i="471"/>
  <c r="N85" i="471"/>
  <c r="C105" i="471"/>
  <c r="R65" i="471"/>
  <c r="M12" i="547"/>
  <c r="M20" i="471"/>
  <c r="F46" i="437"/>
  <c r="F49" i="437"/>
  <c r="Q9" i="471"/>
  <c r="S9" i="471" s="1"/>
  <c r="B6" i="513"/>
  <c r="K39" i="471"/>
  <c r="K40" i="471"/>
  <c r="K41" i="471"/>
  <c r="K42" i="471"/>
  <c r="K43" i="471"/>
  <c r="K44" i="471"/>
  <c r="K45" i="471"/>
  <c r="K46" i="471"/>
  <c r="K47" i="471"/>
  <c r="K48" i="471"/>
  <c r="K49" i="471"/>
  <c r="K50" i="471"/>
  <c r="F10" i="534"/>
  <c r="F13" i="534"/>
  <c r="F14" i="534"/>
  <c r="Z11" i="532"/>
  <c r="P9" i="471"/>
  <c r="F4" i="437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Infernus</author>
  </authors>
  <commentList>
    <comment ref="M44" authorId="0" shapeId="0" xr:uid="{00000000-0006-0000-1700-000001000000}">
      <text>
        <r>
          <rPr>
            <sz val="9"/>
            <color indexed="81"/>
            <rFont val="Tahoma"/>
            <family val="2"/>
            <charset val="204"/>
          </rPr>
          <t>Единицы измерения установленной электрической мощности</t>
        </r>
      </text>
    </comment>
  </commentList>
</comments>
</file>

<file path=xl/sharedStrings.xml><?xml version="1.0" encoding="utf-8"?>
<sst xmlns="http://schemas.openxmlformats.org/spreadsheetml/2006/main" count="6918" uniqueCount="3119">
  <si>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</si>
  <si>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</si>
  <si>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</si>
  <si>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</si>
  <si>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</si>
  <si>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2</t>
  </si>
  <si>
    <t>3</t>
  </si>
  <si>
    <t>4</t>
  </si>
  <si>
    <t>Субъект РФ</t>
  </si>
  <si>
    <t>ИНН</t>
  </si>
  <si>
    <t>КПП</t>
  </si>
  <si>
    <t>Комментарии</t>
  </si>
  <si>
    <t>Результат проверки</t>
  </si>
  <si>
    <t>Расчетные листы</t>
  </si>
  <si>
    <t>Скрытые листы</t>
  </si>
  <si>
    <t>Инструкция</t>
  </si>
  <si>
    <t>Титульный</t>
  </si>
  <si>
    <t>г.Байконур</t>
  </si>
  <si>
    <t>г.Санкт-Петербург</t>
  </si>
  <si>
    <t>REGION</t>
  </si>
  <si>
    <t>5</t>
  </si>
  <si>
    <t>6</t>
  </si>
  <si>
    <t>Дата/Время</t>
  </si>
  <si>
    <t>Сообщение</t>
  </si>
  <si>
    <t>Статус</t>
  </si>
  <si>
    <t>logical</t>
  </si>
  <si>
    <t>да</t>
  </si>
  <si>
    <t>нет</t>
  </si>
  <si>
    <t>year_list</t>
  </si>
  <si>
    <t>Республика Татарстан</t>
  </si>
  <si>
    <t>Ссылка</t>
  </si>
  <si>
    <t>Причина</t>
  </si>
  <si>
    <t>№ п/п</t>
  </si>
  <si>
    <t>1</t>
  </si>
  <si>
    <t>Ульяновская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</si>
  <si>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</si>
  <si>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</si>
  <si>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</si>
  <si>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</si>
  <si>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</si>
  <si>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</si>
  <si>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</si>
  <si>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</si>
  <si>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</si>
  <si>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</si>
  <si>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</si>
  <si>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</si>
  <si>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</si>
  <si>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</si>
  <si>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</si>
  <si>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</si>
  <si>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г. Москва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</si>
  <si>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</si>
  <si>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</si>
  <si>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</si>
  <si>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</si>
  <si>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</si>
  <si>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</si>
  <si>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</si>
  <si>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</si>
  <si>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</si>
  <si>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</si>
  <si>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</si>
  <si>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</si>
  <si>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</si>
  <si>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</si>
  <si>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</si>
  <si>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</si>
  <si>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</si>
  <si>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</si>
  <si>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</si>
  <si>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</si>
  <si>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</si>
  <si>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</si>
  <si>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</si>
  <si>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</si>
  <si>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</si>
  <si>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</si>
  <si>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</si>
  <si>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</si>
  <si>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</si>
  <si>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</si>
  <si>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</si>
  <si>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</si>
  <si>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Марий Эл</t>
  </si>
  <si>
    <t>Республика Мордовия</t>
  </si>
  <si>
    <t>Республика Саха (Якутия)</t>
  </si>
  <si>
    <t>Республика Северная Осетия-Алания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</si>
  <si>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</si>
  <si>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</si>
  <si>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</si>
  <si>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</si>
  <si>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</si>
  <si>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</si>
  <si>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</si>
  <si>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</si>
  <si>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</si>
  <si>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Псковская область</t>
  </si>
  <si>
    <t>Республика Адыгея</t>
  </si>
  <si>
    <t>Республика Алтай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</si>
  <si>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</si>
  <si>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</si>
  <si>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</si>
  <si>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</si>
  <si>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</si>
  <si>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</si>
  <si>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</si>
  <si>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Хабаровский край</t>
  </si>
  <si>
    <t>Ханты-Мансийский автономный округ</t>
  </si>
  <si>
    <t>Челябинская область</t>
  </si>
  <si>
    <t>Является ли данное юридическое лицо подразделением (филиалом) другой организации</t>
  </si>
  <si>
    <t>et_Comm</t>
  </si>
  <si>
    <t>Комментарий</t>
  </si>
  <si>
    <t>Добавить</t>
  </si>
  <si>
    <t>Ссылки на публикации</t>
  </si>
  <si>
    <t>7</t>
  </si>
  <si>
    <t>8</t>
  </si>
  <si>
    <t>et_List03</t>
  </si>
  <si>
    <t>Месяц
(MONTH)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</si>
  <si>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</si>
  <si>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</si>
  <si>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</si>
  <si>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</si>
  <si>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</si>
  <si>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</si>
  <si>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</si>
  <si>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</si>
  <si>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</si>
  <si>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</si>
  <si>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</si>
  <si>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</si>
  <si>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Вводите адрес сайта,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</t>
  </si>
  <si>
    <t>На официальном сайте организации</t>
  </si>
  <si>
    <t>На сайте регулирующего органа</t>
  </si>
  <si>
    <t>Месяц
(kind_of_publication)</t>
  </si>
  <si>
    <t>Наименование филиала</t>
  </si>
  <si>
    <t>общий</t>
  </si>
  <si>
    <t>общий с учетом освобождения от уплаты НДС</t>
  </si>
  <si>
    <t>специальный (упрощенная система налогообложения, система налогообложения для сельскохозяйственных товаропроизводителей)</t>
  </si>
  <si>
    <t>НДС
/kind_of_NDS/</t>
  </si>
  <si>
    <t>Муниципальный район</t>
  </si>
  <si>
    <t>ОКТМО</t>
  </si>
  <si>
    <t>Муниципальное образование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</si>
  <si>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</si>
  <si>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</si>
  <si>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</si>
  <si>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</si>
  <si>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</si>
  <si>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</si>
  <si>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</si>
  <si>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</si>
  <si>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</si>
  <si>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</si>
  <si>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</si>
  <si>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</si>
  <si>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et_List01_1</t>
  </si>
  <si>
    <t>Добавить МО</t>
  </si>
  <si>
    <t>МР</t>
  </si>
  <si>
    <t>МО</t>
  </si>
  <si>
    <t>Добавить МР</t>
  </si>
  <si>
    <t>Шаблон заполняется раздельно по каждому виду тарифа</t>
  </si>
  <si>
    <t>Для выбора того или иного источника публикации выполните двойной щелчок по синей ячейке напротив соответствующего источника.
ВНИМАНИЕ! Если Вы снимаете галочку с пункта, то будут скрыты и очищены соответствующие строки на листе "Ссылки на публикации"!
Опубликование перечисленных в шаблоне показателей на сайте организации в сети Интернет и в печатных изданиях не обязательно, если  данный шаблон предоставлен по системе ЕИАС (региональный сегмент).</t>
  </si>
  <si>
    <t>Номер СЦХВ(СЦВО)
/SKI_number/</t>
  </si>
  <si>
    <t>версия шаблона
 (DocProp_Version)</t>
  </si>
  <si>
    <t>код шаблона
(DocProp_TemplateCode)</t>
  </si>
  <si>
    <t>сфера
(TSphere)</t>
  </si>
  <si>
    <t>сфера(латиница)
(TSphere_trans)</t>
  </si>
  <si>
    <t>сфера расширено
(TSphere_full)</t>
  </si>
  <si>
    <t>Квартал
(QUARTER)</t>
  </si>
  <si>
    <t>I квартал</t>
  </si>
  <si>
    <t>II квартал</t>
  </si>
  <si>
    <t>III квартал</t>
  </si>
  <si>
    <t>IV квартал</t>
  </si>
  <si>
    <t>Задайте период регулирования, выбрав квартал и год из соответствующих списков</t>
  </si>
  <si>
    <t>y</t>
  </si>
  <si>
    <t>никогда не проверять наличие обновлений (не рекомендуется)</t>
  </si>
  <si>
    <t>проверять доступные обновления (рекомендуется)</t>
  </si>
  <si>
    <t>При наличии подключения к Интернет, можно автоматически проверять наличие доступных обновлений. Выберите способ оповещения о наличии обновлений для отчёта:</t>
  </si>
  <si>
    <t>• При сохранении шаблона осуществляется проверка корректности данных, в том числе на наличие значений в ячейках, обязательных для заполнения
• Если какая-то ячейка не удовлетворяет условию проверки, на лист «Проверка» добавляется гиперссылка на данную ячейку и указывается причина ошибки
• В колонке «Статус» для каждого сообщения возможны 2 значения: ошибка и предупреждение
• При наличии сообщений со статусом «Ошибка» шаблон будет отклонён системой и не будет загружен в хранилище данных, сообщения со статусом «Предупреждение» носят информационный характер, и такой шаблон будет принят системой</t>
  </si>
  <si>
    <t>A</t>
  </si>
  <si>
    <t xml:space="preserve"> - с формулами и константами</t>
  </si>
  <si>
    <t xml:space="preserve"> (требуется обновление)</t>
  </si>
  <si>
    <t xml:space="preserve"> - обязательные для заполнения</t>
  </si>
  <si>
    <t xml:space="preserve"> - не обязательные для заполнения</t>
  </si>
  <si>
    <t>et_List01_2</t>
  </si>
  <si>
    <t>et_List04_1</t>
  </si>
  <si>
    <t>et_List04_2</t>
  </si>
  <si>
    <t>et_List04_3</t>
  </si>
  <si>
    <t>Обязательное опубликование на официальном сайте органа исполнительной власти субъекта Российской Федерации в области государственного регулирования тарифов (на официальном сайте органа местного самоуправления поселения или городского округа в случае передачи законом субъекта Российской Федерации полномочий по утверждению тарифов в сфере водоснабжения и водоотведения органам местного самоуправления) предусмотрено пунктом 3 (а) постановления Правительства №6 от 17.01.2013</t>
  </si>
  <si>
    <t>Лог обновления</t>
  </si>
  <si>
    <t>Проверка</t>
  </si>
  <si>
    <t>AllSheetsInThisWorkbook</t>
  </si>
  <si>
    <t>TEHSHEET</t>
  </si>
  <si>
    <t>et_union_hor</t>
  </si>
  <si>
    <t>et_union_vert</t>
  </si>
  <si>
    <t>modInfo</t>
  </si>
  <si>
    <t>modReestr</t>
  </si>
  <si>
    <t>modfrmReestr</t>
  </si>
  <si>
    <t>modUpdTemplMain</t>
  </si>
  <si>
    <t>REESTR_ORG</t>
  </si>
  <si>
    <t>modClassifierValidate</t>
  </si>
  <si>
    <t>modProv</t>
  </si>
  <si>
    <t>modHyp</t>
  </si>
  <si>
    <t>modList00</t>
  </si>
  <si>
    <t>modList01</t>
  </si>
  <si>
    <t>modList02</t>
  </si>
  <si>
    <t>modList03</t>
  </si>
  <si>
    <t>modList04</t>
  </si>
  <si>
    <t>modfrmDateChoose</t>
  </si>
  <si>
    <t>modComm</t>
  </si>
  <si>
    <t>modThisWorkbook</t>
  </si>
  <si>
    <t>REESTR_MO</t>
  </si>
  <si>
    <t>modfrmReestrMR</t>
  </si>
  <si>
    <t>modfrmRegion</t>
  </si>
  <si>
    <t>modfrmCheckUpdates</t>
  </si>
  <si>
    <t>Кратко охарактеризуйте тариф, в отношении которого заполняете шаблон</t>
  </si>
  <si>
    <t>Централизованная система холодного водоснабжения - комплекс технологически связанных между собой инженерных сооружений, предназначенных для водоподготовки, транспортировки и подачи питьевой и (или) технической воды абонентам (Федеральный закон от 07.12.2011 N 416-ФЗ "О водоснабжении и водоотведении", ст.2, п. 29)</t>
  </si>
  <si>
    <t>Список ЦСХВС</t>
  </si>
  <si>
    <t>=ЕСЛИ(region_name="Ханты-Мансийский автономный округ";"Принадлежность к соответствующей централизованной системе "&amp;TSphere_full;"Кратко охарактеризуйте тариф, в отношении которого заполняете шаблон")</t>
  </si>
  <si>
    <t>горячего водоснабжения</t>
  </si>
  <si>
    <t>ТС</t>
  </si>
  <si>
    <t>WARM</t>
  </si>
  <si>
    <t>JKH.OPEN.INFO.ORG.WARM</t>
  </si>
  <si>
    <t>0.1</t>
  </si>
  <si>
    <r>
      <rPr>
        <b/>
        <sz val="9"/>
        <rFont val="Tahoma"/>
        <family val="2"/>
        <charset val="204"/>
      </rPr>
      <t>Тип отчета</t>
    </r>
    <r>
      <rPr>
        <sz val="9"/>
        <rFont val="Tahoma"/>
        <family val="2"/>
        <charset val="204"/>
      </rPr>
      <t xml:space="preserve">
data_type</t>
    </r>
  </si>
  <si>
    <t>Дата внесения изменений в информацию, подлежащую раскрытию</t>
  </si>
  <si>
    <t>et_List02</t>
  </si>
  <si>
    <t>Описание системы теплоснабжения</t>
  </si>
  <si>
    <t>Добавить вид тарифа</t>
  </si>
  <si>
    <t>Добавить описание</t>
  </si>
  <si>
    <t>Передача+Сбыт</t>
  </si>
  <si>
    <t>Передача</t>
  </si>
  <si>
    <t>производство комбинированная выработка</t>
  </si>
  <si>
    <t>производство (некомбинированная выработка)+передача+сбыт</t>
  </si>
  <si>
    <t>производство (некомбинированная выработка)+передача</t>
  </si>
  <si>
    <t>производство (некомбинированная выработка)+сбыт</t>
  </si>
  <si>
    <t>производство (некомбинированная выработка)</t>
  </si>
  <si>
    <t>Вид деятельности, на которую установлен тариф /kind_of_activity_WARM/</t>
  </si>
  <si>
    <t>виды тарифа
/kind_group_rates/</t>
  </si>
  <si>
    <t>тариф на тепловую энергию (мощность), производимую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МВт и более, в соответствии с установленными предельными (минимальными и (или) максимальными) уровнями указанных тарифов</t>
  </si>
  <si>
    <t>тариф на тепловую энергию (мощность), поставляемую другим теплоснабжающим организациям теплоснабжающими организациями</t>
  </si>
  <si>
    <t>тариф  на тепловую энергию (мощность), поставляемую потребителям теплоснабжающими организациями в соответствии с установленными предельными (минимальными и (или) максимальными) уровнями указанных тарифов</t>
  </si>
  <si>
    <t>тариф на теплоноситель, поставляемый теплоснабжающими организациями потребителям, другим теплоснабжающим организациям</t>
  </si>
  <si>
    <t>тариф на услуги по передаче тепловой энергии, теплоносителя</t>
  </si>
  <si>
    <t>тариф на горячую воду в открытых системах теплоснабжения (горячего водоснабжения)</t>
  </si>
  <si>
    <t>плата за услуги по поддержанию резервной тепловой мощности при отсутствии потребления тепловой энергии для отдельных категорий (групп) социально значимых потребителей</t>
  </si>
  <si>
    <t>плата за подключение к системе теплоснабжения</t>
  </si>
  <si>
    <t>тариф на тепловую энергию (мощность), отпускаемую от источника (источников) тепловой энергии</t>
  </si>
  <si>
    <t>тариф на тепловую энергию (мощность), поставляемую теплоснабжающим (теплосетевым) организациям с целью компенсации потерь тепловой энергии</t>
  </si>
  <si>
    <t>Наименование</t>
  </si>
  <si>
    <t>Сведения</t>
  </si>
  <si>
    <t>Адрес электронной почты регулируемой организации</t>
  </si>
  <si>
    <t xml:space="preserve">установленная тепловая мощность, Гкал/ч </t>
  </si>
  <si>
    <t>количество котельных, шт. *</t>
  </si>
  <si>
    <t>9.1</t>
  </si>
  <si>
    <t>в сфере ТЭ</t>
  </si>
  <si>
    <t>9.2</t>
  </si>
  <si>
    <t>в сфере ВС/ВО</t>
  </si>
  <si>
    <t>9.3</t>
  </si>
  <si>
    <t>в сфере ТБО</t>
  </si>
  <si>
    <t>9.4</t>
  </si>
  <si>
    <t>в сфере ЭЭ</t>
  </si>
  <si>
    <t>Ответственный за предоставление информации по системе ЕИАС</t>
  </si>
  <si>
    <t>L12.1</t>
  </si>
  <si>
    <t>Ответственный.ФИО</t>
  </si>
  <si>
    <t>Фамилия, имя, отчество:</t>
  </si>
  <si>
    <t>L12.2</t>
  </si>
  <si>
    <t>Ответственный.Должность</t>
  </si>
  <si>
    <t>Должность:</t>
  </si>
  <si>
    <t>L12.3</t>
  </si>
  <si>
    <t>Ответственный.Телефон</t>
  </si>
  <si>
    <t>Контактный телефон:</t>
  </si>
  <si>
    <t>L12.4</t>
  </si>
  <si>
    <t>Ответственный. E-Mail</t>
  </si>
  <si>
    <t>e-mail:</t>
  </si>
  <si>
    <t>add_List01_1</t>
  </si>
  <si>
    <t>4.7</t>
  </si>
  <si>
    <t>количество теплоэлектростанций, шт.</t>
  </si>
  <si>
    <t>установленная электрическая мощность</t>
  </si>
  <si>
    <t>единицы измерения</t>
  </si>
  <si>
    <t>количество тепловых станций, шт.</t>
  </si>
  <si>
    <t>установленная тепловая мощность, Гкал/ч</t>
  </si>
  <si>
    <t>количество центральных тепловых пунктов, шт.</t>
  </si>
  <si>
    <t>протяженность разводящих сетей (в однотрубном исчислении), км</t>
  </si>
  <si>
    <t>протяженность магистральных сетей (в однотрубном исчислении), км</t>
  </si>
  <si>
    <t>Добавить систему теплоснобжения</t>
  </si>
  <si>
    <t>List_H</t>
  </si>
  <si>
    <t>List_M</t>
  </si>
  <si>
    <t>00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</si>
  <si>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</si>
  <si>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</si>
  <si>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</si>
  <si>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</si>
  <si>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</si>
  <si>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</si>
  <si>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</si>
  <si>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</si>
  <si>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</si>
  <si>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</si>
  <si>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</si>
  <si>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</si>
  <si>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</si>
  <si>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</si>
  <si>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</si>
  <si>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</si>
  <si>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</si>
  <si>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</si>
  <si>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</si>
  <si>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</si>
  <si>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</si>
  <si>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</si>
  <si>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</si>
  <si>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</si>
  <si>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</si>
  <si>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</si>
  <si>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</si>
  <si>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</si>
  <si>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</si>
  <si>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</si>
  <si>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</si>
  <si>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</si>
  <si>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</si>
  <si>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</si>
  <si>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</si>
  <si>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</si>
  <si>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</si>
  <si>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</si>
  <si>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</si>
  <si>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</si>
  <si>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</si>
  <si>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</si>
  <si>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</si>
  <si>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</si>
  <si>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</si>
  <si>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</si>
  <si>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</si>
  <si>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</si>
  <si>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list_ed</t>
  </si>
  <si>
    <t>кВтч</t>
  </si>
  <si>
    <t>МВт</t>
  </si>
  <si>
    <t>list_url</t>
  </si>
  <si>
    <t>list_email</t>
  </si>
  <si>
    <t>ссылка на сайт</t>
  </si>
  <si>
    <t>адрес электронной почты</t>
  </si>
  <si>
    <t>отсутствует</t>
  </si>
  <si>
    <t>Номер</t>
  </si>
  <si>
    <t>Официальное печатное издание</t>
  </si>
  <si>
    <t>modfrmRezimChoose</t>
  </si>
  <si>
    <t>et_List05</t>
  </si>
  <si>
    <t>Сведения об изменении</t>
  </si>
  <si>
    <t>Режим налогообложения</t>
  </si>
  <si>
    <t>поддержание резервной тепловой мощности при отсутствии потребления тепловой энергии</t>
  </si>
  <si>
    <t>подключение к системе теплоснабжения</t>
  </si>
  <si>
    <t>сбыт тепловой энергии и теплоносителя</t>
  </si>
  <si>
    <t>передача тепловой энергии и теплоносителя</t>
  </si>
  <si>
    <t>производство теплоносителя</t>
  </si>
  <si>
    <t>производство тепловой энергии (мощности) не в режиме комбинированной выработки электрической и тепловой энергии источниками тепловой энергии</t>
  </si>
  <si>
    <t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менее 25 МВт</t>
  </si>
  <si>
    <t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МВт и более</t>
  </si>
  <si>
    <t>Без дифференциации</t>
  </si>
  <si>
    <t>Вид тарифа
/list_of_tariff/</t>
  </si>
  <si>
    <t>mr_id</t>
  </si>
  <si>
    <t>Фамилия, имя и отчество руководителя регулируемой организации</t>
  </si>
  <si>
    <t>sys_id</t>
  </si>
  <si>
    <t>MR_LIST</t>
  </si>
  <si>
    <t>modfrmReestrObj</t>
  </si>
  <si>
    <t>Добавить режим работы</t>
  </si>
  <si>
    <t>et_List04_0</t>
  </si>
  <si>
    <t>Фамилия, имя, отчество руководителя</t>
  </si>
  <si>
    <t>ID_TARIFF_NAME</t>
  </si>
  <si>
    <t>VED_NAME</t>
  </si>
  <si>
    <t>Фирменное наименование юридического лица (согласно уставу регулируемой организации)</t>
  </si>
  <si>
    <t>Официальный сайт регулируемой организации в сети «Интернет»</t>
  </si>
  <si>
    <t>REESTR_VT</t>
  </si>
  <si>
    <t>REESTR_VED</t>
  </si>
  <si>
    <t>Вид регулируемой деятельности</t>
  </si>
  <si>
    <t/>
  </si>
  <si>
    <t>DATA_URL</t>
  </si>
  <si>
    <t>https://tariff.eias.ru/procwsxls/</t>
  </si>
  <si>
    <t>LINK_RANGE</t>
  </si>
  <si>
    <t>ID</t>
  </si>
  <si>
    <t>LINK_NAME</t>
  </si>
  <si>
    <t>Если в предложенном Вам списке необходимая организация, МР/МО отсутствуют, обновите реестры с помощью кнопок
В результате синхронизации с базой данных список организаций (МР/МО) будет заменён актуальным (механизм синхронизации требует подключения к сети Интернет и основан на использовании протокола HTTPS (TCP порт 443))</t>
  </si>
  <si>
    <t>Информация</t>
  </si>
  <si>
    <t>Параметры формы</t>
  </si>
  <si>
    <t>Наименование параметра</t>
  </si>
  <si>
    <t>Описание параметров формы</t>
  </si>
  <si>
    <t>Указывается наименование субъекта Российской Федерации</t>
  </si>
  <si>
    <t>Данные о регулируемой организации</t>
  </si>
  <si>
    <t>x</t>
  </si>
  <si>
    <t>2.1</t>
  </si>
  <si>
    <t>2.2</t>
  </si>
  <si>
    <t>2.3</t>
  </si>
  <si>
    <t>2.4</t>
  </si>
  <si>
    <t>2.5</t>
  </si>
  <si>
    <t>фирменное наименование юридического лица</t>
  </si>
  <si>
    <t>код причины постановки на учет (КПП)</t>
  </si>
  <si>
    <t>идентификационный номер налогоплательщика (ИНН)</t>
  </si>
  <si>
    <t>основной государственный регистрационный номер (ОГРН)</t>
  </si>
  <si>
    <t>дата присвоения ОГРН</t>
  </si>
  <si>
    <t>2.6</t>
  </si>
  <si>
    <t>наименование органа, принявшего решение о регистрации, в соответствии со свидетельством о государственной регистрации в качестве юридического лица</t>
  </si>
  <si>
    <t>3.1</t>
  </si>
  <si>
    <t>фамилия, имя и отчество должностного лица</t>
  </si>
  <si>
    <t>фамилия должностного лица</t>
  </si>
  <si>
    <t>имя должностного лица</t>
  </si>
  <si>
    <t>отчество должностного лица</t>
  </si>
  <si>
    <t>должность</t>
  </si>
  <si>
    <t>контактный телефон</t>
  </si>
  <si>
    <t>3.2</t>
  </si>
  <si>
    <t>3.3</t>
  </si>
  <si>
    <t>3.4</t>
  </si>
  <si>
    <t>3.1.1</t>
  </si>
  <si>
    <t>3.1.2</t>
  </si>
  <si>
    <t>3.1.3</t>
  </si>
  <si>
    <t>фамилия руководителя</t>
  </si>
  <si>
    <t>имя руководителя</t>
  </si>
  <si>
    <t>отчество руководителя</t>
  </si>
  <si>
    <t>4.1</t>
  </si>
  <si>
    <t>4.2</t>
  </si>
  <si>
    <t>4.3</t>
  </si>
  <si>
    <t>Почтовый адрес органов управления регулируемой организации</t>
  </si>
  <si>
    <t>7.1</t>
  </si>
  <si>
    <t>Режим работы</t>
  </si>
  <si>
    <t>режим работы абонентских отделов</t>
  </si>
  <si>
    <t>режим работы сбытовых подразделений</t>
  </si>
  <si>
    <t>режим работы диспетчерских служб</t>
  </si>
  <si>
    <t>10.1</t>
  </si>
  <si>
    <t>Дата присвоения ОГРН указывается в виде «ДД.ММ.ГГГГ».</t>
  </si>
  <si>
    <t>Указывается имя руководителя регулируемой организации в соответствии с паспортными данными физического лица.</t>
  </si>
  <si>
    <t>Указывается фамилия руководителя регулируемой организации в соответствии с паспортными данными физического лица.</t>
  </si>
  <si>
    <t>Указывается основной государственный регистрационный номер юридического лица.</t>
  </si>
  <si>
    <t>Указывается код причины постановки на учет (при наличии).</t>
  </si>
  <si>
    <t>Указывается идентификационный номер налогоплательщика.</t>
  </si>
  <si>
    <t>Фирменное наименование юридического лица указывается согласно уставу регулируемой организации.</t>
  </si>
  <si>
    <t>Указывается наименование субъекта Российской Федерации.</t>
  </si>
  <si>
    <t>Контактные телефоны регулируемой организации</t>
  </si>
  <si>
    <t>Указывается адрес официального сайта регулируемой организации в сети «Интернет». В случае отсутствия официального сайта регулируемой организации в сети «Интернет» указывается «Отсутствует».</t>
  </si>
  <si>
    <t>Указывается режим работы регулируемой организации. В случае наличия нескольких режимов работы регулируемой организации, информация по каждому из них указывается в отдельной строке.</t>
  </si>
  <si>
    <t>Указывается режим работы абонентских отделов регулируемой организации. В случае наличия нескольких абонентских отделов и (или) режимов работы абонентских отделов, информация по каждому из них указывается в отдельной строке.</t>
  </si>
  <si>
    <t>Указывается режим работы сбытовых подразделений регулируемой организации. В случае наличия нескольких сбытовых подразделений и (или) режимов работы сбытовых подразделений, информация по каждому из них указывается в отдельной строке.</t>
  </si>
  <si>
    <t>Добавить контактный телефон</t>
  </si>
  <si>
    <t>В случае отсутствия доступа к сети «Интернет» на территории выбранного муниципального образования в колонке «Отсутствует доступ к сети «Интернет»» указывается «Да». 
В колонке «Ссылка на документ» указывается материал в виде ссылки на документ, подтверждающий отсутствие сети «Интернет» на территории выбранного муниципального образования, предварительно загруженный в хранилище данных ФГИС ЕИАС.
В случае отсутствия доступа к сети «Интернет» на территории нескольких муниципальных районов (муниципальных образований) информация по каждому из них указывается в отдельной строке.</t>
  </si>
  <si>
    <t>Отсутствует доступ к сети «Интернет»</t>
  </si>
  <si>
    <t>Ссылка на документ</t>
  </si>
  <si>
    <r>
      <t>Форма 1.0.1 Основные параметры раскрываемой информации</t>
    </r>
    <r>
      <rPr>
        <vertAlign val="superscript"/>
        <sz val="10"/>
        <rFont val="Tahoma"/>
        <family val="2"/>
        <charset val="204"/>
      </rPr>
      <t xml:space="preserve"> 1</t>
    </r>
  </si>
  <si>
    <t>Дата заполнения/внесения изменений</t>
  </si>
  <si>
    <t>Указывается календарная дата первичного заполнения или внесения изменений в форму в виде «ДД.ММ.ГГГГ».</t>
  </si>
  <si>
    <t>Наименование централизованной системы коммунальной инфраструктуры</t>
  </si>
  <si>
    <t>Наименование регулируемого вида деятельности</t>
  </si>
  <si>
    <t>Территория оказания услуги по регулируемому виду деятельности</t>
  </si>
  <si>
    <t>муниципальный район</t>
  </si>
  <si>
    <t>Указывается наименование муниципального района, на территории которого организация оказывает услуги по регулируемому виду деятельности.</t>
  </si>
  <si>
    <t>муниципальное образование</t>
  </si>
  <si>
    <t>Добавить территорию</t>
  </si>
  <si>
    <r>
      <t xml:space="preserve">  </t>
    </r>
    <r>
      <rPr>
        <vertAlign val="superscript"/>
        <sz val="9"/>
        <rFont val="Tahoma"/>
        <family val="2"/>
        <charset val="204"/>
      </rPr>
      <t>1</t>
    </r>
    <r>
      <rPr>
        <sz val="9"/>
        <rFont val="Tahoma"/>
        <family val="2"/>
        <charset val="204"/>
      </rPr>
      <t xml:space="preserve"> Информация по данной форме публикуется при раскрытии информации по каждой из форм.</t>
    </r>
  </si>
  <si>
    <t>Форма публикации</t>
  </si>
  <si>
    <t>Дата выпуска</t>
  </si>
  <si>
    <t>В колонке «Дата выпуска» дата выпуска печатного издания указывается в виде «ДД.ММ.ГГГГ».
В колонке «Ссылка на документ» указывается ссылка на отсканированную копию печатного издания, предварительно загруженную в хранилище федеральной государственной информационной системы «Единая информационно-аналитическая система «Федеральный орган регулирования - региональные органы регулирования - субъекты регулирования» (далее – ФГИС ЕИАС), с опубликованной информацией.
В случае публикации информации в нескольких печатных изданиях информация по каждому из них указывается в отдельной строке.</t>
  </si>
  <si>
    <t>Добавить строку</t>
  </si>
  <si>
    <t>Сведения об изменениях в первоначально опубликованной информации*</t>
  </si>
  <si>
    <t>Почтовый адрес регулируемой организации</t>
  </si>
  <si>
    <t>Отсутствует Интернет в границах территории МО, где организация осуществляет регулируемые виды деятельности</t>
  </si>
  <si>
    <t>Дата предоставления информации</t>
  </si>
  <si>
    <t>Тип отчета</t>
  </si>
  <si>
    <t>первичное раскрытие информации</t>
  </si>
  <si>
    <t>Наименование организации</t>
  </si>
  <si>
    <t>Добавить централизованную систему</t>
  </si>
  <si>
    <t>modCheckCyan</t>
  </si>
  <si>
    <t>Форма 1.0.1</t>
  </si>
  <si>
    <t>Форма 1.0.2</t>
  </si>
  <si>
    <t>modServiceModule</t>
  </si>
  <si>
    <t>REESTR_MO_FILTER</t>
  </si>
  <si>
    <t>modList07</t>
  </si>
  <si>
    <t>et_List07</t>
  </si>
  <si>
    <t>* Лист заполняется в случае, если на Титульном листе в поле "Тип отчета" выбрано значение «корректировка раскрытой ранее информации».</t>
  </si>
  <si>
    <t>et_List05(_1,_2,_3,_4)</t>
  </si>
  <si>
    <t>режим работы регулируемой организации</t>
  </si>
  <si>
    <t>10.2</t>
  </si>
  <si>
    <t>10.3</t>
  </si>
  <si>
    <t>10.4</t>
  </si>
  <si>
    <t>Указывается наименование вида регулируемой деятельности.</t>
  </si>
  <si>
    <t>Перечень форм
(kind_of_forms)</t>
  </si>
  <si>
    <t>Основные параметры раскрываемой информации</t>
  </si>
  <si>
    <t>Общая информация об объектах холодного водоснабжения регулируемой организации</t>
  </si>
  <si>
    <t>Информация об отсутствии сети «Интернет»</t>
  </si>
  <si>
    <t>флаг используемости ЦС</t>
  </si>
  <si>
    <t>флаг используемости ВД</t>
  </si>
  <si>
    <t>копия цс</t>
  </si>
  <si>
    <t>копия вд</t>
  </si>
  <si>
    <t>копия мр</t>
  </si>
  <si>
    <t>копия мо</t>
  </si>
  <si>
    <t>ВД с листа Форма 2.1.2
(kind_of_VD_on_sheet)</t>
  </si>
  <si>
    <t>список ЦС с листа Форма 2.1.2
(kind_of_CS_on_sheet)</t>
  </si>
  <si>
    <t>et_List05_withDIff</t>
  </si>
  <si>
    <t>et_List05_withOutDIff</t>
  </si>
  <si>
    <t>флаг пункта</t>
  </si>
  <si>
    <t>cs</t>
  </si>
  <si>
    <t>vd</t>
  </si>
  <si>
    <t>mr</t>
  </si>
  <si>
    <t>mo</t>
  </si>
  <si>
    <t>список ЦС с листа Форма 1.0.1 с учетом использованных из общего списка
(kind_of_CS_on_sheet_filter)</t>
  </si>
  <si>
    <t>ВД с листа Форма 1.0.1 с учетом использованных из общего списка
(kind_of_VD_on_sheet_filter)</t>
  </si>
  <si>
    <t>0</t>
  </si>
  <si>
    <t>копия октмо</t>
  </si>
  <si>
    <t>Дата последнего обновления реестра МР/МО:_x000D_
25.09.2018 14:23:28</t>
  </si>
  <si>
    <t>Обратиться за помощью в службу технической поддержки</t>
  </si>
  <si>
    <t>Инструкция по загрузке сопроводительных материалов</t>
  </si>
  <si>
    <t>Инструкция по работе с отчетной формой</t>
  </si>
  <si>
    <t xml:space="preserve"> - с выбором значений по двойному клику</t>
  </si>
  <si>
    <t>modList05</t>
  </si>
  <si>
    <t>modHTTP</t>
  </si>
  <si>
    <t>Ответственный за заполнение формы</t>
  </si>
  <si>
    <t>Фамилия, имя, отчество</t>
  </si>
  <si>
    <t>Должность</t>
  </si>
  <si>
    <t>Контактный телефон</t>
  </si>
  <si>
    <t>E-mail</t>
  </si>
  <si>
    <t>• На рабочем месте должен быть установлен MS Office 2007 SP3, 2010, 2013, 2016 с полной версией MS Excel
• Макросы во время работы должны быть включены (!)
• Для корректной работы отчёта требуется выбрать низкий уровень безопасности
(В меню MS Excel 2007/2010/2013/2016: Параметры Excel | Центр управления безопасностью | Параметры центра управления безопасностью | Параметры макросов | Включить все макросы | ОК)
• Если Вы работаете в табличном процессоре MS Excel 2007 и выше, то можете использовать для работы формат XLSB (Двоичная книга Excel). При работе в формате XLSB заметно быстрее происходит сохранение файла, а также уменьшается размер по сравнению с форматами XLS и XLSM
• Не рекомендуется снимать защиту с листов и каким-либо образом модифицировать защищаемые формулы и расчётные поля, в противном случае, отчёт будет отклонён системой
• При сохранении не следует выбирать формат XLSX (Книга Excel), так как в указанном формате макросы, необходимые для работы отчёта, безвозвратно удаляются</t>
  </si>
  <si>
    <t>г.Севастополь</t>
  </si>
  <si>
    <t>Республика Крым</t>
  </si>
  <si>
    <t>4189678</t>
  </si>
  <si>
    <t>https://portal.eias.ru/Portal/DownloadPage.aspx?type=12&amp;guid=????????-????-????-????-????????????</t>
  </si>
  <si>
    <t>ALL</t>
  </si>
  <si>
    <t>https://eias.fstrf.ru/disclo/get_file?p_guid=????????-????-????-????-????????????</t>
  </si>
  <si>
    <t>Субъект Российской Федерации</t>
  </si>
  <si>
    <t>Данные должностного лица, ответственного за размещение данных</t>
  </si>
  <si>
    <t>Указывается фамилия должностного лица регулируемой организации, ответственного за размещение данных, в соответствии с паспортными данными физического лица.</t>
  </si>
  <si>
    <t>Указывается имя должностного лица регулируемой организации, ответственного за размещение данных, в соответствии с паспортными данными физического лица.</t>
  </si>
  <si>
    <t>Указывается отчество должностного лица регулируемой организации, ответственного за размещение данных, в соответствии с паспортными данными физического лица (при наличии).</t>
  </si>
  <si>
    <t>Указывается отчество руководителя регулируемой организации в соответствии с паспортными данными физического лица (при наличии).</t>
  </si>
  <si>
    <t>Адрес местонахождения органов управления регулируемой организации</t>
  </si>
  <si>
    <t>Указывается наименование субъекта Российской Федерации, муниципального района, города, иного населенного пункта, улицы, номер дома, при необходимости указывается корпус, строение, литера или дополнительная территория.
Данные указываются согласно наименованиям адресных объектов в ФИАС.</t>
  </si>
  <si>
    <t>Указывается номер контактного телефона регулируемой организации.
В случае наличия нескольких номеров телефонов, информация по каждому из них указывается в отдельной строке.</t>
  </si>
  <si>
    <t>Указывается режим работы диспетчерских служб регулируемой организации. В случае наличия нескольких диспетчерских служб и (или) режимов работы диспетчерских служб, информация по каждому из них указывается в отдельной строке.
В случае наличия дополнительных режимов работы регулируемой организации (подразделений регулируемой организации) информация по каждому из них указывается в отдельной строке.</t>
  </si>
  <si>
    <t>Указывается наименование централизованной системы холодного водоснабжения/горячего водоснабжения/водоотведения/теплоснабжения, к которой относится размещаемая информация.
В случае наличия нескольких централизованных систем коммунальной инфраструктуры, информация по каждой из них указывается в отдельной строке.</t>
  </si>
  <si>
    <t>Указывается наименование и код муниципального района, муниципального образования в соответствии с Общероссийским классификатором территорий муниципальных образований (далее - ОКТМО), входящего в муниципальный район, на территории которого организация оказывает услуги по регулируемому виду деятельности.
В случае оказания услуг по регулируемому виду деятельности на территории нескольких муниципальных районов (муниципальных образований) данные по каждому их них указываются в отдельной строке.</t>
  </si>
  <si>
    <r>
      <t xml:space="preserve">Форма 1.0.2 Информация о публикации в печатных изданиях </t>
    </r>
    <r>
      <rPr>
        <vertAlign val="superscript"/>
        <sz val="10"/>
        <rFont val="Tahoma"/>
        <family val="2"/>
        <charset val="204"/>
      </rPr>
      <t>1</t>
    </r>
  </si>
  <si>
    <r>
      <rPr>
        <vertAlign val="superscript"/>
        <sz val="9"/>
        <rFont val="Tahoma"/>
        <family val="2"/>
        <charset val="204"/>
      </rPr>
      <t>1</t>
    </r>
    <r>
      <rPr>
        <sz val="9"/>
        <rFont val="Tahoma"/>
        <family val="2"/>
        <charset val="204"/>
      </rPr>
      <t xml:space="preserve"> Размещается информация по каждой из форм раскрытия, данные в которой относятся к муниципальному образованию, в котором отсутствует доступ в сеть «Интернет».</t>
    </r>
  </si>
  <si>
    <t>Общая информация о регулируемой организации (ТС)</t>
  </si>
  <si>
    <t>Форма 4.1.1</t>
  </si>
  <si>
    <t>Форма 4.1.2</t>
  </si>
  <si>
    <t>Форма 4.1.3</t>
  </si>
  <si>
    <t>Общая информация об организации</t>
  </si>
  <si>
    <r>
      <rPr>
        <vertAlign val="superscript"/>
        <sz val="8"/>
        <rFont val="Tahoma"/>
        <family val="2"/>
        <charset val="204"/>
      </rPr>
      <t>1</t>
    </r>
    <r>
      <rPr>
        <sz val="8"/>
        <rFont val="Tahoma"/>
        <family val="2"/>
        <charset val="204"/>
      </rPr>
      <t xml:space="preserve">  В случае если регулируемая организация, а также единая теплоснабжающая организация, теплоснабжающая организация и теплосетевая организация в ценовых зонах теплоснабжения осуществляют несколько видов деятельности в сфере теплоснабжения, информация о которых подлежит раскрытию в соответствии со Стандартами раскрытия информации теплоснабжающими организациями, теплосетевыми организациями и органами регулирования, утвержденными постановлением Правительства Российской Федерации от 05.07.2013 № 570 «О стандартах раскрытия информации теплоснабжающими организациями, теплосетевыми организациями и органами регулирования» (Собрание законодательства Российской Федерации, 2013, № 28, ст. 3835; 2016, № 36, ст. 5421; 2017, № 37, ст. 5521; 2018, № 15 (Часть V), ст. 2156; № 30, ст. 4726), информация по каждому виду деятельности раскрывается отдельно.
В случае если регулируемыми организациями, а также едиными теплоснабжающими организациями, теплоснабжающими организациями и теплосетевыми организациями в ценовых зонах теплоснабжения оказываются услуги по теплоснабжению по нескольким технологически не связанным между собой системам теплоснабжения, и если в отношении указанных систем устанавливаются различные тарифы в сфере теплоснабжения, то информация раскрывается отдельно по каждой системе теплоснабжения.
</t>
    </r>
  </si>
  <si>
    <t>Информация в строках 2.7.1 – 2.7.4 указывается только едиными теплоснабжающими организациями.</t>
  </si>
  <si>
    <t>сведения о присвоении статуса единой теплоснабжающей организации</t>
  </si>
  <si>
    <t>2.7</t>
  </si>
  <si>
    <t>2.7.1</t>
  </si>
  <si>
    <t>2.7.2</t>
  </si>
  <si>
    <t>наименование органа, присвоившего статус единой теплоснабжающей организации</t>
  </si>
  <si>
    <t>дата присвоения</t>
  </si>
  <si>
    <t>2.7.3</t>
  </si>
  <si>
    <t>2.7.4</t>
  </si>
  <si>
    <t>Дата присвоения статуса единой теплоснабжающей организации указывается в виде «ДД.ММ.ГГГГ».</t>
  </si>
  <si>
    <t>номер решения</t>
  </si>
  <si>
    <t>границы зоны (зон) деятельности</t>
  </si>
  <si>
    <t>Указывается описание зоны (зон) деятельности единой теплоснабжающей организации.</t>
  </si>
  <si>
    <t>Форма 4.1.2 Общая информация об объектах теплоснабжения организации</t>
  </si>
  <si>
    <r>
      <t>Форма 4.1.1 Общая информация об организации</t>
    </r>
    <r>
      <rPr>
        <vertAlign val="superscript"/>
        <sz val="10"/>
        <rFont val="Tahoma"/>
        <family val="2"/>
        <charset val="204"/>
      </rPr>
      <t>1</t>
    </r>
  </si>
  <si>
    <t>Наименование системы теплоснабжения</t>
  </si>
  <si>
    <t>Протяженность магистральных сетей (в однотрубном исчислении), км.</t>
  </si>
  <si>
    <t>Протяженность разводящих сетей (в однотрубном исчислении), км.</t>
  </si>
  <si>
    <t>Количество теплоэлектростанций, шт.</t>
  </si>
  <si>
    <t>Теплоэлектростанции</t>
  </si>
  <si>
    <t>Установленная электрическая мощность</t>
  </si>
  <si>
    <t>Единицы изменения</t>
  </si>
  <si>
    <t>Установленная тепловая мощность, Гкал/ч</t>
  </si>
  <si>
    <t>Тепловые станции</t>
  </si>
  <si>
    <t>Котельные</t>
  </si>
  <si>
    <t>Количество котельных, шт.</t>
  </si>
  <si>
    <t>Количество центральных тепловых пунктов, шт.</t>
  </si>
  <si>
    <t>Значения протяженности сетей, показателей в блоках «Теплоэлектростанции», «Тепловые станции», «Котельные» (за исключением колонки «Единицы измерения»), количества центральных тепловых пунктов указываются в виде целых и неотрицательных чисел.
В случае отсутствия тепловых сетей, теплоэлектростанций, тепловых станций, котельных, центральных тепловых пунктов в соответствующей колонке указывается значение 0.
В колонке «Единицы изменения» в блоке «Теплоэлектростанции» выбирается одно из значений: кВт*ч или МВт.
В случае оказания услуг в нескольких системах теплоснабжения информация по каждой из них указывается в отдельной строке.</t>
  </si>
  <si>
    <t>кВт*ч</t>
  </si>
  <si>
    <t>Единица измерения
/kind_of_unit/</t>
  </si>
  <si>
    <r>
      <rPr>
        <vertAlign val="superscript"/>
        <sz val="8"/>
        <rFont val="Tahoma"/>
        <family val="2"/>
        <charset val="204"/>
      </rPr>
      <t>1</t>
    </r>
    <r>
      <rPr>
        <sz val="8"/>
        <rFont val="Tahoma"/>
        <family val="2"/>
        <charset val="204"/>
      </rPr>
      <t xml:space="preserve"> Указывается информация по муниципальным районам и муниципальным образованиям, на территории которых регулируемая организация осуществляет регулируемый вид деятельности в сфере теплоснабжения.</t>
    </r>
  </si>
  <si>
    <r>
      <t>Форма 4.1.3 Информация об отсутствии сети «Интернет»</t>
    </r>
    <r>
      <rPr>
        <vertAlign val="superscript"/>
        <sz val="10"/>
        <rFont val="Tahoma"/>
        <family val="2"/>
        <charset val="204"/>
      </rPr>
      <t>1</t>
    </r>
  </si>
  <si>
    <t>Тип теплоснабжающей организации</t>
  </si>
  <si>
    <t>Регулируемая организация</t>
  </si>
  <si>
    <t>Единая теплоснабжающая организация</t>
  </si>
  <si>
    <t>Теплоснабжающая организация в ценовой зоне теплоснабжения</t>
  </si>
  <si>
    <t>Теплосетевая организация в ценовой зоне теплоснабжения</t>
  </si>
  <si>
    <r>
      <rPr>
        <b/>
        <sz val="9"/>
        <rFont val="Tahoma"/>
        <family val="2"/>
        <charset val="204"/>
      </rPr>
      <t>Тип организации</t>
    </r>
    <r>
      <rPr>
        <sz val="9"/>
        <rFont val="Tahoma"/>
        <family val="2"/>
        <charset val="204"/>
      </rPr>
      <t xml:space="preserve">
kind_of_org_type</t>
    </r>
  </si>
  <si>
    <t>изменения в раскрытой ранее информации</t>
  </si>
  <si>
    <t>Применяется дифференциация тарифа централизованным системам теплоснабжения</t>
  </si>
  <si>
    <t>Проверка доступных обновлений...</t>
  </si>
  <si>
    <t>Нет доступных обновлений для шаблона с кодом FAS.JKH.OPEN.INFO.ORG.WARM!</t>
  </si>
  <si>
    <t>04.12.2018</t>
  </si>
  <si>
    <t>REGION_ID</t>
  </si>
  <si>
    <t>REGION_NAME</t>
  </si>
  <si>
    <t>RST_ORG_ID</t>
  </si>
  <si>
    <t>ORG_NAME</t>
  </si>
  <si>
    <t>INN_NAME</t>
  </si>
  <si>
    <t>KPP_NAME</t>
  </si>
  <si>
    <t>ORG_START_DATE</t>
  </si>
  <si>
    <t>ORG_END_DATE</t>
  </si>
  <si>
    <t>2634</t>
  </si>
  <si>
    <t>26358438</t>
  </si>
  <si>
    <t>"Волготрансгаз" , Арзамасское ЛПУМГ</t>
  </si>
  <si>
    <t>5260080007</t>
  </si>
  <si>
    <t>520202001</t>
  </si>
  <si>
    <t>26358403</t>
  </si>
  <si>
    <t>АО "78 ДОК Н.М."</t>
  </si>
  <si>
    <t>5257052472</t>
  </si>
  <si>
    <t>525701001</t>
  </si>
  <si>
    <t>26358279</t>
  </si>
  <si>
    <t>АО "АПЗ"</t>
  </si>
  <si>
    <t>5243001742</t>
  </si>
  <si>
    <t>525350001</t>
  </si>
  <si>
    <t>26358424</t>
  </si>
  <si>
    <t>АО "Автоиспытания"</t>
  </si>
  <si>
    <t>5260000700</t>
  </si>
  <si>
    <t>26358301</t>
  </si>
  <si>
    <t>АО "Борская фабрика ПОШ"</t>
  </si>
  <si>
    <t>5246000458</t>
  </si>
  <si>
    <t>524601001</t>
  </si>
  <si>
    <t>26373616</t>
  </si>
  <si>
    <t>АО "ВМЗ"</t>
  </si>
  <si>
    <t>5247004695</t>
  </si>
  <si>
    <t>524701001</t>
  </si>
  <si>
    <t>26358464</t>
  </si>
  <si>
    <t>АО "ВОЛГА-ФЛОТ"</t>
  </si>
  <si>
    <t>5260902190</t>
  </si>
  <si>
    <t>526001001</t>
  </si>
  <si>
    <t>26358390</t>
  </si>
  <si>
    <t>АО "ВОЛГАЭНЕРГОСБЫТ"</t>
  </si>
  <si>
    <t>5256062171</t>
  </si>
  <si>
    <t>525601001</t>
  </si>
  <si>
    <t>28543854</t>
  </si>
  <si>
    <t>АО "ВРК - 3" - Вагонное ремонтное депо Шахунья</t>
  </si>
  <si>
    <t>7708737500</t>
  </si>
  <si>
    <t>523945001</t>
  </si>
  <si>
    <t>26373593</t>
  </si>
  <si>
    <t>АО "Волга"</t>
  </si>
  <si>
    <t>5244009279</t>
  </si>
  <si>
    <t>30335229</t>
  </si>
  <si>
    <t>АО "ГУ ЖКХ"</t>
  </si>
  <si>
    <t>5116000922</t>
  </si>
  <si>
    <t>770401001</t>
  </si>
  <si>
    <t>26358314</t>
  </si>
  <si>
    <t>АО "ДЗМО"</t>
  </si>
  <si>
    <t>5247004494</t>
  </si>
  <si>
    <t>26569426</t>
  </si>
  <si>
    <t>АО "ДПО "Пластик"</t>
  </si>
  <si>
    <t>5249015251</t>
  </si>
  <si>
    <t>26358272</t>
  </si>
  <si>
    <t>АО "ДРСП"</t>
  </si>
  <si>
    <t>5239006515</t>
  </si>
  <si>
    <t>523901001</t>
  </si>
  <si>
    <t>26322337</t>
  </si>
  <si>
    <t>АО "Дзержинское оргстекло"</t>
  </si>
  <si>
    <t>5249058752</t>
  </si>
  <si>
    <t>524901001</t>
  </si>
  <si>
    <t>26358310</t>
  </si>
  <si>
    <t>АО "ЖКХ "КАЛИКИНСКОЕ"</t>
  </si>
  <si>
    <t>5246014281</t>
  </si>
  <si>
    <t>31063349</t>
  </si>
  <si>
    <t>АО "ЗАВОД "ЭЛЕКТРОМАШ"</t>
  </si>
  <si>
    <t>5263125030</t>
  </si>
  <si>
    <t>526301001</t>
  </si>
  <si>
    <t>28158144</t>
  </si>
  <si>
    <t>АО "ИП "Ока-Полимер"</t>
  </si>
  <si>
    <t>5249120810</t>
  </si>
  <si>
    <t>26358276</t>
  </si>
  <si>
    <t>АО "КОММАШ"</t>
  </si>
  <si>
    <t>5243000523</t>
  </si>
  <si>
    <t>524301001</t>
  </si>
  <si>
    <t>26555226</t>
  </si>
  <si>
    <t>АО "ЛИНДОВСКОЕ"</t>
  </si>
  <si>
    <t>5246000377</t>
  </si>
  <si>
    <t>26358168</t>
  </si>
  <si>
    <t>АО "Лысковокоммунсервис"</t>
  </si>
  <si>
    <t>5222000321</t>
  </si>
  <si>
    <t>522201001</t>
  </si>
  <si>
    <t>09-12-2004 00:00:00</t>
  </si>
  <si>
    <t>26358172</t>
  </si>
  <si>
    <t>АО "Лысковский хлебозавод"</t>
  </si>
  <si>
    <t>5222000900</t>
  </si>
  <si>
    <t>26358393</t>
  </si>
  <si>
    <t>АО "МЕЛЬИНВЕСТ"</t>
  </si>
  <si>
    <t>5257003490</t>
  </si>
  <si>
    <t>26555642</t>
  </si>
  <si>
    <t>АО "НАС"</t>
  </si>
  <si>
    <t>5257001277</t>
  </si>
  <si>
    <t>30844713</t>
  </si>
  <si>
    <t>АО "НЗ 70-ЛЕТИЯ ПОБЕДЫ"</t>
  </si>
  <si>
    <t>5259113339</t>
  </si>
  <si>
    <t>525901001</t>
  </si>
  <si>
    <t>26358179</t>
  </si>
  <si>
    <t>АО "НЗСМ"</t>
  </si>
  <si>
    <t>5223000035</t>
  </si>
  <si>
    <t>522301001</t>
  </si>
  <si>
    <t>26358422</t>
  </si>
  <si>
    <t>АО "НКС"</t>
  </si>
  <si>
    <t>5259039100</t>
  </si>
  <si>
    <t>26358394</t>
  </si>
  <si>
    <t>АО "НМЖК"</t>
  </si>
  <si>
    <t>5257003806</t>
  </si>
  <si>
    <t>26555668</t>
  </si>
  <si>
    <t>АО "НМЗ № 1"</t>
  </si>
  <si>
    <t>5256011321</t>
  </si>
  <si>
    <t>26358469</t>
  </si>
  <si>
    <t>АО "ННПО имени М.В. Фрунзе"</t>
  </si>
  <si>
    <t>5261077695</t>
  </si>
  <si>
    <t>526101001</t>
  </si>
  <si>
    <t>15-08-2011 00:00:00</t>
  </si>
  <si>
    <t>30841129</t>
  </si>
  <si>
    <t>АО "НОКК"</t>
  </si>
  <si>
    <t>5260267654</t>
  </si>
  <si>
    <t>31023931</t>
  </si>
  <si>
    <t>АО "НОКК" (Балахнинский филиал)</t>
  </si>
  <si>
    <t>524443001</t>
  </si>
  <si>
    <t>27566839</t>
  </si>
  <si>
    <t>АО "НОКК" (Богородский филиал)</t>
  </si>
  <si>
    <t>524543001</t>
  </si>
  <si>
    <t>27968016</t>
  </si>
  <si>
    <t>АО "НОКК" (Семеновский филиал)</t>
  </si>
  <si>
    <t>522845001</t>
  </si>
  <si>
    <t>31171901</t>
  </si>
  <si>
    <t>АО "НОКК" (Сеченовский филиал)</t>
  </si>
  <si>
    <t>523043001</t>
  </si>
  <si>
    <t>28007548</t>
  </si>
  <si>
    <t>АО "НОКК" (Шахунский филиал)</t>
  </si>
  <si>
    <t>523943001</t>
  </si>
  <si>
    <t>26555248</t>
  </si>
  <si>
    <t>АО "Нижегородский текстиль"</t>
  </si>
  <si>
    <t>5260000121</t>
  </si>
  <si>
    <t>26358419</t>
  </si>
  <si>
    <t>АО "ОКБМ Африкантов"</t>
  </si>
  <si>
    <t>5259077666</t>
  </si>
  <si>
    <t>28502425</t>
  </si>
  <si>
    <t>АО "ПГК"</t>
  </si>
  <si>
    <t>7725806898</t>
  </si>
  <si>
    <t>770101001</t>
  </si>
  <si>
    <t>26358454</t>
  </si>
  <si>
    <t>АО "ПЕРВАЯ ОБРАЗЦОВАЯ ТИПОГРАФИЯ" ФИЛИАЛ "НИЖПОЛИГРАФ"</t>
  </si>
  <si>
    <t>7705709543</t>
  </si>
  <si>
    <t>770501001</t>
  </si>
  <si>
    <t>26555359</t>
  </si>
  <si>
    <t>АО "СГК"</t>
  </si>
  <si>
    <t>5254082550</t>
  </si>
  <si>
    <t>525401001</t>
  </si>
  <si>
    <t>26322331</t>
  </si>
  <si>
    <t>АО "СИБУР-НЕФТЕХИМ"</t>
  </si>
  <si>
    <t>5249051203</t>
  </si>
  <si>
    <t>26555361</t>
  </si>
  <si>
    <t>АО "СТСК"</t>
  </si>
  <si>
    <t>5254082630</t>
  </si>
  <si>
    <t>26358489</t>
  </si>
  <si>
    <t>АО "ТРАНС-СИГНАЛ"</t>
  </si>
  <si>
    <t>5263024642</t>
  </si>
  <si>
    <t>22-06-2016 00:00:00</t>
  </si>
  <si>
    <t>26358408</t>
  </si>
  <si>
    <t>АО "Теплоэнерго"</t>
  </si>
  <si>
    <t>5257087027</t>
  </si>
  <si>
    <t>26358184</t>
  </si>
  <si>
    <t>АО "Транспневматика"</t>
  </si>
  <si>
    <t>5224001190</t>
  </si>
  <si>
    <t>26-10-1992 00:00:00</t>
  </si>
  <si>
    <t>27585148</t>
  </si>
  <si>
    <t>АО "ЭСК"</t>
  </si>
  <si>
    <t>5262054490</t>
  </si>
  <si>
    <t>07-09-2009 00:00:00</t>
  </si>
  <si>
    <t>26322043</t>
  </si>
  <si>
    <t>АО "Энергосервис"</t>
  </si>
  <si>
    <t>7709571825</t>
  </si>
  <si>
    <t>770301001</t>
  </si>
  <si>
    <t>26358197</t>
  </si>
  <si>
    <t>АО «ХОХЛОМСКАЯ РОСПИСЬ»</t>
  </si>
  <si>
    <t>5228001113</t>
  </si>
  <si>
    <t>522801001</t>
  </si>
  <si>
    <t>26358413</t>
  </si>
  <si>
    <t>АО НПП "Полет"</t>
  </si>
  <si>
    <t>5258100129</t>
  </si>
  <si>
    <t>29-12-2011 00:00:00</t>
  </si>
  <si>
    <t>26358409</t>
  </si>
  <si>
    <t>АО ПКО "Теплообменник"</t>
  </si>
  <si>
    <t>5258000011</t>
  </si>
  <si>
    <t>28943557</t>
  </si>
  <si>
    <t>Арзамасский участок АО "НОКК"</t>
  </si>
  <si>
    <t>524345001</t>
  </si>
  <si>
    <t>26358083</t>
  </si>
  <si>
    <t>Арзамасский филиал ННГУ</t>
  </si>
  <si>
    <t>5262004442</t>
  </si>
  <si>
    <t>524303001</t>
  </si>
  <si>
    <t>26373435</t>
  </si>
  <si>
    <t>Белозеровское МУМППЖКХ</t>
  </si>
  <si>
    <t>5215000779</t>
  </si>
  <si>
    <t>521501001</t>
  </si>
  <si>
    <t>30-06-2006 00:00:00</t>
  </si>
  <si>
    <t>26825363</t>
  </si>
  <si>
    <t>Богородский филиал ООО "Арзамасское ПО "Автопровод"</t>
  </si>
  <si>
    <t>5243002464</t>
  </si>
  <si>
    <t>524502001</t>
  </si>
  <si>
    <t>28156437</t>
  </si>
  <si>
    <t>Боковское ММПП ЖКХ</t>
  </si>
  <si>
    <t>5228002477</t>
  </si>
  <si>
    <t>26358190</t>
  </si>
  <si>
    <t>ГБПОУ "ПЕРЕВОЗСКИЙ СТРОИТЕЛЬНЫЙ КОЛЛЕДЖ"</t>
  </si>
  <si>
    <t>5225001122</t>
  </si>
  <si>
    <t>522501001</t>
  </si>
  <si>
    <t>26358175</t>
  </si>
  <si>
    <t>ГБПОУ ЛАТТ</t>
  </si>
  <si>
    <t>5222002752</t>
  </si>
  <si>
    <t>26358166</t>
  </si>
  <si>
    <t>ГБПОУ ЛПК</t>
  </si>
  <si>
    <t>5221004309</t>
  </si>
  <si>
    <t>525301001</t>
  </si>
  <si>
    <t>26358225</t>
  </si>
  <si>
    <t>ГБПОУ СПАССКИЙ АПТ</t>
  </si>
  <si>
    <t>5232001606</t>
  </si>
  <si>
    <t>523201001</t>
  </si>
  <si>
    <t>31036531</t>
  </si>
  <si>
    <t>ГБУ "Автозаводский детский дом - интернат"</t>
  </si>
  <si>
    <t>5256026159</t>
  </si>
  <si>
    <t>27980367</t>
  </si>
  <si>
    <t>ГБУ "Варнавинский ПНИ"</t>
  </si>
  <si>
    <t>5207002268</t>
  </si>
  <si>
    <t>520701001</t>
  </si>
  <si>
    <t>26358261</t>
  </si>
  <si>
    <t>ГБУ "Понетаевский ПНИ"</t>
  </si>
  <si>
    <t>5238001923</t>
  </si>
  <si>
    <t>523801001</t>
  </si>
  <si>
    <t>26358119</t>
  </si>
  <si>
    <t>ГБУ "Решетихинский ПНИ"</t>
  </si>
  <si>
    <t>5214003022</t>
  </si>
  <si>
    <t>521401001</t>
  </si>
  <si>
    <t>27579733</t>
  </si>
  <si>
    <t>ГБУ ОСРЦИ "Пушкино"</t>
  </si>
  <si>
    <t>5249050312</t>
  </si>
  <si>
    <t>26358243</t>
  </si>
  <si>
    <t>ГБУ СРЦИ "КРАСНЫЙ ЯР"</t>
  </si>
  <si>
    <t>5235001940</t>
  </si>
  <si>
    <t>523501001</t>
  </si>
  <si>
    <t>26555218</t>
  </si>
  <si>
    <t>ГБУЗ НО "КИСЕЛИХИНСКИЙ ОБЛАСТНОЙ ТЕРАПЕВТИЧЕСКИЙ ГОСПИТАЛЬ ДЛЯ ВЕТЕРАНОВ ВОЙН"</t>
  </si>
  <si>
    <t>5246010400</t>
  </si>
  <si>
    <t>26358374</t>
  </si>
  <si>
    <t>ГКОУ "ПАВЛОВСКИЙ САНАТОРНЫЙ ДЕТСКИЙ ДОМ"</t>
  </si>
  <si>
    <t>5252008631</t>
  </si>
  <si>
    <t>525201001</t>
  </si>
  <si>
    <t>26358271</t>
  </si>
  <si>
    <t>ГОУ СПО "Шахунский агропромышленный техникум"</t>
  </si>
  <si>
    <t>5239002285</t>
  </si>
  <si>
    <t>26555525</t>
  </si>
  <si>
    <t>ГОУ СПО Нижегородский радиотехнический колледж</t>
  </si>
  <si>
    <t>5262034750</t>
  </si>
  <si>
    <t>526201001</t>
  </si>
  <si>
    <t>28043739</t>
  </si>
  <si>
    <t>ГП НО НПЭК</t>
  </si>
  <si>
    <t>5261005524</t>
  </si>
  <si>
    <t>26358432</t>
  </si>
  <si>
    <t>ГУЗ НОКБ им. Н.А.Семашко</t>
  </si>
  <si>
    <t>5260048170</t>
  </si>
  <si>
    <t>26808802</t>
  </si>
  <si>
    <t>Горьковская дирекция по тепловодоснабжению структурное подразделение Центральной дирекции по тепловодоснабжению - филиала ОАО "РЖД"</t>
  </si>
  <si>
    <t>7708503727</t>
  </si>
  <si>
    <t>525745041</t>
  </si>
  <si>
    <t>26634205</t>
  </si>
  <si>
    <t>Дальнеконстантиновское МУПП ЖКХ</t>
  </si>
  <si>
    <t>5215001934</t>
  </si>
  <si>
    <t>26358163</t>
  </si>
  <si>
    <t>Дмитриевское МУП ЖКХ</t>
  </si>
  <si>
    <t>5219382293</t>
  </si>
  <si>
    <t>521901001</t>
  </si>
  <si>
    <t>26358130</t>
  </si>
  <si>
    <t>Дубравское МУМППЖКХ</t>
  </si>
  <si>
    <t>5215000842</t>
  </si>
  <si>
    <t>31025414</t>
  </si>
  <si>
    <t>7729314745</t>
  </si>
  <si>
    <t>526245001</t>
  </si>
  <si>
    <t>26358418</t>
  </si>
  <si>
    <t>ЗАО "АвиаТехМас"</t>
  </si>
  <si>
    <t>5259007683</t>
  </si>
  <si>
    <t>772901001</t>
  </si>
  <si>
    <t>26358311</t>
  </si>
  <si>
    <t>ЗАО "Борская ДПМК"</t>
  </si>
  <si>
    <t>5246016112</t>
  </si>
  <si>
    <t>26358302</t>
  </si>
  <si>
    <t>ЗАО "Борторгтехмаш"</t>
  </si>
  <si>
    <t>5246000779</t>
  </si>
  <si>
    <t>26555640</t>
  </si>
  <si>
    <t>ЗАО "Гражданстрой-НН"</t>
  </si>
  <si>
    <t>5260080208</t>
  </si>
  <si>
    <t>26358238</t>
  </si>
  <si>
    <t>ЗАО "ЗЖБИ "АРЬЕВСКИЙ"</t>
  </si>
  <si>
    <t>5235000047</t>
  </si>
  <si>
    <t>26358490</t>
  </si>
  <si>
    <t>ЗАО "ЗКПД 4 Инвест"</t>
  </si>
  <si>
    <t>5263034792</t>
  </si>
  <si>
    <t>26358415</t>
  </si>
  <si>
    <t>ЗАО "ЗСА"</t>
  </si>
  <si>
    <t>5258039509</t>
  </si>
  <si>
    <t>525801001</t>
  </si>
  <si>
    <t>26555546</t>
  </si>
  <si>
    <t>ЗАО "Завод "Труд"</t>
  </si>
  <si>
    <t>5261005718</t>
  </si>
  <si>
    <t>26555654</t>
  </si>
  <si>
    <t>ЗАО "Капитал"</t>
  </si>
  <si>
    <t>5260056572</t>
  </si>
  <si>
    <t>26322355</t>
  </si>
  <si>
    <t>ЗАО "Концерн "Термаль"</t>
  </si>
  <si>
    <t>5261017382</t>
  </si>
  <si>
    <t>26951974</t>
  </si>
  <si>
    <t>ЗАО "ПКФ "Славянка"</t>
  </si>
  <si>
    <t>5260076628</t>
  </si>
  <si>
    <t>26358174</t>
  </si>
  <si>
    <t>ЗАО "Пивоваренный завод Лысковский"</t>
  </si>
  <si>
    <t>5222001220</t>
  </si>
  <si>
    <t>26358480</t>
  </si>
  <si>
    <t>ЗАО "Русский стандарт"</t>
  </si>
  <si>
    <t>5262055038</t>
  </si>
  <si>
    <t>26358293</t>
  </si>
  <si>
    <t>ЗАО "Хромтан"</t>
  </si>
  <si>
    <t>5245000180</t>
  </si>
  <si>
    <t>524501001</t>
  </si>
  <si>
    <t>26358416</t>
  </si>
  <si>
    <t>ЗАО "Энерго групп"</t>
  </si>
  <si>
    <t>5258050559</t>
  </si>
  <si>
    <t>26358476</t>
  </si>
  <si>
    <t>ЗАО МЗ "РИЛС"</t>
  </si>
  <si>
    <t>5262020719</t>
  </si>
  <si>
    <t>26358248</t>
  </si>
  <si>
    <t>ЗАО ПО "Оргхим"</t>
  </si>
  <si>
    <t>5235004482</t>
  </si>
  <si>
    <t>27572147</t>
  </si>
  <si>
    <t>ИП Бочков А.Н.</t>
  </si>
  <si>
    <t>521200606492</t>
  </si>
  <si>
    <t>28040376</t>
  </si>
  <si>
    <t>ИП Воронин И.А.</t>
  </si>
  <si>
    <t>525801442246</t>
  </si>
  <si>
    <t>08-06-2018 00:00:00</t>
  </si>
  <si>
    <t>26896893</t>
  </si>
  <si>
    <t>ИП Здоров В.А.</t>
  </si>
  <si>
    <t>522800014806</t>
  </si>
  <si>
    <t>28870867</t>
  </si>
  <si>
    <t>ИП Копытова Н.В.</t>
  </si>
  <si>
    <t>523903931595</t>
  </si>
  <si>
    <t>26358286</t>
  </si>
  <si>
    <t>ИП Маслов С.Б.</t>
  </si>
  <si>
    <t>524400080068</t>
  </si>
  <si>
    <t>524401001</t>
  </si>
  <si>
    <t>30906558</t>
  </si>
  <si>
    <t>ИП ТАРАКАНОВ Д.В.</t>
  </si>
  <si>
    <t>523901745025</t>
  </si>
  <si>
    <t>28868794</t>
  </si>
  <si>
    <t>ИП Чурашев Михаил Юрьевич</t>
  </si>
  <si>
    <t>525616836221</t>
  </si>
  <si>
    <t>26358255</t>
  </si>
  <si>
    <t>КУЗНЕЦОВСКОЕ МУП ЖКХ</t>
  </si>
  <si>
    <t>5236002390</t>
  </si>
  <si>
    <t>523601001</t>
  </si>
  <si>
    <t>26358306</t>
  </si>
  <si>
    <t>Каликинский шпалопропиточный завод - филиал ОАО  "БетЭлТранс"</t>
  </si>
  <si>
    <t>5246001839</t>
  </si>
  <si>
    <t>997650001</t>
  </si>
  <si>
    <t>27713249</t>
  </si>
  <si>
    <t>Лысковский филиал ООО "Арзамасское ПО "Автопровод"</t>
  </si>
  <si>
    <t>522202001</t>
  </si>
  <si>
    <t>26358205</t>
  </si>
  <si>
    <t>МБОУ "Хахальская основная школа"</t>
  </si>
  <si>
    <t>5228003216</t>
  </si>
  <si>
    <t>26358203</t>
  </si>
  <si>
    <t>МБОУ "Шалдежская основная школа"</t>
  </si>
  <si>
    <t>5228003054</t>
  </si>
  <si>
    <t>26755928</t>
  </si>
  <si>
    <t>МБОУ Велетьминская ООШ</t>
  </si>
  <si>
    <t>5251005412</t>
  </si>
  <si>
    <t>525101001</t>
  </si>
  <si>
    <t>27637556</t>
  </si>
  <si>
    <t>МБУ "Сервисный центр"</t>
  </si>
  <si>
    <t>5204012564</t>
  </si>
  <si>
    <t>520401001</t>
  </si>
  <si>
    <t>26358155</t>
  </si>
  <si>
    <t>МКОУ "Краснобаковская  С(К)ШИ VIII вида"</t>
  </si>
  <si>
    <t>5219001678</t>
  </si>
  <si>
    <t>28-09-2011 00:00:00</t>
  </si>
  <si>
    <t>26551350</t>
  </si>
  <si>
    <t>МОУ Белышевская школа</t>
  </si>
  <si>
    <t>5209004278</t>
  </si>
  <si>
    <t>520901001</t>
  </si>
  <si>
    <t>26755894</t>
  </si>
  <si>
    <t>МОУ Михайловская ООШ</t>
  </si>
  <si>
    <t>5251005420</t>
  </si>
  <si>
    <t>26358106</t>
  </si>
  <si>
    <t>МОУ Нарышкинская СОШ</t>
  </si>
  <si>
    <t>5210002532</t>
  </si>
  <si>
    <t>521001001</t>
  </si>
  <si>
    <t>26755921</t>
  </si>
  <si>
    <t>МОУ Саваслейская СОШ</t>
  </si>
  <si>
    <t>5251005476</t>
  </si>
  <si>
    <t>26373529</t>
  </si>
  <si>
    <t>МП "Горводопровод"</t>
  </si>
  <si>
    <t>5228009786</t>
  </si>
  <si>
    <t>26373449</t>
  </si>
  <si>
    <t>МП "ЖКХ "Ковернинское"</t>
  </si>
  <si>
    <t>5218004355</t>
  </si>
  <si>
    <t>521801001</t>
  </si>
  <si>
    <t>26373451</t>
  </si>
  <si>
    <t>МП "ЖКХ "Сухоносовское"</t>
  </si>
  <si>
    <t>5218005045</t>
  </si>
  <si>
    <t>28942141</t>
  </si>
  <si>
    <t>МП "Жилкомсервис"</t>
  </si>
  <si>
    <t>5223034940</t>
  </si>
  <si>
    <t>26358144</t>
  </si>
  <si>
    <t>МП "Коммунальник"</t>
  </si>
  <si>
    <t>5216017239</t>
  </si>
  <si>
    <t>521601001</t>
  </si>
  <si>
    <t>26358307</t>
  </si>
  <si>
    <t>МП "Линдовский ККПиБ"</t>
  </si>
  <si>
    <t>5246004124</t>
  </si>
  <si>
    <t>26373490</t>
  </si>
  <si>
    <t>МП "НКС"</t>
  </si>
  <si>
    <t>5223033369</t>
  </si>
  <si>
    <t>26373492</t>
  </si>
  <si>
    <t>МП "Радуга"</t>
  </si>
  <si>
    <t>5224003504</t>
  </si>
  <si>
    <t>522401001</t>
  </si>
  <si>
    <t>26358141</t>
  </si>
  <si>
    <t>МП "Сатисское ЖКХ"</t>
  </si>
  <si>
    <t>5216017126</t>
  </si>
  <si>
    <t>28869650</t>
  </si>
  <si>
    <t>МП "ТЕПЛОВЫЕ СЕТИ"</t>
  </si>
  <si>
    <t>5240000444</t>
  </si>
  <si>
    <t>524001001</t>
  </si>
  <si>
    <t>27965842</t>
  </si>
  <si>
    <t>МП ЖКХ "Планета"</t>
  </si>
  <si>
    <t>5249012187</t>
  </si>
  <si>
    <t>26358297</t>
  </si>
  <si>
    <t>МП ЖКХ С.КАМЕНКИ</t>
  </si>
  <si>
    <t>5245007965</t>
  </si>
  <si>
    <t>26358275</t>
  </si>
  <si>
    <t>МУ ТЭПП</t>
  </si>
  <si>
    <t>5243000467</t>
  </si>
  <si>
    <t>26555149</t>
  </si>
  <si>
    <t>МУЗ "Лысковская ЦРБ"</t>
  </si>
  <si>
    <t>5222010175</t>
  </si>
  <si>
    <t>26358257</t>
  </si>
  <si>
    <t>МУЗ "Чкаловская ЦРБ"</t>
  </si>
  <si>
    <t>5236003450</t>
  </si>
  <si>
    <t>26551361</t>
  </si>
  <si>
    <t>МУК "Туранский дом культуры"</t>
  </si>
  <si>
    <t>5209005507</t>
  </si>
  <si>
    <t>26652819</t>
  </si>
  <si>
    <t>МУП "Большое Козино"</t>
  </si>
  <si>
    <t>5244022199</t>
  </si>
  <si>
    <t>26373543</t>
  </si>
  <si>
    <t>МУП "Бытсервис"</t>
  </si>
  <si>
    <t>5231004770</t>
  </si>
  <si>
    <t>523101001</t>
  </si>
  <si>
    <t>30855659</t>
  </si>
  <si>
    <t>МУП "ВОРОТЫНСКОЕ ЖКХ"</t>
  </si>
  <si>
    <t>5211759886</t>
  </si>
  <si>
    <t>521101001</t>
  </si>
  <si>
    <t>26358098</t>
  </si>
  <si>
    <t>МУП "Варнавинкоммунсервис"</t>
  </si>
  <si>
    <t>5207003582</t>
  </si>
  <si>
    <t>27636510</t>
  </si>
  <si>
    <t>МУП "Вахтантепловодоканал"</t>
  </si>
  <si>
    <t>5239008713</t>
  </si>
  <si>
    <t>26373540</t>
  </si>
  <si>
    <t>МУП "Виткулово"</t>
  </si>
  <si>
    <t>5231005132</t>
  </si>
  <si>
    <t>28871157</t>
  </si>
  <si>
    <t>МУП "Водоканал"</t>
  </si>
  <si>
    <t>5239010720</t>
  </si>
  <si>
    <t>26358320</t>
  </si>
  <si>
    <t>МУП "Выксатеплоэнерго"</t>
  </si>
  <si>
    <t>5247016147</t>
  </si>
  <si>
    <t>26358264</t>
  </si>
  <si>
    <t>МУП "ГАРАНТ-ЖКХ"</t>
  </si>
  <si>
    <t>5238005477</t>
  </si>
  <si>
    <t>27201619</t>
  </si>
  <si>
    <t>МУП "ДзержинскЭнерго"</t>
  </si>
  <si>
    <t>5249003457</t>
  </si>
  <si>
    <t>26358220</t>
  </si>
  <si>
    <t>МУП "Елизарово"</t>
  </si>
  <si>
    <t>5231004795</t>
  </si>
  <si>
    <t>26358121</t>
  </si>
  <si>
    <t>МУП "ЖИЛИЩНИК" ВОЛОДАРСКОГО РАЙОНА</t>
  </si>
  <si>
    <t>5214006023</t>
  </si>
  <si>
    <t>28449409</t>
  </si>
  <si>
    <t>МУП "ЖКХ "СЕВЕРНЫЙ"</t>
  </si>
  <si>
    <t>5248036146</t>
  </si>
  <si>
    <t>524801001</t>
  </si>
  <si>
    <t>28005091</t>
  </si>
  <si>
    <t>МУП "ЖКХ Буревестник"</t>
  </si>
  <si>
    <t>5248033561</t>
  </si>
  <si>
    <t>26358324</t>
  </si>
  <si>
    <t>МУП "ЖКХ Зарубинское"</t>
  </si>
  <si>
    <t>5248015611</t>
  </si>
  <si>
    <t>26358331</t>
  </si>
  <si>
    <t>МУП "ЖКХ Зиняковское"</t>
  </si>
  <si>
    <t>5248015700</t>
  </si>
  <si>
    <t>26358333</t>
  </si>
  <si>
    <t>МУП "ЖКХ Ильинское"</t>
  </si>
  <si>
    <t>5248015724</t>
  </si>
  <si>
    <t>26358330</t>
  </si>
  <si>
    <t>МУП "ЖКХ Ковригинское"</t>
  </si>
  <si>
    <t>5248015690</t>
  </si>
  <si>
    <t>26358329</t>
  </si>
  <si>
    <t>МУП "ЖКХ Кумохинское"</t>
  </si>
  <si>
    <t>5248015682</t>
  </si>
  <si>
    <t>28147903</t>
  </si>
  <si>
    <t>МУП "ЖКХ Лысковского района"</t>
  </si>
  <si>
    <t>5222070569</t>
  </si>
  <si>
    <t>26358335</t>
  </si>
  <si>
    <t>МУП "ЖКХ Мошковское"</t>
  </si>
  <si>
    <t>5248015756</t>
  </si>
  <si>
    <t>26358336</t>
  </si>
  <si>
    <t>МУП "ЖКХ ПЕРВОМАЙСКОЕ"</t>
  </si>
  <si>
    <t>5248016703</t>
  </si>
  <si>
    <t>27893480</t>
  </si>
  <si>
    <t>МУП "ЖКХ Сеченовское"</t>
  </si>
  <si>
    <t>5230004200</t>
  </si>
  <si>
    <t>523001001</t>
  </si>
  <si>
    <t>26358327</t>
  </si>
  <si>
    <t>МУП "ЖКХ Смольковское"</t>
  </si>
  <si>
    <t>5248015650</t>
  </si>
  <si>
    <t>26358334</t>
  </si>
  <si>
    <t>МУП "ЖКХ Тимирязево"</t>
  </si>
  <si>
    <t>5248015749</t>
  </si>
  <si>
    <t>26358332</t>
  </si>
  <si>
    <t>МУП "ЖКХ Федуринское"</t>
  </si>
  <si>
    <t>5248015717</t>
  </si>
  <si>
    <t>26358081</t>
  </si>
  <si>
    <t>МУП "Жилком"</t>
  </si>
  <si>
    <t>5201029760</t>
  </si>
  <si>
    <t>520101001</t>
  </si>
  <si>
    <t>30872197</t>
  </si>
  <si>
    <t>МУП "КОММУНРЕСУРС КРАСНОБАКОВСКОГО РАЙОНА"</t>
  </si>
  <si>
    <t>5219383900</t>
  </si>
  <si>
    <t>02-08-2016 00:00:00</t>
  </si>
  <si>
    <t>26552168</t>
  </si>
  <si>
    <t>МУП "КОМУНЭНЕРГО"</t>
  </si>
  <si>
    <t>5238006336</t>
  </si>
  <si>
    <t>30354230</t>
  </si>
  <si>
    <t>МУП "КОНЕВО"</t>
  </si>
  <si>
    <t>5244029437</t>
  </si>
  <si>
    <t>28146599</t>
  </si>
  <si>
    <t>МУП "Коммунальник"</t>
  </si>
  <si>
    <t>5222003594</t>
  </si>
  <si>
    <t>26373510</t>
  </si>
  <si>
    <t>МУП "Коммунальщик"</t>
  </si>
  <si>
    <t>5226013184</t>
  </si>
  <si>
    <t>522601001</t>
  </si>
  <si>
    <t>26373421</t>
  </si>
  <si>
    <t>МУП "Коммунсервис"</t>
  </si>
  <si>
    <t>5214000230</t>
  </si>
  <si>
    <t>26358284</t>
  </si>
  <si>
    <t>МУП "Комфорт"</t>
  </si>
  <si>
    <t>5243016724</t>
  </si>
  <si>
    <t>28827589</t>
  </si>
  <si>
    <t>МУП "Кочергино"</t>
  </si>
  <si>
    <t>5244025619</t>
  </si>
  <si>
    <t>26358265</t>
  </si>
  <si>
    <t>МУП "Лесогорск ЖКХ"</t>
  </si>
  <si>
    <t>5238005484</t>
  </si>
  <si>
    <t>28872216</t>
  </si>
  <si>
    <t>МУП "МАЛОЕ КОЗИНО"</t>
  </si>
  <si>
    <t>5244028031</t>
  </si>
  <si>
    <t>27839234</t>
  </si>
  <si>
    <t>МУП "МП "Водоканал" МО "города Балахна"</t>
  </si>
  <si>
    <t>5244025070</t>
  </si>
  <si>
    <t>26652814</t>
  </si>
  <si>
    <t>МУП "МП "ТЕПЛОЭНЕРГО" МО "БМР НО"</t>
  </si>
  <si>
    <t>5244022262</t>
  </si>
  <si>
    <t>27808573</t>
  </si>
  <si>
    <t>МУП "Новосмолинское"</t>
  </si>
  <si>
    <t>5214010679</t>
  </si>
  <si>
    <t>26951743</t>
  </si>
  <si>
    <t>МУП "Объединение Кстовский Торговый Дом"</t>
  </si>
  <si>
    <t>5250000355</t>
  </si>
  <si>
    <t>525001001</t>
  </si>
  <si>
    <t>31205512</t>
  </si>
  <si>
    <t>МУП "РАЙТОПСБЫТ"</t>
  </si>
  <si>
    <t>5226013120</t>
  </si>
  <si>
    <t>28455254</t>
  </si>
  <si>
    <t>МУП "Решетихинские коммунальные сети"</t>
  </si>
  <si>
    <t>5214011538</t>
  </si>
  <si>
    <t>30382083</t>
  </si>
  <si>
    <t>МУП "СЕВЕРНОЕ ЖКХ"</t>
  </si>
  <si>
    <t>5207016670</t>
  </si>
  <si>
    <t>26358226</t>
  </si>
  <si>
    <t>МУП "СПАССКОЕ ЖКХ"</t>
  </si>
  <si>
    <t>5232002977</t>
  </si>
  <si>
    <t>26373539</t>
  </si>
  <si>
    <t>МУП "Сеченовское ЖКХ"</t>
  </si>
  <si>
    <t>5230000050</t>
  </si>
  <si>
    <t>27774457</t>
  </si>
  <si>
    <t>МУП "Стандарт Сервис"</t>
  </si>
  <si>
    <t>5214010870</t>
  </si>
  <si>
    <t>27773931</t>
  </si>
  <si>
    <t>МУП "Сява - Теплосервис"</t>
  </si>
  <si>
    <t>5239010374</t>
  </si>
  <si>
    <t>27636513</t>
  </si>
  <si>
    <t>МУП "Сявакоммунсервис"</t>
  </si>
  <si>
    <t>5239008061</t>
  </si>
  <si>
    <t>26373630</t>
  </si>
  <si>
    <t>МУП "ТВК" г. Заволжья</t>
  </si>
  <si>
    <t>5248016372</t>
  </si>
  <si>
    <t>27573878</t>
  </si>
  <si>
    <t>МУП "Тепло"</t>
  </si>
  <si>
    <t>5252029494</t>
  </si>
  <si>
    <t>26552019</t>
  </si>
  <si>
    <t>МУП "Тепловик-1"</t>
  </si>
  <si>
    <t>5217001030</t>
  </si>
  <si>
    <t>521701001</t>
  </si>
  <si>
    <t>26552021</t>
  </si>
  <si>
    <t>МУП "Тепловик-2"</t>
  </si>
  <si>
    <t>5217001062</t>
  </si>
  <si>
    <t>26358322</t>
  </si>
  <si>
    <t>МУП "Тепловые сети"</t>
  </si>
  <si>
    <t>5248011350</t>
  </si>
  <si>
    <t>26358206</t>
  </si>
  <si>
    <t>МУП "Теплосервис"</t>
  </si>
  <si>
    <t>5228009803</t>
  </si>
  <si>
    <t>26358253</t>
  </si>
  <si>
    <t>МУП "Теплосети"</t>
  </si>
  <si>
    <t>5235005493</t>
  </si>
  <si>
    <t>26358221</t>
  </si>
  <si>
    <t>МУП "Теплоэнергия-1"</t>
  </si>
  <si>
    <t>5231004851</t>
  </si>
  <si>
    <t>30438261</t>
  </si>
  <si>
    <t>МУП "Теплоэнергия-2"</t>
  </si>
  <si>
    <t>5231006538</t>
  </si>
  <si>
    <t>03-03-2016 00:00:00</t>
  </si>
  <si>
    <t>26555847</t>
  </si>
  <si>
    <t>МУП "Теплоэнергосервис"</t>
  </si>
  <si>
    <t>5251008438</t>
  </si>
  <si>
    <t>26373388</t>
  </si>
  <si>
    <t>МУП "Управляющая компания"</t>
  </si>
  <si>
    <t>5204001114</t>
  </si>
  <si>
    <t>28053496</t>
  </si>
  <si>
    <t>МУП "ШОКС"</t>
  </si>
  <si>
    <t>5239010688</t>
  </si>
  <si>
    <t>26373587</t>
  </si>
  <si>
    <t>МУП "Шахуньяводоканал"</t>
  </si>
  <si>
    <t>5239008791</t>
  </si>
  <si>
    <t>26358223</t>
  </si>
  <si>
    <t>МУП "Яковское"</t>
  </si>
  <si>
    <t>5231005125</t>
  </si>
  <si>
    <t>26774409</t>
  </si>
  <si>
    <t>МУП Варнавинского района "Северный"</t>
  </si>
  <si>
    <t>5207013439</t>
  </si>
  <si>
    <t>26358381</t>
  </si>
  <si>
    <t>МУП Единый поставщик</t>
  </si>
  <si>
    <t>5252019432</t>
  </si>
  <si>
    <t>27577563</t>
  </si>
  <si>
    <t>МУП ЖКХ</t>
  </si>
  <si>
    <t>5237002949</t>
  </si>
  <si>
    <t>523701001</t>
  </si>
  <si>
    <t>26358136</t>
  </si>
  <si>
    <t>МУП ЖКХ "БОГОЯВЛЕНСКОЕ"</t>
  </si>
  <si>
    <t>5215010375</t>
  </si>
  <si>
    <t>28146582</t>
  </si>
  <si>
    <t>МУП ЖКХ "Бармино"</t>
  </si>
  <si>
    <t>5222000272</t>
  </si>
  <si>
    <t>28146616</t>
  </si>
  <si>
    <t>МУП ЖКХ "Валки"</t>
  </si>
  <si>
    <t>5222059798</t>
  </si>
  <si>
    <t>26373427</t>
  </si>
  <si>
    <t>МУП ЖКХ "Жилсервис" Володарского района</t>
  </si>
  <si>
    <t>5214007997</t>
  </si>
  <si>
    <t>10-06-2003 00:00:00</t>
  </si>
  <si>
    <t>26358120</t>
  </si>
  <si>
    <t>МУП ЖКХ "Ильиногорское"</t>
  </si>
  <si>
    <t>5214005012</t>
  </si>
  <si>
    <t>27633085</t>
  </si>
  <si>
    <t>МУП ЖКХ "Коммунальник"</t>
  </si>
  <si>
    <t>5203002330</t>
  </si>
  <si>
    <t>520303001</t>
  </si>
  <si>
    <t>26358169</t>
  </si>
  <si>
    <t>МУП ЖКХ "Леньково"</t>
  </si>
  <si>
    <t>5222070336</t>
  </si>
  <si>
    <t>26358173</t>
  </si>
  <si>
    <t>МУП ЖКХ "Нива"</t>
  </si>
  <si>
    <t>5222001100</t>
  </si>
  <si>
    <t>26358170</t>
  </si>
  <si>
    <t>МУП ЖКХ "Просек"</t>
  </si>
  <si>
    <t>5222070343</t>
  </si>
  <si>
    <t>28452082</t>
  </si>
  <si>
    <t>МУП ЖКХ "Сокол"</t>
  </si>
  <si>
    <t>5248034734</t>
  </si>
  <si>
    <t>26555489</t>
  </si>
  <si>
    <t>МУП ЖКХ "Тепелевское"</t>
  </si>
  <si>
    <t>5215001797</t>
  </si>
  <si>
    <t>13-10-2009 00:00:00</t>
  </si>
  <si>
    <t>26358113</t>
  </si>
  <si>
    <t>МУП ЖКХ "Уют"</t>
  </si>
  <si>
    <t>5212509938</t>
  </si>
  <si>
    <t>521201001</t>
  </si>
  <si>
    <t>27362599</t>
  </si>
  <si>
    <t>МУП ЖКХ "Центральное"</t>
  </si>
  <si>
    <t>5212007286</t>
  </si>
  <si>
    <t>28155211</t>
  </si>
  <si>
    <t>МУП ЖКХ Бриляково</t>
  </si>
  <si>
    <t>5248015668</t>
  </si>
  <si>
    <t>26553600</t>
  </si>
  <si>
    <t>МУП ЖКХ Григоровского сельсовета</t>
  </si>
  <si>
    <t>5204001467</t>
  </si>
  <si>
    <t>28155300</t>
  </si>
  <si>
    <t>МУП ЖКХ Смиркино</t>
  </si>
  <si>
    <t>5248015643</t>
  </si>
  <si>
    <t>26358092</t>
  </si>
  <si>
    <t>МУП ЖКХ Холязинского сельсовета</t>
  </si>
  <si>
    <t>5204003070</t>
  </si>
  <si>
    <t>26358091</t>
  </si>
  <si>
    <t>МУП ЖКХ п. Советский</t>
  </si>
  <si>
    <t>5204002319</t>
  </si>
  <si>
    <t>26552080</t>
  </si>
  <si>
    <t>МУП ЖКХ р.п. Красные Баки</t>
  </si>
  <si>
    <t>5219382342</t>
  </si>
  <si>
    <t>04-07-2007 00:00:00</t>
  </si>
  <si>
    <t>28156491</t>
  </si>
  <si>
    <t>МУП Сухобезводнинский ЖЭУ</t>
  </si>
  <si>
    <t>5228000198</t>
  </si>
  <si>
    <t>26358231</t>
  </si>
  <si>
    <t>МУП Тонкинского района "Тонкинские теплосети"</t>
  </si>
  <si>
    <t>5233002810</t>
  </si>
  <si>
    <t>523301001</t>
  </si>
  <si>
    <t>26358129</t>
  </si>
  <si>
    <t>Малопицкое МУМППЖКХ</t>
  </si>
  <si>
    <t>5215000761</t>
  </si>
  <si>
    <t>29-06-2006 00:00:00</t>
  </si>
  <si>
    <t>26358425</t>
  </si>
  <si>
    <t>НГТУ</t>
  </si>
  <si>
    <t>5260001439</t>
  </si>
  <si>
    <t>26358426</t>
  </si>
  <si>
    <t>ННГАСУ</t>
  </si>
  <si>
    <t>5260002707</t>
  </si>
  <si>
    <t>26358474</t>
  </si>
  <si>
    <t>ННГУ</t>
  </si>
  <si>
    <t>26555250</t>
  </si>
  <si>
    <t>НПАП № 1 - филиал МП "Нижегородпассажиравтотранс"</t>
  </si>
  <si>
    <t>5260000192</t>
  </si>
  <si>
    <t>525703001</t>
  </si>
  <si>
    <t>26555257</t>
  </si>
  <si>
    <t>НПАП № 2 - филиал МП "Нижегородпассажиравтотранс"</t>
  </si>
  <si>
    <t>525802001</t>
  </si>
  <si>
    <t>26358420</t>
  </si>
  <si>
    <t>Нижегородский авиастроительный завод "Сокол" - филиал АО "РСК "МиГ"</t>
  </si>
  <si>
    <t>7714733528</t>
  </si>
  <si>
    <t>26358124</t>
  </si>
  <si>
    <t>Нижегородское МУМППЖКХ</t>
  </si>
  <si>
    <t>5215000391</t>
  </si>
  <si>
    <t>26358477</t>
  </si>
  <si>
    <t>ОАО "170 РЗ СОП"</t>
  </si>
  <si>
    <t>5262240714</t>
  </si>
  <si>
    <t>26358414</t>
  </si>
  <si>
    <t>ОАО "АСПО-1"</t>
  </si>
  <si>
    <t>5258003439</t>
  </si>
  <si>
    <t>26358240</t>
  </si>
  <si>
    <t>ОАО "Автомобилист"</t>
  </si>
  <si>
    <t>5235000865</t>
  </si>
  <si>
    <t>26358150</t>
  </si>
  <si>
    <t>ОАО "Агроплемкомбинат МИР"</t>
  </si>
  <si>
    <t>5218005172</t>
  </si>
  <si>
    <t>26358277</t>
  </si>
  <si>
    <t>ОАО "Арзамасская войлочная фабрика"</t>
  </si>
  <si>
    <t>5243000788</t>
  </si>
  <si>
    <t>26358400</t>
  </si>
  <si>
    <t>ОАО "ВВПКП "Оборонпромкомплекс"</t>
  </si>
  <si>
    <t>5257007173</t>
  </si>
  <si>
    <t>28062748</t>
  </si>
  <si>
    <t>ОАО "ВРК-3" г. Арзамас</t>
  </si>
  <si>
    <t>760643001</t>
  </si>
  <si>
    <t>26358483</t>
  </si>
  <si>
    <t>ОАО "Верхневолгоэлектромонтаж-НН"</t>
  </si>
  <si>
    <t>5262089823</t>
  </si>
  <si>
    <t>26358109</t>
  </si>
  <si>
    <t>ОАО "Вознесенские коммунальные системы"</t>
  </si>
  <si>
    <t>5210189915</t>
  </si>
  <si>
    <t>26555646</t>
  </si>
  <si>
    <t>ОАО "Волговятмашэлектроснабсбыт"</t>
  </si>
  <si>
    <t>5263005417</t>
  </si>
  <si>
    <t>26358316</t>
  </si>
  <si>
    <t>ОАО "Выксалес"</t>
  </si>
  <si>
    <t>5247005917</t>
  </si>
  <si>
    <t>26358364</t>
  </si>
  <si>
    <t>5252000470</t>
  </si>
  <si>
    <t>26358401</t>
  </si>
  <si>
    <t>ОАО "Горьковский завод аппаратуры связи им. А.С.Попова"</t>
  </si>
  <si>
    <t>5257008145</t>
  </si>
  <si>
    <t>26358337</t>
  </si>
  <si>
    <t>ОАО "Дизель"</t>
  </si>
  <si>
    <t>5249012839</t>
  </si>
  <si>
    <t>26358486</t>
  </si>
  <si>
    <t>ОАО "Железобетонстрой № 5"</t>
  </si>
  <si>
    <t>5263001405</t>
  </si>
  <si>
    <t>26358459</t>
  </si>
  <si>
    <t>ОАО "ЗИП"</t>
  </si>
  <si>
    <t>5260900066</t>
  </si>
  <si>
    <t>05-09-2006 00:00:00</t>
  </si>
  <si>
    <t>26358421</t>
  </si>
  <si>
    <t>ОАО "ЗТО "Камея"</t>
  </si>
  <si>
    <t>5259010887</t>
  </si>
  <si>
    <t>26358117</t>
  </si>
  <si>
    <t>ОАО "Ильиногорское"</t>
  </si>
  <si>
    <t>5214001459</t>
  </si>
  <si>
    <t>28110427</t>
  </si>
  <si>
    <t>ОАО "Инженерный центр"</t>
  </si>
  <si>
    <t>5263042850</t>
  </si>
  <si>
    <t>26569255</t>
  </si>
  <si>
    <t>ОАО "Керма"</t>
  </si>
  <si>
    <t>5250001581</t>
  </si>
  <si>
    <t>26358237</t>
  </si>
  <si>
    <t>ОАО "Коммунтехсервис"</t>
  </si>
  <si>
    <t>5234003863</t>
  </si>
  <si>
    <t>523401001</t>
  </si>
  <si>
    <t>26358281</t>
  </si>
  <si>
    <t>ОАО "ЛЕГМАШ"</t>
  </si>
  <si>
    <t>5243001862</t>
  </si>
  <si>
    <t>27-10-1992 00:00:00</t>
  </si>
  <si>
    <t>26358171</t>
  </si>
  <si>
    <t>ОАО "ЛЭТЗ"</t>
  </si>
  <si>
    <t>5222000882</t>
  </si>
  <si>
    <t>26358359</t>
  </si>
  <si>
    <t>ОАО "МИЗ-Ворсма"</t>
  </si>
  <si>
    <t>5252000368</t>
  </si>
  <si>
    <t>27635910</t>
  </si>
  <si>
    <t>ОАО "МК "Нижегородский"</t>
  </si>
  <si>
    <t>5261005806</t>
  </si>
  <si>
    <t>26358270</t>
  </si>
  <si>
    <t>5239001108</t>
  </si>
  <si>
    <t>26358473</t>
  </si>
  <si>
    <t>ОАО "НИЖЕГОРОДСКАЯ ТРИКОТАЖНАЯ ФАБРИКА"</t>
  </si>
  <si>
    <t>5262001152</t>
  </si>
  <si>
    <t>26951227</t>
  </si>
  <si>
    <t>ОАО "НКХП-ДЕВЕЛОПМЕНТ"</t>
  </si>
  <si>
    <t>5260005345</t>
  </si>
  <si>
    <t>26814688</t>
  </si>
  <si>
    <t>ОАО "Объединение котельных и тепловых сетей"</t>
  </si>
  <si>
    <t>5246038162</t>
  </si>
  <si>
    <t>26555652</t>
  </si>
  <si>
    <t>ОАО "Оргсинтез"</t>
  </si>
  <si>
    <t>5259008239</t>
  </si>
  <si>
    <t>26358321</t>
  </si>
  <si>
    <t>ОАО "ПАНСИОНАТ "БУРЕВЕСТНИК"</t>
  </si>
  <si>
    <t>5248005892</t>
  </si>
  <si>
    <t>26358361</t>
  </si>
  <si>
    <t>ОАО "Павловский завод им.Кирова"</t>
  </si>
  <si>
    <t>5252000382</t>
  </si>
  <si>
    <t>27620829</t>
  </si>
  <si>
    <t>ОАО "Павловский машиностроительный завод "Восход"</t>
  </si>
  <si>
    <t>5252000375</t>
  </si>
  <si>
    <t>26557559</t>
  </si>
  <si>
    <t>ОАО "Перспектива"</t>
  </si>
  <si>
    <t>5216000027</t>
  </si>
  <si>
    <t>26358289</t>
  </si>
  <si>
    <t>ОАО "Полиграфкартон"</t>
  </si>
  <si>
    <t>5244010789</t>
  </si>
  <si>
    <t>26358176</t>
  </si>
  <si>
    <t>ОАО "РЕМОНТНИК"</t>
  </si>
  <si>
    <t>5222003178</t>
  </si>
  <si>
    <t>26648877</t>
  </si>
  <si>
    <t>ОАО "РЖД" (Дирекция по тепловодоснабжению)</t>
  </si>
  <si>
    <t>997650010</t>
  </si>
  <si>
    <t>26358411</t>
  </si>
  <si>
    <t>ОАО "РУМО"</t>
  </si>
  <si>
    <t>5258000068</t>
  </si>
  <si>
    <t>26358278</t>
  </si>
  <si>
    <t>ОАО "Рикор-Электроникс"</t>
  </si>
  <si>
    <t>5243001622</t>
  </si>
  <si>
    <t>27566914</t>
  </si>
  <si>
    <t>ОАО "Силикатный завод №1"</t>
  </si>
  <si>
    <t>5263008721</t>
  </si>
  <si>
    <t>27054261</t>
  </si>
  <si>
    <t>ОАО "ТГК-6"</t>
  </si>
  <si>
    <t>5257072937</t>
  </si>
  <si>
    <t>26358346</t>
  </si>
  <si>
    <t>ОАО "ТСКР"</t>
  </si>
  <si>
    <t>5250045250</t>
  </si>
  <si>
    <t>26358112</t>
  </si>
  <si>
    <t>ОАО "Тепловик"</t>
  </si>
  <si>
    <t>5211759082</t>
  </si>
  <si>
    <t>26-02-2004 00:00:00</t>
  </si>
  <si>
    <t>26951315</t>
  </si>
  <si>
    <t>ОАО "УК ЖКХ Починковского района"</t>
  </si>
  <si>
    <t>5227006006</t>
  </si>
  <si>
    <t>522701001</t>
  </si>
  <si>
    <t>26358214</t>
  </si>
  <si>
    <t>ОАО "УК ЖКХ Сергачского района"</t>
  </si>
  <si>
    <t>5229007213</t>
  </si>
  <si>
    <t>522901001</t>
  </si>
  <si>
    <t>28148693</t>
  </si>
  <si>
    <t>ОАО хладокомбинат "Заречный"</t>
  </si>
  <si>
    <t>5258000780</t>
  </si>
  <si>
    <t>28046028</t>
  </si>
  <si>
    <t>ООО "Автобан"</t>
  </si>
  <si>
    <t>5262057290</t>
  </si>
  <si>
    <t>26358389</t>
  </si>
  <si>
    <t>ООО "Автозаводская ТЭЦ"</t>
  </si>
  <si>
    <t>5256049357</t>
  </si>
  <si>
    <t>26552237</t>
  </si>
  <si>
    <t>ООО "Агенство недвижимости "Виктория"</t>
  </si>
  <si>
    <t>5261026267</t>
  </si>
  <si>
    <t>26358387</t>
  </si>
  <si>
    <t>ООО "Агрокомплекс Доскино"</t>
  </si>
  <si>
    <t>5256048674</t>
  </si>
  <si>
    <t>28257101</t>
  </si>
  <si>
    <t>ООО "Актеон"</t>
  </si>
  <si>
    <t>5262114420</t>
  </si>
  <si>
    <t>26358417</t>
  </si>
  <si>
    <t>ООО "Альянс"</t>
  </si>
  <si>
    <t>5258065160</t>
  </si>
  <si>
    <t>28799523</t>
  </si>
  <si>
    <t>ООО "Арго-Энерго52"</t>
  </si>
  <si>
    <t>5260357354</t>
  </si>
  <si>
    <t>26358283</t>
  </si>
  <si>
    <t>ООО "Арзамасское ПО "Автопровод"</t>
  </si>
  <si>
    <t>26358250</t>
  </si>
  <si>
    <t>ООО "Арьякоммунсервис"</t>
  </si>
  <si>
    <t>5235006602</t>
  </si>
  <si>
    <t>26647119</t>
  </si>
  <si>
    <t>ООО "Атриум Инвест"</t>
  </si>
  <si>
    <t>5259088139</t>
  </si>
  <si>
    <t>30358115</t>
  </si>
  <si>
    <t>ООО "БЗДСМ-НН"</t>
  </si>
  <si>
    <t>5258116418</t>
  </si>
  <si>
    <t>28460925</t>
  </si>
  <si>
    <t>ООО "БТГ"</t>
  </si>
  <si>
    <t>5246043620</t>
  </si>
  <si>
    <t>28460940</t>
  </si>
  <si>
    <t>ООО "БТС"</t>
  </si>
  <si>
    <t>5246043613</t>
  </si>
  <si>
    <t>27589213</t>
  </si>
  <si>
    <t>ООО "БТТ"</t>
  </si>
  <si>
    <t>5244023717</t>
  </si>
  <si>
    <t>26358178</t>
  </si>
  <si>
    <t>ООО "БУМИ"</t>
  </si>
  <si>
    <t>5222014282</t>
  </si>
  <si>
    <t>28460875</t>
  </si>
  <si>
    <t>ООО "БЭФ"</t>
  </si>
  <si>
    <t>5246043638</t>
  </si>
  <si>
    <t>26552258</t>
  </si>
  <si>
    <t>ООО "Богородский завод домостроительных материалов"</t>
  </si>
  <si>
    <t>5245012524</t>
  </si>
  <si>
    <t>28013687</t>
  </si>
  <si>
    <t>ООО "Бор Инвест"</t>
  </si>
  <si>
    <t>5246041888</t>
  </si>
  <si>
    <t>28460965</t>
  </si>
  <si>
    <t>ООО "Бор Теплоэнерго"</t>
  </si>
  <si>
    <t>5246043589</t>
  </si>
  <si>
    <t>28500820</t>
  </si>
  <si>
    <t>ООО "Бугровские мельницы"</t>
  </si>
  <si>
    <t>5257071563</t>
  </si>
  <si>
    <t>30848786</t>
  </si>
  <si>
    <t>5258131649</t>
  </si>
  <si>
    <t>31197101</t>
  </si>
  <si>
    <t>5262357310</t>
  </si>
  <si>
    <t>26358491</t>
  </si>
  <si>
    <t>ООО "Бутурлинское жилищно-коммунальное хозяйство"</t>
  </si>
  <si>
    <t>5205004630</t>
  </si>
  <si>
    <t>520501001</t>
  </si>
  <si>
    <t>31211396</t>
  </si>
  <si>
    <t>ООО "ВЕРУС ГРУПП"</t>
  </si>
  <si>
    <t>5257173928</t>
  </si>
  <si>
    <t>26553578</t>
  </si>
  <si>
    <t>ООО "ВМЗ-Универсал"</t>
  </si>
  <si>
    <t>5247017863</t>
  </si>
  <si>
    <t>31187851</t>
  </si>
  <si>
    <t>ООО "ВОЛГАРЕСУРС"</t>
  </si>
  <si>
    <t>5244031394</t>
  </si>
  <si>
    <t>26766900</t>
  </si>
  <si>
    <t>ООО "Вадская ТК"</t>
  </si>
  <si>
    <t>5206024935</t>
  </si>
  <si>
    <t>520601001</t>
  </si>
  <si>
    <t>28425169</t>
  </si>
  <si>
    <t>ООО "Веста"</t>
  </si>
  <si>
    <t>5251008188</t>
  </si>
  <si>
    <t>27782735</t>
  </si>
  <si>
    <t>ООО "Ветлужская ТК"</t>
  </si>
  <si>
    <t>5209005786</t>
  </si>
  <si>
    <t>31110429</t>
  </si>
  <si>
    <t>ООО "Виктория"</t>
  </si>
  <si>
    <t>5257002249</t>
  </si>
  <si>
    <t>05-12-2002 00:00:00</t>
  </si>
  <si>
    <t>26373553</t>
  </si>
  <si>
    <t>ООО "Водоканал"</t>
  </si>
  <si>
    <t>5235006585</t>
  </si>
  <si>
    <t>26555521</t>
  </si>
  <si>
    <t>5236007711</t>
  </si>
  <si>
    <t>27909040</t>
  </si>
  <si>
    <t>ООО "Вознесенский теплосервис"</t>
  </si>
  <si>
    <t>5210000359</t>
  </si>
  <si>
    <t>26358298</t>
  </si>
  <si>
    <t>ООО "Волготрансгазстроймонтаж"</t>
  </si>
  <si>
    <t>5245008630</t>
  </si>
  <si>
    <t>26357017</t>
  </si>
  <si>
    <t>ООО "Волгоэлектросеть-НН"</t>
  </si>
  <si>
    <t>5246041687</t>
  </si>
  <si>
    <t>28037674</t>
  </si>
  <si>
    <t>ООО "Воскресенский ЛПК "Сталекс"</t>
  </si>
  <si>
    <t>5212006885</t>
  </si>
  <si>
    <t>31026167</t>
  </si>
  <si>
    <t>ООО "Восход"</t>
  </si>
  <si>
    <t>5207016711</t>
  </si>
  <si>
    <t>26774403</t>
  </si>
  <si>
    <t>ООО "Восходкомин"</t>
  </si>
  <si>
    <t>5207013252</t>
  </si>
  <si>
    <t>26358435</t>
  </si>
  <si>
    <t>ООО "Высоковский кирпичный завод+"</t>
  </si>
  <si>
    <t>5260108580</t>
  </si>
  <si>
    <t>26373418</t>
  </si>
  <si>
    <t>ООО "Гагинское ЖКХ"</t>
  </si>
  <si>
    <t>5213004143</t>
  </si>
  <si>
    <t>521301001</t>
  </si>
  <si>
    <t>27866190</t>
  </si>
  <si>
    <t>ООО "Генерация тепла"</t>
  </si>
  <si>
    <t>5258103070</t>
  </si>
  <si>
    <t>28502351</t>
  </si>
  <si>
    <t>ООО "Гефест"</t>
  </si>
  <si>
    <t>5239010310</t>
  </si>
  <si>
    <t>26358452</t>
  </si>
  <si>
    <t>ООО "Городецкий судоремонтный завод"</t>
  </si>
  <si>
    <t>5260142895</t>
  </si>
  <si>
    <t>30385011</t>
  </si>
  <si>
    <t>ООО "Гранит"</t>
  </si>
  <si>
    <t>5260182440</t>
  </si>
  <si>
    <t>26556543</t>
  </si>
  <si>
    <t>ООО "ГремячевТепло"</t>
  </si>
  <si>
    <t>5260262455</t>
  </si>
  <si>
    <t>30854354</t>
  </si>
  <si>
    <t>ООО "ДЕМЕТРА"</t>
  </si>
  <si>
    <t>5260235420</t>
  </si>
  <si>
    <t>30390705</t>
  </si>
  <si>
    <t>ООО "ДеКом"</t>
  </si>
  <si>
    <t>5258106233</t>
  </si>
  <si>
    <t>28265659</t>
  </si>
  <si>
    <t>ООО "Дзержинсктеплогаз"</t>
  </si>
  <si>
    <t>5249123377</t>
  </si>
  <si>
    <t>31196698</t>
  </si>
  <si>
    <t>ООО "ЖБС-5"</t>
  </si>
  <si>
    <t>5263130707</t>
  </si>
  <si>
    <t>28869779</t>
  </si>
  <si>
    <t>ООО "ЖДАНОВСКИЙ"</t>
  </si>
  <si>
    <t>5252033363</t>
  </si>
  <si>
    <t>28091842</t>
  </si>
  <si>
    <t>ООО "ЖКС"</t>
  </si>
  <si>
    <t>5223034676</t>
  </si>
  <si>
    <t>26557165</t>
  </si>
  <si>
    <t>ООО "Жилкомсервис"</t>
  </si>
  <si>
    <t>5228055711</t>
  </si>
  <si>
    <t>28858492</t>
  </si>
  <si>
    <t>ООО "ЗЕНИТ ЭНЕРГО"</t>
  </si>
  <si>
    <t>5262305560</t>
  </si>
  <si>
    <t>08-09-2014 00:00:00</t>
  </si>
  <si>
    <t>26562570</t>
  </si>
  <si>
    <t>ООО "Заводские сети"</t>
  </si>
  <si>
    <t>5256049340</t>
  </si>
  <si>
    <t>26322342</t>
  </si>
  <si>
    <t>ООО "Зефс-энерго"</t>
  </si>
  <si>
    <t>5258049909</t>
  </si>
  <si>
    <t>28460903</t>
  </si>
  <si>
    <t>ООО "ИТ"</t>
  </si>
  <si>
    <t>5246043596</t>
  </si>
  <si>
    <t>28821602</t>
  </si>
  <si>
    <t>ООО "Интер"</t>
  </si>
  <si>
    <t>5250060280</t>
  </si>
  <si>
    <t>31061810</t>
  </si>
  <si>
    <t>ООО "КАПИТАЛ-МЕНЕДЖМЕНТ"</t>
  </si>
  <si>
    <t>5258135717</t>
  </si>
  <si>
    <t>26358471</t>
  </si>
  <si>
    <t>ООО "КЛАСС ПЛЮС"</t>
  </si>
  <si>
    <t>5261106233</t>
  </si>
  <si>
    <t>30801688</t>
  </si>
  <si>
    <t>ООО "КМ ЭНЕРГО"</t>
  </si>
  <si>
    <t>5262299002</t>
  </si>
  <si>
    <t>30854345</t>
  </si>
  <si>
    <t>ООО "КОММУНАЛЬЩИК-НН"</t>
  </si>
  <si>
    <t>5245027023</t>
  </si>
  <si>
    <t>19-10-2015 00:00:00</t>
  </si>
  <si>
    <t>28815743</t>
  </si>
  <si>
    <t>ООО "КСК"</t>
  </si>
  <si>
    <t>5256122751</t>
  </si>
  <si>
    <t>28871053</t>
  </si>
  <si>
    <t>ООО "Капролактам-Энерго"</t>
  </si>
  <si>
    <t>5249133382</t>
  </si>
  <si>
    <t>28043750</t>
  </si>
  <si>
    <t>ООО "Княгининский Стройгаз"</t>
  </si>
  <si>
    <t>5217003648</t>
  </si>
  <si>
    <t>26358436</t>
  </si>
  <si>
    <t>ООО "Ковчег-НН"</t>
  </si>
  <si>
    <t>5260079227</t>
  </si>
  <si>
    <t>26358102</t>
  </si>
  <si>
    <t>ООО "КомСервис"</t>
  </si>
  <si>
    <t>5208005141</t>
  </si>
  <si>
    <t>520801001</t>
  </si>
  <si>
    <t>27670979</t>
  </si>
  <si>
    <t>ООО "КомСервис-Т р.п. Вача"</t>
  </si>
  <si>
    <t>5208005166</t>
  </si>
  <si>
    <t>13-09-2011 00:00:00</t>
  </si>
  <si>
    <t>26358104</t>
  </si>
  <si>
    <t>ООО "Коммунальник"</t>
  </si>
  <si>
    <t>5209005634</t>
  </si>
  <si>
    <t>28451400</t>
  </si>
  <si>
    <t>5225004677</t>
  </si>
  <si>
    <t>15-04-2005 00:00:00</t>
  </si>
  <si>
    <t>27566780</t>
  </si>
  <si>
    <t>ООО "Коммунальщик"</t>
  </si>
  <si>
    <t>5245017794</t>
  </si>
  <si>
    <t>28455154</t>
  </si>
  <si>
    <t>ООО "Коммунсервис"</t>
  </si>
  <si>
    <t>5235007356</t>
  </si>
  <si>
    <t>27619705</t>
  </si>
  <si>
    <t>ООО "Комсервис-Т"</t>
  </si>
  <si>
    <t>5208004846</t>
  </si>
  <si>
    <t>26358111</t>
  </si>
  <si>
    <t>ООО "Кузьмияр"</t>
  </si>
  <si>
    <t>5211001210</t>
  </si>
  <si>
    <t>30939581</t>
  </si>
  <si>
    <t>ООО "ЛЕСПРОМ"</t>
  </si>
  <si>
    <t>5234004176</t>
  </si>
  <si>
    <t>26413215</t>
  </si>
  <si>
    <t>ООО "ЛУКОЙЛ-ЭНЕРГОСЕТИ"</t>
  </si>
  <si>
    <t>5260230051</t>
  </si>
  <si>
    <t>26358451</t>
  </si>
  <si>
    <t>ООО "Лукойл-Волганефтепродукт"</t>
  </si>
  <si>
    <t>5260136595</t>
  </si>
  <si>
    <t>26358402</t>
  </si>
  <si>
    <t>ООО "МУРАВЬИНЫЕ ЦЕНЫ"</t>
  </si>
  <si>
    <t>5257041664</t>
  </si>
  <si>
    <t>28457679</t>
  </si>
  <si>
    <t>ООО "Мухтоловское ЖКХ"</t>
  </si>
  <si>
    <t>5201000264</t>
  </si>
  <si>
    <t>03-07-2012 00:00:00</t>
  </si>
  <si>
    <t>26555644</t>
  </si>
  <si>
    <t>ООО "НЗ "СТАРТ"</t>
  </si>
  <si>
    <t>5262154550</t>
  </si>
  <si>
    <t>23-08-2006 00:00:00</t>
  </si>
  <si>
    <t>27567031</t>
  </si>
  <si>
    <t>ООО "НОРМА"</t>
  </si>
  <si>
    <t>5261015233</t>
  </si>
  <si>
    <t>19-12-2008 00:00:00</t>
  </si>
  <si>
    <t>26358430</t>
  </si>
  <si>
    <t>ООО "НПК "Скрудж"</t>
  </si>
  <si>
    <t>5260029385</t>
  </si>
  <si>
    <t>31212674</t>
  </si>
  <si>
    <t>ООО "НТЦ"</t>
  </si>
  <si>
    <t>5223035415</t>
  </si>
  <si>
    <t>05-09-2018 00:00:00</t>
  </si>
  <si>
    <t>27577409</t>
  </si>
  <si>
    <t>ООО "Навашинская Тепло-Энергетическая компания"</t>
  </si>
  <si>
    <t>5236008144</t>
  </si>
  <si>
    <t>26555147</t>
  </si>
  <si>
    <t>ООО "Нижегородтеплогаз"</t>
  </si>
  <si>
    <t>5262068407</t>
  </si>
  <si>
    <t>26551993</t>
  </si>
  <si>
    <t>ООО "Нижновтеплоэнерго"</t>
  </si>
  <si>
    <t>5257079570</t>
  </si>
  <si>
    <t>26758070</t>
  </si>
  <si>
    <t>ООО "Никола"</t>
  </si>
  <si>
    <t>5228056095</t>
  </si>
  <si>
    <t>27909014</t>
  </si>
  <si>
    <t>ООО "Николь-Пак Империал"</t>
  </si>
  <si>
    <t>5258044065</t>
  </si>
  <si>
    <t>04-10-2002 00:00:00</t>
  </si>
  <si>
    <t>26765266</t>
  </si>
  <si>
    <t>ООО "НоваТЭК-Чкаловск"</t>
  </si>
  <si>
    <t>5236008218</t>
  </si>
  <si>
    <t>28942293</t>
  </si>
  <si>
    <t>ООО "ОКАТЕПЛОСЕРВИС"</t>
  </si>
  <si>
    <t>5214011802</t>
  </si>
  <si>
    <t>26358434</t>
  </si>
  <si>
    <t>ООО "Оздоровительный комплекс "Молодость"</t>
  </si>
  <si>
    <t>5260069067</t>
  </si>
  <si>
    <t>26552228</t>
  </si>
  <si>
    <t>ООО "ОканитТеплоЭнерго"</t>
  </si>
  <si>
    <t>5245016222</t>
  </si>
  <si>
    <t>28869759</t>
  </si>
  <si>
    <t>ООО "ПАВЛОВОТЕПЛОЭНЕРГО"</t>
  </si>
  <si>
    <t>5252033370</t>
  </si>
  <si>
    <t>31023647</t>
  </si>
  <si>
    <t>ООО "ПАТРИОТ"</t>
  </si>
  <si>
    <t>2457062546</t>
  </si>
  <si>
    <t>27-09-2006 00:00:00</t>
  </si>
  <si>
    <t>26358482</t>
  </si>
  <si>
    <t>ООО "ПКП "Энергетика"</t>
  </si>
  <si>
    <t>5262073742</t>
  </si>
  <si>
    <t>27774371</t>
  </si>
  <si>
    <t>ООО "Парус"</t>
  </si>
  <si>
    <t>5246038740</t>
  </si>
  <si>
    <t>28951517</t>
  </si>
  <si>
    <t>ООО "Поволжье - Ресурс"</t>
  </si>
  <si>
    <t>5209005539</t>
  </si>
  <si>
    <t>28459341</t>
  </si>
  <si>
    <t>ООО "Политек НН"</t>
  </si>
  <si>
    <t>5260319133</t>
  </si>
  <si>
    <t>26551997</t>
  </si>
  <si>
    <t>ООО "Политерм"</t>
  </si>
  <si>
    <t>5236006235</t>
  </si>
  <si>
    <t>26755303</t>
  </si>
  <si>
    <t>ООО "Приволжье Энергия"</t>
  </si>
  <si>
    <t>5260137655</t>
  </si>
  <si>
    <t>27719695</t>
  </si>
  <si>
    <t>ООО "ПримаЭнерго"</t>
  </si>
  <si>
    <t>5259069383</t>
  </si>
  <si>
    <t>28455277</t>
  </si>
  <si>
    <t>ООО "Промтепло"</t>
  </si>
  <si>
    <t>5251009826</t>
  </si>
  <si>
    <t>28459321</t>
  </si>
  <si>
    <t>ООО "Промэнерго"</t>
  </si>
  <si>
    <t>5260327649</t>
  </si>
  <si>
    <t>26651300</t>
  </si>
  <si>
    <t>ООО "ПрофТепло"</t>
  </si>
  <si>
    <t>5202007216</t>
  </si>
  <si>
    <t>520201001</t>
  </si>
  <si>
    <t>26766778</t>
  </si>
  <si>
    <t>ООО "Профит Инвест"</t>
  </si>
  <si>
    <t>4101103970</t>
  </si>
  <si>
    <t>526043001</t>
  </si>
  <si>
    <t>28425154</t>
  </si>
  <si>
    <t>ООО "Профит"</t>
  </si>
  <si>
    <t>5262287335</t>
  </si>
  <si>
    <t>26829810</t>
  </si>
  <si>
    <t>ООО "РАСКО-Энергосервис"</t>
  </si>
  <si>
    <t>5259033115</t>
  </si>
  <si>
    <t>30953148</t>
  </si>
  <si>
    <t>ООО "РЕМОНТНИК"</t>
  </si>
  <si>
    <t>5222071530</t>
  </si>
  <si>
    <t>31193125</t>
  </si>
  <si>
    <t>ООО "РИКОР ЭНЕРГО"</t>
  </si>
  <si>
    <t>5243036135</t>
  </si>
  <si>
    <t>524303613</t>
  </si>
  <si>
    <t>30884490</t>
  </si>
  <si>
    <t>ООО "РУССКИЙ СТАНДАРТ"</t>
  </si>
  <si>
    <t>5260403297</t>
  </si>
  <si>
    <t>12-01-2015 00:00:00</t>
  </si>
  <si>
    <t>26650748</t>
  </si>
  <si>
    <t>ООО "РегионРесурс"</t>
  </si>
  <si>
    <t>5252023559</t>
  </si>
  <si>
    <t>26654120</t>
  </si>
  <si>
    <t>ООО "Ресурс"</t>
  </si>
  <si>
    <t>5225005769</t>
  </si>
  <si>
    <t>26358404</t>
  </si>
  <si>
    <t>ООО "СК-НН"</t>
  </si>
  <si>
    <t>5257057777</t>
  </si>
  <si>
    <t>31222003</t>
  </si>
  <si>
    <t>ООО "СПЕКТР"</t>
  </si>
  <si>
    <t>7716643855</t>
  </si>
  <si>
    <t>772201001</t>
  </si>
  <si>
    <t>26640583</t>
  </si>
  <si>
    <t>ООО "СТН-Энергосети"</t>
  </si>
  <si>
    <t>5260283448</t>
  </si>
  <si>
    <t>31023655</t>
  </si>
  <si>
    <t>ООО "СТРОИТЕЛЬНО - ЭКСПЛУАТАЦИОННОЕ УПРАВЛЕНИЕ "ФУНДАМЕНТСТРОЙ - 6"</t>
  </si>
  <si>
    <t>7712103714</t>
  </si>
  <si>
    <t>774301001</t>
  </si>
  <si>
    <t>22-01-1999 00:00:00</t>
  </si>
  <si>
    <t>26551208</t>
  </si>
  <si>
    <t>ООО "Санаторий "Городецкий"</t>
  </si>
  <si>
    <t>5248013357</t>
  </si>
  <si>
    <t>13-10-1999 00:00:00</t>
  </si>
  <si>
    <t>26358443</t>
  </si>
  <si>
    <t>ООО "Санаторий "Зеленый город"</t>
  </si>
  <si>
    <t>5260082406</t>
  </si>
  <si>
    <t>26358429</t>
  </si>
  <si>
    <t>ООО "Санаторий им. ВЦСПС"</t>
  </si>
  <si>
    <t>5260082300</t>
  </si>
  <si>
    <t>26358122</t>
  </si>
  <si>
    <t>ООО "Сеймовские мельницы"</t>
  </si>
  <si>
    <t>5214007940</t>
  </si>
  <si>
    <t>27577432</t>
  </si>
  <si>
    <t>ООО "Сетка-Энерго"</t>
  </si>
  <si>
    <t>5249021833</t>
  </si>
  <si>
    <t>24-01-2012 00:00:00</t>
  </si>
  <si>
    <t>27572131</t>
  </si>
  <si>
    <t>28049303</t>
  </si>
  <si>
    <t>ООО "Синтез ОКА-ЭНЕРГО"</t>
  </si>
  <si>
    <t>5249121154</t>
  </si>
  <si>
    <t>28272676</t>
  </si>
  <si>
    <t>ООО "СнабСпецПром"</t>
  </si>
  <si>
    <t>5260208384</t>
  </si>
  <si>
    <t>26551991</t>
  </si>
  <si>
    <t>ООО "Сокольские тепловые системы"</t>
  </si>
  <si>
    <t>5240004022</t>
  </si>
  <si>
    <t>26555552</t>
  </si>
  <si>
    <t>ООО "Старт-Строй"</t>
  </si>
  <si>
    <t>5262059353</t>
  </si>
  <si>
    <t>31061778</t>
  </si>
  <si>
    <t>ООО "Стройэнергомонтаж"</t>
  </si>
  <si>
    <t>5260356760</t>
  </si>
  <si>
    <t>27322384</t>
  </si>
  <si>
    <t>ООО "Сухобезводнинское ЖКХ"</t>
  </si>
  <si>
    <t>5228056070</t>
  </si>
  <si>
    <t>27580815</t>
  </si>
  <si>
    <t>ООО "Сява ЖКУ"</t>
  </si>
  <si>
    <t>5239010053</t>
  </si>
  <si>
    <t>31166873</t>
  </si>
  <si>
    <t>ООО "ТГС"</t>
  </si>
  <si>
    <t>5262351051</t>
  </si>
  <si>
    <t>27582693</t>
  </si>
  <si>
    <t>ООО "ТД "Нижегородский"</t>
  </si>
  <si>
    <t>5256095441</t>
  </si>
  <si>
    <t>31196714</t>
  </si>
  <si>
    <t>ООО "ТЕПЛО ПЛЮС"</t>
  </si>
  <si>
    <t>5261113456</t>
  </si>
  <si>
    <t>30376603</t>
  </si>
  <si>
    <t>ООО "ТК "Ждановский"</t>
  </si>
  <si>
    <t>5250047473</t>
  </si>
  <si>
    <t>30989316</t>
  </si>
  <si>
    <t>ООО "ТОПЛИВНАЯ КОМПАНИЯ"</t>
  </si>
  <si>
    <t>5252041075</t>
  </si>
  <si>
    <t>30926564</t>
  </si>
  <si>
    <t>ООО "ТЭ"</t>
  </si>
  <si>
    <t>5245028154</t>
  </si>
  <si>
    <t>28424890</t>
  </si>
  <si>
    <t>ООО "ТЭК"</t>
  </si>
  <si>
    <t>5262291250</t>
  </si>
  <si>
    <t>27784821</t>
  </si>
  <si>
    <t>ООО "Тепло"</t>
  </si>
  <si>
    <t>5239010078</t>
  </si>
  <si>
    <t>26358313</t>
  </si>
  <si>
    <t>5246024402</t>
  </si>
  <si>
    <t>26553469</t>
  </si>
  <si>
    <t>ООО "ТеплоЭнергетическая Компания"</t>
  </si>
  <si>
    <t>5252022210</t>
  </si>
  <si>
    <t>28460888</t>
  </si>
  <si>
    <t>ООО "Тепловик"</t>
  </si>
  <si>
    <t>5246043606</t>
  </si>
  <si>
    <t>26358085</t>
  </si>
  <si>
    <t>ООО "Тепловые сети Арзамасского района"</t>
  </si>
  <si>
    <t>5202010410</t>
  </si>
  <si>
    <t>26760360</t>
  </si>
  <si>
    <t>ООО "Тепловые сети"</t>
  </si>
  <si>
    <t>5201030205</t>
  </si>
  <si>
    <t>26550878</t>
  </si>
  <si>
    <t>5212007350</t>
  </si>
  <si>
    <t>26648937</t>
  </si>
  <si>
    <t>ООО "Теплосервис"</t>
  </si>
  <si>
    <t>5239010021</t>
  </si>
  <si>
    <t>26358446</t>
  </si>
  <si>
    <t>5260113326</t>
  </si>
  <si>
    <t>27670983</t>
  </si>
  <si>
    <t>ООО "Теплосети"</t>
  </si>
  <si>
    <t>5212510588</t>
  </si>
  <si>
    <t>16-11-2010 00:00:00</t>
  </si>
  <si>
    <t>26358260</t>
  </si>
  <si>
    <t>5237003540</t>
  </si>
  <si>
    <t>27967327</t>
  </si>
  <si>
    <t>5256112714</t>
  </si>
  <si>
    <t>27965855</t>
  </si>
  <si>
    <t>ООО "Теплоцентраль"</t>
  </si>
  <si>
    <t>5212510387</t>
  </si>
  <si>
    <t>26776528</t>
  </si>
  <si>
    <t>ООО "Теплоэнерго"</t>
  </si>
  <si>
    <t>5216017905</t>
  </si>
  <si>
    <t>26555812</t>
  </si>
  <si>
    <t>ООО "Теплояр"</t>
  </si>
  <si>
    <t>5251112608</t>
  </si>
  <si>
    <t>26811759</t>
  </si>
  <si>
    <t>ООО "Термаль"</t>
  </si>
  <si>
    <t>5250050892</t>
  </si>
  <si>
    <t>30802627</t>
  </si>
  <si>
    <t>ООО "ТермоТрон"</t>
  </si>
  <si>
    <t>5024159342</t>
  </si>
  <si>
    <t>502401001</t>
  </si>
  <si>
    <t>02-11-2015 00:00:00</t>
  </si>
  <si>
    <t>26358312</t>
  </si>
  <si>
    <t>ООО "Техноэнергосервис"</t>
  </si>
  <si>
    <t>5246022243</t>
  </si>
  <si>
    <t>26555345</t>
  </si>
  <si>
    <t>ООО "Торговый Дом "Континент"</t>
  </si>
  <si>
    <t>5239008551</t>
  </si>
  <si>
    <t>26555334</t>
  </si>
  <si>
    <t>ООО "Тосол-Синтез-Энерго"</t>
  </si>
  <si>
    <t>5249091260</t>
  </si>
  <si>
    <t>30905542</t>
  </si>
  <si>
    <t>ООО "УК "НОКК"</t>
  </si>
  <si>
    <t>7714740243</t>
  </si>
  <si>
    <t>28942302</t>
  </si>
  <si>
    <t>ООО "УПРАВЛЯЮЩАЯ КОМПАНИЯ"</t>
  </si>
  <si>
    <t>5214010816</t>
  </si>
  <si>
    <t>26551783</t>
  </si>
  <si>
    <t>ООО "УПСМ"</t>
  </si>
  <si>
    <t>5227004584</t>
  </si>
  <si>
    <t>26358251</t>
  </si>
  <si>
    <t>ООО "Уренская швейная фабрика"</t>
  </si>
  <si>
    <t>5235004820</t>
  </si>
  <si>
    <t>26373549</t>
  </si>
  <si>
    <t>ООО "Устакоммунсервис"</t>
  </si>
  <si>
    <t>5235006578</t>
  </si>
  <si>
    <t>27632973</t>
  </si>
  <si>
    <t>ООО "ФСК "Энерго Строй"</t>
  </si>
  <si>
    <t>5257055240</t>
  </si>
  <si>
    <t>26951224</t>
  </si>
  <si>
    <t>5261035060</t>
  </si>
  <si>
    <t>27371870</t>
  </si>
  <si>
    <t>ООО "Фирма "СК-Интер"</t>
  </si>
  <si>
    <t>5250051511</t>
  </si>
  <si>
    <t>26358445</t>
  </si>
  <si>
    <t>ООО "ЦТО "Меркурий"</t>
  </si>
  <si>
    <t>5260096462</t>
  </si>
  <si>
    <t>26358492</t>
  </si>
  <si>
    <t>ООО "Цитрон"</t>
  </si>
  <si>
    <t>5260055272</t>
  </si>
  <si>
    <t>28045871</t>
  </si>
  <si>
    <t>ООО "Чкаловская теплоснабжающая компания"</t>
  </si>
  <si>
    <t>5263091617</t>
  </si>
  <si>
    <t>26820229</t>
  </si>
  <si>
    <t>ООО "ШВиК"</t>
  </si>
  <si>
    <t>5263080735</t>
  </si>
  <si>
    <t>26358262</t>
  </si>
  <si>
    <t>ООО "Шатковский завод нормалей"</t>
  </si>
  <si>
    <t>5238004755</t>
  </si>
  <si>
    <t>30437014</t>
  </si>
  <si>
    <t>ООО "ЭКОТЕПЛОСЕРВИС-КСТОВО"</t>
  </si>
  <si>
    <t>5260393708</t>
  </si>
  <si>
    <t>30869191</t>
  </si>
  <si>
    <t>ООО "ЭЛЕКТРОМАШ-РЕСУРС"</t>
  </si>
  <si>
    <t>5263121710</t>
  </si>
  <si>
    <t>30830889</t>
  </si>
  <si>
    <t>ООО "ЭЛКОСТ"</t>
  </si>
  <si>
    <t>5257141193</t>
  </si>
  <si>
    <t>30871726</t>
  </si>
  <si>
    <t>ООО "ЭНЕРГИЯ"</t>
  </si>
  <si>
    <t>5259125630</t>
  </si>
  <si>
    <t>18-08-2016 00:00:00</t>
  </si>
  <si>
    <t>30957617</t>
  </si>
  <si>
    <t>ООО "ЭНЕРДЖИПРО-НН"</t>
  </si>
  <si>
    <t>5260439649</t>
  </si>
  <si>
    <t>27599100</t>
  </si>
  <si>
    <t>ООО "ЭкоТеплоСервис-Семенов"</t>
  </si>
  <si>
    <t>5228055662</t>
  </si>
  <si>
    <t>28053587</t>
  </si>
  <si>
    <t>ООО "ЭкоТеплосервис-Шахунья"</t>
  </si>
  <si>
    <t>5239009837</t>
  </si>
  <si>
    <t>30852549</t>
  </si>
  <si>
    <t>ООО "Электромаш-Энерго"</t>
  </si>
  <si>
    <t>5263121702</t>
  </si>
  <si>
    <t>28139704</t>
  </si>
  <si>
    <t>ООО "Энергетика"</t>
  </si>
  <si>
    <t>5260342407</t>
  </si>
  <si>
    <t>26358453</t>
  </si>
  <si>
    <t>ООО "Энергия"</t>
  </si>
  <si>
    <t>5260171247</t>
  </si>
  <si>
    <t>28869770</t>
  </si>
  <si>
    <t>ООО "ЭнергоПром"</t>
  </si>
  <si>
    <t>5252033229</t>
  </si>
  <si>
    <t>26358455</t>
  </si>
  <si>
    <t>ООО "Энергосервис"</t>
  </si>
  <si>
    <t>5260178764</t>
  </si>
  <si>
    <t>26358386</t>
  </si>
  <si>
    <t>ООО "Энергосети"</t>
  </si>
  <si>
    <t>5256070704</t>
  </si>
  <si>
    <t>27583800</t>
  </si>
  <si>
    <t>ООО "Энерготранс"</t>
  </si>
  <si>
    <t>5249107583</t>
  </si>
  <si>
    <t>26555548</t>
  </si>
  <si>
    <t>ООО "Энергоцентр"</t>
  </si>
  <si>
    <t>5260185289</t>
  </si>
  <si>
    <t>30839410</t>
  </si>
  <si>
    <t>ООО "ЭнерджиПром-НН"</t>
  </si>
  <si>
    <t>5260386563</t>
  </si>
  <si>
    <t>23-05-2014 00:00:00</t>
  </si>
  <si>
    <t>26776525</t>
  </si>
  <si>
    <t>ООО «Коммунальные системы»</t>
  </si>
  <si>
    <t>5216017912</t>
  </si>
  <si>
    <t>26358378</t>
  </si>
  <si>
    <t>ООО Агрофирма "Павловская"</t>
  </si>
  <si>
    <t>5252011169</t>
  </si>
  <si>
    <t>26358161</t>
  </si>
  <si>
    <t>ООО МУП "Коммунальник"</t>
  </si>
  <si>
    <t>5219005633</t>
  </si>
  <si>
    <t>26756550</t>
  </si>
  <si>
    <t>ООО МУП "Коммунресурс"</t>
  </si>
  <si>
    <t>5219382840</t>
  </si>
  <si>
    <t>26951978</t>
  </si>
  <si>
    <t>ООО МУП "Прометей"</t>
  </si>
  <si>
    <t>5219382920</t>
  </si>
  <si>
    <t>26506413</t>
  </si>
  <si>
    <t>ООО НПО "Мехинструмент"</t>
  </si>
  <si>
    <t>5252024087</t>
  </si>
  <si>
    <t>28875534</t>
  </si>
  <si>
    <t>ООО ПКФ "ТЕПЛО"</t>
  </si>
  <si>
    <t>5251009953</t>
  </si>
  <si>
    <t>30436416</t>
  </si>
  <si>
    <t>ООО СК "Холдинг НН"</t>
  </si>
  <si>
    <t>5258090470</t>
  </si>
  <si>
    <t>26358479</t>
  </si>
  <si>
    <t>ООО Торговое предприятие "Нижегородец"</t>
  </si>
  <si>
    <t>5254017367</t>
  </si>
  <si>
    <t>28448150</t>
  </si>
  <si>
    <t>ООО УК "Жилкомсервис"</t>
  </si>
  <si>
    <t>5234004793</t>
  </si>
  <si>
    <t>26358079</t>
  </si>
  <si>
    <t>ООО ФИРМА "МУХТОЛОВСКАЯ СПЕЦОДЕЖДА"</t>
  </si>
  <si>
    <t>5201000867</t>
  </si>
  <si>
    <t>26358428</t>
  </si>
  <si>
    <t>ООО ФИРМА "НИЖЕГОРОДСТРОЙ"</t>
  </si>
  <si>
    <t>5260007487</t>
  </si>
  <si>
    <t>05-11-2002 00:00:00</t>
  </si>
  <si>
    <t>28871081</t>
  </si>
  <si>
    <t>ООО строительная компания БЗДСМ</t>
  </si>
  <si>
    <t>5245012531</t>
  </si>
  <si>
    <t>26555523</t>
  </si>
  <si>
    <t>ООО фирма "Вика"</t>
  </si>
  <si>
    <t>5256001059</t>
  </si>
  <si>
    <t>30359845</t>
  </si>
  <si>
    <t>ОП "Нижегородское" АО "Главное управление жилищно-коммунального хозяйства"</t>
  </si>
  <si>
    <t>26358280</t>
  </si>
  <si>
    <t>5243001767</t>
  </si>
  <si>
    <t>18-03-1993 00:00:00</t>
  </si>
  <si>
    <t>26358077</t>
  </si>
  <si>
    <t>ПАО "ГАЗПРОМ ГАЗОРАСПРЕДЕЛЕНИЕ НИЖНИЙ НОВГОРОД"</t>
  </si>
  <si>
    <t>5200000102</t>
  </si>
  <si>
    <t>13-01-1994 00:00:00</t>
  </si>
  <si>
    <t>26358397</t>
  </si>
  <si>
    <t>5257005049</t>
  </si>
  <si>
    <t>15-10-1993 00:00:00</t>
  </si>
  <si>
    <t>26322338</t>
  </si>
  <si>
    <t>ПАО "ЗМЗ"</t>
  </si>
  <si>
    <t>5248004137</t>
  </si>
  <si>
    <t>26322359</t>
  </si>
  <si>
    <t>ПАО "Завод "Красное Сормово"</t>
  </si>
  <si>
    <t>5263006629</t>
  </si>
  <si>
    <t>26358385</t>
  </si>
  <si>
    <t>5256045754</t>
  </si>
  <si>
    <t>26358362</t>
  </si>
  <si>
    <t>ПАО "МИТРА"</t>
  </si>
  <si>
    <t>5252000456</t>
  </si>
  <si>
    <t>26506400</t>
  </si>
  <si>
    <t>ПАО "МРСК Центра и Приволжья" филиал "Нижновэнерго"</t>
  </si>
  <si>
    <t>5260200603</t>
  </si>
  <si>
    <t>526002001</t>
  </si>
  <si>
    <t>26358466</t>
  </si>
  <si>
    <t>ПАО "НИТЕЛ"</t>
  </si>
  <si>
    <t>5261001745</t>
  </si>
  <si>
    <t>29-10-1992 00:00:00</t>
  </si>
  <si>
    <t>26322360</t>
  </si>
  <si>
    <t>5259008768</t>
  </si>
  <si>
    <t>26358399</t>
  </si>
  <si>
    <t>ПАО "Нормаль"</t>
  </si>
  <si>
    <t>5257005345</t>
  </si>
  <si>
    <t>26380702</t>
  </si>
  <si>
    <t>ПАО "ПАВЛОВСКИЙ АВТОБУС"</t>
  </si>
  <si>
    <t>5252000350</t>
  </si>
  <si>
    <t>26358358</t>
  </si>
  <si>
    <t>ПАО "РУСПОЛИМЕТ"</t>
  </si>
  <si>
    <t>5251008501</t>
  </si>
  <si>
    <t>26358101</t>
  </si>
  <si>
    <t>ПАО "ТРУД"</t>
  </si>
  <si>
    <t>5208000834</t>
  </si>
  <si>
    <t>26358282</t>
  </si>
  <si>
    <t>ПАО АНПП "ТЕМП-АВИА"</t>
  </si>
  <si>
    <t>5243001887</t>
  </si>
  <si>
    <t>23-07-1998 00:00:00</t>
  </si>
  <si>
    <t>27805620</t>
  </si>
  <si>
    <t>ПО "Техсервис"</t>
  </si>
  <si>
    <t>5219005665</t>
  </si>
  <si>
    <t>26358373</t>
  </si>
  <si>
    <t>Приход Вознесенской церкви г. Павлово</t>
  </si>
  <si>
    <t>5252007780</t>
  </si>
  <si>
    <t>26358159</t>
  </si>
  <si>
    <t>Прудовское МУП ЖКХ</t>
  </si>
  <si>
    <t>5219005129</t>
  </si>
  <si>
    <t>26358256</t>
  </si>
  <si>
    <t>Пуреховское МУП ЖКХ</t>
  </si>
  <si>
    <t>5236002880</t>
  </si>
  <si>
    <t>26358149</t>
  </si>
  <si>
    <t>СПК "Хохлома"</t>
  </si>
  <si>
    <t>5218000784</t>
  </si>
  <si>
    <t>26358126</t>
  </si>
  <si>
    <t>Сарлейское МУМППЖКХ</t>
  </si>
  <si>
    <t>5215000507</t>
  </si>
  <si>
    <t>24-03-2006 00:00:00</t>
  </si>
  <si>
    <t>26449407</t>
  </si>
  <si>
    <t>Свечинский районный телекоммуникационный узел (РТУ) Кировского филиала ОАО "Волгателеком"</t>
  </si>
  <si>
    <t>5260901817</t>
  </si>
  <si>
    <t>432832002</t>
  </si>
  <si>
    <t>24-06-2011 00:00:00</t>
  </si>
  <si>
    <t>27372109</t>
  </si>
  <si>
    <t>Суроватихинское МУМПЖКХ</t>
  </si>
  <si>
    <t>5215000722</t>
  </si>
  <si>
    <t>26358239</t>
  </si>
  <si>
    <t>Уренское РАЙПО</t>
  </si>
  <si>
    <t>5235000135</t>
  </si>
  <si>
    <t>26358433</t>
  </si>
  <si>
    <t>ФГБОУ ДПОС "Нижегородский региональный институт управления и экономики агропромышленного комплекса"</t>
  </si>
  <si>
    <t>5260057343</t>
  </si>
  <si>
    <t>30903763</t>
  </si>
  <si>
    <t>ФГБУ "ЦЖКУ" МИНОБОРОНЫ РОССИИ</t>
  </si>
  <si>
    <t>26358103</t>
  </si>
  <si>
    <t>ФГОУ СПО "Ветлужский лесотехнический техникум"</t>
  </si>
  <si>
    <t>5209002802</t>
  </si>
  <si>
    <t>26896942</t>
  </si>
  <si>
    <t>ФГОУ СПО "Ильино-Заборский сельскохозяйственный техникум"</t>
  </si>
  <si>
    <t>5228002533</t>
  </si>
  <si>
    <t>26358487</t>
  </si>
  <si>
    <t>ФГУП "Завод "Электромаш"</t>
  </si>
  <si>
    <t>5263002110</t>
  </si>
  <si>
    <t>26768505</t>
  </si>
  <si>
    <t>ФГУП "РФЯЦ-ВНИИЭФ"</t>
  </si>
  <si>
    <t>5254001230</t>
  </si>
  <si>
    <t>26555503</t>
  </si>
  <si>
    <t>ФГУП "Российская телевизионная и радиовещательная сеть"</t>
  </si>
  <si>
    <t>7717127211</t>
  </si>
  <si>
    <t>771701000</t>
  </si>
  <si>
    <t>26358465</t>
  </si>
  <si>
    <t>ФГУП "ФНПЦ НИИИС ИМ.Ю.Е.СЕДАКОВА"</t>
  </si>
  <si>
    <t>5261000011</t>
  </si>
  <si>
    <t>26322363</t>
  </si>
  <si>
    <t>ФКП "Завод имени Я.М. Свердлова"</t>
  </si>
  <si>
    <t>5249002485</t>
  </si>
  <si>
    <t>30875411</t>
  </si>
  <si>
    <t>ФКУ ИК-1 ГУФСИН РОССИИ ПО НИЖЕГОРОДСКОЙ ОБЛАСТИ</t>
  </si>
  <si>
    <t>5228007186</t>
  </si>
  <si>
    <t>11-03-2011 00:00:00</t>
  </si>
  <si>
    <t>27967274</t>
  </si>
  <si>
    <t>ФКУ ИК-15 ГУФСИН России по Нижегородской области</t>
  </si>
  <si>
    <t>5206002113</t>
  </si>
  <si>
    <t>30872359</t>
  </si>
  <si>
    <t>ФКУ ИК-17 ГУФСИН РОССИИ ПО НИЖЕГОРОДСКОЙ ОБЛАСТИ</t>
  </si>
  <si>
    <t>5219004157</t>
  </si>
  <si>
    <t>24-06-2015 00:00:00</t>
  </si>
  <si>
    <t>30912070</t>
  </si>
  <si>
    <t>ФКУ ИК-20 ГУФСИН РОССИИ ПО НИЖЕГОРОДСКОЙ ОБЛАСТИ</t>
  </si>
  <si>
    <t>5221003841</t>
  </si>
  <si>
    <t>522101001</t>
  </si>
  <si>
    <t>30870050</t>
  </si>
  <si>
    <t>ФКУ ИК-4 ГУФСИН РОССИИ ПО НИЖЕГОРОДСКОЙ ОБЛАСТИ</t>
  </si>
  <si>
    <t>5234002482</t>
  </si>
  <si>
    <t>30884483</t>
  </si>
  <si>
    <t>ФКУ ИК-6 ГУФСИН РОССИИ ПО НИЖЕГОРОДСКОЙ ОБЛАСТИ</t>
  </si>
  <si>
    <t>5207002300</t>
  </si>
  <si>
    <t>27577557</t>
  </si>
  <si>
    <t>ФКУ ИК-7 ГУФСИН РОССИИ ПО НИЖЕГОРОДСКОЙ ОБЛАСТИ</t>
  </si>
  <si>
    <t>5207002317</t>
  </si>
  <si>
    <t>27577553</t>
  </si>
  <si>
    <t>ФКУ ИК-8 ГУФСИН РОССИИ ПО НИЖЕГОРОДСКОЙ ОБЛАСТИ</t>
  </si>
  <si>
    <t>5234002500</t>
  </si>
  <si>
    <t>26358151</t>
  </si>
  <si>
    <t>ФКУ ЛИУ-3 ГУФСИН РОССИИ ПО НИЖЕГОРОДСКОЙ ОБЛАСТИ</t>
  </si>
  <si>
    <t>5219004125</t>
  </si>
  <si>
    <t>21-03-2011 00:00:00</t>
  </si>
  <si>
    <t>26358372</t>
  </si>
  <si>
    <t>ФКУЗ "ЦВМиР "Горбатов" МВД РФ"</t>
  </si>
  <si>
    <t>5252007589</t>
  </si>
  <si>
    <t>28942868</t>
  </si>
  <si>
    <t>Филиал "Нижегородский" ПАО "Т ПЛЮС"</t>
  </si>
  <si>
    <t>6315376946</t>
  </si>
  <si>
    <t>26485385</t>
  </si>
  <si>
    <t>Филиал "Самарский" ПАО "Т Плюс"</t>
  </si>
  <si>
    <t>631500000</t>
  </si>
  <si>
    <t>01-02-2016 00:00:00</t>
  </si>
  <si>
    <t>26358460</t>
  </si>
  <si>
    <t>Филиал ОАО "Верхневолжские магистральные нефтепроводы" - Горьковское районное нефтепроводное управление</t>
  </si>
  <si>
    <t>5260900725</t>
  </si>
  <si>
    <t>525002001</t>
  </si>
  <si>
    <t>27135237</t>
  </si>
  <si>
    <t>Филиал ОАО "РЭУ" "Курский"</t>
  </si>
  <si>
    <t>7714783092</t>
  </si>
  <si>
    <t>463243001</t>
  </si>
  <si>
    <t>26358441</t>
  </si>
  <si>
    <t>Филиал ООО "Газпром трансгаз Нижний Новгород" - "Инженерно-технический центр"</t>
  </si>
  <si>
    <t>526102005</t>
  </si>
  <si>
    <t>26358439</t>
  </si>
  <si>
    <t>Филиал ООО "Газпром трансгаз Нижний Новгород" - Семеновское ЛПУ МГ</t>
  </si>
  <si>
    <t>522802001</t>
  </si>
  <si>
    <t>27819530</t>
  </si>
  <si>
    <t>Филиал ФГУП "НПО "Микроген" Минздравсоцразвития России в г. Нижний Новгород "Нижегородское предприятие по производству бактерийных препаратов "ИмБио"</t>
  </si>
  <si>
    <t>7722292838</t>
  </si>
  <si>
    <t>28053921</t>
  </si>
  <si>
    <t>филиал ОАО "Газпром трансгаз Нижний Новгород - Управление аварийно-восстановительных работ"</t>
  </si>
  <si>
    <t>526202002</t>
  </si>
  <si>
    <t>№</t>
  </si>
  <si>
    <t>Ардатовский муниципальный район</t>
  </si>
  <si>
    <t>22602000</t>
  </si>
  <si>
    <t>Кужендеевский сельсовет</t>
  </si>
  <si>
    <t>22602424</t>
  </si>
  <si>
    <t>Личадеевский сельсовет</t>
  </si>
  <si>
    <t>22602428</t>
  </si>
  <si>
    <t>Михеевский сельсовет</t>
  </si>
  <si>
    <t>22602432</t>
  </si>
  <si>
    <t>Рабочий поселок Ардатов</t>
  </si>
  <si>
    <t>22602151</t>
  </si>
  <si>
    <t>Рабочий поселок Мухтолово</t>
  </si>
  <si>
    <t>22602155</t>
  </si>
  <si>
    <t>Саконский сельсовет</t>
  </si>
  <si>
    <t>22602436</t>
  </si>
  <si>
    <t>Стексовский сельсовет</t>
  </si>
  <si>
    <t>22602440</t>
  </si>
  <si>
    <t>Хрипуновский сельсовет</t>
  </si>
  <si>
    <t>22602444</t>
  </si>
  <si>
    <t>Арзамасский муниципальный район</t>
  </si>
  <si>
    <t>22603000</t>
  </si>
  <si>
    <t>Абрамовский сельсовет</t>
  </si>
  <si>
    <t>22603404</t>
  </si>
  <si>
    <t>Балахонихинский сельсовет</t>
  </si>
  <si>
    <t>22603408</t>
  </si>
  <si>
    <t>Бебяевский сельсовет</t>
  </si>
  <si>
    <t>22603456</t>
  </si>
  <si>
    <t>Березовский сельсовет</t>
  </si>
  <si>
    <t>22603410</t>
  </si>
  <si>
    <t>Большетумановский сельсовет</t>
  </si>
  <si>
    <t>22603412</t>
  </si>
  <si>
    <t>Кирилловский сельсовет</t>
  </si>
  <si>
    <t>22603424</t>
  </si>
  <si>
    <t>Красносельский сельсовет</t>
  </si>
  <si>
    <t>22603432</t>
  </si>
  <si>
    <t>Ломовский сельсовет</t>
  </si>
  <si>
    <t>22603440</t>
  </si>
  <si>
    <t>Новоусадский сельсовет</t>
  </si>
  <si>
    <t>22603452</t>
  </si>
  <si>
    <t>Рабочий поселок Выездное</t>
  </si>
  <si>
    <t>22603155</t>
  </si>
  <si>
    <t>Слизневский сельсовет</t>
  </si>
  <si>
    <t>22603472</t>
  </si>
  <si>
    <t>Чернухинский сельсовет</t>
  </si>
  <si>
    <t>22603476</t>
  </si>
  <si>
    <t>Шатовский сельсовет</t>
  </si>
  <si>
    <t>22603480</t>
  </si>
  <si>
    <t>Балахнинский муниципальный район</t>
  </si>
  <si>
    <t>22605000</t>
  </si>
  <si>
    <t>Город Балахна</t>
  </si>
  <si>
    <t>22605101</t>
  </si>
  <si>
    <t>Коневский сельсовет</t>
  </si>
  <si>
    <t>22605408</t>
  </si>
  <si>
    <t>Кочергинский сельсовет</t>
  </si>
  <si>
    <t>22605412</t>
  </si>
  <si>
    <t>Рабочий поселок Большое Козино</t>
  </si>
  <si>
    <t>22605153</t>
  </si>
  <si>
    <t>Рабочий поселок Гидроторф</t>
  </si>
  <si>
    <t>22605155</t>
  </si>
  <si>
    <t>Рабочий поселок Малое Козино</t>
  </si>
  <si>
    <t>22605158</t>
  </si>
  <si>
    <t>Шеляуховский сельсовет</t>
  </si>
  <si>
    <t>22605416</t>
  </si>
  <si>
    <t>Богородский муниципальный район</t>
  </si>
  <si>
    <t>22607000</t>
  </si>
  <si>
    <t>Алешковский сельсовет</t>
  </si>
  <si>
    <t>22607404</t>
  </si>
  <si>
    <t>Город Богородск</t>
  </si>
  <si>
    <t>22607101</t>
  </si>
  <si>
    <t>Доскинский сельсовет</t>
  </si>
  <si>
    <t>22607416</t>
  </si>
  <si>
    <t>Дуденевский сельсовет</t>
  </si>
  <si>
    <t>22607420</t>
  </si>
  <si>
    <t>Каменский сельсовет</t>
  </si>
  <si>
    <t>22607428</t>
  </si>
  <si>
    <t>Новинский сельсовет</t>
  </si>
  <si>
    <t>22607436</t>
  </si>
  <si>
    <t>Хвощевский сельсовет</t>
  </si>
  <si>
    <t>22607444</t>
  </si>
  <si>
    <t>Шапкинский сельсовет</t>
  </si>
  <si>
    <t>22607448</t>
  </si>
  <si>
    <t>Большеболдинский муниципальный район</t>
  </si>
  <si>
    <t>22609000</t>
  </si>
  <si>
    <t>Большеболдинский сельсовет</t>
  </si>
  <si>
    <t>22609404</t>
  </si>
  <si>
    <t>Молчановский сельсовет</t>
  </si>
  <si>
    <t>22609416</t>
  </si>
  <si>
    <t>Новослободской сельсовет</t>
  </si>
  <si>
    <t>22609420</t>
  </si>
  <si>
    <t>Пермеевский сельсовет</t>
  </si>
  <si>
    <t>22609422</t>
  </si>
  <si>
    <t>Пикшенский сельсовет</t>
  </si>
  <si>
    <t>22609424</t>
  </si>
  <si>
    <t>Черновский сельсовет</t>
  </si>
  <si>
    <t>22609432</t>
  </si>
  <si>
    <t>Большемурашкинский муниципальный район</t>
  </si>
  <si>
    <t>22610000</t>
  </si>
  <si>
    <t>Григоровский сельсовет</t>
  </si>
  <si>
    <t>22610408</t>
  </si>
  <si>
    <t>Рабочий поселок Большое Мурашкино</t>
  </si>
  <si>
    <t>22610151</t>
  </si>
  <si>
    <t>Советский сельсовет</t>
  </si>
  <si>
    <t>22610404</t>
  </si>
  <si>
    <t>Холязинский сельсовет</t>
  </si>
  <si>
    <t>22610428</t>
  </si>
  <si>
    <t>Бутурлинский муниципальный район</t>
  </si>
  <si>
    <t>22612000</t>
  </si>
  <si>
    <t>Большебакалдский сельсовет</t>
  </si>
  <si>
    <t>22612404</t>
  </si>
  <si>
    <t>Каменищенский сельсовет</t>
  </si>
  <si>
    <t>22612412</t>
  </si>
  <si>
    <t>Кочуновский сельсовет</t>
  </si>
  <si>
    <t>22612420</t>
  </si>
  <si>
    <t>Рабочий поселок Бутурлино</t>
  </si>
  <si>
    <t>22612151</t>
  </si>
  <si>
    <t>Уваровский сельсовет</t>
  </si>
  <si>
    <t>22612428</t>
  </si>
  <si>
    <t>Ягубовский сельсовет</t>
  </si>
  <si>
    <t>22612432</t>
  </si>
  <si>
    <t>Вадский муниципальный район</t>
  </si>
  <si>
    <t>22614000</t>
  </si>
  <si>
    <t>Вадский сельсовет</t>
  </si>
  <si>
    <t>22614404</t>
  </si>
  <si>
    <t>Дубенский сельсовет</t>
  </si>
  <si>
    <t>22614408</t>
  </si>
  <si>
    <t>Круто-Майданский сельсовет</t>
  </si>
  <si>
    <t>22614416</t>
  </si>
  <si>
    <t>Лопатинский сельсовет</t>
  </si>
  <si>
    <t>22614420</t>
  </si>
  <si>
    <t>Новомирский сельсовет</t>
  </si>
  <si>
    <t>22614424</t>
  </si>
  <si>
    <t>Стрельский сельсовет</t>
  </si>
  <si>
    <t>22614432</t>
  </si>
  <si>
    <t>Варнавинский муниципальный район</t>
  </si>
  <si>
    <t>22615000</t>
  </si>
  <si>
    <t>Богородский сельсовет</t>
  </si>
  <si>
    <t>22615420</t>
  </si>
  <si>
    <t>Восходовский сельсовет</t>
  </si>
  <si>
    <t>22615406</t>
  </si>
  <si>
    <t>Михаленинский сельсовет</t>
  </si>
  <si>
    <t>22615416</t>
  </si>
  <si>
    <t>Рабочий поселок Варнавино</t>
  </si>
  <si>
    <t>22615151</t>
  </si>
  <si>
    <t>Северный сельсовет</t>
  </si>
  <si>
    <t>22615428</t>
  </si>
  <si>
    <t>Шудский сельсовет</t>
  </si>
  <si>
    <t>22615430</t>
  </si>
  <si>
    <t>Вачский муниципальный район</t>
  </si>
  <si>
    <t>22617000</t>
  </si>
  <si>
    <t>Арефинский сельсовет</t>
  </si>
  <si>
    <t>22617408</t>
  </si>
  <si>
    <t>Казаковский сельсовет</t>
  </si>
  <si>
    <t>22617424</t>
  </si>
  <si>
    <t>Новосельский сельсовет</t>
  </si>
  <si>
    <t>22617432</t>
  </si>
  <si>
    <t>Рабочий поселок Вача</t>
  </si>
  <si>
    <t>22617151</t>
  </si>
  <si>
    <t>Филинский сельсовет</t>
  </si>
  <si>
    <t>22617436</t>
  </si>
  <si>
    <t>Чулковский сельсовет</t>
  </si>
  <si>
    <t>22617440</t>
  </si>
  <si>
    <t>Ветлужский муниципальный район</t>
  </si>
  <si>
    <t>22618000</t>
  </si>
  <si>
    <t>Волыновский сельсовет</t>
  </si>
  <si>
    <t>22618408</t>
  </si>
  <si>
    <t>Город Ветлуга</t>
  </si>
  <si>
    <t>22618101</t>
  </si>
  <si>
    <t>Крутцовский сельсовет</t>
  </si>
  <si>
    <t>22618416</t>
  </si>
  <si>
    <t>Макарьевский сельсовет</t>
  </si>
  <si>
    <t>22618420</t>
  </si>
  <si>
    <t>Мошкинский сельсовет</t>
  </si>
  <si>
    <t>22618428</t>
  </si>
  <si>
    <t>Новоуспенский сельсовет</t>
  </si>
  <si>
    <t>22618432</t>
  </si>
  <si>
    <t>Поселок им Калинина</t>
  </si>
  <si>
    <t>22618154</t>
  </si>
  <si>
    <t>Проновский сельсовет</t>
  </si>
  <si>
    <t>22618436</t>
  </si>
  <si>
    <t>Туранский сельсовет</t>
  </si>
  <si>
    <t>22618444</t>
  </si>
  <si>
    <t>Вознесенский муниципальный район</t>
  </si>
  <si>
    <t>22619000</t>
  </si>
  <si>
    <t>Бахтызинский сельсовет</t>
  </si>
  <si>
    <t>22619408</t>
  </si>
  <si>
    <t>Благодатовский сельсовет</t>
  </si>
  <si>
    <t>22619412</t>
  </si>
  <si>
    <t>Бутаковский сельсовет</t>
  </si>
  <si>
    <t>22619416</t>
  </si>
  <si>
    <t>Криушинский сельсовет</t>
  </si>
  <si>
    <t>22619420</t>
  </si>
  <si>
    <t>Мотызлейский сельсовет</t>
  </si>
  <si>
    <t>22619428</t>
  </si>
  <si>
    <t>Нарышкинский сельсовет</t>
  </si>
  <si>
    <t>22619432</t>
  </si>
  <si>
    <t>Полховско-Майданский сельсовет</t>
  </si>
  <si>
    <t>22619440</t>
  </si>
  <si>
    <t>Рабочий поселок Вознесенское</t>
  </si>
  <si>
    <t>22619151</t>
  </si>
  <si>
    <t>Сарминский сельсовет</t>
  </si>
  <si>
    <t>22619444</t>
  </si>
  <si>
    <t>Володарский муниципальный район</t>
  </si>
  <si>
    <t>22631000</t>
  </si>
  <si>
    <t>Город Володарск</t>
  </si>
  <si>
    <t>22631103</t>
  </si>
  <si>
    <t>Золинский сельсовет</t>
  </si>
  <si>
    <t>22631404</t>
  </si>
  <si>
    <t>Ильинский сельсовет</t>
  </si>
  <si>
    <t>22631408</t>
  </si>
  <si>
    <t>Мулинский сельсовет</t>
  </si>
  <si>
    <t>22631411</t>
  </si>
  <si>
    <t>Рабочий поселок Ильиногорск</t>
  </si>
  <si>
    <t>22631160</t>
  </si>
  <si>
    <t>Рабочий поселок Решетиха</t>
  </si>
  <si>
    <t>22631168</t>
  </si>
  <si>
    <t>Рабочий поселок Смолино</t>
  </si>
  <si>
    <t>22631170</t>
  </si>
  <si>
    <t>Рабочий поселок Фролищи</t>
  </si>
  <si>
    <t>22631173</t>
  </si>
  <si>
    <t>Рабочий поселок Центральный</t>
  </si>
  <si>
    <t>22631176</t>
  </si>
  <si>
    <t>Рабочий поселок Юганец</t>
  </si>
  <si>
    <t>22631179</t>
  </si>
  <si>
    <t>Сельсовет Красная Горка</t>
  </si>
  <si>
    <t>22631402</t>
  </si>
  <si>
    <t>Красногорский сельсовет</t>
  </si>
  <si>
    <t>Воскресенский муниципальный район</t>
  </si>
  <si>
    <t>22622000</t>
  </si>
  <si>
    <t>Благовещенский сельсовет</t>
  </si>
  <si>
    <t>22622404</t>
  </si>
  <si>
    <t>22622408</t>
  </si>
  <si>
    <t>Владимирский сельсовет</t>
  </si>
  <si>
    <t>22622416</t>
  </si>
  <si>
    <t>Воздвиженский сельсовет</t>
  </si>
  <si>
    <t>22622420</t>
  </si>
  <si>
    <t>Глуховский сельсовет</t>
  </si>
  <si>
    <t>22622424</t>
  </si>
  <si>
    <t>Егоровский сельсовет</t>
  </si>
  <si>
    <t>22622432</t>
  </si>
  <si>
    <t>Капустихинский сельсовет</t>
  </si>
  <si>
    <t>22622440</t>
  </si>
  <si>
    <t>Нахратовский сельсовет</t>
  </si>
  <si>
    <t>22622452</t>
  </si>
  <si>
    <t>Нестиарский сельсовет</t>
  </si>
  <si>
    <t>22622456</t>
  </si>
  <si>
    <t>Рабочий поселок Воскресенское</t>
  </si>
  <si>
    <t>22622151</t>
  </si>
  <si>
    <t>Староустинский сельсовет</t>
  </si>
  <si>
    <t>22622460</t>
  </si>
  <si>
    <t>Гагинский муниципальный район</t>
  </si>
  <si>
    <t>22626000</t>
  </si>
  <si>
    <t>Большеаратский сельсовет</t>
  </si>
  <si>
    <t>22626404</t>
  </si>
  <si>
    <t>Ветошкинский сельсовет</t>
  </si>
  <si>
    <t>22626408</t>
  </si>
  <si>
    <t>Гагинский сельсовет</t>
  </si>
  <si>
    <t>22626412</t>
  </si>
  <si>
    <t>Покровский сельсовет</t>
  </si>
  <si>
    <t>22626432</t>
  </si>
  <si>
    <t>Ушаковский сельсовет</t>
  </si>
  <si>
    <t>22626440</t>
  </si>
  <si>
    <t>Юрьевский сельсовет</t>
  </si>
  <si>
    <t>22626444</t>
  </si>
  <si>
    <t>Городецкий муниципальный район</t>
  </si>
  <si>
    <t>22628000</t>
  </si>
  <si>
    <t>Бриляковский сельсовет</t>
  </si>
  <si>
    <t>22628404</t>
  </si>
  <si>
    <t>Город Заволжье</t>
  </si>
  <si>
    <t>22628103</t>
  </si>
  <si>
    <t>Зиняковский сельсовет</t>
  </si>
  <si>
    <t>22628416</t>
  </si>
  <si>
    <t>Ковригинский сельсовет</t>
  </si>
  <si>
    <t>22628422</t>
  </si>
  <si>
    <t>Кумохинский сельсовет</t>
  </si>
  <si>
    <t>22628428</t>
  </si>
  <si>
    <t>Николо-Погостинский сельсовет</t>
  </si>
  <si>
    <t>22628442</t>
  </si>
  <si>
    <t>Рабочий поселок Первомайский</t>
  </si>
  <si>
    <t>22628154</t>
  </si>
  <si>
    <t>Смиркинский сельсовет</t>
  </si>
  <si>
    <t>22628444</t>
  </si>
  <si>
    <t>Смольковский сельсовет</t>
  </si>
  <si>
    <t>22628448</t>
  </si>
  <si>
    <t>Тимирязевский сельсовет</t>
  </si>
  <si>
    <t>22628452</t>
  </si>
  <si>
    <t>Федуринский сельсовет</t>
  </si>
  <si>
    <t>22628458</t>
  </si>
  <si>
    <t>город Городец</t>
  </si>
  <si>
    <t>22628101</t>
  </si>
  <si>
    <t>Дальнеконстантиновский муниципальный район</t>
  </si>
  <si>
    <t>22630000</t>
  </si>
  <si>
    <t>Белозеровский сельсовет</t>
  </si>
  <si>
    <t>22630408</t>
  </si>
  <si>
    <t>Богоявленский сельсовет</t>
  </si>
  <si>
    <t>22630412</t>
  </si>
  <si>
    <t>Дубравский сельсовет</t>
  </si>
  <si>
    <t>22630444</t>
  </si>
  <si>
    <t>Кужутский сельсовет</t>
  </si>
  <si>
    <t>22630428</t>
  </si>
  <si>
    <t>Малопицкий сельсовет</t>
  </si>
  <si>
    <t>22630430</t>
  </si>
  <si>
    <t>Нижегородский сельсовет</t>
  </si>
  <si>
    <t>22630420</t>
  </si>
  <si>
    <t>Рабочий поселок Дальнее Константиново</t>
  </si>
  <si>
    <t>22630151</t>
  </si>
  <si>
    <t>Сарлейский сельсовет</t>
  </si>
  <si>
    <t>22630440</t>
  </si>
  <si>
    <t>Суроватихинский сельсовет</t>
  </si>
  <si>
    <t>22630448</t>
  </si>
  <si>
    <t>Тепелевский сельсовет</t>
  </si>
  <si>
    <t>22630456</t>
  </si>
  <si>
    <t>Дивеевский муниципальный район</t>
  </si>
  <si>
    <t>22632000</t>
  </si>
  <si>
    <t>Верякушский сельсовет</t>
  </si>
  <si>
    <t>22632408</t>
  </si>
  <si>
    <t>22632412</t>
  </si>
  <si>
    <t>Дивеевский сельсовет</t>
  </si>
  <si>
    <t>22632416</t>
  </si>
  <si>
    <t>Елизарьевский сельсовет</t>
  </si>
  <si>
    <t>22632420</t>
  </si>
  <si>
    <t>Ивановский сельсовет</t>
  </si>
  <si>
    <t>22632424</t>
  </si>
  <si>
    <t>Сатисский сельсовет</t>
  </si>
  <si>
    <t>22632432</t>
  </si>
  <si>
    <t>ЗАТО город Саров</t>
  </si>
  <si>
    <t>22704000</t>
  </si>
  <si>
    <t>Княгининский муниципальный район</t>
  </si>
  <si>
    <t>22633000</t>
  </si>
  <si>
    <t>Ананьевский сельсовет</t>
  </si>
  <si>
    <t>22633404</t>
  </si>
  <si>
    <t>Белкинский сельсовет</t>
  </si>
  <si>
    <t>22633408</t>
  </si>
  <si>
    <t>Возрожденский сельсовет</t>
  </si>
  <si>
    <t>22633416</t>
  </si>
  <si>
    <t>Город Княгинино</t>
  </si>
  <si>
    <t>22633101</t>
  </si>
  <si>
    <t>Соловьевский сельсовет</t>
  </si>
  <si>
    <t>22633428</t>
  </si>
  <si>
    <t>Ковернинский муниципальный район</t>
  </si>
  <si>
    <t>22634000</t>
  </si>
  <si>
    <t>Большемостовский сельсовет</t>
  </si>
  <si>
    <t>22634412</t>
  </si>
  <si>
    <t>Гавриловский сельсовет</t>
  </si>
  <si>
    <t>22634418</t>
  </si>
  <si>
    <t>Горевский сельсовет</t>
  </si>
  <si>
    <t>22634420</t>
  </si>
  <si>
    <t>Рабочий поселок Ковернино</t>
  </si>
  <si>
    <t>22634151</t>
  </si>
  <si>
    <t>Скоробогатовский сельсовет</t>
  </si>
  <si>
    <t>22634436</t>
  </si>
  <si>
    <t>Хохломской сельсовет</t>
  </si>
  <si>
    <t>22634452</t>
  </si>
  <si>
    <t>Краснобаковский муниципальный район</t>
  </si>
  <si>
    <t>22635000</t>
  </si>
  <si>
    <t>Зубилихинский сельсовет</t>
  </si>
  <si>
    <t>22635404</t>
  </si>
  <si>
    <t>Прудовский сельсовет</t>
  </si>
  <si>
    <t>22635430</t>
  </si>
  <si>
    <t>Рабочий поселок Ветлужский</t>
  </si>
  <si>
    <t>22635154</t>
  </si>
  <si>
    <t>Рабочий поселок Красные Баки</t>
  </si>
  <si>
    <t>22635151</t>
  </si>
  <si>
    <t>Чащихинский сельсовет</t>
  </si>
  <si>
    <t>22635424</t>
  </si>
  <si>
    <t>Шеманихинский сельсовет</t>
  </si>
  <si>
    <t>22635432</t>
  </si>
  <si>
    <t>Краснооктябрьский муниципальный район</t>
  </si>
  <si>
    <t>22636000</t>
  </si>
  <si>
    <t>Большерыбушкинский сельсовет</t>
  </si>
  <si>
    <t>22636408</t>
  </si>
  <si>
    <t>Ендовищинский сельсовет</t>
  </si>
  <si>
    <t>22636412</t>
  </si>
  <si>
    <t>Кечасовский сельсовет</t>
  </si>
  <si>
    <t>22636416</t>
  </si>
  <si>
    <t>Ключищинский сельсовет</t>
  </si>
  <si>
    <t>22636424</t>
  </si>
  <si>
    <t>Маресевский сельсовет</t>
  </si>
  <si>
    <t>22636425</t>
  </si>
  <si>
    <t>Медянский сельсовет</t>
  </si>
  <si>
    <t>22636426</t>
  </si>
  <si>
    <t>Пошатовский сельсовет</t>
  </si>
  <si>
    <t>22636427</t>
  </si>
  <si>
    <t>Салганский сельсовет</t>
  </si>
  <si>
    <t>22636428</t>
  </si>
  <si>
    <t>Саргинский сельсовет</t>
  </si>
  <si>
    <t>22636432</t>
  </si>
  <si>
    <t>Семеновский сельсовет</t>
  </si>
  <si>
    <t>22636436</t>
  </si>
  <si>
    <t>Уразовский сельсовет</t>
  </si>
  <si>
    <t>22636440</t>
  </si>
  <si>
    <t>Чембилеевский сельсовет</t>
  </si>
  <si>
    <t>22636444</t>
  </si>
  <si>
    <t>Кстовский муниципальный район</t>
  </si>
  <si>
    <t>22637000</t>
  </si>
  <si>
    <t>Афонинский сельсовет</t>
  </si>
  <si>
    <t>22637404</t>
  </si>
  <si>
    <t>Безводнинский сельсовет</t>
  </si>
  <si>
    <t>22637408</t>
  </si>
  <si>
    <t>Ближнеборисовский сельсовет</t>
  </si>
  <si>
    <t>22637412</t>
  </si>
  <si>
    <t>Большеельнинский сельсовет</t>
  </si>
  <si>
    <t>22637416</t>
  </si>
  <si>
    <t>Большемокринский сельсовет</t>
  </si>
  <si>
    <t>22637420</t>
  </si>
  <si>
    <t>Город Кстово</t>
  </si>
  <si>
    <t>22637101</t>
  </si>
  <si>
    <t>Запрудновский сельсовет</t>
  </si>
  <si>
    <t>22637424</t>
  </si>
  <si>
    <t>Новоликеевский сельсовет</t>
  </si>
  <si>
    <t>22637436</t>
  </si>
  <si>
    <t>Прокошевский сельсовет</t>
  </si>
  <si>
    <t>22637438</t>
  </si>
  <si>
    <t>Работкинский сельсовет</t>
  </si>
  <si>
    <t>22637440</t>
  </si>
  <si>
    <t>Ройкинский сельсовет</t>
  </si>
  <si>
    <t>22637442</t>
  </si>
  <si>
    <t>Слободской сельсовет</t>
  </si>
  <si>
    <t>22637444</t>
  </si>
  <si>
    <t>22637448</t>
  </si>
  <si>
    <t>Чернышихинский сельсовет</t>
  </si>
  <si>
    <t>22637428</t>
  </si>
  <si>
    <t>Лукояновский муниципальный район</t>
  </si>
  <si>
    <t>22639000</t>
  </si>
  <si>
    <t>Большеарский сельсовет</t>
  </si>
  <si>
    <t>22639404</t>
  </si>
  <si>
    <t>Большемаресьевский сельсовет</t>
  </si>
  <si>
    <t>22639412</t>
  </si>
  <si>
    <t>Город Лукоянов</t>
  </si>
  <si>
    <t>22639101</t>
  </si>
  <si>
    <t>Кудеяровский сельсовет</t>
  </si>
  <si>
    <t>22639430</t>
  </si>
  <si>
    <t>22639432</t>
  </si>
  <si>
    <t>Рабочий поселок им Степана Разина</t>
  </si>
  <si>
    <t>22639154</t>
  </si>
  <si>
    <t>Тольско-Майданский сельсовет</t>
  </si>
  <si>
    <t>22639464</t>
  </si>
  <si>
    <t>Шандровский сельсовет</t>
  </si>
  <si>
    <t>22639472</t>
  </si>
  <si>
    <t>Лысковский муниципальный район</t>
  </si>
  <si>
    <t>22640000</t>
  </si>
  <si>
    <t>Барминский сельсовет</t>
  </si>
  <si>
    <t>22640404</t>
  </si>
  <si>
    <t>Берендеевский сельсовет</t>
  </si>
  <si>
    <t>22640406</t>
  </si>
  <si>
    <t>Валковский сельсовет</t>
  </si>
  <si>
    <t>22640408</t>
  </si>
  <si>
    <t>Город Лысково</t>
  </si>
  <si>
    <t>22640101</t>
  </si>
  <si>
    <t>Кириковский сельсовет</t>
  </si>
  <si>
    <t>22640420</t>
  </si>
  <si>
    <t>Кисловский сельсовет</t>
  </si>
  <si>
    <t>22640416</t>
  </si>
  <si>
    <t>Красноосельский сельсовет</t>
  </si>
  <si>
    <t>22640424</t>
  </si>
  <si>
    <t>Леньковский сельсовет</t>
  </si>
  <si>
    <t>22640428</t>
  </si>
  <si>
    <t>Трофимовский сельсовет</t>
  </si>
  <si>
    <t>22640452</t>
  </si>
  <si>
    <t>Навашинский</t>
  </si>
  <si>
    <t>22730000</t>
  </si>
  <si>
    <t>Павловский муниципальный район</t>
  </si>
  <si>
    <t>22642000</t>
  </si>
  <si>
    <t>Абабковский сельсовет</t>
  </si>
  <si>
    <t>22642404</t>
  </si>
  <si>
    <t>Варежский сельсовет</t>
  </si>
  <si>
    <t>22642408</t>
  </si>
  <si>
    <t>Город Ворсма</t>
  </si>
  <si>
    <t>22642103</t>
  </si>
  <si>
    <t>Город Горбатов</t>
  </si>
  <si>
    <t>22642105</t>
  </si>
  <si>
    <t>Город Павлово</t>
  </si>
  <si>
    <t>22642101</t>
  </si>
  <si>
    <t>Грудцинский сельсовет</t>
  </si>
  <si>
    <t>22642412</t>
  </si>
  <si>
    <t>Калининский сельсовет</t>
  </si>
  <si>
    <t>22642416</t>
  </si>
  <si>
    <t>Коровинский сельсовет</t>
  </si>
  <si>
    <t>22642420</t>
  </si>
  <si>
    <t>Рабочий поселок Тумботино</t>
  </si>
  <si>
    <t>22642155</t>
  </si>
  <si>
    <t>Таремский сельсовет</t>
  </si>
  <si>
    <t>22642424</t>
  </si>
  <si>
    <t>Перевозский</t>
  </si>
  <si>
    <t>22739000</t>
  </si>
  <si>
    <t>Пильнинский муниципальный район</t>
  </si>
  <si>
    <t>22645000</t>
  </si>
  <si>
    <t>Большеандосовский сельсовет</t>
  </si>
  <si>
    <t>22645408</t>
  </si>
  <si>
    <t>Бортсурманский сельсовет</t>
  </si>
  <si>
    <t>22645412</t>
  </si>
  <si>
    <t>Деяновский сельсовет</t>
  </si>
  <si>
    <t>22645416</t>
  </si>
  <si>
    <t>22645424</t>
  </si>
  <si>
    <t>Курмышский сельсовет</t>
  </si>
  <si>
    <t>22645428</t>
  </si>
  <si>
    <t>22645432</t>
  </si>
  <si>
    <t>Можаров-Майданский сельсовет</t>
  </si>
  <si>
    <t>22645436</t>
  </si>
  <si>
    <t>Новомочалеевский сельсовет</t>
  </si>
  <si>
    <t>22645440</t>
  </si>
  <si>
    <t>Петряксинский сельсовет</t>
  </si>
  <si>
    <t>22645448</t>
  </si>
  <si>
    <t>Рабочий поселок Пильна</t>
  </si>
  <si>
    <t>22645151</t>
  </si>
  <si>
    <t>Тенекаевский сельсовет</t>
  </si>
  <si>
    <t>22645456</t>
  </si>
  <si>
    <t>Языковский сельсовет</t>
  </si>
  <si>
    <t>22645460</t>
  </si>
  <si>
    <t>Починковский муниципальный район</t>
  </si>
  <si>
    <t>22646000</t>
  </si>
  <si>
    <t>Василево-Майданский сельсовет</t>
  </si>
  <si>
    <t>22646412</t>
  </si>
  <si>
    <t>Василевский сельсовет</t>
  </si>
  <si>
    <t>22646408</t>
  </si>
  <si>
    <t>Кочкуровский сельсовет</t>
  </si>
  <si>
    <t>22646424</t>
  </si>
  <si>
    <t>22646436</t>
  </si>
  <si>
    <t>Наруксовский сельсовет</t>
  </si>
  <si>
    <t>22646440</t>
  </si>
  <si>
    <t>Пеля-Хованский сельсовет</t>
  </si>
  <si>
    <t>22646456</t>
  </si>
  <si>
    <t>Починковский сельсовет</t>
  </si>
  <si>
    <t>22646460</t>
  </si>
  <si>
    <t>Ризоватовский сельсовет</t>
  </si>
  <si>
    <t>22646468</t>
  </si>
  <si>
    <t>Ужовский сельсовет</t>
  </si>
  <si>
    <t>22646480</t>
  </si>
  <si>
    <t>Семеновский</t>
  </si>
  <si>
    <t>22737000</t>
  </si>
  <si>
    <t>Сергачский муниципальный район</t>
  </si>
  <si>
    <t>22648000</t>
  </si>
  <si>
    <t>Андреевский сельсовет</t>
  </si>
  <si>
    <t>22648412</t>
  </si>
  <si>
    <t>Ачкинский сельсовет</t>
  </si>
  <si>
    <t>22648416</t>
  </si>
  <si>
    <t>22648420</t>
  </si>
  <si>
    <t>Город Сергач</t>
  </si>
  <si>
    <t>22648101</t>
  </si>
  <si>
    <t>Камкинский сельсовет</t>
  </si>
  <si>
    <t>22648428</t>
  </si>
  <si>
    <t>Кочко-Пожарский сельсовет</t>
  </si>
  <si>
    <t>22648432</t>
  </si>
  <si>
    <t>22648436</t>
  </si>
  <si>
    <t>Пожарский сельсовет</t>
  </si>
  <si>
    <t>22648444</t>
  </si>
  <si>
    <t>Староберезовский сельсовет</t>
  </si>
  <si>
    <t>22648452</t>
  </si>
  <si>
    <t>Толбинский сельсовет</t>
  </si>
  <si>
    <t>22648456</t>
  </si>
  <si>
    <t>Шубинский сельсовет</t>
  </si>
  <si>
    <t>22648460</t>
  </si>
  <si>
    <t>Сеченовский муниципальный район</t>
  </si>
  <si>
    <t>22649000</t>
  </si>
  <si>
    <t>Болтинский сельсовет</t>
  </si>
  <si>
    <t>22649408</t>
  </si>
  <si>
    <t>Васильевский сельсовет</t>
  </si>
  <si>
    <t>22649412</t>
  </si>
  <si>
    <t>Верхнеталызинский сельсовет</t>
  </si>
  <si>
    <t>22649416</t>
  </si>
  <si>
    <t>Кочетовский сельсовет</t>
  </si>
  <si>
    <t>22649420</t>
  </si>
  <si>
    <t>Красноостровский сельсовет</t>
  </si>
  <si>
    <t>22649428</t>
  </si>
  <si>
    <t>Мурзицкий сельсовет</t>
  </si>
  <si>
    <t>22649440</t>
  </si>
  <si>
    <t>Сеченовский сельсовет</t>
  </si>
  <si>
    <t>22649444</t>
  </si>
  <si>
    <t>Сокольский</t>
  </si>
  <si>
    <t>22749000</t>
  </si>
  <si>
    <t>Сосновский муниципальный район</t>
  </si>
  <si>
    <t>22650000</t>
  </si>
  <si>
    <t>Виткуловский сельсовет</t>
  </si>
  <si>
    <t>22650412</t>
  </si>
  <si>
    <t>Давыдковский сельсовет</t>
  </si>
  <si>
    <t>22650414</t>
  </si>
  <si>
    <t>Елизаровский сельсовет</t>
  </si>
  <si>
    <t>22650416</t>
  </si>
  <si>
    <t>Крутецкий сельсовет</t>
  </si>
  <si>
    <t>22650420</t>
  </si>
  <si>
    <t>Панинский сельсовет</t>
  </si>
  <si>
    <t>22650424</t>
  </si>
  <si>
    <t>Рабочий поселок Сосновское</t>
  </si>
  <si>
    <t>22650151</t>
  </si>
  <si>
    <t>Рожковский сельсовет</t>
  </si>
  <si>
    <t>22650428</t>
  </si>
  <si>
    <t>Селитьбенский сельсовет</t>
  </si>
  <si>
    <t>22650432</t>
  </si>
  <si>
    <t>Яковский сельсовет</t>
  </si>
  <si>
    <t>22650436</t>
  </si>
  <si>
    <t>Спасский муниципальный район</t>
  </si>
  <si>
    <t>22651000</t>
  </si>
  <si>
    <t>Базловский сельсовет</t>
  </si>
  <si>
    <t>22651404</t>
  </si>
  <si>
    <t>Вазьянский сельсовет</t>
  </si>
  <si>
    <t>22651420</t>
  </si>
  <si>
    <t>Высокоосельский сельсовет</t>
  </si>
  <si>
    <t>22651412</t>
  </si>
  <si>
    <t>Красноватрасский сельсовет</t>
  </si>
  <si>
    <t>22651416</t>
  </si>
  <si>
    <t>Маклаковский сельсовет</t>
  </si>
  <si>
    <t>22651414</t>
  </si>
  <si>
    <t>Спасский сельсовет</t>
  </si>
  <si>
    <t>22651432</t>
  </si>
  <si>
    <t>Турбанский сельсовет</t>
  </si>
  <si>
    <t>22651440</t>
  </si>
  <si>
    <t>Тонкинский муниципальный район</t>
  </si>
  <si>
    <t>22652000</t>
  </si>
  <si>
    <t>Бердниковский сельсовет</t>
  </si>
  <si>
    <t>22652404</t>
  </si>
  <si>
    <t>Большесодомовский сельсовет</t>
  </si>
  <si>
    <t>22652408</t>
  </si>
  <si>
    <t>Вязовский сельсовет</t>
  </si>
  <si>
    <t>22652412</t>
  </si>
  <si>
    <t>Пакалевский сельсовет</t>
  </si>
  <si>
    <t>22652416</t>
  </si>
  <si>
    <t>Рабочий поселок Тонкино</t>
  </si>
  <si>
    <t>22652151</t>
  </si>
  <si>
    <t>Тоншаевский муниципальный район</t>
  </si>
  <si>
    <t>22653000</t>
  </si>
  <si>
    <t>Березятский сельсовет</t>
  </si>
  <si>
    <t>22653424</t>
  </si>
  <si>
    <t>Кодочиговский сельсовет</t>
  </si>
  <si>
    <t>22653408</t>
  </si>
  <si>
    <t>Ложкинский сельсовет</t>
  </si>
  <si>
    <t>22653412</t>
  </si>
  <si>
    <t>Одошнурский сельсовет</t>
  </si>
  <si>
    <t>22653416</t>
  </si>
  <si>
    <t>Ошминский сельсовет</t>
  </si>
  <si>
    <t>22653420</t>
  </si>
  <si>
    <t>Рабочий поселок Пижма</t>
  </si>
  <si>
    <t>22653154</t>
  </si>
  <si>
    <t>Рабочий поселок Тоншаево</t>
  </si>
  <si>
    <t>22653151</t>
  </si>
  <si>
    <t>Рабочий поселок Шайгино</t>
  </si>
  <si>
    <t>22653158</t>
  </si>
  <si>
    <t>Увийский сельсовет</t>
  </si>
  <si>
    <t>22653436</t>
  </si>
  <si>
    <t>Уренский муниципальный район</t>
  </si>
  <si>
    <t>22654000</t>
  </si>
  <si>
    <t>Большеарьевский сельсовет</t>
  </si>
  <si>
    <t>22654408</t>
  </si>
  <si>
    <t>Большепесочнинский сельсовет</t>
  </si>
  <si>
    <t>22654409</t>
  </si>
  <si>
    <t>Ворошиловский сельсовет</t>
  </si>
  <si>
    <t>22654410</t>
  </si>
  <si>
    <t>22654412</t>
  </si>
  <si>
    <t>22654416</t>
  </si>
  <si>
    <t>Город Урень</t>
  </si>
  <si>
    <t>22654101</t>
  </si>
  <si>
    <t>Карповский сельсовет</t>
  </si>
  <si>
    <t>22654420</t>
  </si>
  <si>
    <t>Карпунихинский сельсовет</t>
  </si>
  <si>
    <t>22654424</t>
  </si>
  <si>
    <t>22654428</t>
  </si>
  <si>
    <t>Минеевский сельсовет</t>
  </si>
  <si>
    <t>22654430</t>
  </si>
  <si>
    <t>Обходский сельсовет</t>
  </si>
  <si>
    <t>22654432</t>
  </si>
  <si>
    <t>Рабочий поселок Арья</t>
  </si>
  <si>
    <t>22654153</t>
  </si>
  <si>
    <t>22654436</t>
  </si>
  <si>
    <t>Темтовский сельсовет</t>
  </si>
  <si>
    <t>22654440</t>
  </si>
  <si>
    <t>Устанский сельсовет</t>
  </si>
  <si>
    <t>22654444</t>
  </si>
  <si>
    <t>Шарангский муниципальный район</t>
  </si>
  <si>
    <t>22656000</t>
  </si>
  <si>
    <t>Большерудкинский сельсовет</t>
  </si>
  <si>
    <t>22656404</t>
  </si>
  <si>
    <t>Большеустинский сельсовет</t>
  </si>
  <si>
    <t>22656408</t>
  </si>
  <si>
    <t>Кушнурский сельсовет</t>
  </si>
  <si>
    <t>22656416</t>
  </si>
  <si>
    <t>Рабочий поселок Шаранга</t>
  </si>
  <si>
    <t>22656151</t>
  </si>
  <si>
    <t>Роженцовский сельсовет</t>
  </si>
  <si>
    <t>22656424</t>
  </si>
  <si>
    <t>Старорудкинский сельсовет</t>
  </si>
  <si>
    <t>22656428</t>
  </si>
  <si>
    <t>Черномужский сельсовет</t>
  </si>
  <si>
    <t>22656432</t>
  </si>
  <si>
    <t>Щенниковский сельсовет</t>
  </si>
  <si>
    <t>22656436</t>
  </si>
  <si>
    <t>Шатковский муниципальный район</t>
  </si>
  <si>
    <t>22657000</t>
  </si>
  <si>
    <t>Архангельский сельсовет</t>
  </si>
  <si>
    <t>22657404</t>
  </si>
  <si>
    <t>Кержемокский сельсовет</t>
  </si>
  <si>
    <t>22657416</t>
  </si>
  <si>
    <t>Костянский сельсовет</t>
  </si>
  <si>
    <t>22657424</t>
  </si>
  <si>
    <t>Красноборский сельсовет</t>
  </si>
  <si>
    <t>22657428</t>
  </si>
  <si>
    <t>Рабочий поселок Лесогорск</t>
  </si>
  <si>
    <t>22657154</t>
  </si>
  <si>
    <t>Рабочий поселок Шатки</t>
  </si>
  <si>
    <t>22657151</t>
  </si>
  <si>
    <t>Светлогорский сельсовет</t>
  </si>
  <si>
    <t>22657430</t>
  </si>
  <si>
    <t>Силинский сельсовет</t>
  </si>
  <si>
    <t>22657436</t>
  </si>
  <si>
    <t>Смирновский сельсовет</t>
  </si>
  <si>
    <t>22657448</t>
  </si>
  <si>
    <t>Староиванцевский сельсовет</t>
  </si>
  <si>
    <t>22657456</t>
  </si>
  <si>
    <t>Шараповский сельсовет</t>
  </si>
  <si>
    <t>22657460</t>
  </si>
  <si>
    <t>город Арзамас</t>
  </si>
  <si>
    <t>22703000</t>
  </si>
  <si>
    <t>город Бор</t>
  </si>
  <si>
    <t>22712000</t>
  </si>
  <si>
    <t>город Выкса</t>
  </si>
  <si>
    <t>22715000</t>
  </si>
  <si>
    <t>город Дзержинск</t>
  </si>
  <si>
    <t>22721000</t>
  </si>
  <si>
    <t>город Кулебаки</t>
  </si>
  <si>
    <t>22727000</t>
  </si>
  <si>
    <t>город Нижний Новгород</t>
  </si>
  <si>
    <t>22701000</t>
  </si>
  <si>
    <t>город Первомайск</t>
  </si>
  <si>
    <t>22734000</t>
  </si>
  <si>
    <t>город Чкаловск</t>
  </si>
  <si>
    <t>22755000</t>
  </si>
  <si>
    <t>город Шахунья</t>
  </si>
  <si>
    <t>22758000</t>
  </si>
  <si>
    <t>МО_ОКТМО</t>
  </si>
  <si>
    <t>Производство тепловой энергии. Некомбинированная выработка</t>
  </si>
  <si>
    <t>Производство тепловой энергии. Комбинированная выработка с уст. мощностью производства электрической энергии менее 25 МВт</t>
  </si>
  <si>
    <t>Производство тепловой энергии. Комбинированная выработка с уст. мощностью производства электрической энергии 25 МВт и более</t>
  </si>
  <si>
    <t>Производство. Теплоноситель</t>
  </si>
  <si>
    <t>Передача. Тепловая энергия</t>
  </si>
  <si>
    <t>Передача. Теплоноситель</t>
  </si>
  <si>
    <t>Сбыт. Тепловая энергия</t>
  </si>
  <si>
    <t>Сбыт. Теплоноситель</t>
  </si>
  <si>
    <t>Подключение (технологическое присоединение) к системе теплоснабжения</t>
  </si>
  <si>
    <t>Поддержание резервной тепловой мощности при отсутствии потребления тепловой энергии</t>
  </si>
  <si>
    <t>4190415</t>
  </si>
  <si>
    <t>04.11.2018</t>
  </si>
  <si>
    <t>Добавить вид деятельности</t>
  </si>
  <si>
    <t>г. Нижний Новгород, ул.Тимирязева, д.15, корп.2</t>
  </si>
  <si>
    <t>ООО "Тепло Плюс"</t>
  </si>
  <si>
    <t>1175275071410</t>
  </si>
  <si>
    <t>12.10.2017</t>
  </si>
  <si>
    <t>Межрайонная инспекция федеральной налоговой службы №15</t>
  </si>
  <si>
    <t>Юдин</t>
  </si>
  <si>
    <t>Виталий</t>
  </si>
  <si>
    <t>Сергеевич</t>
  </si>
  <si>
    <t>c 00:00 до 23:59</t>
  </si>
  <si>
    <t xml:space="preserve">Котельная </t>
  </si>
  <si>
    <t>О</t>
  </si>
  <si>
    <t>teploplus-nnov@yandex.ru </t>
  </si>
  <si>
    <t>http://тепло-плюс.рус </t>
  </si>
  <si>
    <t>Кстовский муниципальный район (22637000)</t>
  </si>
  <si>
    <t>АО "АМЗ"</t>
  </si>
  <si>
    <t>31314742</t>
  </si>
  <si>
    <t>АО "ВЫКСАТЕПЛОЭНЕРГО"</t>
  </si>
  <si>
    <t>5247055114</t>
  </si>
  <si>
    <t>АО "Гидроагрегат"</t>
  </si>
  <si>
    <t>31258691</t>
  </si>
  <si>
    <t>5246038236</t>
  </si>
  <si>
    <t>АО "ЗАВОД КРАСНЫЙ ЯКОРЬ"</t>
  </si>
  <si>
    <t>АО "МАНН"</t>
  </si>
  <si>
    <t>26504840</t>
  </si>
  <si>
    <t>АО "МСК Энерго"</t>
  </si>
  <si>
    <t>5018054863</t>
  </si>
  <si>
    <t>501801001</t>
  </si>
  <si>
    <t>АО "Молоко"</t>
  </si>
  <si>
    <t>АО "НМЗ"</t>
  </si>
  <si>
    <t>31246223</t>
  </si>
  <si>
    <t>АО "НПО "МИКРОГЕН"</t>
  </si>
  <si>
    <t>7722422237</t>
  </si>
  <si>
    <t>31266320</t>
  </si>
  <si>
    <t>АО "ТЕПЛОРЕСУРС"</t>
  </si>
  <si>
    <t>5228057821</t>
  </si>
  <si>
    <t>31253577</t>
  </si>
  <si>
    <t>ГБПОУ ПСХТ</t>
  </si>
  <si>
    <t>5227001424</t>
  </si>
  <si>
    <t>29648861</t>
  </si>
  <si>
    <t>МП "ВАДРЕСУРС"</t>
  </si>
  <si>
    <t>5206025103</t>
  </si>
  <si>
    <t>31247110</t>
  </si>
  <si>
    <t>МУП "ВОДНИК"</t>
  </si>
  <si>
    <t>5234005042</t>
  </si>
  <si>
    <t>31266429</t>
  </si>
  <si>
    <t>МУП "ЖКХ"</t>
  </si>
  <si>
    <t>5208006025</t>
  </si>
  <si>
    <t>28871911</t>
  </si>
  <si>
    <t>МУП "КОММУНАЛЬЩИК"</t>
  </si>
  <si>
    <t>5225006709</t>
  </si>
  <si>
    <t>31158286</t>
  </si>
  <si>
    <t>МУП "Лысковокоммунсервис"</t>
  </si>
  <si>
    <t>5222071587</t>
  </si>
  <si>
    <t>31314620</t>
  </si>
  <si>
    <t>МУП "МП "БРКК" МО "БМР"</t>
  </si>
  <si>
    <t>5244031690</t>
  </si>
  <si>
    <t>31348885</t>
  </si>
  <si>
    <t>МУП "ТРУД"</t>
  </si>
  <si>
    <t>5201002409</t>
  </si>
  <si>
    <t>31258650</t>
  </si>
  <si>
    <t>МУП ВАРНАВИНСКОГО РАЙОНА "ТЕПЛОСНАБЖЕНИЕ"</t>
  </si>
  <si>
    <t>5207016782</t>
  </si>
  <si>
    <t>МУП ЖКХ "КАЛИКИНСКОЕ"</t>
  </si>
  <si>
    <t>03-12-2018 00:00:00</t>
  </si>
  <si>
    <t>31306641</t>
  </si>
  <si>
    <t>ООО "ИНЖЕНЕРНЫЙ ЦЕНТР"</t>
  </si>
  <si>
    <t>5246053330</t>
  </si>
  <si>
    <t>03-04-2019 00:00:00</t>
  </si>
  <si>
    <t>31341452</t>
  </si>
  <si>
    <t>ООО "КАПИТАЛЪ"</t>
  </si>
  <si>
    <t>5244031891</t>
  </si>
  <si>
    <t>31345872</t>
  </si>
  <si>
    <t>ООО "КМ ТЕПЛОРЕСУРС"</t>
  </si>
  <si>
    <t>5262362977</t>
  </si>
  <si>
    <t>31350312</t>
  </si>
  <si>
    <t>ООО "МНУЦ ВТИ"</t>
  </si>
  <si>
    <t>7709956215</t>
  </si>
  <si>
    <t>770901001</t>
  </si>
  <si>
    <t>31230061</t>
  </si>
  <si>
    <t>ООО "НТФ"</t>
  </si>
  <si>
    <t>5262360338</t>
  </si>
  <si>
    <t>31388077</t>
  </si>
  <si>
    <t>ООО "НЭСК"</t>
  </si>
  <si>
    <t>5257191878</t>
  </si>
  <si>
    <t>31340582</t>
  </si>
  <si>
    <t>ООО "ОРК"</t>
  </si>
  <si>
    <t>5259120135</t>
  </si>
  <si>
    <t>31394997</t>
  </si>
  <si>
    <t>ООО "ПРОМЭНЕРГО ЛУКИНО"</t>
  </si>
  <si>
    <t>5244032285</t>
  </si>
  <si>
    <t>31401059</t>
  </si>
  <si>
    <t>ООО "РУАН"</t>
  </si>
  <si>
    <t>5263138167</t>
  </si>
  <si>
    <t>31241397</t>
  </si>
  <si>
    <t>ООО "СК МАДИС"</t>
  </si>
  <si>
    <t>5047160143</t>
  </si>
  <si>
    <t>31345881</t>
  </si>
  <si>
    <t>ООО "ТЕПЛОСЕТЬ"</t>
  </si>
  <si>
    <t>5258145472</t>
  </si>
  <si>
    <t>31386831</t>
  </si>
  <si>
    <t>ООО "ТЕПЛОСТРОЙ"</t>
  </si>
  <si>
    <t>5260386637</t>
  </si>
  <si>
    <t>ООО "ФИТОФАРМ-НН"</t>
  </si>
  <si>
    <t>31254089</t>
  </si>
  <si>
    <t>ООО «ПРОМЭНЕРГО»</t>
  </si>
  <si>
    <t>5245030019</t>
  </si>
  <si>
    <t>31390562</t>
  </si>
  <si>
    <t>ООО"КС-ТВК"</t>
  </si>
  <si>
    <t>5244014078</t>
  </si>
  <si>
    <t>Воротынский</t>
  </si>
  <si>
    <t>22719000</t>
  </si>
  <si>
    <t>Юдин Виталий Сергеевич</t>
  </si>
  <si>
    <t>директор</t>
  </si>
  <si>
    <t>89036023351</t>
  </si>
  <si>
    <t>c 09:00 до 18:00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</si>
</sst>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2" formatCode="_-* #,##0\ &quot;₽&quot;_-;\-* #,##0\ &quot;₽&quot;_-;_-* &quot;-&quot;\ &quot;₽&quot;_-;_-@_-"/>
    <numFmt numFmtId="41" formatCode="_-* #,##0\ _₽_-;\-* #,##0\ _₽_-;_-* &quot;-&quot;\ _₽_-;_-@_-"/>
    <numFmt numFmtId="44" formatCode="_-* #,##0.00\ &quot;₽&quot;_-;\-* #,##0.00\ &quot;₽&quot;_-;_-* &quot;-&quot;??\ &quot;₽&quot;_-;_-@_-"/>
    <numFmt numFmtId="43" formatCode="_-* #,##0.00\ _₽_-;\-* #,##0.00\ _₽_-;_-* &quot;-&quot;??\ _₽_-;_-@_-"/>
    <numFmt numFmtId="164" formatCode="&quot;$&quot;#,##0_);[Red]\(&quot;$&quot;#,##0\)"/>
    <numFmt numFmtId="165" formatCode="#,##0.000"/>
    <numFmt numFmtId="166" formatCode="_-* #,##0.00[$€-1]_-;\-* #,##0.00[$€-1]_-;_-* &quot;-&quot;??[$€-1]_-"/>
    <numFmt numFmtId="167" formatCode="#,##0.0"/>
    <numFmt numFmtId="168" formatCode="#,##0.0000"/>
  </numFmts>
  <fonts count="108">
    <font>
      <sz val="9"/>
      <name val="Tahoma"/>
      <family val="2"/>
      <charset val="204"/>
    </font>
    <font>
      <sz val="10"/>
      <name val="Arial Cyr"/>
      <charset val="204"/>
    </font>
    <font>
      <sz val="10"/>
      <name val="Helv"/>
    </font>
    <font>
      <sz val="10"/>
      <name val="MS Sans Serif"/>
      <family val="2"/>
      <charset val="204"/>
    </font>
    <font>
      <sz val="8"/>
      <name val="Helv"/>
      <charset val="204"/>
    </font>
    <font>
      <sz val="9"/>
      <name val="Tahoma"/>
      <family val="2"/>
      <charset val="204"/>
    </font>
    <font>
      <sz val="12"/>
      <name val="Arial"/>
      <family val="2"/>
      <charset val="204"/>
    </font>
    <font>
      <b/>
      <sz val="9"/>
      <name val="Tahoma"/>
      <family val="2"/>
      <charset val="204"/>
    </font>
    <font>
      <sz val="8"/>
      <name val="Tahoma"/>
      <family val="2"/>
      <charset val="204"/>
    </font>
    <font>
      <sz val="8"/>
      <name val="Arial Cyr"/>
      <charset val="204"/>
    </font>
    <font>
      <sz val="9"/>
      <color indexed="9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sz val="9"/>
      <name val="Tahoma"/>
      <family val="2"/>
      <charset val="204"/>
    </font>
    <font>
      <sz val="11"/>
      <color indexed="62"/>
      <name val="Calibri"/>
      <family val="2"/>
      <charset val="204"/>
    </font>
    <font>
      <sz val="10"/>
      <color indexed="8"/>
      <name val="Tahoma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0"/>
      <name val="Tahoma"/>
      <family val="2"/>
      <charset val="204"/>
    </font>
    <font>
      <b/>
      <sz val="10"/>
      <name val="Tahoma"/>
      <family val="2"/>
      <charset val="204"/>
    </font>
    <font>
      <b/>
      <sz val="10"/>
      <color indexed="8"/>
      <name val="Tahoma"/>
      <family val="2"/>
      <charset val="204"/>
    </font>
    <font>
      <sz val="8"/>
      <name val="Calibri"/>
      <family val="2"/>
      <charset val="204"/>
    </font>
    <font>
      <sz val="11"/>
      <color indexed="8"/>
      <name val="Calibri"/>
      <family val="2"/>
      <charset val="204"/>
    </font>
    <font>
      <sz val="9"/>
      <color indexed="10"/>
      <name val="Tahoma"/>
      <family val="2"/>
      <charset val="204"/>
    </font>
    <font>
      <sz val="11"/>
      <color indexed="8"/>
      <name val="Marlett"/>
      <charset val="2"/>
    </font>
    <font>
      <sz val="9"/>
      <name val="Courier New"/>
      <family val="3"/>
      <charset val="204"/>
    </font>
    <font>
      <sz val="16"/>
      <name val="Tahoma"/>
      <family val="2"/>
      <charset val="204"/>
    </font>
    <font>
      <sz val="16"/>
      <color indexed="9"/>
      <name val="Tahoma"/>
      <family val="2"/>
      <charset val="204"/>
    </font>
    <font>
      <sz val="10"/>
      <name val="Wingdings 2"/>
      <family val="1"/>
      <charset val="2"/>
    </font>
    <font>
      <b/>
      <u/>
      <sz val="9"/>
      <color indexed="62"/>
      <name val="Tahoma"/>
      <family val="2"/>
      <charset val="204"/>
    </font>
    <font>
      <b/>
      <sz val="14"/>
      <name val="Franklin Gothic Medium"/>
      <family val="2"/>
      <charset val="204"/>
    </font>
    <font>
      <b/>
      <sz val="9"/>
      <color indexed="62"/>
      <name val="Tahoma"/>
      <family val="2"/>
      <charset val="204"/>
    </font>
    <font>
      <sz val="9"/>
      <color indexed="55"/>
      <name val="Tahoma"/>
      <family val="2"/>
      <charset val="204"/>
    </font>
    <font>
      <sz val="8"/>
      <name val="Arial"/>
      <family val="2"/>
      <charset val="204"/>
    </font>
    <font>
      <b/>
      <sz val="9"/>
      <color indexed="9"/>
      <name val="Tahoma"/>
      <family val="2"/>
      <charset val="204"/>
    </font>
    <font>
      <b/>
      <u/>
      <sz val="9"/>
      <name val="Tahoma"/>
      <family val="2"/>
      <charset val="204"/>
    </font>
    <font>
      <sz val="11"/>
      <name val="Wingdings 2"/>
      <family val="1"/>
      <charset val="2"/>
    </font>
    <font>
      <sz val="9"/>
      <color indexed="9"/>
      <name val="Tahoma"/>
      <family val="2"/>
      <charset val="204"/>
    </font>
    <font>
      <sz val="11"/>
      <color indexed="55"/>
      <name val="Wingdings 2"/>
      <family val="1"/>
      <charset val="2"/>
    </font>
    <font>
      <sz val="9"/>
      <color indexed="8"/>
      <name val="Tahoma"/>
      <family val="2"/>
      <charset val="204"/>
    </font>
    <font>
      <b/>
      <sz val="9"/>
      <color indexed="8"/>
      <name val="Tahoma"/>
      <family val="2"/>
      <charset val="204"/>
    </font>
    <font>
      <sz val="10"/>
      <name val="Arial"/>
      <family val="2"/>
      <charset val="204"/>
    </font>
    <font>
      <u/>
      <sz val="9"/>
      <color indexed="12"/>
      <name val="Tahoma"/>
      <family val="2"/>
      <charset val="204"/>
    </font>
    <font>
      <sz val="9"/>
      <color indexed="11"/>
      <name val="Tahoma"/>
      <family val="2"/>
      <charset val="204"/>
    </font>
    <font>
      <sz val="11"/>
      <name val="Tahoma"/>
      <family val="2"/>
      <charset val="204"/>
    </font>
    <font>
      <sz val="10"/>
      <name val="Helv"/>
      <charset val="204"/>
    </font>
    <font>
      <sz val="10"/>
      <color indexed="9"/>
      <name val="Tahoma"/>
      <family val="2"/>
      <charset val="204"/>
    </font>
    <font>
      <sz val="12"/>
      <name val="Marlett"/>
      <charset val="2"/>
    </font>
    <font>
      <sz val="8"/>
      <name val="Verdana"/>
      <family val="2"/>
      <charset val="204"/>
    </font>
    <font>
      <b/>
      <sz val="9"/>
      <color indexed="18"/>
      <name val="Tahoma"/>
      <family val="2"/>
      <charset val="204"/>
    </font>
    <font>
      <sz val="9"/>
      <color indexed="30"/>
      <name val="Tahoma"/>
      <family val="2"/>
      <charset val="204"/>
    </font>
    <font>
      <sz val="9"/>
      <color indexed="81"/>
      <name val="Tahoma"/>
      <family val="2"/>
      <charset val="204"/>
    </font>
    <font>
      <sz val="10"/>
      <color indexed="10"/>
      <name val="Tahoma"/>
      <family val="2"/>
      <charset val="204"/>
    </font>
    <font>
      <vertAlign val="superscript"/>
      <sz val="10"/>
      <name val="Tahoma"/>
      <family val="2"/>
      <charset val="204"/>
    </font>
    <font>
      <vertAlign val="superscript"/>
      <sz val="9"/>
      <name val="Tahoma"/>
      <family val="2"/>
      <charset val="204"/>
    </font>
    <font>
      <sz val="9"/>
      <color indexed="62"/>
      <name val="Tahoma"/>
      <family val="2"/>
      <charset val="204"/>
    </font>
    <font>
      <vertAlign val="superscript"/>
      <sz val="8"/>
      <name val="Tahoma"/>
      <family val="2"/>
      <charset val="204"/>
    </font>
    <font>
      <sz val="18"/>
      <color indexed="8"/>
      <name val="Tahoma"/>
      <family val="2"/>
      <charset val="204"/>
    </font>
    <font>
      <sz val="12"/>
      <color indexed="8"/>
      <name val="Tahoma"/>
      <family val="2"/>
      <charset val="204"/>
    </font>
    <font>
      <sz val="3"/>
      <color indexed="8"/>
      <name val="Tahoma"/>
      <family val="2"/>
      <charset val="204"/>
    </font>
    <font>
      <b/>
      <sz val="3"/>
      <name val="Tahoma"/>
      <family val="2"/>
      <charset val="204"/>
    </font>
    <font>
      <sz val="3"/>
      <color indexed="9"/>
      <name val="Tahoma"/>
      <family val="2"/>
      <charset val="204"/>
    </font>
    <font>
      <sz val="3"/>
      <name val="Tahoma"/>
      <family val="2"/>
      <charset val="204"/>
    </font>
    <font>
      <sz val="3"/>
      <color indexed="55"/>
      <name val="Tahoma"/>
      <family val="2"/>
      <charset val="204"/>
    </font>
    <font>
      <sz val="18"/>
      <name val="Tahoma"/>
      <family val="2"/>
      <charset val="204"/>
    </font>
    <font>
      <sz val="1"/>
      <color indexed="9"/>
      <name val="Tahoma"/>
      <family val="2"/>
      <charset val="204"/>
    </font>
    <font>
      <sz val="11"/>
      <name val="Webdings2"/>
      <charset val="204"/>
    </font>
    <font>
      <sz val="1"/>
      <color indexed="10"/>
      <name val="Tahoma"/>
      <family val="2"/>
      <charset val="204"/>
    </font>
    <font>
      <sz val="1"/>
      <name val="Tahoma"/>
      <family val="2"/>
      <charset val="204"/>
    </font>
    <font>
      <b/>
      <sz val="18"/>
      <name val="Tahoma"/>
      <family val="2"/>
      <charset val="204"/>
    </font>
    <font>
      <sz val="3"/>
      <color indexed="9"/>
      <name val="3"/>
      <charset val="204"/>
    </font>
    <font>
      <sz val="3"/>
      <color indexed="10"/>
      <name val="3"/>
      <charset val="204"/>
    </font>
    <font>
      <sz val="3"/>
      <name val="3"/>
      <charset val="204"/>
    </font>
    <font>
      <sz val="3"/>
      <color indexed="60"/>
      <name val="3"/>
      <charset val="204"/>
    </font>
    <font>
      <b/>
      <sz val="3"/>
      <name val="3"/>
      <charset val="204"/>
    </font>
    <font>
      <sz val="3"/>
      <color indexed="10"/>
      <name val="Tahoma"/>
      <family val="2"/>
      <charset val="204"/>
    </font>
    <font>
      <sz val="1"/>
      <color indexed="55"/>
      <name val="Tahoma"/>
      <family val="2"/>
      <charset val="204"/>
    </font>
    <font>
      <u/>
      <sz val="9"/>
      <color rgb="FF333399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9"/>
      <color theme="0"/>
      <name val="Tahoma"/>
      <family val="2"/>
      <charset val="204"/>
    </font>
    <font>
      <sz val="9"/>
      <color theme="1"/>
      <name val="Tahoma"/>
      <family val="2"/>
      <charset val="204"/>
    </font>
    <font>
      <b/>
      <sz val="10"/>
      <color theme="1"/>
      <name val="Tahoma"/>
      <family val="2"/>
      <charset val="204"/>
    </font>
    <font>
      <sz val="10"/>
      <color theme="1"/>
      <name val="Tahoma"/>
      <family val="2"/>
      <charset val="204"/>
    </font>
    <font>
      <sz val="1"/>
      <color theme="0"/>
      <name val="Tahoma"/>
      <family val="2"/>
      <charset val="204"/>
    </font>
    <font>
      <sz val="9"/>
      <color rgb="FFBCBCBC"/>
      <name val="Tahoma"/>
      <family val="2"/>
      <charset val="204"/>
    </font>
    <font>
      <sz val="15"/>
      <color theme="0"/>
      <name val="Tahoma"/>
      <family val="2"/>
      <charset val="204"/>
    </font>
    <font>
      <sz val="3"/>
      <color theme="0"/>
      <name val="3"/>
      <charset val="204"/>
    </font>
    <font>
      <sz val="3"/>
      <color theme="0"/>
      <name val="Tahoma"/>
      <family val="2"/>
      <charset val="204"/>
    </font>
    <font>
      <sz val="10"/>
      <color rgb="FFFF0000"/>
      <name val="Tahoma"/>
      <family val="2"/>
      <charset val="204"/>
    </font>
    <font>
      <b/>
      <u/>
      <sz val="9"/>
      <color rgb="FF333399"/>
      <name val="Tahoma"/>
      <family val="2"/>
      <charset val="204"/>
    </font>
    <font>
      <sz val="7"/>
      <color theme="0" tint="-0.499984740745262"/>
      <name val="Tahoma"/>
      <family val="2"/>
      <charset val="204"/>
    </font>
    <font>
      <sz val="9"/>
      <color rgb="FFFF0000"/>
      <name val="Tahoma"/>
      <family val="2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22"/>
      <name val="Tahoma"/>
      <family val="2"/>
      <charset val="204"/>
    </font>
  </fonts>
  <fills count="4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47"/>
      </patternFill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lightDown">
        <fgColor indexed="22"/>
      </patternFill>
    </fill>
    <fill>
      <patternFill patternType="solid">
        <fgColor indexed="65"/>
        <bgColor indexed="64"/>
      </patternFill>
    </fill>
    <fill>
      <patternFill patternType="solid">
        <fgColor indexed="22"/>
        <bgColor indexed="64"/>
      </patternFill>
    </fill>
    <fill>
      <patternFill patternType="lightDown">
        <fgColor rgb="FFEAEAEA"/>
      </patternFill>
    </fill>
    <fill>
      <patternFill patternType="solid">
        <fgColor rgb="FF99CCFF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4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/>
      <right style="thin">
        <color indexed="23"/>
      </right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/>
      <top/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/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 style="thin">
        <color indexed="63"/>
      </right>
      <top style="thin">
        <color indexed="63"/>
      </top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55"/>
      </left>
      <right/>
      <top/>
      <bottom/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indexed="22"/>
      </right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D3DBDB"/>
      </left>
      <right style="thin">
        <color rgb="FFD3DBDB"/>
      </right>
      <top style="thin">
        <color rgb="FFD3DBDB"/>
      </top>
      <bottom style="thin">
        <color rgb="FFD3DBDB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55"/>
      </bottom>
      <diagonal/>
    </border>
  </borders>
  <cellStyleXfs count="109">
    <xf numFmtId="49" fontId="0" fillId="0" borderId="0" applyBorder="0">
      <alignment vertical="top"/>
    </xf>
    <xf numFmtId="0" fontId="2" fillId="0" borderId="0"/>
    <xf numFmtId="166" fontId="2" fillId="0" borderId="0"/>
    <xf numFmtId="0" fontId="45" fillId="0" borderId="0"/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0" fontId="18" fillId="0" borderId="1" applyNumberFormat="0" applyAlignment="0">
      <protection locked="0"/>
    </xf>
    <xf numFmtId="164" fontId="3" fillId="0" borderId="0" applyFont="0" applyFill="0" applyBorder="0" applyAlignment="0" applyProtection="0"/>
    <xf numFmtId="167" fontId="5" fillId="2" borderId="0">
      <protection locked="0"/>
    </xf>
    <xf numFmtId="0" fontId="15" fillId="0" borderId="0" applyFill="0" applyBorder="0" applyProtection="0">
      <alignment vertical="center"/>
    </xf>
    <xf numFmtId="165" fontId="5" fillId="2" borderId="0">
      <protection locked="0"/>
    </xf>
    <xf numFmtId="168" fontId="5" fillId="2" borderId="0"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8" fillId="3" borderId="1" applyNumberFormat="0" applyAlignment="0"/>
    <xf numFmtId="0" fontId="17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/>
    <xf numFmtId="0" fontId="4" fillId="0" borderId="0"/>
    <xf numFmtId="0" fontId="15" fillId="0" borderId="0" applyFill="0" applyBorder="0" applyProtection="0">
      <alignment vertical="center"/>
    </xf>
    <xf numFmtId="0" fontId="15" fillId="0" borderId="0" applyFill="0" applyBorder="0" applyProtection="0">
      <alignment vertical="center"/>
    </xf>
    <xf numFmtId="49" fontId="44" fillId="4" borderId="2" applyNumberFormat="0">
      <alignment horizontal="center" vertical="center"/>
    </xf>
    <xf numFmtId="0" fontId="13" fillId="5" borderId="1" applyNumberFormat="0" applyAlignment="0" applyProtection="0"/>
    <xf numFmtId="0" fontId="77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77" fillId="0" borderId="0" applyNumberFormat="0" applyFill="0" applyBorder="0" applyAlignment="0" applyProtection="0">
      <alignment vertical="top"/>
      <protection locked="0"/>
    </xf>
    <xf numFmtId="0" fontId="7" fillId="6" borderId="3" applyNumberFormat="0" applyFont="0" applyFill="0" applyAlignment="0" applyProtection="0">
      <alignment horizontal="center" vertical="center" wrapText="1"/>
    </xf>
    <xf numFmtId="0" fontId="30" fillId="0" borderId="0" applyBorder="0">
      <alignment horizontal="center" vertical="center" wrapText="1"/>
    </xf>
    <xf numFmtId="0" fontId="7" fillId="0" borderId="4" applyBorder="0">
      <alignment horizontal="center" vertical="center" wrapText="1"/>
    </xf>
    <xf numFmtId="4" fontId="5" fillId="2" borderId="5" applyBorder="0">
      <alignment horizontal="right"/>
    </xf>
    <xf numFmtId="0" fontId="22" fillId="0" borderId="0"/>
    <xf numFmtId="0" fontId="1" fillId="0" borderId="0"/>
    <xf numFmtId="0" fontId="1" fillId="0" borderId="0"/>
    <xf numFmtId="0" fontId="43" fillId="7" borderId="0" applyNumberFormat="0" applyBorder="0" applyAlignment="0">
      <alignment horizontal="left" vertical="center"/>
    </xf>
    <xf numFmtId="49" fontId="43" fillId="0" borderId="0" applyBorder="0">
      <alignment vertical="top"/>
    </xf>
    <xf numFmtId="49" fontId="5" fillId="0" borderId="0" applyBorder="0">
      <alignment vertical="top"/>
    </xf>
    <xf numFmtId="49" fontId="5" fillId="7" borderId="0" applyBorder="0">
      <alignment vertical="top"/>
    </xf>
    <xf numFmtId="49" fontId="5" fillId="0" borderId="0" applyBorder="0">
      <alignment vertical="top"/>
    </xf>
    <xf numFmtId="49" fontId="43" fillId="0" borderId="0" applyBorder="0">
      <alignment vertical="top"/>
    </xf>
    <xf numFmtId="49" fontId="5" fillId="0" borderId="0" applyBorder="0">
      <alignment vertical="top"/>
    </xf>
    <xf numFmtId="0" fontId="22" fillId="0" borderId="0"/>
    <xf numFmtId="49" fontId="5" fillId="0" borderId="0" applyBorder="0">
      <alignment vertical="top"/>
    </xf>
    <xf numFmtId="0" fontId="22" fillId="0" borderId="0"/>
    <xf numFmtId="0" fontId="22" fillId="0" borderId="0"/>
    <xf numFmtId="0" fontId="1" fillId="0" borderId="0"/>
    <xf numFmtId="49" fontId="5" fillId="0" borderId="0" applyBorder="0">
      <alignment vertical="top"/>
    </xf>
    <xf numFmtId="0" fontId="1" fillId="0" borderId="0"/>
    <xf numFmtId="0" fontId="1" fillId="0" borderId="0"/>
    <xf numFmtId="0" fontId="22" fillId="0" borderId="0"/>
    <xf numFmtId="0" fontId="5" fillId="0" borderId="0">
      <alignment horizontal="left" vertical="center"/>
    </xf>
    <xf numFmtId="0" fontId="1" fillId="0" borderId="0"/>
    <xf numFmtId="0" fontId="1" fillId="0" borderId="0"/>
    <xf numFmtId="0" fontId="48" fillId="0" borderId="0"/>
    <xf numFmtId="0" fontId="48" fillId="0" borderId="0"/>
    <xf numFmtId="0" fontId="22" fillId="0" borderId="0"/>
    <xf numFmtId="0" fontId="92" fillId="0" borderId="0" applyNumberFormat="0" applyFill="0" applyBorder="0" applyAlignment="0" applyProtection="0"/>
    <xf numFmtId="0" fontId="93" fillId="0" borderId="39" applyNumberFormat="0" applyFill="0" applyAlignment="0" applyProtection="0"/>
    <xf numFmtId="0" fontId="94" fillId="0" borderId="40" applyNumberFormat="0" applyFill="0" applyAlignment="0" applyProtection="0"/>
    <xf numFmtId="0" fontId="95" fillId="0" borderId="41" applyNumberFormat="0" applyFill="0" applyAlignment="0" applyProtection="0"/>
    <xf numFmtId="0" fontId="95" fillId="0" borderId="0" applyNumberFormat="0" applyFill="0" applyBorder="0" applyAlignment="0" applyProtection="0"/>
    <xf numFmtId="0" fontId="96" fillId="17" borderId="0" applyNumberFormat="0" applyBorder="0" applyAlignment="0" applyProtection="0"/>
    <xf numFmtId="0" fontId="97" fillId="18" borderId="0" applyNumberFormat="0" applyBorder="0" applyAlignment="0" applyProtection="0"/>
    <xf numFmtId="0" fontId="98" fillId="19" borderId="0" applyNumberFormat="0" applyBorder="0" applyAlignment="0" applyProtection="0"/>
    <xf numFmtId="0" fontId="99" fillId="20" borderId="42" applyNumberFormat="0" applyAlignment="0" applyProtection="0"/>
    <xf numFmtId="0" fontId="100" fillId="20" borderId="43" applyNumberFormat="0" applyAlignment="0" applyProtection="0"/>
    <xf numFmtId="0" fontId="101" fillId="0" borderId="44" applyNumberFormat="0" applyFill="0" applyAlignment="0" applyProtection="0"/>
    <xf numFmtId="0" fontId="102" fillId="21" borderId="45" applyNumberFormat="0" applyAlignment="0" applyProtection="0"/>
    <xf numFmtId="0" fontId="103" fillId="0" borderId="0" applyNumberFormat="0" applyFill="0" applyBorder="0" applyAlignment="0" applyProtection="0"/>
    <xf numFmtId="0" fontId="5" fillId="22" borderId="46" applyNumberFormat="0" applyFont="0" applyAlignment="0" applyProtection="0"/>
    <xf numFmtId="0" fontId="104" fillId="0" borderId="0" applyNumberFormat="0" applyFill="0" applyBorder="0" applyAlignment="0" applyProtection="0"/>
    <xf numFmtId="0" fontId="105" fillId="0" borderId="47" applyNumberFormat="0" applyFill="0" applyAlignment="0" applyProtection="0"/>
    <xf numFmtId="0" fontId="106" fillId="23" borderId="0" applyNumberFormat="0" applyBorder="0" applyAlignment="0" applyProtection="0"/>
    <xf numFmtId="0" fontId="78" fillId="24" borderId="0" applyNumberFormat="0" applyBorder="0" applyAlignment="0" applyProtection="0"/>
    <xf numFmtId="0" fontId="78" fillId="25" borderId="0" applyNumberFormat="0" applyBorder="0" applyAlignment="0" applyProtection="0"/>
    <xf numFmtId="0" fontId="106" fillId="26" borderId="0" applyNumberFormat="0" applyBorder="0" applyAlignment="0" applyProtection="0"/>
    <xf numFmtId="0" fontId="106" fillId="27" borderId="0" applyNumberFormat="0" applyBorder="0" applyAlignment="0" applyProtection="0"/>
    <xf numFmtId="0" fontId="78" fillId="28" borderId="0" applyNumberFormat="0" applyBorder="0" applyAlignment="0" applyProtection="0"/>
    <xf numFmtId="0" fontId="78" fillId="29" borderId="0" applyNumberFormat="0" applyBorder="0" applyAlignment="0" applyProtection="0"/>
    <xf numFmtId="0" fontId="106" fillId="30" borderId="0" applyNumberFormat="0" applyBorder="0" applyAlignment="0" applyProtection="0"/>
    <xf numFmtId="0" fontId="106" fillId="31" borderId="0" applyNumberFormat="0" applyBorder="0" applyAlignment="0" applyProtection="0"/>
    <xf numFmtId="0" fontId="78" fillId="32" borderId="0" applyNumberFormat="0" applyBorder="0" applyAlignment="0" applyProtection="0"/>
    <xf numFmtId="0" fontId="78" fillId="33" borderId="0" applyNumberFormat="0" applyBorder="0" applyAlignment="0" applyProtection="0"/>
    <xf numFmtId="0" fontId="106" fillId="34" borderId="0" applyNumberFormat="0" applyBorder="0" applyAlignment="0" applyProtection="0"/>
    <xf numFmtId="0" fontId="106" fillId="35" borderId="0" applyNumberFormat="0" applyBorder="0" applyAlignment="0" applyProtection="0"/>
    <xf numFmtId="0" fontId="78" fillId="36" borderId="0" applyNumberFormat="0" applyBorder="0" applyAlignment="0" applyProtection="0"/>
    <xf numFmtId="0" fontId="78" fillId="37" borderId="0" applyNumberFormat="0" applyBorder="0" applyAlignment="0" applyProtection="0"/>
    <xf numFmtId="0" fontId="106" fillId="38" borderId="0" applyNumberFormat="0" applyBorder="0" applyAlignment="0" applyProtection="0"/>
    <xf numFmtId="0" fontId="106" fillId="39" borderId="0" applyNumberFormat="0" applyBorder="0" applyAlignment="0" applyProtection="0"/>
    <xf numFmtId="0" fontId="78" fillId="40" borderId="0" applyNumberFormat="0" applyBorder="0" applyAlignment="0" applyProtection="0"/>
    <xf numFmtId="0" fontId="78" fillId="41" borderId="0" applyNumberFormat="0" applyBorder="0" applyAlignment="0" applyProtection="0"/>
    <xf numFmtId="0" fontId="106" fillId="42" borderId="0" applyNumberFormat="0" applyBorder="0" applyAlignment="0" applyProtection="0"/>
    <xf numFmtId="0" fontId="106" fillId="43" borderId="0" applyNumberFormat="0" applyBorder="0" applyAlignment="0" applyProtection="0"/>
    <xf numFmtId="0" fontId="78" fillId="44" borderId="0" applyNumberFormat="0" applyBorder="0" applyAlignment="0" applyProtection="0"/>
    <xf numFmtId="0" fontId="78" fillId="45" borderId="0" applyNumberFormat="0" applyBorder="0" applyAlignment="0" applyProtection="0"/>
    <xf numFmtId="0" fontId="106" fillId="46" borderId="0" applyNumberFormat="0" applyBorder="0" applyAlignment="0" applyProtection="0"/>
    <xf numFmtId="43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2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607">
    <xf numFmtId="49" fontId="0" fillId="0" borderId="0" xfId="0">
      <alignment vertical="top"/>
    </xf>
    <xf numFmtId="49" fontId="7" fillId="0" borderId="6" xfId="0" applyFont="1" applyFill="1" applyBorder="1" applyAlignment="1" applyProtection="1">
      <alignment horizontal="center" vertical="center"/>
    </xf>
    <xf numFmtId="49" fontId="55" fillId="15" borderId="7" xfId="0" applyFont="1" applyFill="1" applyBorder="1" applyAlignment="1" applyProtection="1">
      <alignment horizontal="left" vertical="center"/>
    </xf>
    <xf numFmtId="49" fontId="5" fillId="0" borderId="0" xfId="0" applyFont="1" applyProtection="1">
      <alignment vertical="top"/>
    </xf>
    <xf numFmtId="49" fontId="0" fillId="0" borderId="0" xfId="0" applyProtection="1">
      <alignment vertical="top"/>
    </xf>
    <xf numFmtId="49" fontId="5" fillId="8" borderId="5" xfId="0" applyFont="1" applyFill="1" applyBorder="1" applyAlignment="1" applyProtection="1">
      <alignment horizontal="center" vertical="top"/>
    </xf>
    <xf numFmtId="49" fontId="0" fillId="0" borderId="0" xfId="0" applyNumberFormat="1" applyProtection="1">
      <alignment vertical="top"/>
    </xf>
    <xf numFmtId="49" fontId="12" fillId="0" borderId="0" xfId="0" applyNumberFormat="1" applyFont="1" applyProtection="1">
      <alignment vertical="top"/>
    </xf>
    <xf numFmtId="49" fontId="5" fillId="0" borderId="0" xfId="0" applyNumberFormat="1" applyFont="1" applyAlignment="1" applyProtection="1">
      <alignment vertical="top" wrapText="1"/>
    </xf>
    <xf numFmtId="49" fontId="5" fillId="0" borderId="0" xfId="0" applyNumberFormat="1" applyFont="1" applyAlignment="1" applyProtection="1">
      <alignment vertical="center" wrapText="1"/>
    </xf>
    <xf numFmtId="49" fontId="5" fillId="0" borderId="0" xfId="54" applyFont="1" applyAlignment="1" applyProtection="1">
      <alignment vertical="center" wrapText="1"/>
    </xf>
    <xf numFmtId="49" fontId="10" fillId="0" borderId="0" xfId="54" applyFont="1" applyAlignment="1" applyProtection="1">
      <alignment vertical="center"/>
    </xf>
    <xf numFmtId="0" fontId="10" fillId="0" borderId="0" xfId="53" applyFont="1" applyAlignment="1" applyProtection="1">
      <alignment horizontal="center" vertical="center" wrapText="1"/>
    </xf>
    <xf numFmtId="0" fontId="5" fillId="0" borderId="0" xfId="53" applyFont="1" applyAlignment="1" applyProtection="1">
      <alignment vertical="center" wrapText="1"/>
    </xf>
    <xf numFmtId="0" fontId="5" fillId="0" borderId="0" xfId="53" applyFont="1" applyAlignment="1" applyProtection="1">
      <alignment horizontal="left" vertical="center" wrapText="1"/>
    </xf>
    <xf numFmtId="0" fontId="5" fillId="0" borderId="0" xfId="53" applyFont="1" applyProtection="1"/>
    <xf numFmtId="0" fontId="5" fillId="6" borderId="0" xfId="53" applyFont="1" applyFill="1" applyBorder="1" applyProtection="1"/>
    <xf numFmtId="0" fontId="5" fillId="0" borderId="0" xfId="53" applyFont="1"/>
    <xf numFmtId="0" fontId="25" fillId="0" borderId="0" xfId="53" applyFont="1"/>
    <xf numFmtId="49" fontId="5" fillId="0" borderId="0" xfId="48" applyFont="1" applyProtection="1">
      <alignment vertical="top"/>
    </xf>
    <xf numFmtId="49" fontId="5" fillId="0" borderId="0" xfId="48" applyProtection="1">
      <alignment vertical="top"/>
    </xf>
    <xf numFmtId="0" fontId="10" fillId="0" borderId="0" xfId="58" applyNumberFormat="1" applyFont="1" applyFill="1" applyAlignment="1" applyProtection="1">
      <alignment vertical="center" wrapText="1"/>
    </xf>
    <xf numFmtId="0" fontId="10" fillId="0" borderId="0" xfId="58" applyFont="1" applyFill="1" applyAlignment="1" applyProtection="1">
      <alignment horizontal="left" vertical="center" wrapText="1"/>
    </xf>
    <xf numFmtId="0" fontId="10" fillId="0" borderId="0" xfId="58" applyFont="1" applyAlignment="1" applyProtection="1">
      <alignment vertical="center" wrapText="1"/>
    </xf>
    <xf numFmtId="0" fontId="10" fillId="0" borderId="0" xfId="58" applyFont="1" applyAlignment="1" applyProtection="1">
      <alignment horizontal="center" vertical="center" wrapText="1"/>
    </xf>
    <xf numFmtId="0" fontId="10" fillId="0" borderId="0" xfId="58" applyFont="1" applyFill="1" applyAlignment="1" applyProtection="1">
      <alignment vertical="center" wrapText="1"/>
    </xf>
    <xf numFmtId="0" fontId="23" fillId="0" borderId="0" xfId="58" applyFont="1" applyAlignment="1" applyProtection="1">
      <alignment vertical="center" wrapText="1"/>
    </xf>
    <xf numFmtId="0" fontId="5" fillId="6" borderId="0" xfId="58" applyFont="1" applyFill="1" applyBorder="1" applyAlignment="1" applyProtection="1">
      <alignment vertical="center" wrapText="1"/>
    </xf>
    <xf numFmtId="0" fontId="5" fillId="0" borderId="0" xfId="58" applyFont="1" applyBorder="1" applyAlignment="1" applyProtection="1">
      <alignment vertical="center" wrapText="1"/>
    </xf>
    <xf numFmtId="0" fontId="5" fillId="0" borderId="0" xfId="58" applyFont="1" applyAlignment="1" applyProtection="1">
      <alignment horizontal="right" vertical="center"/>
    </xf>
    <xf numFmtId="0" fontId="5" fillId="0" borderId="0" xfId="58" applyFont="1" applyAlignment="1" applyProtection="1">
      <alignment horizontal="center" vertical="center" wrapText="1"/>
    </xf>
    <xf numFmtId="0" fontId="5" fillId="0" borderId="0" xfId="58" applyFont="1" applyAlignment="1" applyProtection="1">
      <alignment vertical="center" wrapText="1"/>
    </xf>
    <xf numFmtId="0" fontId="26" fillId="6" borderId="0" xfId="58" applyFont="1" applyFill="1" applyBorder="1" applyAlignment="1" applyProtection="1">
      <alignment vertical="center" wrapText="1"/>
    </xf>
    <xf numFmtId="0" fontId="5" fillId="6" borderId="0" xfId="58" applyFont="1" applyFill="1" applyBorder="1" applyAlignment="1" applyProtection="1">
      <alignment horizontal="right" vertical="center" wrapText="1" indent="1"/>
    </xf>
    <xf numFmtId="14" fontId="10" fillId="6" borderId="0" xfId="58" applyNumberFormat="1" applyFont="1" applyFill="1" applyBorder="1" applyAlignment="1" applyProtection="1">
      <alignment horizontal="center" vertical="center" wrapText="1"/>
    </xf>
    <xf numFmtId="0" fontId="10" fillId="6" borderId="0" xfId="58" applyNumberFormat="1" applyFont="1" applyFill="1" applyBorder="1" applyAlignment="1" applyProtection="1">
      <alignment horizontal="center" vertical="center" wrapText="1"/>
    </xf>
    <xf numFmtId="0" fontId="5" fillId="6" borderId="0" xfId="58" applyFont="1" applyFill="1" applyBorder="1" applyAlignment="1" applyProtection="1">
      <alignment horizontal="center" vertical="center" wrapText="1"/>
    </xf>
    <xf numFmtId="14" fontId="5" fillId="6" borderId="0" xfId="58" applyNumberFormat="1" applyFont="1" applyFill="1" applyBorder="1" applyAlignment="1" applyProtection="1">
      <alignment horizontal="center" vertical="center" wrapText="1"/>
    </xf>
    <xf numFmtId="0" fontId="23" fillId="0" borderId="0" xfId="58" applyFont="1" applyAlignment="1" applyProtection="1">
      <alignment horizontal="center" vertical="center" wrapText="1"/>
    </xf>
    <xf numFmtId="0" fontId="27" fillId="6" borderId="0" xfId="58" applyNumberFormat="1" applyFont="1" applyFill="1" applyBorder="1" applyAlignment="1" applyProtection="1">
      <alignment horizontal="center" vertical="center" wrapText="1"/>
    </xf>
    <xf numFmtId="0" fontId="5" fillId="6" borderId="0" xfId="58" applyNumberFormat="1" applyFont="1" applyFill="1" applyBorder="1" applyAlignment="1" applyProtection="1">
      <alignment horizontal="right" vertical="center" wrapText="1" indent="1"/>
    </xf>
    <xf numFmtId="0" fontId="5" fillId="0" borderId="0" xfId="58" applyFont="1" applyFill="1" applyAlignment="1" applyProtection="1">
      <alignment vertical="center"/>
    </xf>
    <xf numFmtId="0" fontId="10" fillId="0" borderId="0" xfId="58" applyFont="1" applyFill="1" applyBorder="1" applyAlignment="1" applyProtection="1">
      <alignment vertical="center" wrapText="1"/>
    </xf>
    <xf numFmtId="49" fontId="10" fillId="0" borderId="0" xfId="58" applyNumberFormat="1" applyFont="1" applyFill="1" applyBorder="1" applyAlignment="1" applyProtection="1">
      <alignment horizontal="left" vertical="center" wrapText="1"/>
    </xf>
    <xf numFmtId="49" fontId="26" fillId="6" borderId="0" xfId="58" applyNumberFormat="1" applyFont="1" applyFill="1" applyBorder="1" applyAlignment="1" applyProtection="1">
      <alignment horizontal="center" vertical="center" wrapText="1"/>
    </xf>
    <xf numFmtId="0" fontId="28" fillId="0" borderId="0" xfId="58" applyFont="1" applyAlignment="1" applyProtection="1">
      <alignment vertical="center" wrapText="1"/>
    </xf>
    <xf numFmtId="49" fontId="0" fillId="9" borderId="0" xfId="0" applyFill="1" applyProtection="1">
      <alignment vertical="top"/>
    </xf>
    <xf numFmtId="0" fontId="5" fillId="0" borderId="0" xfId="60" applyFont="1" applyFill="1" applyAlignment="1" applyProtection="1">
      <alignment vertical="center" wrapText="1"/>
    </xf>
    <xf numFmtId="0" fontId="22" fillId="0" borderId="0" xfId="51" applyProtection="1"/>
    <xf numFmtId="0" fontId="23" fillId="0" borderId="0" xfId="58" applyNumberFormat="1" applyFont="1" applyFill="1" applyBorder="1" applyAlignment="1" applyProtection="1">
      <alignment horizontal="center" vertical="top" wrapText="1"/>
    </xf>
    <xf numFmtId="0" fontId="0" fillId="6" borderId="8" xfId="58" applyFont="1" applyFill="1" applyBorder="1" applyAlignment="1" applyProtection="1">
      <alignment horizontal="right" vertical="center" wrapText="1" indent="1"/>
    </xf>
    <xf numFmtId="0" fontId="0" fillId="6" borderId="0" xfId="58" applyFont="1" applyFill="1" applyBorder="1" applyAlignment="1" applyProtection="1">
      <alignment horizontal="center" vertical="center" wrapText="1"/>
    </xf>
    <xf numFmtId="49" fontId="0" fillId="6" borderId="0" xfId="58" applyNumberFormat="1" applyFont="1" applyFill="1" applyBorder="1" applyAlignment="1" applyProtection="1">
      <alignment horizontal="right" vertical="center" wrapText="1" indent="1"/>
    </xf>
    <xf numFmtId="49" fontId="32" fillId="6" borderId="0" xfId="37" applyNumberFormat="1" applyFont="1" applyFill="1" applyBorder="1" applyAlignment="1" applyProtection="1">
      <alignment horizontal="center" vertical="center" wrapText="1"/>
    </xf>
    <xf numFmtId="49" fontId="0" fillId="0" borderId="0" xfId="0" applyBorder="1">
      <alignment vertical="top"/>
    </xf>
    <xf numFmtId="49" fontId="0" fillId="0" borderId="0" xfId="0" applyAlignment="1">
      <alignment horizontal="center" vertical="top"/>
    </xf>
    <xf numFmtId="0" fontId="19" fillId="9" borderId="0" xfId="60" applyFont="1" applyFill="1" applyAlignment="1" applyProtection="1">
      <alignment horizontal="center" vertical="center" wrapText="1"/>
    </xf>
    <xf numFmtId="49" fontId="12" fillId="0" borderId="0" xfId="0" applyNumberFormat="1" applyFont="1" applyAlignment="1" applyProtection="1">
      <alignment horizontal="center" vertical="top"/>
    </xf>
    <xf numFmtId="0" fontId="5" fillId="0" borderId="6" xfId="56" applyFont="1" applyFill="1" applyBorder="1" applyAlignment="1" applyProtection="1">
      <alignment vertical="center" wrapText="1"/>
    </xf>
    <xf numFmtId="49" fontId="0" fillId="0" borderId="0" xfId="0" applyAlignment="1">
      <alignment vertical="top" wrapText="1"/>
    </xf>
    <xf numFmtId="0" fontId="37" fillId="0" borderId="0" xfId="58" applyFont="1" applyAlignment="1" applyProtection="1">
      <alignment vertical="center" wrapText="1"/>
    </xf>
    <xf numFmtId="0" fontId="0" fillId="0" borderId="6" xfId="56" applyFont="1" applyFill="1" applyBorder="1" applyAlignment="1" applyProtection="1">
      <alignment vertical="center" wrapText="1"/>
    </xf>
    <xf numFmtId="0" fontId="37" fillId="0" borderId="0" xfId="60" applyFont="1" applyFill="1" applyAlignment="1" applyProtection="1">
      <alignment vertical="center" wrapText="1"/>
    </xf>
    <xf numFmtId="49" fontId="7" fillId="0" borderId="0" xfId="0" applyFont="1">
      <alignment vertical="top"/>
    </xf>
    <xf numFmtId="0" fontId="38" fillId="6" borderId="0" xfId="60" applyFont="1" applyFill="1" applyBorder="1" applyAlignment="1" applyProtection="1">
      <alignment horizontal="center" vertical="center" wrapText="1"/>
    </xf>
    <xf numFmtId="0" fontId="38" fillId="0" borderId="0" xfId="60" applyFont="1" applyFill="1" applyAlignment="1" applyProtection="1">
      <alignment horizontal="center" vertical="center" wrapText="1"/>
    </xf>
    <xf numFmtId="0" fontId="38" fillId="6" borderId="0" xfId="53" applyFont="1" applyFill="1" applyBorder="1" applyAlignment="1" applyProtection="1">
      <alignment horizontal="center"/>
    </xf>
    <xf numFmtId="0" fontId="38" fillId="0" borderId="0" xfId="53" applyFont="1" applyAlignment="1" applyProtection="1">
      <alignment horizontal="center" vertical="center"/>
    </xf>
    <xf numFmtId="0" fontId="38" fillId="6" borderId="0" xfId="53" applyFont="1" applyFill="1" applyBorder="1" applyAlignment="1" applyProtection="1">
      <alignment horizontal="center" vertical="center"/>
    </xf>
    <xf numFmtId="49" fontId="35" fillId="0" borderId="3" xfId="0" applyFont="1" applyBorder="1" applyAlignment="1">
      <alignment vertical="top" wrapText="1"/>
    </xf>
    <xf numFmtId="0" fontId="5" fillId="0" borderId="3" xfId="39" applyFont="1" applyBorder="1" applyAlignment="1" applyProtection="1">
      <alignment horizontal="justify" vertical="top" wrapText="1"/>
    </xf>
    <xf numFmtId="0" fontId="0" fillId="6" borderId="0" xfId="58" applyFont="1" applyFill="1" applyBorder="1" applyAlignment="1" applyProtection="1">
      <alignment horizontal="right" vertical="center" wrapText="1" indent="1"/>
    </xf>
    <xf numFmtId="0" fontId="0" fillId="6" borderId="0" xfId="58" applyNumberFormat="1" applyFont="1" applyFill="1" applyBorder="1" applyAlignment="1" applyProtection="1">
      <alignment horizontal="right" vertical="center" wrapText="1" indent="1"/>
    </xf>
    <xf numFmtId="0" fontId="36" fillId="0" borderId="0" xfId="60" applyFont="1" applyFill="1" applyAlignment="1" applyProtection="1">
      <alignment vertical="center" wrapText="1"/>
    </xf>
    <xf numFmtId="49" fontId="5" fillId="0" borderId="6" xfId="60" applyNumberFormat="1" applyFont="1" applyFill="1" applyBorder="1" applyAlignment="1" applyProtection="1">
      <alignment horizontal="left" vertical="center" wrapText="1"/>
    </xf>
    <xf numFmtId="0" fontId="5" fillId="6" borderId="9" xfId="53" applyFont="1" applyFill="1" applyBorder="1" applyAlignment="1" applyProtection="1">
      <alignment horizontal="center" vertical="center"/>
    </xf>
    <xf numFmtId="49" fontId="5" fillId="0" borderId="9" xfId="53" applyNumberFormat="1" applyFont="1" applyFill="1" applyBorder="1" applyAlignment="1" applyProtection="1">
      <alignment horizontal="left" vertical="center" wrapText="1"/>
    </xf>
    <xf numFmtId="0" fontId="0" fillId="0" borderId="3" xfId="39" applyFont="1" applyBorder="1" applyAlignment="1" applyProtection="1">
      <alignment horizontal="justify" vertical="top" wrapText="1"/>
    </xf>
    <xf numFmtId="0" fontId="79" fillId="0" borderId="0" xfId="58" applyFont="1" applyAlignment="1" applyProtection="1">
      <alignment horizontal="center" vertical="center" wrapText="1"/>
    </xf>
    <xf numFmtId="49" fontId="0" fillId="0" borderId="0" xfId="59" applyNumberFormat="1" applyFont="1" applyAlignment="1" applyProtection="1">
      <alignment vertical="center" wrapText="1"/>
    </xf>
    <xf numFmtId="0" fontId="5" fillId="0" borderId="0" xfId="59" applyFont="1" applyAlignment="1" applyProtection="1">
      <alignment vertical="center"/>
    </xf>
    <xf numFmtId="49" fontId="5" fillId="0" borderId="0" xfId="59" applyNumberFormat="1" applyFont="1" applyAlignment="1" applyProtection="1">
      <alignment vertical="center" wrapText="1"/>
    </xf>
    <xf numFmtId="0" fontId="0" fillId="0" borderId="0" xfId="56" applyFont="1" applyFill="1" applyBorder="1" applyAlignment="1" applyProtection="1">
      <alignment vertical="center" wrapText="1"/>
    </xf>
    <xf numFmtId="0" fontId="14" fillId="0" borderId="0" xfId="52" applyFont="1" applyBorder="1" applyAlignment="1">
      <alignment horizontal="right" vertical="top" wrapText="1"/>
    </xf>
    <xf numFmtId="49" fontId="24" fillId="6" borderId="10" xfId="45" applyFont="1" applyFill="1" applyBorder="1" applyAlignment="1" applyProtection="1">
      <alignment vertical="center" wrapText="1"/>
    </xf>
    <xf numFmtId="49" fontId="20" fillId="6" borderId="11" xfId="45" applyFont="1" applyFill="1" applyBorder="1" applyAlignment="1">
      <alignment horizontal="left" vertical="center" wrapText="1"/>
    </xf>
    <xf numFmtId="49" fontId="20" fillId="6" borderId="12" xfId="45" applyFont="1" applyFill="1" applyBorder="1" applyAlignment="1">
      <alignment horizontal="left" vertical="center" wrapText="1"/>
    </xf>
    <xf numFmtId="49" fontId="24" fillId="6" borderId="13" xfId="45" applyFont="1" applyFill="1" applyBorder="1" applyAlignment="1" applyProtection="1">
      <alignment vertical="center" wrapText="1"/>
    </xf>
    <xf numFmtId="49" fontId="14" fillId="6" borderId="0" xfId="45" applyFont="1" applyFill="1" applyBorder="1" applyAlignment="1">
      <alignment wrapText="1"/>
    </xf>
    <xf numFmtId="49" fontId="14" fillId="6" borderId="14" xfId="45" applyFont="1" applyFill="1" applyBorder="1" applyAlignment="1">
      <alignment wrapText="1"/>
    </xf>
    <xf numFmtId="49" fontId="11" fillId="6" borderId="0" xfId="32" applyNumberFormat="1" applyFont="1" applyFill="1" applyBorder="1" applyAlignment="1" applyProtection="1">
      <alignment horizontal="left" wrapText="1"/>
    </xf>
    <xf numFmtId="49" fontId="11" fillId="6" borderId="0" xfId="32" applyNumberFormat="1" applyFont="1" applyFill="1" applyBorder="1" applyAlignment="1" applyProtection="1">
      <alignment wrapText="1"/>
    </xf>
    <xf numFmtId="49" fontId="14" fillId="6" borderId="0" xfId="45" applyFont="1" applyFill="1" applyBorder="1" applyAlignment="1">
      <alignment horizontal="right" wrapText="1"/>
    </xf>
    <xf numFmtId="49" fontId="20" fillId="6" borderId="0" xfId="45" applyFont="1" applyFill="1" applyBorder="1" applyAlignment="1">
      <alignment horizontal="left" vertical="center" wrapText="1"/>
    </xf>
    <xf numFmtId="49" fontId="20" fillId="6" borderId="14" xfId="45" applyFont="1" applyFill="1" applyBorder="1" applyAlignment="1">
      <alignment horizontal="left" vertical="center" wrapText="1"/>
    </xf>
    <xf numFmtId="49" fontId="14" fillId="0" borderId="0" xfId="45" applyFont="1" applyFill="1" applyBorder="1" applyAlignment="1" applyProtection="1">
      <alignment wrapText="1"/>
    </xf>
    <xf numFmtId="0" fontId="18" fillId="0" borderId="0" xfId="23" applyFont="1" applyFill="1" applyBorder="1" applyAlignment="1" applyProtection="1">
      <alignment horizontal="left" vertical="top" wrapText="1"/>
    </xf>
    <xf numFmtId="49" fontId="14" fillId="0" borderId="0" xfId="45" applyFont="1" applyFill="1" applyBorder="1" applyAlignment="1" applyProtection="1">
      <alignment vertical="top" wrapText="1"/>
    </xf>
    <xf numFmtId="0" fontId="18" fillId="0" borderId="0" xfId="23" applyFont="1" applyFill="1" applyBorder="1" applyAlignment="1" applyProtection="1">
      <alignment horizontal="right" vertical="top" wrapText="1"/>
    </xf>
    <xf numFmtId="49" fontId="39" fillId="8" borderId="3" xfId="42" applyNumberFormat="1" applyFont="1" applyFill="1" applyBorder="1" applyAlignment="1" applyProtection="1">
      <alignment horizontal="center" vertical="center" wrapText="1"/>
    </xf>
    <xf numFmtId="49" fontId="39" fillId="2" borderId="3" xfId="42" applyNumberFormat="1" applyFont="1" applyFill="1" applyBorder="1" applyAlignment="1" applyProtection="1">
      <alignment horizontal="center" vertical="center" wrapText="1"/>
    </xf>
    <xf numFmtId="49" fontId="24" fillId="6" borderId="13" xfId="45" applyFont="1" applyFill="1" applyBorder="1" applyAlignment="1" applyProtection="1">
      <alignment horizontal="center" vertical="center" wrapText="1"/>
    </xf>
    <xf numFmtId="49" fontId="39" fillId="16" borderId="3" xfId="42" applyNumberFormat="1" applyFont="1" applyFill="1" applyBorder="1" applyAlignment="1" applyProtection="1">
      <alignment horizontal="center" vertical="center" wrapText="1"/>
    </xf>
    <xf numFmtId="49" fontId="0" fillId="0" borderId="10" xfId="0" applyBorder="1">
      <alignment vertical="top"/>
    </xf>
    <xf numFmtId="49" fontId="0" fillId="0" borderId="12" xfId="0" applyBorder="1">
      <alignment vertical="top"/>
    </xf>
    <xf numFmtId="49" fontId="0" fillId="0" borderId="13" xfId="0" applyBorder="1">
      <alignment vertical="top"/>
    </xf>
    <xf numFmtId="49" fontId="0" fillId="0" borderId="14" xfId="0" applyBorder="1">
      <alignment vertical="top"/>
    </xf>
    <xf numFmtId="49" fontId="79" fillId="0" borderId="0" xfId="0" applyFont="1">
      <alignment vertical="top"/>
    </xf>
    <xf numFmtId="49" fontId="7" fillId="15" borderId="34" xfId="0" applyFont="1" applyFill="1" applyBorder="1" applyAlignment="1" applyProtection="1">
      <alignment horizontal="center" vertical="center"/>
    </xf>
    <xf numFmtId="0" fontId="18" fillId="0" borderId="0" xfId="36" applyFont="1" applyFill="1" applyBorder="1" applyAlignment="1" applyProtection="1">
      <alignment horizontal="center" vertical="center" wrapText="1"/>
    </xf>
    <xf numFmtId="0" fontId="38" fillId="0" borderId="16" xfId="60" applyFont="1" applyFill="1" applyBorder="1" applyAlignment="1" applyProtection="1">
      <alignment vertical="top" wrapText="1"/>
    </xf>
    <xf numFmtId="49" fontId="7" fillId="15" borderId="15" xfId="0" applyFont="1" applyFill="1" applyBorder="1" applyAlignment="1" applyProtection="1">
      <alignment horizontal="center" vertical="center"/>
    </xf>
    <xf numFmtId="49" fontId="31" fillId="15" borderId="7" xfId="0" applyFont="1" applyFill="1" applyBorder="1" applyAlignment="1" applyProtection="1">
      <alignment horizontal="left" vertical="center" indent="1"/>
    </xf>
    <xf numFmtId="49" fontId="31" fillId="15" borderId="17" xfId="0" applyFont="1" applyFill="1" applyBorder="1" applyAlignment="1" applyProtection="1">
      <alignment horizontal="left" vertical="center" indent="1"/>
    </xf>
    <xf numFmtId="49" fontId="0" fillId="0" borderId="6" xfId="60" applyNumberFormat="1" applyFont="1" applyFill="1" applyBorder="1" applyAlignment="1" applyProtection="1">
      <alignment horizontal="center" vertical="center" wrapText="1"/>
    </xf>
    <xf numFmtId="0" fontId="36" fillId="0" borderId="18" xfId="60" applyFont="1" applyFill="1" applyBorder="1" applyAlignment="1" applyProtection="1">
      <alignment vertical="center" wrapText="1"/>
    </xf>
    <xf numFmtId="49" fontId="5" fillId="11" borderId="6" xfId="60" applyNumberFormat="1" applyFont="1" applyFill="1" applyBorder="1" applyAlignment="1" applyProtection="1">
      <alignment horizontal="left" vertical="center" wrapText="1"/>
      <protection locked="0"/>
    </xf>
    <xf numFmtId="0" fontId="38" fillId="0" borderId="16" xfId="60" applyFont="1" applyFill="1" applyBorder="1" applyAlignment="1" applyProtection="1">
      <alignment horizontal="center" vertical="center" wrapText="1"/>
    </xf>
    <xf numFmtId="49" fontId="0" fillId="11" borderId="6" xfId="59" applyNumberFormat="1" applyFont="1" applyFill="1" applyBorder="1" applyAlignment="1" applyProtection="1">
      <alignment horizontal="center" vertical="center" wrapText="1"/>
      <protection locked="0"/>
    </xf>
    <xf numFmtId="49" fontId="39" fillId="11" borderId="3" xfId="42" applyNumberFormat="1" applyFont="1" applyFill="1" applyBorder="1" applyAlignment="1" applyProtection="1">
      <alignment horizontal="center" vertical="center" wrapText="1"/>
    </xf>
    <xf numFmtId="0" fontId="1" fillId="0" borderId="0" xfId="41" applyProtection="1"/>
    <xf numFmtId="0" fontId="5" fillId="0" borderId="3" xfId="53" applyFont="1" applyFill="1" applyBorder="1" applyAlignment="1" applyProtection="1">
      <alignment horizontal="center" vertical="center" wrapText="1"/>
    </xf>
    <xf numFmtId="0" fontId="5" fillId="0" borderId="6" xfId="59" applyNumberFormat="1" applyFont="1" applyFill="1" applyBorder="1" applyAlignment="1" applyProtection="1">
      <alignment horizontal="center" vertical="center" wrapText="1"/>
    </xf>
    <xf numFmtId="0" fontId="8" fillId="0" borderId="0" xfId="58" applyFont="1" applyAlignment="1" applyProtection="1">
      <alignment vertical="center" wrapText="1"/>
    </xf>
    <xf numFmtId="49" fontId="7" fillId="0" borderId="15" xfId="0" applyFont="1" applyFill="1" applyBorder="1" applyAlignment="1" applyProtection="1">
      <alignment horizontal="center" vertical="center"/>
    </xf>
    <xf numFmtId="49" fontId="31" fillId="0" borderId="7" xfId="0" applyFont="1" applyFill="1" applyBorder="1" applyAlignment="1" applyProtection="1">
      <alignment horizontal="left" vertical="center" indent="1"/>
    </xf>
    <xf numFmtId="49" fontId="31" fillId="0" borderId="17" xfId="0" applyFont="1" applyFill="1" applyBorder="1" applyAlignment="1" applyProtection="1">
      <alignment horizontal="left" vertical="center" indent="1"/>
    </xf>
    <xf numFmtId="4" fontId="5" fillId="0" borderId="35" xfId="60" applyNumberFormat="1" applyFont="1" applyFill="1" applyBorder="1" applyAlignment="1" applyProtection="1">
      <alignment vertical="center" wrapText="1"/>
    </xf>
    <xf numFmtId="0" fontId="5" fillId="0" borderId="19" xfId="60" applyFont="1" applyFill="1" applyBorder="1" applyAlignment="1" applyProtection="1">
      <alignment vertical="center" wrapText="1"/>
    </xf>
    <xf numFmtId="0" fontId="10" fillId="0" borderId="0" xfId="60" applyFont="1" applyFill="1" applyAlignment="1" applyProtection="1">
      <alignment vertical="center" wrapText="1"/>
    </xf>
    <xf numFmtId="49" fontId="5" fillId="2" borderId="35" xfId="60" applyNumberFormat="1" applyFont="1" applyFill="1" applyBorder="1" applyAlignment="1" applyProtection="1">
      <alignment horizontal="left" vertical="center" wrapText="1"/>
      <protection locked="0"/>
    </xf>
    <xf numFmtId="0" fontId="5" fillId="0" borderId="6" xfId="59" applyFont="1" applyBorder="1" applyAlignment="1" applyProtection="1">
      <alignment horizontal="left" vertical="center"/>
    </xf>
    <xf numFmtId="49" fontId="5" fillId="0" borderId="6" xfId="0" applyNumberFormat="1" applyFont="1" applyBorder="1" applyProtection="1">
      <alignment vertical="top"/>
    </xf>
    <xf numFmtId="0" fontId="7" fillId="9" borderId="0" xfId="60" applyFont="1" applyFill="1" applyAlignment="1" applyProtection="1">
      <alignment horizontal="center" vertical="center" wrapText="1"/>
    </xf>
    <xf numFmtId="49" fontId="5" fillId="0" borderId="0" xfId="0" applyNumberFormat="1" applyFont="1" applyProtection="1">
      <alignment vertical="top"/>
    </xf>
    <xf numFmtId="0" fontId="39" fillId="6" borderId="0" xfId="57" applyFont="1" applyFill="1" applyBorder="1" applyProtection="1"/>
    <xf numFmtId="0" fontId="39" fillId="6" borderId="0" xfId="57" applyFont="1" applyFill="1" applyBorder="1" applyAlignment="1" applyProtection="1">
      <alignment horizontal="center"/>
    </xf>
    <xf numFmtId="0" fontId="5" fillId="6" borderId="0" xfId="57" applyFont="1" applyFill="1" applyBorder="1" applyAlignment="1" applyProtection="1">
      <alignment vertical="center" wrapText="1"/>
    </xf>
    <xf numFmtId="49" fontId="5" fillId="6" borderId="20" xfId="61" applyNumberFormat="1" applyFont="1" applyFill="1" applyBorder="1" applyAlignment="1" applyProtection="1">
      <alignment horizontal="center" vertical="center"/>
    </xf>
    <xf numFmtId="49" fontId="5" fillId="11" borderId="20" xfId="57" applyNumberFormat="1" applyFont="1" applyFill="1" applyBorder="1" applyAlignment="1" applyProtection="1">
      <alignment horizontal="center" vertical="center" wrapText="1"/>
      <protection locked="0"/>
    </xf>
    <xf numFmtId="49" fontId="5" fillId="2" borderId="9" xfId="57" applyNumberFormat="1" applyFont="1" applyFill="1" applyBorder="1" applyAlignment="1" applyProtection="1">
      <alignment horizontal="center" vertical="center" wrapText="1"/>
      <protection locked="0"/>
    </xf>
    <xf numFmtId="0" fontId="5" fillId="6" borderId="20" xfId="57" applyFont="1" applyFill="1" applyBorder="1" applyAlignment="1" applyProtection="1">
      <alignment horizontal="left" vertical="center" wrapText="1" indent="2"/>
    </xf>
    <xf numFmtId="0" fontId="50" fillId="6" borderId="0" xfId="57" applyFont="1" applyFill="1" applyBorder="1" applyAlignment="1" applyProtection="1">
      <alignment vertical="center" wrapText="1"/>
    </xf>
    <xf numFmtId="0" fontId="80" fillId="6" borderId="0" xfId="57" applyFont="1" applyFill="1" applyBorder="1" applyAlignment="1" applyProtection="1">
      <alignment horizontal="center"/>
    </xf>
    <xf numFmtId="0" fontId="80" fillId="6" borderId="0" xfId="57" applyFont="1" applyFill="1" applyBorder="1" applyProtection="1"/>
    <xf numFmtId="0" fontId="50" fillId="6" borderId="0" xfId="57" applyFont="1" applyFill="1" applyBorder="1" applyProtection="1"/>
    <xf numFmtId="0" fontId="81" fillId="6" borderId="0" xfId="57" applyFont="1" applyFill="1" applyBorder="1" applyAlignment="1" applyProtection="1">
      <alignment horizontal="right" vertical="center"/>
    </xf>
    <xf numFmtId="0" fontId="81" fillId="6" borderId="0" xfId="57" applyFont="1" applyFill="1" applyBorder="1" applyAlignment="1" applyProtection="1">
      <alignment horizontal="right" vertical="top"/>
    </xf>
    <xf numFmtId="49" fontId="5" fillId="6" borderId="21" xfId="61" applyNumberFormat="1" applyFont="1" applyFill="1" applyBorder="1" applyAlignment="1" applyProtection="1">
      <alignment horizontal="center" vertical="center"/>
    </xf>
    <xf numFmtId="0" fontId="5" fillId="6" borderId="21" xfId="57" applyFont="1" applyFill="1" applyBorder="1" applyAlignment="1" applyProtection="1">
      <alignment horizontal="left" vertical="center" wrapText="1" indent="2"/>
    </xf>
    <xf numFmtId="49" fontId="5" fillId="11" borderId="21" xfId="57" applyNumberFormat="1" applyFont="1" applyFill="1" applyBorder="1" applyAlignment="1" applyProtection="1">
      <alignment horizontal="center" vertical="center" wrapText="1"/>
      <protection locked="0"/>
    </xf>
    <xf numFmtId="49" fontId="5" fillId="2" borderId="3" xfId="57" applyNumberFormat="1" applyFont="1" applyFill="1" applyBorder="1" applyAlignment="1" applyProtection="1">
      <alignment horizontal="center" vertical="center" wrapText="1"/>
      <protection locked="0"/>
    </xf>
    <xf numFmtId="0" fontId="46" fillId="0" borderId="0" xfId="55" applyFont="1" applyFill="1" applyBorder="1" applyAlignment="1" applyProtection="1">
      <alignment vertical="center" wrapText="1"/>
    </xf>
    <xf numFmtId="0" fontId="46" fillId="0" borderId="0" xfId="55" applyFont="1" applyFill="1" applyAlignment="1" applyProtection="1">
      <alignment horizontal="left" vertical="center" wrapText="1"/>
    </xf>
    <xf numFmtId="0" fontId="52" fillId="0" borderId="0" xfId="55" applyFont="1" applyBorder="1" applyAlignment="1" applyProtection="1">
      <alignment vertical="center" wrapText="1"/>
    </xf>
    <xf numFmtId="0" fontId="18" fillId="6" borderId="0" xfId="59" applyFont="1" applyFill="1" applyBorder="1" applyAlignment="1" applyProtection="1">
      <alignment vertical="center" wrapText="1"/>
    </xf>
    <xf numFmtId="0" fontId="18" fillId="6" borderId="0" xfId="55" applyFont="1" applyFill="1" applyBorder="1" applyAlignment="1" applyProtection="1">
      <alignment horizontal="center" vertical="center" wrapText="1"/>
    </xf>
    <xf numFmtId="0" fontId="18" fillId="0" borderId="0" xfId="59" applyFont="1" applyFill="1" applyBorder="1" applyAlignment="1" applyProtection="1">
      <alignment vertical="center" wrapText="1"/>
    </xf>
    <xf numFmtId="0" fontId="18" fillId="0" borderId="0" xfId="55" applyFont="1" applyAlignment="1" applyProtection="1">
      <alignment vertical="center" wrapText="1"/>
    </xf>
    <xf numFmtId="49" fontId="46" fillId="0" borderId="0" xfId="62" applyNumberFormat="1" applyFont="1" applyFill="1" applyBorder="1" applyAlignment="1" applyProtection="1">
      <alignment horizontal="left" vertical="center" wrapText="1"/>
    </xf>
    <xf numFmtId="49" fontId="18" fillId="6" borderId="0" xfId="62" applyNumberFormat="1" applyFont="1" applyFill="1" applyBorder="1" applyAlignment="1" applyProtection="1">
      <alignment horizontal="center" vertical="center" wrapText="1"/>
    </xf>
    <xf numFmtId="49" fontId="18" fillId="6" borderId="3" xfId="62" applyNumberFormat="1" applyFont="1" applyFill="1" applyBorder="1" applyAlignment="1" applyProtection="1">
      <alignment horizontal="right" vertical="center" wrapText="1" indent="1"/>
    </xf>
    <xf numFmtId="49" fontId="18" fillId="11" borderId="3" xfId="62" applyNumberFormat="1" applyFont="1" applyFill="1" applyBorder="1" applyAlignment="1" applyProtection="1">
      <alignment horizontal="center" vertical="center" wrapText="1"/>
      <protection locked="0"/>
    </xf>
    <xf numFmtId="49" fontId="18" fillId="0" borderId="0" xfId="62" applyNumberFormat="1" applyFont="1" applyFill="1" applyBorder="1" applyAlignment="1" applyProtection="1">
      <alignment horizontal="center" vertical="center" wrapText="1"/>
    </xf>
    <xf numFmtId="49" fontId="5" fillId="6" borderId="3" xfId="61" applyNumberFormat="1" applyFont="1" applyFill="1" applyBorder="1" applyAlignment="1" applyProtection="1">
      <alignment horizontal="center" vertical="center"/>
    </xf>
    <xf numFmtId="49" fontId="5" fillId="11" borderId="3" xfId="57" applyNumberFormat="1" applyFont="1" applyFill="1" applyBorder="1" applyAlignment="1" applyProtection="1">
      <alignment horizontal="left" vertical="center" wrapText="1" indent="1"/>
      <protection locked="0"/>
    </xf>
    <xf numFmtId="0" fontId="0" fillId="6" borderId="6" xfId="57" applyFont="1" applyFill="1" applyBorder="1" applyAlignment="1" applyProtection="1">
      <alignment horizontal="left" vertical="center" wrapText="1" indent="2"/>
    </xf>
    <xf numFmtId="49" fontId="7" fillId="15" borderId="22" xfId="0" applyFont="1" applyFill="1" applyBorder="1" applyAlignment="1" applyProtection="1">
      <alignment horizontal="center" vertical="center"/>
    </xf>
    <xf numFmtId="0" fontId="0" fillId="6" borderId="6" xfId="57" applyFont="1" applyFill="1" applyBorder="1" applyAlignment="1" applyProtection="1">
      <alignment horizontal="left" vertical="center" wrapText="1" indent="3"/>
    </xf>
    <xf numFmtId="0" fontId="0" fillId="6" borderId="6" xfId="57" applyFont="1" applyFill="1" applyBorder="1" applyAlignment="1" applyProtection="1">
      <alignment horizontal="left" vertical="center" wrapText="1" indent="4"/>
    </xf>
    <xf numFmtId="49" fontId="5" fillId="2" borderId="17" xfId="60" applyNumberFormat="1" applyFont="1" applyFill="1" applyBorder="1" applyAlignment="1" applyProtection="1">
      <alignment horizontal="left" vertical="center" wrapText="1"/>
      <protection locked="0"/>
    </xf>
    <xf numFmtId="49" fontId="0" fillId="0" borderId="6" xfId="60" applyNumberFormat="1" applyFont="1" applyFill="1" applyBorder="1" applyAlignment="1" applyProtection="1">
      <alignment vertical="center" wrapText="1"/>
    </xf>
    <xf numFmtId="49" fontId="7" fillId="15" borderId="23" xfId="0" applyFont="1" applyFill="1" applyBorder="1" applyAlignment="1" applyProtection="1">
      <alignment horizontal="center" vertical="center"/>
    </xf>
    <xf numFmtId="0" fontId="0" fillId="0" borderId="15" xfId="60" applyNumberFormat="1" applyFont="1" applyFill="1" applyBorder="1" applyAlignment="1" applyProtection="1">
      <alignment horizontal="center" vertical="center" wrapText="1"/>
    </xf>
    <xf numFmtId="0" fontId="7" fillId="9" borderId="0" xfId="0" applyNumberFormat="1" applyFont="1" applyFill="1" applyAlignment="1" applyProtection="1">
      <alignment horizontal="center" vertical="top"/>
    </xf>
    <xf numFmtId="49" fontId="0" fillId="0" borderId="0" xfId="0" applyNumberFormat="1" applyFont="1" applyProtection="1">
      <alignment vertical="top"/>
    </xf>
    <xf numFmtId="0" fontId="0" fillId="11" borderId="6" xfId="57" applyNumberFormat="1" applyFont="1" applyFill="1" applyBorder="1" applyAlignment="1" applyProtection="1">
      <alignment horizontal="left" vertical="center" wrapText="1" indent="4"/>
      <protection locked="0"/>
    </xf>
    <xf numFmtId="0" fontId="0" fillId="6" borderId="6" xfId="57" applyFont="1" applyFill="1" applyBorder="1" applyAlignment="1" applyProtection="1">
      <alignment horizontal="left" vertical="center" wrapText="1" indent="1"/>
    </xf>
    <xf numFmtId="49" fontId="0" fillId="6" borderId="6" xfId="61" applyNumberFormat="1" applyFont="1" applyFill="1" applyBorder="1" applyAlignment="1" applyProtection="1">
      <alignment horizontal="center" vertical="center"/>
    </xf>
    <xf numFmtId="0" fontId="5" fillId="6" borderId="0" xfId="57" applyFont="1" applyFill="1" applyBorder="1" applyAlignment="1" applyProtection="1">
      <alignment horizontal="center" vertical="center" wrapText="1"/>
    </xf>
    <xf numFmtId="0" fontId="32" fillId="6" borderId="0" xfId="61" applyNumberFormat="1" applyFont="1" applyFill="1" applyBorder="1" applyAlignment="1" applyProtection="1">
      <alignment horizontal="center" vertical="center"/>
    </xf>
    <xf numFmtId="0" fontId="5" fillId="6" borderId="6" xfId="50" applyNumberFormat="1" applyFont="1" applyFill="1" applyBorder="1" applyAlignment="1" applyProtection="1">
      <alignment horizontal="center" vertical="center" wrapText="1"/>
    </xf>
    <xf numFmtId="0" fontId="38" fillId="6" borderId="0" xfId="53" applyFont="1" applyFill="1" applyBorder="1" applyAlignment="1" applyProtection="1">
      <alignment horizontal="center" vertical="center" wrapText="1"/>
    </xf>
    <xf numFmtId="0" fontId="5" fillId="6" borderId="6" xfId="53" applyFont="1" applyFill="1" applyBorder="1" applyAlignment="1" applyProtection="1">
      <alignment horizontal="center" vertical="center"/>
    </xf>
    <xf numFmtId="49" fontId="5" fillId="11" borderId="6" xfId="53" applyNumberFormat="1" applyFont="1" applyFill="1" applyBorder="1" applyAlignment="1" applyProtection="1">
      <alignment horizontal="left" vertical="center" wrapText="1"/>
      <protection locked="0"/>
    </xf>
    <xf numFmtId="4" fontId="0" fillId="11" borderId="6" xfId="57" applyNumberFormat="1" applyFont="1" applyFill="1" applyBorder="1" applyAlignment="1" applyProtection="1">
      <alignment horizontal="left" vertical="center" wrapText="1" indent="2"/>
      <protection locked="0"/>
    </xf>
    <xf numFmtId="3" fontId="0" fillId="11" borderId="6" xfId="57" applyNumberFormat="1" applyFont="1" applyFill="1" applyBorder="1" applyAlignment="1" applyProtection="1">
      <alignment horizontal="left" vertical="center" wrapText="1" indent="2"/>
      <protection locked="0"/>
    </xf>
    <xf numFmtId="4" fontId="0" fillId="11" borderId="6" xfId="57" applyNumberFormat="1" applyFont="1" applyFill="1" applyBorder="1" applyAlignment="1" applyProtection="1">
      <alignment horizontal="left" vertical="center" wrapText="1" indent="3"/>
      <protection locked="0"/>
    </xf>
    <xf numFmtId="49" fontId="5" fillId="11" borderId="6" xfId="60" applyNumberFormat="1" applyFont="1" applyFill="1" applyBorder="1" applyAlignment="1" applyProtection="1">
      <alignment horizontal="right" vertical="center" wrapText="1"/>
      <protection locked="0"/>
    </xf>
    <xf numFmtId="4" fontId="0" fillId="11" borderId="6" xfId="57" applyNumberFormat="1" applyFont="1" applyFill="1" applyBorder="1" applyAlignment="1" applyProtection="1">
      <alignment horizontal="right" vertical="center" wrapText="1"/>
      <protection locked="0"/>
    </xf>
    <xf numFmtId="3" fontId="0" fillId="11" borderId="6" xfId="57" applyNumberFormat="1" applyFont="1" applyFill="1" applyBorder="1" applyAlignment="1" applyProtection="1">
      <alignment horizontal="right" vertical="center" wrapText="1"/>
      <protection locked="0"/>
    </xf>
    <xf numFmtId="0" fontId="0" fillId="11" borderId="6" xfId="57" applyNumberFormat="1" applyFont="1" applyFill="1" applyBorder="1" applyAlignment="1" applyProtection="1">
      <alignment horizontal="right" vertical="center" wrapText="1"/>
      <protection locked="0"/>
    </xf>
    <xf numFmtId="0" fontId="5" fillId="0" borderId="6" xfId="37" applyFont="1" applyFill="1" applyBorder="1" applyAlignment="1" applyProtection="1">
      <alignment horizontal="center" vertical="center" wrapText="1"/>
    </xf>
    <xf numFmtId="49" fontId="0" fillId="11" borderId="17" xfId="60" applyNumberFormat="1" applyFont="1" applyFill="1" applyBorder="1" applyAlignment="1" applyProtection="1">
      <alignment vertical="center" wrapText="1"/>
      <protection locked="0"/>
    </xf>
    <xf numFmtId="49" fontId="7" fillId="15" borderId="7" xfId="0" applyFont="1" applyFill="1" applyBorder="1" applyAlignment="1" applyProtection="1">
      <alignment horizontal="center" vertical="center"/>
    </xf>
    <xf numFmtId="0" fontId="38" fillId="0" borderId="18" xfId="60" applyFont="1" applyFill="1" applyBorder="1" applyAlignment="1" applyProtection="1">
      <alignment vertical="center" wrapText="1"/>
    </xf>
    <xf numFmtId="49" fontId="41" fillId="0" borderId="0" xfId="0" applyFont="1" applyAlignment="1">
      <alignment horizontal="justify" vertical="center"/>
    </xf>
    <xf numFmtId="49" fontId="0" fillId="0" borderId="0" xfId="0" applyNumberFormat="1" applyFont="1" applyAlignment="1" applyProtection="1">
      <alignment vertical="top" wrapText="1"/>
    </xf>
    <xf numFmtId="0" fontId="8" fillId="0" borderId="0" xfId="58" applyFont="1" applyAlignment="1" applyProtection="1">
      <alignment vertical="top" wrapText="1"/>
    </xf>
    <xf numFmtId="49" fontId="5" fillId="2" borderId="6" xfId="53" applyNumberFormat="1" applyFont="1" applyFill="1" applyBorder="1" applyAlignment="1" applyProtection="1">
      <alignment horizontal="left" vertical="center" wrapText="1"/>
      <protection locked="0"/>
    </xf>
    <xf numFmtId="0" fontId="8" fillId="0" borderId="0" xfId="60" applyFont="1" applyFill="1" applyAlignment="1" applyProtection="1">
      <alignment vertical="top" wrapText="1"/>
    </xf>
    <xf numFmtId="49" fontId="7" fillId="9" borderId="0" xfId="0" applyNumberFormat="1" applyFont="1" applyFill="1" applyAlignment="1" applyProtection="1">
      <alignment horizontal="center" vertical="center"/>
    </xf>
    <xf numFmtId="49" fontId="0" fillId="0" borderId="0" xfId="0" applyNumberFormat="1" applyFont="1" applyAlignment="1" applyProtection="1">
      <alignment horizontal="center" vertical="center"/>
    </xf>
    <xf numFmtId="0" fontId="1" fillId="0" borderId="0" xfId="40"/>
    <xf numFmtId="0" fontId="5" fillId="12" borderId="15" xfId="35" applyFont="1" applyFill="1" applyBorder="1" applyAlignment="1" applyProtection="1">
      <alignment horizontal="center"/>
    </xf>
    <xf numFmtId="0" fontId="49" fillId="12" borderId="7" xfId="35" applyFont="1" applyFill="1" applyBorder="1" applyAlignment="1" applyProtection="1">
      <alignment horizontal="left" vertical="center"/>
    </xf>
    <xf numFmtId="0" fontId="49" fillId="12" borderId="17" xfId="35" applyFont="1" applyFill="1" applyBorder="1" applyAlignment="1" applyProtection="1">
      <alignment horizontal="left" vertical="center"/>
    </xf>
    <xf numFmtId="0" fontId="5" fillId="0" borderId="0" xfId="47" applyNumberFormat="1" applyFont="1">
      <alignment vertical="top"/>
    </xf>
    <xf numFmtId="0" fontId="82" fillId="6" borderId="0" xfId="57" applyFont="1" applyFill="1" applyBorder="1" applyAlignment="1" applyProtection="1">
      <alignment vertical="center"/>
    </xf>
    <xf numFmtId="0" fontId="82" fillId="6" borderId="0" xfId="57" applyFont="1" applyFill="1" applyBorder="1" applyAlignment="1" applyProtection="1">
      <alignment vertical="center" wrapText="1"/>
    </xf>
    <xf numFmtId="49" fontId="0" fillId="0" borderId="0" xfId="0" applyNumberFormat="1" applyAlignment="1">
      <alignment vertical="top"/>
    </xf>
    <xf numFmtId="49" fontId="5" fillId="9" borderId="0" xfId="0" applyNumberFormat="1" applyFont="1" applyFill="1" applyProtection="1">
      <alignment vertical="top"/>
    </xf>
    <xf numFmtId="49" fontId="5" fillId="0" borderId="0" xfId="0" applyNumberFormat="1" applyFont="1">
      <alignment vertical="top"/>
    </xf>
    <xf numFmtId="49" fontId="5" fillId="0" borderId="0" xfId="0" applyFont="1">
      <alignment vertical="top"/>
    </xf>
    <xf numFmtId="49" fontId="5" fillId="0" borderId="0" xfId="53" applyNumberFormat="1" applyFont="1"/>
    <xf numFmtId="49" fontId="5" fillId="6" borderId="6" xfId="61" applyNumberFormat="1" applyFont="1" applyFill="1" applyBorder="1" applyAlignment="1" applyProtection="1">
      <alignment horizontal="center" vertical="center" wrapText="1"/>
    </xf>
    <xf numFmtId="0" fontId="0" fillId="0" borderId="6" xfId="37" applyFont="1" applyFill="1" applyBorder="1" applyAlignment="1" applyProtection="1">
      <alignment horizontal="center" vertical="center" wrapText="1"/>
    </xf>
    <xf numFmtId="0" fontId="5" fillId="6" borderId="6" xfId="60" applyFont="1" applyFill="1" applyBorder="1" applyAlignment="1" applyProtection="1">
      <alignment horizontal="center" vertical="center" wrapText="1"/>
    </xf>
    <xf numFmtId="0" fontId="5" fillId="6" borderId="6" xfId="57" applyFont="1" applyFill="1" applyBorder="1" applyAlignment="1" applyProtection="1">
      <alignment vertical="center" wrapText="1"/>
    </xf>
    <xf numFmtId="49" fontId="55" fillId="12" borderId="7" xfId="0" applyFont="1" applyFill="1" applyBorder="1" applyAlignment="1" applyProtection="1">
      <alignment horizontal="left" vertical="center"/>
    </xf>
    <xf numFmtId="0" fontId="0" fillId="6" borderId="6" xfId="57" applyFont="1" applyFill="1" applyBorder="1" applyAlignment="1" applyProtection="1">
      <alignment horizontal="center" vertical="center" wrapText="1"/>
    </xf>
    <xf numFmtId="0" fontId="0" fillId="6" borderId="6" xfId="57" applyFont="1" applyFill="1" applyBorder="1" applyAlignment="1" applyProtection="1">
      <alignment vertical="center" wrapText="1"/>
    </xf>
    <xf numFmtId="0" fontId="0" fillId="0" borderId="6" xfId="57" applyNumberFormat="1" applyFont="1" applyFill="1" applyBorder="1" applyAlignment="1" applyProtection="1">
      <alignment horizontal="center" vertical="center" wrapText="1"/>
    </xf>
    <xf numFmtId="0" fontId="0" fillId="6" borderId="6" xfId="57" applyFont="1" applyFill="1" applyBorder="1" applyAlignment="1" applyProtection="1">
      <alignment horizontal="left" vertical="center" wrapText="1"/>
    </xf>
    <xf numFmtId="0" fontId="57" fillId="6" borderId="0" xfId="57" applyFont="1" applyFill="1" applyBorder="1" applyProtection="1"/>
    <xf numFmtId="49" fontId="0" fillId="6" borderId="24" xfId="61" applyNumberFormat="1" applyFont="1" applyFill="1" applyBorder="1" applyAlignment="1" applyProtection="1">
      <alignment horizontal="center" vertical="center"/>
    </xf>
    <xf numFmtId="0" fontId="0" fillId="6" borderId="24" xfId="57" applyFont="1" applyFill="1" applyBorder="1" applyAlignment="1" applyProtection="1">
      <alignment horizontal="left" vertical="center" wrapText="1"/>
    </xf>
    <xf numFmtId="49" fontId="55" fillId="12" borderId="7" xfId="0" applyFont="1" applyFill="1" applyBorder="1" applyAlignment="1" applyProtection="1">
      <alignment horizontal="left" vertical="center" indent="1"/>
    </xf>
    <xf numFmtId="49" fontId="5" fillId="6" borderId="0" xfId="57" applyNumberFormat="1" applyFont="1" applyFill="1" applyBorder="1" applyAlignment="1" applyProtection="1">
      <alignment horizontal="center" vertical="center" wrapText="1"/>
    </xf>
    <xf numFmtId="0" fontId="58" fillId="6" borderId="0" xfId="57" applyFont="1" applyFill="1" applyBorder="1" applyProtection="1"/>
    <xf numFmtId="0" fontId="59" fillId="6" borderId="0" xfId="57" applyFont="1" applyFill="1" applyBorder="1" applyProtection="1"/>
    <xf numFmtId="0" fontId="59" fillId="6" borderId="0" xfId="57" applyFont="1" applyFill="1" applyBorder="1" applyAlignment="1" applyProtection="1">
      <alignment horizontal="center"/>
    </xf>
    <xf numFmtId="0" fontId="61" fillId="0" borderId="0" xfId="60" applyFont="1" applyFill="1" applyAlignment="1" applyProtection="1">
      <alignment vertical="center" wrapText="1"/>
    </xf>
    <xf numFmtId="0" fontId="62" fillId="0" borderId="0" xfId="60" applyFont="1" applyFill="1" applyAlignment="1" applyProtection="1">
      <alignment vertical="center" wrapText="1"/>
    </xf>
    <xf numFmtId="0" fontId="62" fillId="6" borderId="0" xfId="60" applyFont="1" applyFill="1" applyBorder="1" applyAlignment="1" applyProtection="1">
      <alignment vertical="center" wrapText="1"/>
    </xf>
    <xf numFmtId="0" fontId="62" fillId="6" borderId="0" xfId="60" applyFont="1" applyFill="1" applyBorder="1" applyAlignment="1" applyProtection="1">
      <alignment horizontal="right" vertical="center"/>
    </xf>
    <xf numFmtId="0" fontId="62" fillId="6" borderId="0" xfId="60" applyFont="1" applyFill="1" applyBorder="1" applyAlignment="1" applyProtection="1">
      <alignment horizontal="right" vertical="center" wrapText="1"/>
    </xf>
    <xf numFmtId="4" fontId="62" fillId="0" borderId="0" xfId="38" applyFont="1" applyFill="1" applyBorder="1" applyAlignment="1" applyProtection="1">
      <alignment horizontal="right" vertical="center" wrapText="1"/>
    </xf>
    <xf numFmtId="0" fontId="62" fillId="0" borderId="0" xfId="56" applyFont="1" applyFill="1" applyBorder="1" applyAlignment="1" applyProtection="1">
      <alignment horizontal="left" vertical="center" wrapText="1" indent="1"/>
    </xf>
    <xf numFmtId="0" fontId="63" fillId="6" borderId="0" xfId="60" applyFont="1" applyFill="1" applyBorder="1" applyAlignment="1" applyProtection="1">
      <alignment horizontal="center" vertical="center" wrapText="1"/>
    </xf>
    <xf numFmtId="0" fontId="32" fillId="6" borderId="0" xfId="60" applyFont="1" applyFill="1" applyBorder="1" applyAlignment="1" applyProtection="1">
      <alignment horizontal="center" vertical="center" wrapText="1"/>
    </xf>
    <xf numFmtId="0" fontId="5" fillId="0" borderId="0" xfId="60" applyFont="1" applyFill="1" applyBorder="1" applyAlignment="1" applyProtection="1">
      <alignment vertical="center" wrapText="1"/>
    </xf>
    <xf numFmtId="0" fontId="38" fillId="0" borderId="6" xfId="60" applyFont="1" applyFill="1" applyBorder="1" applyAlignment="1" applyProtection="1">
      <alignment horizontal="center" vertical="center" wrapText="1"/>
    </xf>
    <xf numFmtId="0" fontId="36" fillId="12" borderId="15" xfId="60" applyFont="1" applyFill="1" applyBorder="1" applyAlignment="1" applyProtection="1">
      <alignment vertical="center" wrapText="1"/>
    </xf>
    <xf numFmtId="49" fontId="7" fillId="12" borderId="7" xfId="0" applyFont="1" applyFill="1" applyBorder="1" applyAlignment="1" applyProtection="1">
      <alignment horizontal="center" vertical="center"/>
    </xf>
    <xf numFmtId="49" fontId="31" fillId="12" borderId="7" xfId="0" applyFont="1" applyFill="1" applyBorder="1" applyAlignment="1" applyProtection="1">
      <alignment horizontal="left" vertical="center" indent="1"/>
    </xf>
    <xf numFmtId="49" fontId="31" fillId="12" borderId="17" xfId="0" applyFont="1" applyFill="1" applyBorder="1" applyAlignment="1" applyProtection="1">
      <alignment horizontal="left" vertical="center" indent="1"/>
    </xf>
    <xf numFmtId="49" fontId="7" fillId="12" borderId="15" xfId="0" applyFont="1" applyFill="1" applyBorder="1" applyAlignment="1" applyProtection="1">
      <alignment horizontal="center" vertical="center"/>
    </xf>
    <xf numFmtId="0" fontId="5" fillId="8" borderId="6" xfId="59" applyNumberFormat="1" applyFont="1" applyFill="1" applyBorder="1" applyAlignment="1" applyProtection="1">
      <alignment horizontal="left" vertical="center" wrapText="1"/>
    </xf>
    <xf numFmtId="0" fontId="64" fillId="0" borderId="0" xfId="60" applyFont="1" applyFill="1" applyAlignment="1" applyProtection="1">
      <alignment vertical="center" wrapText="1"/>
    </xf>
    <xf numFmtId="49" fontId="31" fillId="12" borderId="7" xfId="0" applyFont="1" applyFill="1" applyBorder="1" applyAlignment="1" applyProtection="1">
      <alignment vertical="center"/>
    </xf>
    <xf numFmtId="49" fontId="31" fillId="12" borderId="17" xfId="0" applyFont="1" applyFill="1" applyBorder="1" applyAlignment="1" applyProtection="1">
      <alignment vertical="center"/>
    </xf>
    <xf numFmtId="49" fontId="77" fillId="11" borderId="6" xfId="31" applyNumberFormat="1" applyFill="1" applyBorder="1" applyAlignment="1" applyProtection="1">
      <alignment horizontal="left" vertical="center" wrapText="1"/>
      <protection locked="0"/>
    </xf>
    <xf numFmtId="49" fontId="83" fillId="0" borderId="0" xfId="60" applyNumberFormat="1" applyFont="1" applyFill="1" applyAlignment="1" applyProtection="1">
      <alignment vertical="center" wrapText="1"/>
    </xf>
    <xf numFmtId="0" fontId="83" fillId="0" borderId="0" xfId="60" applyFont="1" applyFill="1" applyAlignment="1" applyProtection="1">
      <alignment vertical="center" wrapText="1"/>
    </xf>
    <xf numFmtId="0" fontId="66" fillId="0" borderId="0" xfId="60" applyFont="1" applyFill="1" applyAlignment="1" applyProtection="1">
      <alignment vertical="center" wrapText="1"/>
    </xf>
    <xf numFmtId="0" fontId="83" fillId="0" borderId="0" xfId="47" applyNumberFormat="1" applyFont="1" applyFill="1" applyBorder="1" applyAlignment="1">
      <alignment vertical="center"/>
    </xf>
    <xf numFmtId="0" fontId="43" fillId="0" borderId="0" xfId="47" applyNumberFormat="1" applyFill="1" applyBorder="1" applyAlignment="1">
      <alignment vertical="center"/>
    </xf>
    <xf numFmtId="0" fontId="5" fillId="0" borderId="6" xfId="49" applyNumberFormat="1" applyFont="1" applyFill="1" applyBorder="1" applyAlignment="1" applyProtection="1">
      <alignment horizontal="center" vertical="center" wrapText="1"/>
    </xf>
    <xf numFmtId="49" fontId="84" fillId="6" borderId="0" xfId="37" applyNumberFormat="1" applyFont="1" applyFill="1" applyBorder="1" applyAlignment="1" applyProtection="1">
      <alignment horizontal="center" vertical="center" wrapText="1"/>
    </xf>
    <xf numFmtId="0" fontId="84" fillId="0" borderId="0" xfId="49" applyNumberFormat="1" applyFont="1" applyFill="1" applyBorder="1" applyAlignment="1" applyProtection="1">
      <alignment horizontal="center" vertical="center" wrapText="1"/>
    </xf>
    <xf numFmtId="0" fontId="84" fillId="0" borderId="0" xfId="59" applyNumberFormat="1" applyFont="1" applyFill="1" applyBorder="1" applyAlignment="1" applyProtection="1">
      <alignment horizontal="center" vertical="center" wrapText="1"/>
    </xf>
    <xf numFmtId="0" fontId="84" fillId="0" borderId="0" xfId="47" applyNumberFormat="1" applyFont="1" applyFill="1" applyBorder="1" applyAlignment="1">
      <alignment horizontal="center" vertical="center"/>
    </xf>
    <xf numFmtId="0" fontId="5" fillId="0" borderId="6" xfId="60" applyNumberFormat="1" applyFont="1" applyFill="1" applyBorder="1" applyAlignment="1" applyProtection="1">
      <alignment horizontal="center" vertical="center" wrapText="1"/>
    </xf>
    <xf numFmtId="0" fontId="5" fillId="0" borderId="6" xfId="49" applyFont="1" applyFill="1" applyBorder="1" applyAlignment="1" applyProtection="1">
      <alignment horizontal="left" vertical="center" wrapText="1" indent="1"/>
    </xf>
    <xf numFmtId="0" fontId="5" fillId="0" borderId="6" xfId="60" applyNumberFormat="1" applyFont="1" applyFill="1" applyBorder="1" applyAlignment="1" applyProtection="1">
      <alignment vertical="center" wrapText="1"/>
    </xf>
    <xf numFmtId="0" fontId="85" fillId="0" borderId="0" xfId="47" applyNumberFormat="1" applyFont="1" applyFill="1" applyBorder="1" applyAlignment="1">
      <alignment vertical="center"/>
    </xf>
    <xf numFmtId="0" fontId="5" fillId="0" borderId="6" xfId="49" applyFont="1" applyFill="1" applyBorder="1" applyAlignment="1" applyProtection="1">
      <alignment horizontal="left" vertical="center" wrapText="1" indent="3"/>
    </xf>
    <xf numFmtId="0" fontId="5" fillId="0" borderId="6" xfId="49" applyFont="1" applyFill="1" applyBorder="1" applyAlignment="1" applyProtection="1">
      <alignment horizontal="left" vertical="center" wrapText="1" indent="4"/>
    </xf>
    <xf numFmtId="49" fontId="5" fillId="12" borderId="15" xfId="60" applyNumberFormat="1" applyFont="1" applyFill="1" applyBorder="1" applyAlignment="1" applyProtection="1">
      <alignment horizontal="center" vertical="center" wrapText="1"/>
    </xf>
    <xf numFmtId="0" fontId="5" fillId="12" borderId="7" xfId="59" applyNumberFormat="1" applyFont="1" applyFill="1" applyBorder="1" applyAlignment="1" applyProtection="1">
      <alignment horizontal="left" vertical="center" wrapText="1"/>
    </xf>
    <xf numFmtId="49" fontId="5" fillId="12" borderId="17" xfId="60" applyNumberFormat="1" applyFont="1" applyFill="1" applyBorder="1" applyAlignment="1" applyProtection="1">
      <alignment vertical="center" wrapText="1"/>
    </xf>
    <xf numFmtId="0" fontId="83" fillId="0" borderId="0" xfId="47" applyNumberFormat="1" applyFont="1" applyFill="1" applyBorder="1" applyAlignment="1" applyProtection="1">
      <alignment vertical="center"/>
    </xf>
    <xf numFmtId="0" fontId="43" fillId="0" borderId="0" xfId="47" applyNumberFormat="1" applyFill="1" applyBorder="1" applyAlignment="1" applyProtection="1">
      <alignment vertical="center"/>
    </xf>
    <xf numFmtId="49" fontId="5" fillId="0" borderId="0" xfId="60" applyNumberFormat="1" applyFont="1" applyFill="1" applyBorder="1" applyAlignment="1" applyProtection="1">
      <alignment horizontal="center" vertical="center" wrapText="1"/>
    </xf>
    <xf numFmtId="49" fontId="5" fillId="0" borderId="0" xfId="60" applyNumberFormat="1" applyFont="1" applyFill="1" applyBorder="1" applyAlignment="1" applyProtection="1">
      <alignment vertical="center" wrapText="1"/>
    </xf>
    <xf numFmtId="49" fontId="10" fillId="0" borderId="0" xfId="46" applyFont="1" applyBorder="1" applyProtection="1">
      <alignment vertical="top"/>
    </xf>
    <xf numFmtId="49" fontId="5" fillId="0" borderId="0" xfId="46" applyFont="1" applyBorder="1" applyProtection="1">
      <alignment vertical="top"/>
    </xf>
    <xf numFmtId="49" fontId="38" fillId="0" borderId="0" xfId="46" applyFont="1" applyBorder="1" applyAlignment="1" applyProtection="1">
      <alignment horizontal="center" vertical="center"/>
    </xf>
    <xf numFmtId="49" fontId="5" fillId="0" borderId="0" xfId="46" applyBorder="1" applyProtection="1">
      <alignment vertical="top"/>
    </xf>
    <xf numFmtId="0" fontId="5" fillId="6" borderId="0" xfId="46" applyNumberFormat="1" applyFont="1" applyFill="1" applyBorder="1" applyAlignment="1" applyProtection="1"/>
    <xf numFmtId="0" fontId="34" fillId="6" borderId="0" xfId="46" applyNumberFormat="1" applyFont="1" applyFill="1" applyBorder="1" applyAlignment="1" applyProtection="1">
      <alignment horizontal="center" vertical="center" wrapText="1"/>
    </xf>
    <xf numFmtId="0" fontId="10" fillId="6" borderId="0" xfId="46" applyNumberFormat="1" applyFont="1" applyFill="1" applyBorder="1" applyAlignment="1" applyProtection="1"/>
    <xf numFmtId="49" fontId="5" fillId="0" borderId="6" xfId="50" applyNumberFormat="1" applyFont="1" applyFill="1" applyBorder="1" applyAlignment="1" applyProtection="1">
      <alignment horizontal="center" vertical="center" wrapText="1"/>
    </xf>
    <xf numFmtId="49" fontId="5" fillId="11" borderId="6" xfId="59" applyNumberFormat="1" applyFont="1" applyFill="1" applyBorder="1" applyAlignment="1" applyProtection="1">
      <alignment horizontal="left" vertical="center" wrapText="1"/>
      <protection locked="0"/>
    </xf>
    <xf numFmtId="49" fontId="77" fillId="11" borderId="6" xfId="34" applyNumberFormat="1" applyFill="1" applyBorder="1" applyAlignment="1" applyProtection="1">
      <alignment horizontal="left" vertical="center" wrapText="1"/>
      <protection locked="0"/>
    </xf>
    <xf numFmtId="0" fontId="5" fillId="12" borderId="15" xfId="60" applyFont="1" applyFill="1" applyBorder="1" applyAlignment="1" applyProtection="1">
      <alignment vertical="center" wrapText="1"/>
    </xf>
    <xf numFmtId="49" fontId="55" fillId="12" borderId="7" xfId="46" applyFont="1" applyFill="1" applyBorder="1" applyAlignment="1" applyProtection="1">
      <alignment horizontal="left" vertical="center"/>
    </xf>
    <xf numFmtId="49" fontId="29" fillId="12" borderId="7" xfId="46" applyFont="1" applyFill="1" applyBorder="1" applyAlignment="1" applyProtection="1">
      <alignment horizontal="center" vertical="top"/>
    </xf>
    <xf numFmtId="49" fontId="29" fillId="12" borderId="17" xfId="46" applyFont="1" applyFill="1" applyBorder="1" applyAlignment="1" applyProtection="1">
      <alignment horizontal="center" vertical="top"/>
    </xf>
    <xf numFmtId="0" fontId="5" fillId="6" borderId="24" xfId="53" applyFont="1" applyFill="1" applyBorder="1" applyAlignment="1" applyProtection="1">
      <alignment horizontal="center" vertical="center"/>
    </xf>
    <xf numFmtId="49" fontId="5" fillId="0" borderId="24" xfId="53" applyNumberFormat="1" applyFont="1" applyFill="1" applyBorder="1" applyAlignment="1" applyProtection="1">
      <alignment horizontal="left" vertical="center" wrapText="1"/>
    </xf>
    <xf numFmtId="49" fontId="7" fillId="12" borderId="15" xfId="46" applyFont="1" applyFill="1" applyBorder="1" applyAlignment="1" applyProtection="1">
      <alignment horizontal="center" vertical="center"/>
    </xf>
    <xf numFmtId="49" fontId="55" fillId="12" borderId="17" xfId="46" applyFont="1" applyFill="1" applyBorder="1" applyAlignment="1" applyProtection="1">
      <alignment horizontal="left" vertical="center"/>
    </xf>
    <xf numFmtId="49" fontId="8" fillId="0" borderId="0" xfId="46" applyFont="1" applyBorder="1" applyAlignment="1" applyProtection="1">
      <alignment horizontal="right" vertical="top"/>
    </xf>
    <xf numFmtId="49" fontId="8" fillId="0" borderId="0" xfId="46" applyFont="1" applyAlignment="1">
      <alignment vertical="top"/>
    </xf>
    <xf numFmtId="0" fontId="5" fillId="0" borderId="6" xfId="47" applyNumberFormat="1" applyFont="1" applyFill="1" applyBorder="1" applyAlignment="1">
      <alignment horizontal="center" vertical="center"/>
    </xf>
    <xf numFmtId="49" fontId="5" fillId="0" borderId="0" xfId="58" applyNumberFormat="1" applyFont="1" applyFill="1" applyBorder="1" applyAlignment="1" applyProtection="1">
      <alignment horizontal="center" vertical="center" wrapText="1"/>
    </xf>
    <xf numFmtId="0" fontId="7" fillId="9" borderId="25" xfId="59" applyFont="1" applyFill="1" applyBorder="1" applyAlignment="1" applyProtection="1">
      <alignment horizontal="center" vertical="center" wrapText="1"/>
    </xf>
    <xf numFmtId="0" fontId="5" fillId="0" borderId="17" xfId="59" applyFont="1" applyBorder="1" applyAlignment="1" applyProtection="1">
      <alignment horizontal="left" vertical="center"/>
    </xf>
    <xf numFmtId="49" fontId="0" fillId="9" borderId="6" xfId="0" applyNumberFormat="1" applyFont="1" applyFill="1" applyBorder="1" applyAlignment="1" applyProtection="1">
      <alignment horizontal="center" vertical="top" wrapText="1"/>
    </xf>
    <xf numFmtId="49" fontId="0" fillId="0" borderId="6" xfId="0" applyNumberFormat="1" applyFont="1" applyFill="1" applyBorder="1" applyAlignment="1" applyProtection="1">
      <alignment horizontal="left" vertical="top" wrapText="1"/>
    </xf>
    <xf numFmtId="14" fontId="65" fillId="6" borderId="0" xfId="58" applyNumberFormat="1" applyFont="1" applyFill="1" applyBorder="1" applyAlignment="1" applyProtection="1">
      <alignment horizontal="center" vertical="center" wrapText="1"/>
    </xf>
    <xf numFmtId="0" fontId="65" fillId="0" borderId="0" xfId="58" applyFont="1" applyFill="1" applyAlignment="1" applyProtection="1">
      <alignment horizontal="left" vertical="center" wrapText="1"/>
    </xf>
    <xf numFmtId="0" fontId="67" fillId="0" borderId="0" xfId="58" applyFont="1" applyAlignment="1" applyProtection="1">
      <alignment vertical="center" wrapText="1"/>
    </xf>
    <xf numFmtId="0" fontId="65" fillId="6" borderId="0" xfId="58" applyNumberFormat="1" applyFont="1" applyFill="1" applyBorder="1" applyAlignment="1" applyProtection="1">
      <alignment horizontal="center" vertical="center" wrapText="1"/>
    </xf>
    <xf numFmtId="0" fontId="68" fillId="6" borderId="0" xfId="58" applyFont="1" applyFill="1" applyBorder="1" applyAlignment="1" applyProtection="1">
      <alignment horizontal="right" vertical="center" wrapText="1" indent="1"/>
    </xf>
    <xf numFmtId="0" fontId="68" fillId="6" borderId="0" xfId="58" applyFont="1" applyFill="1" applyBorder="1" applyAlignment="1" applyProtection="1">
      <alignment horizontal="center" vertical="center" wrapText="1"/>
    </xf>
    <xf numFmtId="0" fontId="68" fillId="0" borderId="0" xfId="58" applyFont="1" applyAlignment="1" applyProtection="1">
      <alignment vertical="center" wrapText="1"/>
    </xf>
    <xf numFmtId="0" fontId="83" fillId="0" borderId="0" xfId="58" applyFont="1" applyAlignment="1" applyProtection="1">
      <alignment horizontal="center" vertical="center" wrapText="1"/>
    </xf>
    <xf numFmtId="0" fontId="65" fillId="0" borderId="0" xfId="58" applyFont="1" applyFill="1" applyAlignment="1" applyProtection="1">
      <alignment vertical="center" wrapText="1"/>
    </xf>
    <xf numFmtId="0" fontId="68" fillId="6" borderId="0" xfId="58" applyFont="1" applyFill="1" applyBorder="1" applyAlignment="1" applyProtection="1">
      <alignment vertical="center" wrapText="1"/>
    </xf>
    <xf numFmtId="0" fontId="69" fillId="6" borderId="0" xfId="58" applyFont="1" applyFill="1" applyBorder="1" applyAlignment="1" applyProtection="1">
      <alignment vertical="center" wrapText="1"/>
    </xf>
    <xf numFmtId="0" fontId="64" fillId="6" borderId="0" xfId="58" applyFont="1" applyFill="1" applyBorder="1" applyAlignment="1" applyProtection="1">
      <alignment vertical="center" wrapText="1"/>
    </xf>
    <xf numFmtId="0" fontId="64" fillId="6" borderId="0" xfId="58" applyFont="1" applyFill="1" applyBorder="1" applyAlignment="1" applyProtection="1">
      <alignment horizontal="center" vertical="center" wrapText="1"/>
    </xf>
    <xf numFmtId="14" fontId="64" fillId="6" borderId="0" xfId="58" applyNumberFormat="1" applyFont="1" applyFill="1" applyBorder="1" applyAlignment="1" applyProtection="1">
      <alignment horizontal="center" vertical="center" wrapText="1"/>
    </xf>
    <xf numFmtId="0" fontId="70" fillId="0" borderId="0" xfId="58" applyFont="1" applyFill="1" applyBorder="1" applyAlignment="1" applyProtection="1">
      <alignment vertical="center" wrapText="1"/>
    </xf>
    <xf numFmtId="0" fontId="70" fillId="0" borderId="0" xfId="58" applyFont="1" applyFill="1" applyAlignment="1" applyProtection="1">
      <alignment horizontal="left" vertical="center" wrapText="1"/>
    </xf>
    <xf numFmtId="0" fontId="71" fillId="0" borderId="0" xfId="58" applyFont="1" applyAlignment="1" applyProtection="1">
      <alignment vertical="center" wrapText="1"/>
    </xf>
    <xf numFmtId="0" fontId="72" fillId="6" borderId="0" xfId="58" applyFont="1" applyFill="1" applyBorder="1" applyAlignment="1" applyProtection="1">
      <alignment vertical="center" wrapText="1"/>
    </xf>
    <xf numFmtId="0" fontId="72" fillId="0" borderId="0" xfId="58" applyFont="1" applyAlignment="1" applyProtection="1">
      <alignment vertical="center" wrapText="1"/>
    </xf>
    <xf numFmtId="0" fontId="72" fillId="6" borderId="0" xfId="58" applyFont="1" applyFill="1" applyBorder="1" applyAlignment="1" applyProtection="1">
      <alignment horizontal="center" vertical="center" wrapText="1"/>
    </xf>
    <xf numFmtId="0" fontId="86" fillId="0" borderId="0" xfId="58" applyFont="1" applyAlignment="1" applyProtection="1">
      <alignment horizontal="center" vertical="center" wrapText="1"/>
    </xf>
    <xf numFmtId="49" fontId="70" fillId="0" borderId="0" xfId="58" applyNumberFormat="1" applyFont="1" applyFill="1" applyBorder="1" applyAlignment="1" applyProtection="1">
      <alignment horizontal="left" vertical="center" wrapText="1"/>
    </xf>
    <xf numFmtId="49" fontId="72" fillId="6" borderId="0" xfId="58" applyNumberFormat="1" applyFont="1" applyFill="1" applyBorder="1" applyAlignment="1" applyProtection="1">
      <alignment horizontal="center" vertical="center" wrapText="1"/>
    </xf>
    <xf numFmtId="49" fontId="72" fillId="6" borderId="0" xfId="58" applyNumberFormat="1" applyFont="1" applyFill="1" applyBorder="1" applyAlignment="1" applyProtection="1">
      <alignment horizontal="right" vertical="center" wrapText="1" indent="1"/>
    </xf>
    <xf numFmtId="14" fontId="70" fillId="6" borderId="0" xfId="58" applyNumberFormat="1" applyFont="1" applyFill="1" applyBorder="1" applyAlignment="1" applyProtection="1">
      <alignment horizontal="center" vertical="center" wrapText="1"/>
    </xf>
    <xf numFmtId="0" fontId="70" fillId="6" borderId="0" xfId="58" applyNumberFormat="1" applyFont="1" applyFill="1" applyBorder="1" applyAlignment="1" applyProtection="1">
      <alignment horizontal="center" vertical="center" wrapText="1"/>
    </xf>
    <xf numFmtId="0" fontId="72" fillId="6" borderId="0" xfId="58" applyFont="1" applyFill="1" applyBorder="1" applyAlignment="1" applyProtection="1">
      <alignment horizontal="right" vertical="center" wrapText="1" indent="1"/>
    </xf>
    <xf numFmtId="0" fontId="70" fillId="0" borderId="0" xfId="58" applyFont="1" applyFill="1" applyAlignment="1" applyProtection="1">
      <alignment vertical="center" wrapText="1"/>
    </xf>
    <xf numFmtId="0" fontId="73" fillId="6" borderId="0" xfId="58" applyFont="1" applyFill="1" applyBorder="1" applyAlignment="1" applyProtection="1">
      <alignment horizontal="center" vertical="center" wrapText="1"/>
    </xf>
    <xf numFmtId="0" fontId="74" fillId="6" borderId="0" xfId="58" applyFont="1" applyFill="1" applyBorder="1" applyAlignment="1" applyProtection="1">
      <alignment vertical="center" wrapText="1"/>
    </xf>
    <xf numFmtId="0" fontId="65" fillId="0" borderId="0" xfId="58" applyFont="1" applyFill="1" applyBorder="1" applyAlignment="1" applyProtection="1">
      <alignment vertical="center" wrapText="1"/>
    </xf>
    <xf numFmtId="49" fontId="5" fillId="10" borderId="6" xfId="59" applyNumberFormat="1" applyFont="1" applyFill="1" applyBorder="1" applyAlignment="1" applyProtection="1">
      <alignment horizontal="left" vertical="center" wrapText="1"/>
    </xf>
    <xf numFmtId="0" fontId="0" fillId="8" borderId="6" xfId="58" applyFont="1" applyFill="1" applyBorder="1" applyAlignment="1" applyProtection="1">
      <alignment horizontal="left" vertical="center" indent="1"/>
    </xf>
    <xf numFmtId="0" fontId="72" fillId="6" borderId="0" xfId="58" applyNumberFormat="1" applyFont="1" applyFill="1" applyBorder="1" applyAlignment="1" applyProtection="1">
      <alignment horizontal="left" vertical="center" wrapText="1" indent="1"/>
    </xf>
    <xf numFmtId="49" fontId="5" fillId="10" borderId="6" xfId="59" applyNumberFormat="1" applyFont="1" applyFill="1" applyBorder="1" applyAlignment="1" applyProtection="1">
      <alignment horizontal="left" vertical="center" wrapText="1" indent="1"/>
    </xf>
    <xf numFmtId="0" fontId="5" fillId="11" borderId="6" xfId="58" applyNumberFormat="1" applyFont="1" applyFill="1" applyBorder="1" applyAlignment="1" applyProtection="1">
      <alignment horizontal="left" vertical="center" wrapText="1" indent="1"/>
      <protection locked="0"/>
    </xf>
    <xf numFmtId="14" fontId="68" fillId="0" borderId="0" xfId="59" applyNumberFormat="1" applyFont="1" applyFill="1" applyBorder="1" applyAlignment="1" applyProtection="1">
      <alignment horizontal="left" vertical="center" wrapText="1" indent="1"/>
    </xf>
    <xf numFmtId="49" fontId="68" fillId="0" borderId="0" xfId="58" applyNumberFormat="1" applyFont="1" applyFill="1" applyBorder="1" applyAlignment="1" applyProtection="1">
      <alignment horizontal="left" vertical="center" wrapText="1" indent="1"/>
    </xf>
    <xf numFmtId="0" fontId="68" fillId="6" borderId="0" xfId="58" applyNumberFormat="1" applyFont="1" applyFill="1" applyBorder="1" applyAlignment="1" applyProtection="1">
      <alignment horizontal="left" vertical="center" wrapText="1" indent="1"/>
    </xf>
    <xf numFmtId="0" fontId="68" fillId="0" borderId="0" xfId="59" applyNumberFormat="1" applyFont="1" applyFill="1" applyBorder="1" applyAlignment="1" applyProtection="1">
      <alignment horizontal="left" vertical="center" wrapText="1" indent="1"/>
    </xf>
    <xf numFmtId="0" fontId="68" fillId="6" borderId="0" xfId="58" applyFont="1" applyFill="1" applyBorder="1" applyAlignment="1" applyProtection="1">
      <alignment horizontal="left" vertical="center" wrapText="1" indent="1"/>
    </xf>
    <xf numFmtId="0" fontId="5" fillId="6" borderId="0" xfId="58" applyNumberFormat="1" applyFont="1" applyFill="1" applyBorder="1" applyAlignment="1" applyProtection="1">
      <alignment horizontal="left" vertical="center" wrapText="1" indent="1"/>
    </xf>
    <xf numFmtId="49" fontId="5" fillId="8" borderId="6" xfId="58" applyNumberFormat="1" applyFont="1" applyFill="1" applyBorder="1" applyAlignment="1" applyProtection="1">
      <alignment horizontal="left" vertical="center" wrapText="1" indent="1"/>
    </xf>
    <xf numFmtId="49" fontId="5" fillId="0" borderId="6" xfId="58" applyNumberFormat="1" applyFont="1" applyFill="1" applyBorder="1" applyAlignment="1" applyProtection="1">
      <alignment horizontal="left" vertical="center" wrapText="1" indent="1"/>
    </xf>
    <xf numFmtId="49" fontId="72" fillId="0" borderId="23" xfId="58" applyNumberFormat="1" applyFont="1" applyFill="1" applyBorder="1" applyAlignment="1" applyProtection="1">
      <alignment horizontal="left" vertical="center" wrapText="1" indent="1"/>
    </xf>
    <xf numFmtId="0" fontId="23" fillId="0" borderId="0" xfId="58" applyNumberFormat="1" applyFont="1" applyFill="1" applyBorder="1" applyAlignment="1" applyProtection="1">
      <alignment horizontal="left" vertical="top" wrapText="1" indent="1"/>
    </xf>
    <xf numFmtId="0" fontId="72" fillId="6" borderId="0" xfId="58" applyFont="1" applyFill="1" applyBorder="1" applyAlignment="1" applyProtection="1">
      <alignment horizontal="left" vertical="center" wrapText="1" indent="1"/>
    </xf>
    <xf numFmtId="0" fontId="5" fillId="6" borderId="0" xfId="57" applyFont="1" applyFill="1" applyBorder="1" applyAlignment="1" applyProtection="1">
      <alignment horizontal="center" vertical="top" wrapText="1"/>
    </xf>
    <xf numFmtId="0" fontId="0" fillId="8" borderId="6" xfId="57" applyNumberFormat="1" applyFont="1" applyFill="1" applyBorder="1" applyAlignment="1" applyProtection="1">
      <alignment horizontal="left" vertical="center" wrapText="1"/>
    </xf>
    <xf numFmtId="49" fontId="0" fillId="11" borderId="6" xfId="57" applyNumberFormat="1" applyFont="1" applyFill="1" applyBorder="1" applyAlignment="1" applyProtection="1">
      <alignment horizontal="left" vertical="center" wrapText="1"/>
      <protection locked="0"/>
    </xf>
    <xf numFmtId="49" fontId="0" fillId="11" borderId="6" xfId="59" applyNumberFormat="1" applyFont="1" applyFill="1" applyBorder="1" applyAlignment="1" applyProtection="1">
      <alignment horizontal="left" vertical="center" wrapText="1"/>
      <protection locked="0"/>
    </xf>
    <xf numFmtId="0" fontId="5" fillId="6" borderId="24" xfId="57" applyFont="1" applyFill="1" applyBorder="1" applyAlignment="1" applyProtection="1">
      <alignment vertical="top" wrapText="1"/>
    </xf>
    <xf numFmtId="0" fontId="43" fillId="0" borderId="0" xfId="43" applyNumberFormat="1">
      <alignment vertical="top"/>
    </xf>
    <xf numFmtId="49" fontId="43" fillId="0" borderId="0" xfId="43">
      <alignment vertical="top"/>
    </xf>
    <xf numFmtId="0" fontId="64" fillId="0" borderId="0" xfId="57" applyFont="1" applyFill="1" applyBorder="1" applyAlignment="1" applyProtection="1">
      <alignment vertical="center"/>
    </xf>
    <xf numFmtId="0" fontId="64" fillId="0" borderId="0" xfId="36" applyFont="1" applyFill="1" applyBorder="1" applyAlignment="1" applyProtection="1">
      <alignment horizontal="center" vertical="center" wrapText="1"/>
    </xf>
    <xf numFmtId="0" fontId="64" fillId="0" borderId="0" xfId="53" applyFont="1" applyProtection="1"/>
    <xf numFmtId="49" fontId="55" fillId="15" borderId="36" xfId="0" applyFont="1" applyFill="1" applyBorder="1" applyAlignment="1" applyProtection="1">
      <alignment horizontal="left" vertical="center"/>
    </xf>
    <xf numFmtId="0" fontId="18" fillId="0" borderId="0" xfId="36" applyFont="1" applyFill="1" applyBorder="1" applyAlignment="1" applyProtection="1">
      <alignment vertical="center" wrapText="1"/>
    </xf>
    <xf numFmtId="0" fontId="64" fillId="0" borderId="0" xfId="36" applyFont="1" applyFill="1" applyBorder="1" applyAlignment="1" applyProtection="1">
      <alignment vertical="center" wrapText="1"/>
    </xf>
    <xf numFmtId="0" fontId="64" fillId="0" borderId="0" xfId="53" applyFont="1"/>
    <xf numFmtId="0" fontId="62" fillId="0" borderId="0" xfId="53" applyFont="1"/>
    <xf numFmtId="0" fontId="5" fillId="0" borderId="6" xfId="60" applyFont="1" applyFill="1" applyBorder="1" applyAlignment="1" applyProtection="1">
      <alignment horizontal="center" vertical="center" wrapText="1"/>
    </xf>
    <xf numFmtId="14" fontId="5" fillId="10" borderId="6" xfId="59" applyNumberFormat="1" applyFont="1" applyFill="1" applyBorder="1" applyAlignment="1" applyProtection="1">
      <alignment horizontal="center" vertical="center" wrapText="1"/>
    </xf>
    <xf numFmtId="0" fontId="5" fillId="6" borderId="8" xfId="57" applyFont="1" applyFill="1" applyBorder="1" applyAlignment="1" applyProtection="1">
      <alignment vertical="center" wrapText="1"/>
    </xf>
    <xf numFmtId="0" fontId="36" fillId="0" borderId="6" xfId="60" applyFont="1" applyFill="1" applyBorder="1" applyAlignment="1" applyProtection="1">
      <alignment vertical="center" wrapText="1"/>
    </xf>
    <xf numFmtId="49" fontId="32" fillId="6" borderId="7" xfId="37" applyNumberFormat="1" applyFont="1" applyFill="1" applyBorder="1" applyAlignment="1" applyProtection="1">
      <alignment horizontal="center" vertical="center" wrapText="1"/>
    </xf>
    <xf numFmtId="0" fontId="38" fillId="12" borderId="15" xfId="60" applyFont="1" applyFill="1" applyBorder="1" applyAlignment="1" applyProtection="1">
      <alignment horizontal="center" vertical="center" wrapText="1"/>
    </xf>
    <xf numFmtId="0" fontId="5" fillId="12" borderId="7" xfId="60" applyFont="1" applyFill="1" applyBorder="1" applyAlignment="1" applyProtection="1">
      <alignment horizontal="center" vertical="center" wrapText="1"/>
    </xf>
    <xf numFmtId="14" fontId="5" fillId="12" borderId="7" xfId="59" applyNumberFormat="1" applyFont="1" applyFill="1" applyBorder="1" applyAlignment="1" applyProtection="1">
      <alignment horizontal="center" vertical="center" wrapText="1"/>
    </xf>
    <xf numFmtId="49" fontId="5" fillId="12" borderId="7" xfId="60" applyNumberFormat="1" applyFont="1" applyFill="1" applyBorder="1" applyAlignment="1" applyProtection="1">
      <alignment horizontal="center" vertical="center" wrapText="1"/>
    </xf>
    <xf numFmtId="14" fontId="47" fillId="12" borderId="7" xfId="59" applyNumberFormat="1" applyFont="1" applyFill="1" applyBorder="1" applyAlignment="1" applyProtection="1">
      <alignment horizontal="center" vertical="center" wrapText="1"/>
    </xf>
    <xf numFmtId="49" fontId="77" fillId="12" borderId="7" xfId="31" applyNumberFormat="1" applyFill="1" applyBorder="1" applyAlignment="1" applyProtection="1">
      <alignment horizontal="left" vertical="center" wrapText="1"/>
    </xf>
    <xf numFmtId="49" fontId="0" fillId="12" borderId="17" xfId="60" applyNumberFormat="1" applyFont="1" applyFill="1" applyBorder="1" applyAlignment="1" applyProtection="1">
      <alignment horizontal="center" vertical="center" wrapText="1"/>
    </xf>
    <xf numFmtId="0" fontId="5" fillId="0" borderId="6" xfId="59" applyNumberFormat="1" applyFont="1" applyFill="1" applyBorder="1" applyAlignment="1" applyProtection="1">
      <alignment horizontal="left" vertical="center" wrapText="1"/>
    </xf>
    <xf numFmtId="49" fontId="7" fillId="12" borderId="17" xfId="0" applyFont="1" applyFill="1" applyBorder="1" applyAlignment="1" applyProtection="1">
      <alignment horizontal="center" vertical="center"/>
    </xf>
    <xf numFmtId="0" fontId="83" fillId="0" borderId="0" xfId="60" applyFont="1" applyFill="1" applyAlignment="1" applyProtection="1">
      <alignment horizontal="center" vertical="center" wrapText="1"/>
    </xf>
    <xf numFmtId="14" fontId="5" fillId="8" borderId="6" xfId="59" applyNumberFormat="1" applyFont="1" applyFill="1" applyBorder="1" applyAlignment="1" applyProtection="1">
      <alignment horizontal="left" vertical="center" wrapText="1"/>
    </xf>
    <xf numFmtId="49" fontId="5" fillId="8" borderId="6" xfId="60" applyNumberFormat="1" applyFont="1" applyFill="1" applyBorder="1" applyAlignment="1" applyProtection="1">
      <alignment horizontal="left" vertical="center" wrapText="1"/>
    </xf>
    <xf numFmtId="0" fontId="61" fillId="0" borderId="0" xfId="58" applyFont="1" applyFill="1" applyAlignment="1" applyProtection="1">
      <alignment vertical="center" wrapText="1"/>
    </xf>
    <xf numFmtId="0" fontId="61" fillId="0" borderId="0" xfId="58" applyFont="1" applyFill="1" applyAlignment="1" applyProtection="1">
      <alignment horizontal="left" vertical="center" wrapText="1"/>
    </xf>
    <xf numFmtId="0" fontId="75" fillId="0" borderId="0" xfId="58" applyFont="1" applyAlignment="1" applyProtection="1">
      <alignment vertical="center" wrapText="1"/>
    </xf>
    <xf numFmtId="0" fontId="62" fillId="6" borderId="0" xfId="58" applyFont="1" applyFill="1" applyBorder="1" applyAlignment="1" applyProtection="1">
      <alignment vertical="center" wrapText="1"/>
    </xf>
    <xf numFmtId="0" fontId="62" fillId="6" borderId="0" xfId="58" applyFont="1" applyFill="1" applyBorder="1" applyAlignment="1" applyProtection="1">
      <alignment horizontal="right" vertical="center" wrapText="1" indent="1"/>
    </xf>
    <xf numFmtId="49" fontId="62" fillId="0" borderId="0" xfId="59" applyNumberFormat="1" applyFont="1" applyFill="1" applyBorder="1" applyAlignment="1" applyProtection="1">
      <alignment horizontal="left" vertical="center" wrapText="1" indent="1"/>
    </xf>
    <xf numFmtId="0" fontId="62" fillId="0" borderId="0" xfId="58" applyFont="1" applyAlignment="1" applyProtection="1">
      <alignment vertical="center" wrapText="1"/>
    </xf>
    <xf numFmtId="0" fontId="87" fillId="0" borderId="0" xfId="58" applyFont="1" applyAlignment="1" applyProtection="1">
      <alignment horizontal="center" vertical="center" wrapText="1"/>
    </xf>
    <xf numFmtId="0" fontId="62" fillId="0" borderId="0" xfId="58" applyFont="1" applyFill="1" applyBorder="1" applyAlignment="1" applyProtection="1">
      <alignment horizontal="right" vertical="center" wrapText="1" indent="1"/>
    </xf>
    <xf numFmtId="49" fontId="62" fillId="0" borderId="0" xfId="58" applyNumberFormat="1" applyFont="1" applyFill="1" applyBorder="1" applyAlignment="1" applyProtection="1">
      <alignment horizontal="left" vertical="center" wrapText="1" indent="1"/>
    </xf>
    <xf numFmtId="0" fontId="0" fillId="8" borderId="6" xfId="58" applyNumberFormat="1" applyFont="1" applyFill="1" applyBorder="1" applyAlignment="1" applyProtection="1">
      <alignment horizontal="left" vertical="center" wrapText="1" indent="1"/>
    </xf>
    <xf numFmtId="0" fontId="5" fillId="8" borderId="6" xfId="58" applyNumberFormat="1" applyFont="1" applyFill="1" applyBorder="1" applyAlignment="1" applyProtection="1">
      <alignment horizontal="left" vertical="center" wrapText="1" indent="1"/>
    </xf>
    <xf numFmtId="0" fontId="63" fillId="0" borderId="0" xfId="60" applyFont="1" applyFill="1" applyAlignment="1" applyProtection="1">
      <alignment horizontal="center" vertical="center" wrapText="1"/>
    </xf>
    <xf numFmtId="0" fontId="62" fillId="6" borderId="0" xfId="53" applyFont="1" applyFill="1" applyBorder="1" applyProtection="1"/>
    <xf numFmtId="0" fontId="62" fillId="0" borderId="0" xfId="53" applyFont="1" applyProtection="1"/>
    <xf numFmtId="0" fontId="63" fillId="6" borderId="0" xfId="53" applyFont="1" applyFill="1" applyBorder="1" applyAlignment="1" applyProtection="1">
      <alignment horizontal="center" vertical="center"/>
    </xf>
    <xf numFmtId="0" fontId="83" fillId="0" borderId="0" xfId="0" applyNumberFormat="1" applyFont="1" applyFill="1" applyBorder="1" applyAlignment="1">
      <alignment vertical="center"/>
    </xf>
    <xf numFmtId="0" fontId="0" fillId="0" borderId="0" xfId="0" applyNumberFormat="1" applyFill="1" applyBorder="1" applyAlignment="1">
      <alignment vertical="center"/>
    </xf>
    <xf numFmtId="0" fontId="85" fillId="0" borderId="0" xfId="0" applyNumberFormat="1" applyFont="1" applyFill="1" applyBorder="1" applyAlignment="1">
      <alignment vertical="center"/>
    </xf>
    <xf numFmtId="49" fontId="5" fillId="12" borderId="26" xfId="60" applyNumberFormat="1" applyFont="1" applyFill="1" applyBorder="1" applyAlignment="1" applyProtection="1">
      <alignment horizontal="center" vertical="center" wrapText="1"/>
    </xf>
    <xf numFmtId="0" fontId="5" fillId="12" borderId="28" xfId="59" applyNumberFormat="1" applyFont="1" applyFill="1" applyBorder="1" applyAlignment="1" applyProtection="1">
      <alignment horizontal="left" vertical="center" wrapText="1"/>
    </xf>
    <xf numFmtId="49" fontId="55" fillId="12" borderId="7" xfId="0" applyFont="1" applyFill="1" applyBorder="1" applyAlignment="1" applyProtection="1">
      <alignment horizontal="left" vertical="center" indent="2"/>
    </xf>
    <xf numFmtId="0" fontId="0" fillId="6" borderId="15" xfId="57" applyFont="1" applyFill="1" applyBorder="1" applyAlignment="1" applyProtection="1">
      <alignment horizontal="left" vertical="center" wrapText="1" indent="1"/>
    </xf>
    <xf numFmtId="49" fontId="5" fillId="10" borderId="24" xfId="59" applyNumberFormat="1" applyFont="1" applyFill="1" applyBorder="1" applyAlignment="1" applyProtection="1">
      <alignment horizontal="left" vertical="center" wrapText="1"/>
    </xf>
    <xf numFmtId="0" fontId="0" fillId="12" borderId="17" xfId="57" applyFont="1" applyFill="1" applyBorder="1" applyAlignment="1" applyProtection="1">
      <alignment vertical="top" wrapText="1"/>
    </xf>
    <xf numFmtId="0" fontId="88" fillId="6" borderId="0" xfId="57" applyFont="1" applyFill="1" applyBorder="1" applyAlignment="1" applyProtection="1">
      <alignment vertical="center"/>
    </xf>
    <xf numFmtId="0" fontId="83" fillId="0" borderId="0" xfId="0" applyNumberFormat="1" applyFont="1" applyFill="1" applyBorder="1" applyAlignment="1">
      <alignment horizontal="center" vertical="center"/>
    </xf>
    <xf numFmtId="0" fontId="0" fillId="0" borderId="6" xfId="60" applyNumberFormat="1" applyFont="1" applyFill="1" applyBorder="1" applyAlignment="1" applyProtection="1">
      <alignment vertical="center" wrapText="1"/>
    </xf>
    <xf numFmtId="3" fontId="0" fillId="11" borderId="17" xfId="57" applyNumberFormat="1" applyFont="1" applyFill="1" applyBorder="1" applyAlignment="1" applyProtection="1">
      <alignment horizontal="right" vertical="center" wrapText="1"/>
      <protection locked="0"/>
    </xf>
    <xf numFmtId="49" fontId="5" fillId="0" borderId="18" xfId="0" applyNumberFormat="1" applyFont="1" applyBorder="1" applyProtection="1">
      <alignment vertical="top"/>
    </xf>
    <xf numFmtId="49" fontId="5" fillId="0" borderId="18" xfId="0" applyNumberFormat="1" applyFont="1" applyBorder="1" applyAlignment="1" applyProtection="1">
      <alignment vertical="top" wrapText="1"/>
    </xf>
    <xf numFmtId="49" fontId="0" fillId="0" borderId="18" xfId="0" applyNumberFormat="1" applyFont="1" applyBorder="1" applyProtection="1">
      <alignment vertical="top"/>
    </xf>
    <xf numFmtId="0" fontId="7" fillId="9" borderId="6" xfId="0" applyNumberFormat="1" applyFont="1" applyFill="1" applyBorder="1" applyAlignment="1" applyProtection="1">
      <alignment horizontal="center" vertical="top"/>
    </xf>
    <xf numFmtId="49" fontId="0" fillId="0" borderId="6" xfId="0" applyNumberFormat="1" applyFont="1" applyBorder="1" applyProtection="1">
      <alignment vertical="top"/>
    </xf>
    <xf numFmtId="49" fontId="0" fillId="0" borderId="17" xfId="0" applyNumberFormat="1" applyFont="1" applyBorder="1" applyProtection="1">
      <alignment vertical="top"/>
    </xf>
    <xf numFmtId="49" fontId="0" fillId="0" borderId="6" xfId="0" applyFont="1" applyBorder="1" applyProtection="1">
      <alignment vertical="top"/>
    </xf>
    <xf numFmtId="49" fontId="0" fillId="0" borderId="38" xfId="0" applyNumberFormat="1" applyFont="1" applyBorder="1" applyAlignment="1" applyProtection="1">
      <alignment vertical="top" wrapText="1"/>
    </xf>
    <xf numFmtId="49" fontId="5" fillId="0" borderId="0" xfId="44" applyFont="1">
      <alignment vertical="top"/>
    </xf>
    <xf numFmtId="49" fontId="38" fillId="0" borderId="0" xfId="44" applyFont="1" applyAlignment="1">
      <alignment horizontal="center" vertical="center" wrapText="1"/>
    </xf>
    <xf numFmtId="0" fontId="5" fillId="11" borderId="6" xfId="59" applyNumberFormat="1" applyFont="1" applyFill="1" applyBorder="1" applyAlignment="1" applyProtection="1">
      <alignment horizontal="left" vertical="center" wrapText="1"/>
      <protection locked="0"/>
    </xf>
    <xf numFmtId="49" fontId="5" fillId="0" borderId="0" xfId="44">
      <alignment vertical="top"/>
    </xf>
    <xf numFmtId="0" fontId="83" fillId="0" borderId="0" xfId="44" applyNumberFormat="1" applyFont="1">
      <alignment vertical="top"/>
    </xf>
    <xf numFmtId="49" fontId="83" fillId="0" borderId="0" xfId="44" applyNumberFormat="1" applyFont="1">
      <alignment vertical="top"/>
    </xf>
    <xf numFmtId="49" fontId="64" fillId="0" borderId="0" xfId="0" applyFont="1">
      <alignment vertical="top"/>
    </xf>
    <xf numFmtId="49" fontId="64" fillId="0" borderId="0" xfId="44" applyFont="1">
      <alignment vertical="top"/>
    </xf>
    <xf numFmtId="0" fontId="5" fillId="0" borderId="0" xfId="49" applyFont="1" applyFill="1" applyBorder="1" applyAlignment="1" applyProtection="1">
      <alignment horizontal="left" vertical="center" wrapText="1" indent="2"/>
    </xf>
    <xf numFmtId="0" fontId="5" fillId="0" borderId="0" xfId="59" applyNumberFormat="1" applyFont="1" applyFill="1" applyBorder="1" applyAlignment="1" applyProtection="1">
      <alignment horizontal="left" vertical="center" wrapText="1"/>
    </xf>
    <xf numFmtId="0" fontId="91" fillId="0" borderId="0" xfId="60" applyFont="1" applyFill="1" applyAlignment="1" applyProtection="1">
      <alignment vertical="center"/>
    </xf>
    <xf numFmtId="0" fontId="91" fillId="0" borderId="0" xfId="47" applyNumberFormat="1" applyFont="1" applyFill="1" applyBorder="1" applyAlignment="1">
      <alignment vertical="center"/>
    </xf>
    <xf numFmtId="0" fontId="91" fillId="0" borderId="0" xfId="47" applyNumberFormat="1" applyFont="1" applyFill="1" applyBorder="1" applyAlignment="1" applyProtection="1">
      <alignment vertical="center"/>
    </xf>
    <xf numFmtId="49" fontId="0" fillId="0" borderId="33" xfId="0" applyNumberFormat="1" applyFont="1" applyBorder="1" applyProtection="1">
      <alignment vertical="top"/>
    </xf>
    <xf numFmtId="49" fontId="0" fillId="0" borderId="33" xfId="0" applyNumberFormat="1" applyBorder="1" applyProtection="1">
      <alignment vertical="top"/>
    </xf>
    <xf numFmtId="0" fontId="7" fillId="9" borderId="6" xfId="0" applyNumberFormat="1" applyFont="1" applyFill="1" applyBorder="1" applyAlignment="1" applyProtection="1">
      <alignment horizontal="center" vertical="top" wrapText="1"/>
    </xf>
    <xf numFmtId="0" fontId="68" fillId="0" borderId="0" xfId="60" applyFont="1" applyFill="1" applyAlignment="1" applyProtection="1">
      <alignment vertical="center" wrapText="1"/>
    </xf>
    <xf numFmtId="49" fontId="68" fillId="0" borderId="6" xfId="60" applyNumberFormat="1" applyFont="1" applyFill="1" applyBorder="1" applyAlignment="1" applyProtection="1">
      <alignment horizontal="left" vertical="center" wrapText="1"/>
    </xf>
    <xf numFmtId="0" fontId="76" fillId="6" borderId="0" xfId="60" applyFont="1" applyFill="1" applyBorder="1" applyAlignment="1" applyProtection="1">
      <alignment horizontal="center" vertical="center" wrapText="1"/>
    </xf>
    <xf numFmtId="0" fontId="0" fillId="0" borderId="0" xfId="60" applyFont="1" applyFill="1" applyAlignment="1" applyProtection="1">
      <alignment vertical="center" wrapText="1"/>
    </xf>
    <xf numFmtId="49" fontId="0" fillId="0" borderId="6" xfId="60" applyNumberFormat="1" applyFont="1" applyFill="1" applyBorder="1" applyAlignment="1" applyProtection="1">
      <alignment vertical="top" wrapText="1"/>
    </xf>
    <xf numFmtId="49" fontId="68" fillId="0" borderId="24" xfId="60" applyNumberFormat="1" applyFont="1" applyFill="1" applyBorder="1" applyAlignment="1" applyProtection="1">
      <alignment horizontal="left" vertical="center" wrapText="1"/>
    </xf>
    <xf numFmtId="49" fontId="7" fillId="12" borderId="22" xfId="0" applyFont="1" applyFill="1" applyBorder="1" applyAlignment="1" applyProtection="1">
      <alignment horizontal="center" vertical="center"/>
    </xf>
    <xf numFmtId="49" fontId="55" fillId="12" borderId="23" xfId="0" applyFont="1" applyFill="1" applyBorder="1" applyAlignment="1" applyProtection="1">
      <alignment vertical="center"/>
    </xf>
    <xf numFmtId="0" fontId="5" fillId="8" borderId="6" xfId="59" applyNumberFormat="1" applyFont="1" applyFill="1" applyBorder="1" applyAlignment="1" applyProtection="1">
      <alignment horizontal="left" vertical="center" wrapText="1"/>
    </xf>
    <xf numFmtId="49" fontId="0" fillId="0" borderId="0" xfId="0">
      <alignment vertical="top"/>
    </xf>
    <xf numFmtId="49" fontId="0" fillId="11" borderId="6" xfId="57" applyNumberFormat="1" applyFont="1" applyFill="1" applyBorder="1" applyAlignment="1" applyProtection="1">
      <alignment horizontal="left" vertical="center" wrapText="1" indent="1"/>
      <protection locked="0"/>
    </xf>
    <xf numFmtId="49" fontId="55" fillId="12" borderId="7" xfId="47" applyFont="1" applyFill="1" applyBorder="1" applyAlignment="1" applyProtection="1">
      <alignment horizontal="left" vertical="center" indent="1"/>
    </xf>
    <xf numFmtId="49" fontId="55" fillId="12" borderId="27" xfId="0" applyFont="1" applyFill="1" applyBorder="1" applyAlignment="1" applyProtection="1">
      <alignment horizontal="left" vertical="center" indent="4"/>
    </xf>
    <xf numFmtId="49" fontId="55" fillId="12" borderId="7" xfId="0" applyFont="1" applyFill="1" applyBorder="1" applyAlignment="1" applyProtection="1">
      <alignment horizontal="left" vertical="center" indent="3"/>
    </xf>
    <xf numFmtId="0" fontId="14" fillId="0" borderId="0" xfId="52" applyFont="1" applyFill="1" applyBorder="1" applyAlignment="1" applyProtection="1">
      <alignment wrapText="1"/>
    </xf>
    <xf numFmtId="0" fontId="89" fillId="0" borderId="0" xfId="31" applyFont="1" applyFill="1" applyBorder="1" applyAlignment="1" applyProtection="1">
      <alignment vertical="center" wrapText="1"/>
    </xf>
    <xf numFmtId="49" fontId="7" fillId="0" borderId="0" xfId="0" applyFont="1" applyAlignment="1">
      <alignment vertical="top"/>
    </xf>
    <xf numFmtId="0" fontId="39" fillId="6" borderId="0" xfId="45" applyNumberFormat="1" applyFont="1" applyFill="1" applyBorder="1" applyAlignment="1">
      <alignment vertical="center" wrapText="1"/>
    </xf>
    <xf numFmtId="0" fontId="40" fillId="6" borderId="0" xfId="45" applyNumberFormat="1" applyFont="1" applyFill="1" applyBorder="1" applyAlignment="1">
      <alignment vertical="center" wrapText="1"/>
    </xf>
    <xf numFmtId="0" fontId="39" fillId="6" borderId="0" xfId="45" applyNumberFormat="1" applyFont="1" applyFill="1" applyBorder="1" applyAlignment="1">
      <alignment vertical="top" wrapText="1"/>
    </xf>
    <xf numFmtId="49" fontId="0" fillId="0" borderId="0" xfId="0" applyBorder="1" applyAlignment="1">
      <alignment vertical="top"/>
    </xf>
    <xf numFmtId="49" fontId="0" fillId="0" borderId="0" xfId="0" applyAlignment="1">
      <alignment vertical="top"/>
    </xf>
    <xf numFmtId="0" fontId="61" fillId="0" borderId="0" xfId="58" applyFont="1" applyFill="1" applyBorder="1" applyAlignment="1" applyProtection="1">
      <alignment vertical="center" wrapText="1"/>
    </xf>
    <xf numFmtId="49" fontId="61" fillId="0" borderId="0" xfId="58" applyNumberFormat="1" applyFont="1" applyFill="1" applyBorder="1" applyAlignment="1" applyProtection="1">
      <alignment horizontal="left" vertical="center" wrapText="1"/>
    </xf>
    <xf numFmtId="49" fontId="62" fillId="6" borderId="0" xfId="58" applyNumberFormat="1" applyFont="1" applyFill="1" applyBorder="1" applyAlignment="1" applyProtection="1">
      <alignment horizontal="center" vertical="center" wrapText="1"/>
    </xf>
    <xf numFmtId="49" fontId="62" fillId="6" borderId="0" xfId="58" applyNumberFormat="1" applyFont="1" applyFill="1" applyBorder="1" applyAlignment="1" applyProtection="1">
      <alignment horizontal="right" vertical="center" wrapText="1" indent="1"/>
    </xf>
    <xf numFmtId="49" fontId="62" fillId="0" borderId="0" xfId="58" applyNumberFormat="1" applyFont="1" applyFill="1" applyBorder="1" applyAlignment="1" applyProtection="1">
      <alignment horizontal="center" vertical="center" wrapText="1"/>
    </xf>
    <xf numFmtId="0" fontId="62" fillId="6" borderId="0" xfId="58" applyFont="1" applyFill="1" applyBorder="1" applyAlignment="1" applyProtection="1">
      <alignment horizontal="center" vertical="center" wrapText="1"/>
    </xf>
    <xf numFmtId="0" fontId="5" fillId="0" borderId="0" xfId="58" applyNumberFormat="1" applyFont="1" applyFill="1" applyBorder="1" applyAlignment="1" applyProtection="1">
      <alignment horizontal="center" vertical="center" wrapText="1"/>
    </xf>
    <xf numFmtId="49" fontId="0" fillId="0" borderId="0" xfId="0" applyNumberFormat="1" applyFont="1" applyFill="1" applyBorder="1" applyAlignment="1" applyProtection="1">
      <alignment horizontal="right" vertical="center" wrapText="1" indent="1"/>
    </xf>
    <xf numFmtId="49" fontId="0" fillId="0" borderId="0" xfId="0" applyNumberFormat="1" applyFill="1" applyBorder="1" applyAlignment="1" applyProtection="1">
      <alignment horizontal="right" vertical="center" wrapText="1" indent="1"/>
    </xf>
    <xf numFmtId="0" fontId="107" fillId="6" borderId="0" xfId="58" applyFont="1" applyFill="1" applyBorder="1" applyAlignment="1" applyProtection="1">
      <alignment horizontal="center" vertical="center" wrapText="1"/>
    </xf>
    <xf numFmtId="0" fontId="107" fillId="0" borderId="0" xfId="58" applyFont="1" applyAlignment="1" applyProtection="1">
      <alignment horizontal="center" vertical="center" wrapText="1"/>
    </xf>
    <xf numFmtId="0" fontId="83" fillId="0" borderId="0" xfId="60" applyFont="1" applyFill="1" applyAlignment="1" applyProtection="1">
      <alignment vertical="center"/>
    </xf>
    <xf numFmtId="0" fontId="83" fillId="0" borderId="0" xfId="60" applyNumberFormat="1" applyFont="1" applyFill="1" applyAlignment="1" applyProtection="1">
      <alignment horizontal="left" vertical="center" wrapText="1"/>
    </xf>
    <xf numFmtId="49" fontId="83" fillId="0" borderId="0" xfId="60" applyNumberFormat="1" applyFont="1" applyFill="1" applyAlignment="1" applyProtection="1">
      <alignment horizontal="left" vertical="center" wrapText="1"/>
    </xf>
    <xf numFmtId="0" fontId="83" fillId="0" borderId="0" xfId="60" applyFont="1" applyFill="1" applyBorder="1" applyAlignment="1" applyProtection="1">
      <alignment vertical="center" wrapText="1"/>
    </xf>
    <xf numFmtId="49" fontId="83" fillId="0" borderId="0" xfId="0" applyNumberFormat="1" applyFont="1" applyFill="1" applyBorder="1" applyAlignment="1">
      <alignment vertical="center"/>
    </xf>
    <xf numFmtId="49" fontId="0" fillId="0" borderId="0" xfId="0" applyNumberFormat="1" applyFont="1" applyAlignment="1" applyProtection="1">
      <alignment vertical="center" wrapText="1"/>
    </xf>
    <xf numFmtId="49" fontId="25" fillId="0" borderId="0" xfId="53" applyNumberFormat="1" applyFont="1"/>
    <xf numFmtId="49" fontId="0" fillId="0" borderId="0" xfId="0" applyNumberFormat="1">
      <alignment vertical="top"/>
    </xf>
    <xf numFmtId="49" fontId="0" fillId="11" borderId="6" xfId="59" applyNumberFormat="1" applyFont="1" applyFill="1" applyBorder="1" applyAlignment="1" applyProtection="1">
      <alignment horizontal="left" vertical="center" wrapText="1" indent="1"/>
      <protection locked="0"/>
    </xf>
    <xf numFmtId="49" fontId="0" fillId="0" borderId="6" xfId="59" applyNumberFormat="1" applyFont="1" applyFill="1" applyBorder="1" applyAlignment="1" applyProtection="1">
      <alignment horizontal="left" vertical="center" wrapText="1" indent="1"/>
    </xf>
    <xf numFmtId="0" fontId="5" fillId="10" borderId="6" xfId="59" applyNumberFormat="1" applyFont="1" applyFill="1" applyBorder="1" applyAlignment="1" applyProtection="1">
      <alignment horizontal="left" vertical="center" wrapText="1"/>
    </xf>
    <xf numFmtId="0" fontId="0" fillId="0" borderId="6" xfId="49" applyFont="1" applyFill="1" applyBorder="1" applyAlignment="1" applyProtection="1">
      <alignment horizontal="left" vertical="center" wrapText="1" indent="2"/>
    </xf>
    <xf numFmtId="0" fontId="0" fillId="0" borderId="6" xfId="60" applyFont="1" applyFill="1" applyBorder="1" applyAlignment="1" applyProtection="1">
      <alignment horizontal="center" vertical="center" wrapText="1"/>
    </xf>
    <xf numFmtId="0" fontId="5" fillId="13" borderId="48" xfId="53" applyFont="1" applyFill="1" applyBorder="1" applyAlignment="1">
      <alignment horizontal="center" vertical="center"/>
    </xf>
    <xf numFmtId="0" fontId="0" fillId="0" borderId="15" xfId="60" applyFont="1" applyFill="1" applyBorder="1" applyAlignment="1" applyProtection="1">
      <alignment horizontal="center" vertical="center" wrapText="1"/>
    </xf>
    <xf numFmtId="0" fontId="0" fillId="2" borderId="6" xfId="57" applyNumberFormat="1" applyFont="1" applyFill="1" applyBorder="1" applyAlignment="1" applyProtection="1">
      <alignment horizontal="right" vertical="center" wrapText="1"/>
      <protection locked="0"/>
    </xf>
    <xf numFmtId="0" fontId="83" fillId="0" borderId="6" xfId="60" applyFont="1" applyFill="1" applyBorder="1" applyAlignment="1" applyProtection="1">
      <alignment vertical="center"/>
    </xf>
    <xf numFmtId="0" fontId="0" fillId="0" borderId="6" xfId="59" applyFont="1" applyBorder="1" applyAlignment="1" applyProtection="1">
      <alignment horizontal="left" vertical="center"/>
    </xf>
    <xf numFmtId="0" fontId="5" fillId="11" borderId="6" xfId="59" applyNumberFormat="1" applyFont="1" applyFill="1" applyBorder="1" applyAlignment="1" applyProtection="1">
      <alignment horizontal="left" vertical="center" wrapText="1" indent="1"/>
      <protection locked="0"/>
    </xf>
    <xf numFmtId="49" fontId="0" fillId="0" borderId="6" xfId="57" applyNumberFormat="1" applyFont="1" applyFill="1" applyBorder="1" applyAlignment="1" applyProtection="1">
      <alignment horizontal="left" vertical="center" wrapText="1"/>
    </xf>
    <xf numFmtId="49" fontId="0" fillId="0" borderId="6" xfId="59" applyNumberFormat="1" applyFont="1" applyFill="1" applyBorder="1" applyAlignment="1" applyProtection="1">
      <alignment horizontal="left" vertical="center" wrapText="1"/>
    </xf>
    <xf numFmtId="49" fontId="5" fillId="10" borderId="15" xfId="59" applyNumberFormat="1" applyFont="1" applyFill="1" applyBorder="1" applyAlignment="1" applyProtection="1">
      <alignment horizontal="left" vertical="center" wrapText="1"/>
    </xf>
    <xf numFmtId="49" fontId="5" fillId="11" borderId="15" xfId="57" applyNumberFormat="1" applyFont="1" applyFill="1" applyBorder="1" applyAlignment="1" applyProtection="1">
      <alignment horizontal="left" vertical="center" wrapText="1"/>
      <protection locked="0"/>
    </xf>
    <xf numFmtId="49" fontId="0" fillId="0" borderId="6" xfId="0" applyBorder="1">
      <alignment vertical="top"/>
    </xf>
    <xf numFmtId="0" fontId="5" fillId="0" borderId="6" xfId="60" applyFont="1" applyFill="1" applyBorder="1" applyAlignment="1" applyProtection="1">
      <alignment horizontal="center" vertical="center" wrapText="1"/>
    </xf>
    <xf numFmtId="0" fontId="83" fillId="0" borderId="0" xfId="0" applyNumberFormat="1" applyFont="1" applyFill="1" applyBorder="1" applyAlignment="1">
      <alignment horizontal="center" vertical="center"/>
    </xf>
    <xf numFmtId="14" fontId="5" fillId="10" borderId="6" xfId="59" applyNumberFormat="1" applyFont="1" applyFill="1" applyBorder="1" applyAlignment="1" applyProtection="1">
      <alignment horizontal="center" vertical="center" wrapText="1"/>
    </xf>
    <xf numFmtId="0" fontId="5" fillId="8" borderId="6" xfId="59" applyNumberFormat="1" applyFont="1" applyFill="1" applyBorder="1" applyAlignment="1" applyProtection="1">
      <alignment horizontal="left" vertical="center" wrapText="1"/>
    </xf>
    <xf numFmtId="22" fontId="5" fillId="0" borderId="0" xfId="53" applyNumberFormat="1" applyFont="1" applyAlignment="1" applyProtection="1">
      <alignment horizontal="left" vertical="center" wrapText="1"/>
    </xf>
    <xf numFmtId="49" fontId="0" fillId="2" borderId="6" xfId="59" applyNumberFormat="1" applyFont="1" applyFill="1" applyBorder="1" applyAlignment="1" applyProtection="1">
      <alignment horizontal="left" vertical="center" wrapText="1"/>
      <protection locked="0"/>
    </xf>
    <xf numFmtId="49" fontId="0" fillId="6" borderId="6" xfId="59" applyNumberFormat="1" applyFont="1" applyFill="1" applyBorder="1" applyAlignment="1" applyProtection="1">
      <alignment horizontal="left" vertical="center" wrapText="1"/>
    </xf>
    <xf numFmtId="49" fontId="0" fillId="11" borderId="6" xfId="0" applyNumberFormat="1" applyFont="1" applyFill="1" applyBorder="1" applyAlignment="1" applyProtection="1">
      <alignment horizontal="left" vertical="center" wrapText="1" indent="1"/>
      <protection locked="0"/>
    </xf>
    <xf numFmtId="49" fontId="77" fillId="0" borderId="6" xfId="31" applyNumberFormat="1" applyFill="1" applyBorder="1" applyAlignment="1" applyProtection="1">
      <alignment horizontal="left" vertical="center" wrapText="1"/>
    </xf>
    <xf numFmtId="49" fontId="77" fillId="0" borderId="0" xfId="31" applyNumberFormat="1" applyProtection="1">
      <alignment vertical="top"/>
    </xf>
    <xf numFmtId="49" fontId="77" fillId="0" borderId="0" xfId="31" applyNumberFormat="1" applyProtection="1">
      <alignment vertical="top"/>
      <protection locked="0"/>
    </xf>
    <xf numFmtId="49" fontId="77" fillId="0" borderId="0" xfId="34" applyNumberFormat="1" applyBorder="1" applyAlignment="1" applyProtection="1">
      <alignment vertical="center"/>
    </xf>
    <xf numFmtId="49" fontId="77" fillId="0" borderId="0" xfId="31" applyNumberFormat="1" applyBorder="1" applyAlignment="1" applyProtection="1">
      <alignment vertical="center"/>
    </xf>
    <xf numFmtId="49" fontId="14" fillId="6" borderId="0" xfId="45" applyFont="1" applyFill="1" applyBorder="1" applyAlignment="1">
      <alignment horizontal="left" wrapText="1"/>
    </xf>
    <xf numFmtId="49" fontId="14" fillId="6" borderId="0" xfId="45" applyFont="1" applyFill="1" applyBorder="1" applyAlignment="1">
      <alignment horizontal="justify" vertical="justify" wrapText="1"/>
    </xf>
    <xf numFmtId="0" fontId="18" fillId="0" borderId="0" xfId="23" applyFont="1" applyFill="1" applyBorder="1" applyAlignment="1" applyProtection="1">
      <alignment horizontal="left" vertical="top" wrapText="1"/>
    </xf>
    <xf numFmtId="0" fontId="18" fillId="0" borderId="0" xfId="23" applyFont="1" applyFill="1" applyBorder="1" applyAlignment="1" applyProtection="1">
      <alignment horizontal="right" vertical="top" wrapText="1" indent="1"/>
    </xf>
    <xf numFmtId="49" fontId="29" fillId="0" borderId="0" xfId="33" applyNumberFormat="1" applyFont="1" applyFill="1" applyBorder="1" applyAlignment="1" applyProtection="1">
      <alignment horizontal="left" vertical="top" wrapText="1"/>
    </xf>
    <xf numFmtId="49" fontId="18" fillId="0" borderId="0" xfId="16" applyNumberFormat="1" applyFont="1" applyBorder="1" applyAlignment="1" applyProtection="1">
      <alignment horizontal="left" vertical="center" wrapText="1" indent="1"/>
    </xf>
    <xf numFmtId="49" fontId="18" fillId="0" borderId="0" xfId="16" applyNumberFormat="1" applyBorder="1" applyAlignment="1" applyProtection="1">
      <alignment horizontal="left" vertical="center" wrapText="1" indent="1"/>
    </xf>
    <xf numFmtId="49" fontId="29" fillId="0" borderId="0" xfId="33" applyNumberFormat="1" applyFont="1" applyFill="1" applyBorder="1" applyAlignment="1" applyProtection="1">
      <alignment horizontal="left" vertical="center" wrapText="1"/>
    </xf>
    <xf numFmtId="0" fontId="0" fillId="0" borderId="0" xfId="0" applyNumberFormat="1">
      <alignment vertical="top"/>
    </xf>
    <xf numFmtId="0" fontId="0" fillId="0" borderId="0" xfId="0" applyNumberFormat="1" applyAlignment="1">
      <alignment vertical="center"/>
    </xf>
    <xf numFmtId="0" fontId="18" fillId="14" borderId="29" xfId="29" applyNumberFormat="1" applyFont="1" applyFill="1" applyBorder="1" applyAlignment="1">
      <alignment horizontal="center" vertical="center" wrapText="1"/>
    </xf>
    <xf numFmtId="0" fontId="18" fillId="14" borderId="30" xfId="29" applyNumberFormat="1" applyFont="1" applyFill="1" applyBorder="1" applyAlignment="1">
      <alignment horizontal="center" vertical="center" wrapText="1"/>
    </xf>
    <xf numFmtId="0" fontId="18" fillId="14" borderId="31" xfId="29" applyNumberFormat="1" applyFont="1" applyFill="1" applyBorder="1" applyAlignment="1">
      <alignment horizontal="center" vertical="center" wrapText="1"/>
    </xf>
    <xf numFmtId="0" fontId="14" fillId="6" borderId="0" xfId="45" applyNumberFormat="1" applyFont="1" applyFill="1" applyBorder="1" applyAlignment="1" applyProtection="1">
      <alignment horizontal="justify" vertical="top" wrapText="1"/>
    </xf>
    <xf numFmtId="49" fontId="14" fillId="6" borderId="32" xfId="45" applyFont="1" applyFill="1" applyBorder="1" applyAlignment="1">
      <alignment vertical="center" wrapText="1"/>
    </xf>
    <xf numFmtId="49" fontId="14" fillId="6" borderId="0" xfId="45" applyFont="1" applyFill="1" applyBorder="1" applyAlignment="1">
      <alignment vertical="center" wrapText="1"/>
    </xf>
    <xf numFmtId="49" fontId="14" fillId="6" borderId="32" xfId="45" applyFont="1" applyFill="1" applyBorder="1" applyAlignment="1">
      <alignment horizontal="left" vertical="center" wrapText="1"/>
    </xf>
    <xf numFmtId="49" fontId="14" fillId="6" borderId="0" xfId="45" applyFont="1" applyFill="1" applyBorder="1" applyAlignment="1">
      <alignment horizontal="left" vertical="center" wrapText="1"/>
    </xf>
    <xf numFmtId="0" fontId="14" fillId="6" borderId="0" xfId="45" applyNumberFormat="1" applyFont="1" applyFill="1" applyBorder="1" applyAlignment="1">
      <alignment horizontal="justify" vertical="top" wrapText="1"/>
    </xf>
    <xf numFmtId="49" fontId="14" fillId="6" borderId="0" xfId="45" applyFont="1" applyFill="1" applyBorder="1" applyAlignment="1">
      <alignment horizontal="left" vertical="top" wrapText="1" indent="1"/>
    </xf>
    <xf numFmtId="49" fontId="0" fillId="0" borderId="0" xfId="0" applyBorder="1">
      <alignment vertical="top"/>
    </xf>
    <xf numFmtId="0" fontId="14" fillId="6" borderId="0" xfId="45" applyNumberFormat="1" applyFont="1" applyFill="1" applyBorder="1" applyAlignment="1">
      <alignment horizontal="justify" vertical="center" wrapText="1"/>
    </xf>
    <xf numFmtId="0" fontId="18" fillId="0" borderId="37" xfId="63" applyFont="1" applyBorder="1" applyAlignment="1">
      <alignment horizontal="left" vertical="center" wrapText="1" indent="1"/>
    </xf>
    <xf numFmtId="0" fontId="18" fillId="0" borderId="7" xfId="57" applyFont="1" applyFill="1" applyBorder="1" applyAlignment="1" applyProtection="1">
      <alignment horizontal="left" vertical="center" indent="1"/>
    </xf>
    <xf numFmtId="49" fontId="5" fillId="6" borderId="0" xfId="57" applyNumberFormat="1" applyFont="1" applyFill="1" applyBorder="1" applyAlignment="1" applyProtection="1">
      <alignment horizontal="center" vertical="center" wrapText="1"/>
    </xf>
    <xf numFmtId="0" fontId="8" fillId="0" borderId="0" xfId="58" applyFont="1" applyAlignment="1" applyProtection="1">
      <alignment horizontal="right" vertical="top" wrapText="1"/>
    </xf>
    <xf numFmtId="0" fontId="8" fillId="0" borderId="0" xfId="58" applyFont="1" applyAlignment="1" applyProtection="1">
      <alignment horizontal="left" vertical="top" wrapText="1"/>
    </xf>
    <xf numFmtId="49" fontId="0" fillId="6" borderId="6" xfId="61" applyNumberFormat="1" applyFont="1" applyFill="1" applyBorder="1" applyAlignment="1" applyProtection="1">
      <alignment horizontal="center" vertical="center" wrapText="1"/>
    </xf>
    <xf numFmtId="49" fontId="5" fillId="6" borderId="6" xfId="61" applyNumberFormat="1" applyFont="1" applyFill="1" applyBorder="1" applyAlignment="1" applyProtection="1">
      <alignment horizontal="center" vertical="center" wrapText="1"/>
    </xf>
    <xf numFmtId="0" fontId="0" fillId="6" borderId="24" xfId="57" applyFont="1" applyFill="1" applyBorder="1" applyAlignment="1" applyProtection="1">
      <alignment horizontal="left" vertical="top" wrapText="1"/>
    </xf>
    <xf numFmtId="0" fontId="0" fillId="6" borderId="18" xfId="57" applyFont="1" applyFill="1" applyBorder="1" applyAlignment="1" applyProtection="1">
      <alignment horizontal="left" vertical="top" wrapText="1"/>
    </xf>
    <xf numFmtId="0" fontId="60" fillId="0" borderId="0" xfId="57" applyFont="1" applyFill="1" applyBorder="1" applyAlignment="1" applyProtection="1">
      <alignment horizontal="center" vertical="center"/>
    </xf>
    <xf numFmtId="0" fontId="90" fillId="6" borderId="0" xfId="57" applyFont="1" applyFill="1" applyBorder="1" applyAlignment="1" applyProtection="1">
      <alignment horizontal="left" vertical="center" wrapText="1"/>
    </xf>
    <xf numFmtId="0" fontId="0" fillId="6" borderId="6" xfId="57" applyFont="1" applyFill="1" applyBorder="1" applyAlignment="1" applyProtection="1">
      <alignment horizontal="center" vertical="center" wrapText="1"/>
    </xf>
    <xf numFmtId="0" fontId="5" fillId="6" borderId="6" xfId="57" applyFont="1" applyFill="1" applyBorder="1" applyAlignment="1" applyProtection="1">
      <alignment horizontal="center" vertical="center" wrapText="1"/>
    </xf>
    <xf numFmtId="0" fontId="0" fillId="0" borderId="24" xfId="60" applyNumberFormat="1" applyFont="1" applyFill="1" applyBorder="1" applyAlignment="1" applyProtection="1">
      <alignment horizontal="left" vertical="top" wrapText="1"/>
    </xf>
    <xf numFmtId="0" fontId="0" fillId="0" borderId="18" xfId="60" applyNumberFormat="1" applyFont="1" applyFill="1" applyBorder="1" applyAlignment="1" applyProtection="1">
      <alignment horizontal="left" vertical="top" wrapText="1"/>
    </xf>
    <xf numFmtId="0" fontId="18" fillId="0" borderId="17" xfId="36" applyFont="1" applyFill="1" applyBorder="1" applyAlignment="1" applyProtection="1">
      <alignment horizontal="left" vertical="center" wrapText="1" indent="1"/>
    </xf>
    <xf numFmtId="0" fontId="18" fillId="0" borderId="6" xfId="36" applyFont="1" applyFill="1" applyBorder="1" applyAlignment="1" applyProtection="1">
      <alignment horizontal="left" vertical="center" wrapText="1" indent="1"/>
    </xf>
    <xf numFmtId="0" fontId="18" fillId="0" borderId="15" xfId="36" applyFont="1" applyFill="1" applyBorder="1" applyAlignment="1" applyProtection="1">
      <alignment horizontal="left" vertical="center" wrapText="1" indent="1"/>
    </xf>
    <xf numFmtId="0" fontId="0" fillId="0" borderId="6" xfId="37" applyFont="1" applyFill="1" applyBorder="1" applyAlignment="1" applyProtection="1">
      <alignment horizontal="center" vertical="center" wrapText="1"/>
    </xf>
    <xf numFmtId="0" fontId="0" fillId="0" borderId="6" xfId="60" applyFont="1" applyFill="1" applyBorder="1" applyAlignment="1" applyProtection="1">
      <alignment horizontal="center" vertical="center" wrapText="1"/>
    </xf>
    <xf numFmtId="0" fontId="0" fillId="0" borderId="24" xfId="60" applyFont="1" applyFill="1" applyBorder="1" applyAlignment="1" applyProtection="1">
      <alignment horizontal="center" vertical="center" wrapText="1"/>
    </xf>
    <xf numFmtId="0" fontId="5" fillId="0" borderId="6" xfId="60" applyFont="1" applyFill="1" applyBorder="1" applyAlignment="1" applyProtection="1">
      <alignment horizontal="center" vertical="center" wrapText="1"/>
    </xf>
    <xf numFmtId="0" fontId="0" fillId="0" borderId="18" xfId="60" applyFont="1" applyFill="1" applyBorder="1" applyAlignment="1" applyProtection="1">
      <alignment horizontal="center" vertical="center" wrapText="1"/>
    </xf>
    <xf numFmtId="0" fontId="0" fillId="0" borderId="28" xfId="60" applyFont="1" applyFill="1" applyBorder="1" applyAlignment="1" applyProtection="1">
      <alignment horizontal="center" vertical="center" wrapText="1"/>
    </xf>
    <xf numFmtId="0" fontId="0" fillId="0" borderId="33" xfId="60" applyFont="1" applyFill="1" applyBorder="1" applyAlignment="1" applyProtection="1">
      <alignment horizontal="center" vertical="center" wrapText="1"/>
    </xf>
    <xf numFmtId="0" fontId="0" fillId="0" borderId="26" xfId="60" applyFont="1" applyFill="1" applyBorder="1" applyAlignment="1" applyProtection="1">
      <alignment horizontal="center" vertical="center" wrapText="1"/>
    </xf>
    <xf numFmtId="0" fontId="0" fillId="0" borderId="22" xfId="60" applyFont="1" applyFill="1" applyBorder="1" applyAlignment="1" applyProtection="1">
      <alignment horizontal="center" vertical="center" wrapText="1"/>
    </xf>
    <xf numFmtId="0" fontId="0" fillId="0" borderId="15" xfId="60" applyFont="1" applyFill="1" applyBorder="1" applyAlignment="1" applyProtection="1">
      <alignment horizontal="center" vertical="center" wrapText="1"/>
    </xf>
    <xf numFmtId="0" fontId="8" fillId="0" borderId="0" xfId="60" applyFont="1" applyFill="1" applyAlignment="1" applyProtection="1">
      <alignment horizontal="left" vertical="top" wrapText="1"/>
    </xf>
    <xf numFmtId="0" fontId="38" fillId="6" borderId="8" xfId="60" applyFont="1" applyFill="1" applyBorder="1" applyAlignment="1" applyProtection="1">
      <alignment horizontal="center" vertical="top" wrapText="1"/>
    </xf>
    <xf numFmtId="0" fontId="5" fillId="6" borderId="6" xfId="60" applyFont="1" applyFill="1" applyBorder="1" applyAlignment="1" applyProtection="1">
      <alignment horizontal="center" vertical="center" wrapText="1"/>
    </xf>
    <xf numFmtId="0" fontId="5" fillId="8" borderId="6" xfId="59" applyNumberFormat="1" applyFont="1" applyFill="1" applyBorder="1" applyAlignment="1" applyProtection="1">
      <alignment horizontal="left" vertical="center" wrapText="1"/>
    </xf>
    <xf numFmtId="0" fontId="0" fillId="0" borderId="16" xfId="60" applyNumberFormat="1" applyFont="1" applyFill="1" applyBorder="1" applyAlignment="1" applyProtection="1">
      <alignment horizontal="left" vertical="top" wrapText="1"/>
    </xf>
    <xf numFmtId="0" fontId="0" fillId="6" borderId="6" xfId="60" applyFont="1" applyFill="1" applyBorder="1" applyAlignment="1" applyProtection="1">
      <alignment horizontal="center" vertical="center" wrapText="1"/>
    </xf>
    <xf numFmtId="0" fontId="5" fillId="0" borderId="0" xfId="60" applyFont="1" applyFill="1" applyAlignment="1" applyProtection="1">
      <alignment horizontal="left" vertical="top" wrapText="1"/>
    </xf>
    <xf numFmtId="0" fontId="18" fillId="0" borderId="17" xfId="63" applyFont="1" applyFill="1" applyBorder="1" applyAlignment="1">
      <alignment horizontal="left" vertical="center" wrapText="1" indent="1"/>
    </xf>
    <xf numFmtId="0" fontId="18" fillId="0" borderId="6" xfId="63" applyFont="1" applyFill="1" applyBorder="1" applyAlignment="1">
      <alignment horizontal="left" vertical="center" wrapText="1" indent="1"/>
    </xf>
    <xf numFmtId="0" fontId="18" fillId="0" borderId="15" xfId="63" applyFont="1" applyFill="1" applyBorder="1" applyAlignment="1">
      <alignment horizontal="left" vertical="center" wrapText="1" indent="1"/>
    </xf>
    <xf numFmtId="0" fontId="5" fillId="0" borderId="6" xfId="47" applyNumberFormat="1" applyFont="1" applyFill="1" applyBorder="1" applyAlignment="1">
      <alignment horizontal="center" vertical="center"/>
    </xf>
    <xf numFmtId="0" fontId="83" fillId="0" borderId="0" xfId="0" applyNumberFormat="1" applyFont="1" applyFill="1" applyBorder="1" applyAlignment="1">
      <alignment horizontal="center" vertical="center"/>
    </xf>
    <xf numFmtId="0" fontId="38" fillId="0" borderId="0" xfId="0" applyNumberFormat="1" applyFont="1" applyFill="1" applyBorder="1" applyAlignment="1">
      <alignment horizontal="center" vertical="top" wrapText="1"/>
    </xf>
    <xf numFmtId="0" fontId="83" fillId="0" borderId="0" xfId="0" applyNumberFormat="1" applyFont="1" applyFill="1" applyBorder="1" applyAlignment="1">
      <alignment horizontal="center" vertical="top" wrapText="1"/>
    </xf>
    <xf numFmtId="0" fontId="0" fillId="0" borderId="6" xfId="60" applyNumberFormat="1" applyFont="1" applyFill="1" applyBorder="1" applyAlignment="1" applyProtection="1">
      <alignment horizontal="left" vertical="top" wrapText="1"/>
    </xf>
    <xf numFmtId="0" fontId="5" fillId="0" borderId="24" xfId="60" applyNumberFormat="1" applyFont="1" applyFill="1" applyBorder="1" applyAlignment="1" applyProtection="1">
      <alignment horizontal="left" vertical="top" wrapText="1"/>
    </xf>
    <xf numFmtId="0" fontId="5" fillId="0" borderId="18" xfId="60" applyNumberFormat="1" applyFont="1" applyFill="1" applyBorder="1" applyAlignment="1" applyProtection="1">
      <alignment horizontal="left" vertical="top" wrapText="1"/>
    </xf>
    <xf numFmtId="49" fontId="0" fillId="0" borderId="0" xfId="46" applyFont="1" applyBorder="1" applyAlignment="1" applyProtection="1">
      <alignment horizontal="left" vertical="top" wrapText="1"/>
    </xf>
    <xf numFmtId="49" fontId="5" fillId="0" borderId="0" xfId="46" applyBorder="1" applyAlignment="1" applyProtection="1">
      <alignment horizontal="left" vertical="top" wrapText="1"/>
    </xf>
    <xf numFmtId="0" fontId="5" fillId="6" borderId="6" xfId="50" applyNumberFormat="1" applyFont="1" applyFill="1" applyBorder="1" applyAlignment="1" applyProtection="1">
      <alignment horizontal="center" vertical="center" wrapText="1"/>
    </xf>
    <xf numFmtId="49" fontId="0" fillId="0" borderId="0" xfId="46" applyFont="1" applyAlignment="1">
      <alignment horizontal="left" vertical="top" wrapText="1"/>
    </xf>
    <xf numFmtId="49" fontId="5" fillId="0" borderId="0" xfId="46" applyFont="1" applyAlignment="1">
      <alignment horizontal="left" vertical="top" wrapText="1"/>
    </xf>
    <xf numFmtId="0" fontId="18" fillId="0" borderId="7" xfId="63" applyFont="1" applyBorder="1" applyAlignment="1">
      <alignment horizontal="left" vertical="center" indent="1"/>
    </xf>
    <xf numFmtId="0" fontId="7" fillId="9" borderId="6" xfId="0" applyNumberFormat="1" applyFont="1" applyFill="1" applyBorder="1" applyAlignment="1" applyProtection="1">
      <alignment horizontal="center" vertical="center" wrapText="1"/>
    </xf>
    <xf numFmtId="49" fontId="5" fillId="8" borderId="6" xfId="60" applyNumberFormat="1" applyFont="1" applyFill="1" applyBorder="1" applyAlignment="1" applyProtection="1">
      <alignment horizontal="center" vertical="center" wrapText="1"/>
    </xf>
    <xf numFmtId="14" fontId="47" fillId="10" borderId="6" xfId="59" applyNumberFormat="1" applyFont="1" applyFill="1" applyBorder="1" applyAlignment="1" applyProtection="1">
      <alignment horizontal="center" vertical="center" wrapText="1"/>
    </xf>
    <xf numFmtId="49" fontId="5" fillId="0" borderId="6" xfId="60" applyNumberFormat="1" applyFont="1" applyFill="1" applyBorder="1" applyAlignment="1" applyProtection="1">
      <alignment horizontal="center" vertical="center" wrapText="1"/>
    </xf>
    <xf numFmtId="0" fontId="5" fillId="11" borderId="24" xfId="59" applyNumberFormat="1" applyFont="1" applyFill="1" applyBorder="1" applyAlignment="1" applyProtection="1">
      <alignment horizontal="left" vertical="center" wrapText="1"/>
      <protection locked="0"/>
    </xf>
    <xf numFmtId="0" fontId="5" fillId="11" borderId="16" xfId="59" applyNumberFormat="1" applyFont="1" applyFill="1" applyBorder="1" applyAlignment="1" applyProtection="1">
      <alignment horizontal="left" vertical="center" wrapText="1"/>
      <protection locked="0"/>
    </xf>
    <xf numFmtId="0" fontId="5" fillId="11" borderId="18" xfId="59" applyNumberFormat="1" applyFont="1" applyFill="1" applyBorder="1" applyAlignment="1" applyProtection="1">
      <alignment horizontal="left" vertical="center" wrapText="1"/>
      <protection locked="0"/>
    </xf>
    <xf numFmtId="14" fontId="5" fillId="10" borderId="6" xfId="59" applyNumberFormat="1" applyFont="1" applyFill="1" applyBorder="1" applyAlignment="1" applyProtection="1">
      <alignment horizontal="center" vertical="center" wrapText="1"/>
    </xf>
    <xf numFmtId="3" fontId="5" fillId="0" borderId="15" xfId="60" applyNumberFormat="1" applyFont="1" applyFill="1" applyBorder="1" applyAlignment="1" applyProtection="1">
      <alignment horizontal="center" vertical="center" wrapText="1"/>
    </xf>
    <xf numFmtId="3" fontId="5" fillId="0" borderId="6" xfId="60" applyNumberFormat="1" applyFont="1" applyFill="1" applyBorder="1" applyAlignment="1" applyProtection="1">
      <alignment horizontal="center" vertical="center" wrapText="1"/>
    </xf>
    <xf numFmtId="0" fontId="5" fillId="6" borderId="17" xfId="60" applyFont="1" applyFill="1" applyBorder="1" applyAlignment="1" applyProtection="1">
      <alignment horizontal="center" vertical="center" wrapText="1"/>
    </xf>
    <xf numFmtId="0" fontId="38" fillId="6" borderId="8" xfId="60" applyFont="1" applyFill="1" applyBorder="1" applyAlignment="1" applyProtection="1">
      <alignment horizontal="center" vertical="center" wrapText="1"/>
    </xf>
    <xf numFmtId="0" fontId="5" fillId="10" borderId="6" xfId="59" applyNumberFormat="1" applyFont="1" applyFill="1" applyBorder="1" applyAlignment="1" applyProtection="1">
      <alignment horizontal="left" vertical="center" wrapText="1" indent="1"/>
    </xf>
    <xf numFmtId="0" fontId="5" fillId="11" borderId="24" xfId="59" applyNumberFormat="1" applyFont="1" applyFill="1" applyBorder="1" applyAlignment="1" applyProtection="1">
      <alignment horizontal="center" vertical="center" wrapText="1"/>
      <protection locked="0"/>
    </xf>
    <xf numFmtId="0" fontId="5" fillId="11" borderId="16" xfId="59" applyNumberFormat="1" applyFont="1" applyFill="1" applyBorder="1" applyAlignment="1" applyProtection="1">
      <alignment horizontal="center" vertical="center" wrapText="1"/>
      <protection locked="0"/>
    </xf>
    <xf numFmtId="0" fontId="5" fillId="11" borderId="18" xfId="59" applyNumberFormat="1" applyFont="1" applyFill="1" applyBorder="1" applyAlignment="1" applyProtection="1">
      <alignment horizontal="center" vertical="center" wrapText="1"/>
      <protection locked="0"/>
    </xf>
    <xf numFmtId="49" fontId="55" fillId="15" borderId="23" xfId="0" applyFont="1" applyFill="1" applyBorder="1" applyAlignment="1" applyProtection="1">
      <alignment horizontal="left" vertical="center"/>
    </xf>
    <xf numFmtId="49" fontId="55" fillId="15" borderId="33" xfId="0" applyFont="1" applyFill="1" applyBorder="1" applyAlignment="1" applyProtection="1">
      <alignment horizontal="left" vertical="center"/>
    </xf>
    <xf numFmtId="0" fontId="38" fillId="0" borderId="24" xfId="60" applyFont="1" applyFill="1" applyBorder="1" applyAlignment="1" applyProtection="1">
      <alignment horizontal="center" vertical="center" wrapText="1"/>
    </xf>
    <xf numFmtId="0" fontId="38" fillId="0" borderId="16" xfId="60" applyFont="1" applyFill="1" applyBorder="1" applyAlignment="1" applyProtection="1">
      <alignment horizontal="center" vertical="center" wrapText="1"/>
    </xf>
    <xf numFmtId="49" fontId="31" fillId="0" borderId="23" xfId="0" applyFont="1" applyFill="1" applyBorder="1" applyAlignment="1" applyProtection="1">
      <alignment horizontal="left" vertical="center"/>
    </xf>
    <xf numFmtId="49" fontId="31" fillId="0" borderId="33" xfId="0" applyFont="1" applyFill="1" applyBorder="1" applyAlignment="1" applyProtection="1">
      <alignment horizontal="left" vertical="center"/>
    </xf>
    <xf numFmtId="49" fontId="0" fillId="0" borderId="24" xfId="60" applyNumberFormat="1" applyFont="1" applyFill="1" applyBorder="1" applyAlignment="1" applyProtection="1">
      <alignment horizontal="center" vertical="center" wrapText="1"/>
    </xf>
    <xf numFmtId="49" fontId="0" fillId="0" borderId="16" xfId="60" applyNumberFormat="1" applyFont="1" applyFill="1" applyBorder="1" applyAlignment="1" applyProtection="1">
      <alignment horizontal="center" vertical="center" wrapText="1"/>
    </xf>
    <xf numFmtId="49" fontId="0" fillId="0" borderId="18" xfId="60" applyNumberFormat="1" applyFont="1" applyFill="1" applyBorder="1" applyAlignment="1" applyProtection="1">
      <alignment horizontal="center" vertical="center" wrapText="1"/>
    </xf>
    <xf numFmtId="49" fontId="5" fillId="2" borderId="24" xfId="60" applyNumberFormat="1" applyFont="1" applyFill="1" applyBorder="1" applyAlignment="1" applyProtection="1">
      <alignment horizontal="center" vertical="center" wrapText="1"/>
      <protection locked="0"/>
    </xf>
    <xf numFmtId="49" fontId="5" fillId="2" borderId="18" xfId="60" applyNumberFormat="1" applyFont="1" applyFill="1" applyBorder="1" applyAlignment="1" applyProtection="1">
      <alignment horizontal="center" vertical="center" wrapText="1"/>
      <protection locked="0"/>
    </xf>
    <xf numFmtId="0" fontId="5" fillId="11" borderId="6" xfId="59" applyNumberFormat="1" applyFont="1" applyFill="1" applyBorder="1" applyAlignment="1" applyProtection="1">
      <alignment horizontal="center" vertical="center" wrapText="1"/>
      <protection locked="0"/>
    </xf>
    <xf numFmtId="0" fontId="19" fillId="6" borderId="3" xfId="59" applyFont="1" applyFill="1" applyBorder="1" applyAlignment="1" applyProtection="1">
      <alignment horizontal="center" vertical="center" wrapText="1"/>
    </xf>
    <xf numFmtId="49" fontId="0" fillId="9" borderId="0" xfId="0" applyFill="1" applyAlignment="1" applyProtection="1">
      <alignment horizontal="center" vertical="center"/>
    </xf>
  </cellXfs>
  <cellStyles count="109">
    <cellStyle name=" 1" xfId="1" xr:uid="{00000000-0005-0000-0000-000000000000}"/>
    <cellStyle name=" 1 2" xfId="2" xr:uid="{00000000-0005-0000-0000-000001000000}"/>
    <cellStyle name=" 1_Stage1" xfId="3" xr:uid="{00000000-0005-0000-0000-000002000000}"/>
    <cellStyle name="_Model_RAB Мой_PR.PROG.WARM.NOTCOMBI.2012.2.16_v1.4(04.04.11) " xfId="4" xr:uid="{00000000-0005-0000-0000-000003000000}"/>
    <cellStyle name="_Model_RAB Мой_Книга2_PR.PROG.WARM.NOTCOMBI.2012.2.16_v1.4(04.04.11) " xfId="5" xr:uid="{00000000-0005-0000-0000-000004000000}"/>
    <cellStyle name="_Model_RAB_MRSK_svod_PR.PROG.WARM.NOTCOMBI.2012.2.16_v1.4(04.04.11) " xfId="6" xr:uid="{00000000-0005-0000-0000-000005000000}"/>
    <cellStyle name="_Model_RAB_MRSK_svod_Книга2_PR.PROG.WARM.NOTCOMBI.2012.2.16_v1.4(04.04.11) " xfId="7" xr:uid="{00000000-0005-0000-0000-000006000000}"/>
    <cellStyle name="_МОДЕЛЬ_1 (2)_PR.PROG.WARM.NOTCOMBI.2012.2.16_v1.4(04.04.11) " xfId="8" xr:uid="{00000000-0005-0000-0000-000007000000}"/>
    <cellStyle name="_МОДЕЛЬ_1 (2)_Книга2_PR.PROG.WARM.NOTCOMBI.2012.2.16_v1.4(04.04.11) " xfId="9" xr:uid="{00000000-0005-0000-0000-000008000000}"/>
    <cellStyle name="_пр 5 тариф RAB_PR.PROG.WARM.NOTCOMBI.2012.2.16_v1.4(04.04.11) " xfId="10" xr:uid="{00000000-0005-0000-0000-000009000000}"/>
    <cellStyle name="_пр 5 тариф RAB_Книга2_PR.PROG.WARM.NOTCOMBI.2012.2.16_v1.4(04.04.11) " xfId="11" xr:uid="{00000000-0005-0000-0000-00000A000000}"/>
    <cellStyle name="_Расчет RAB_22072008_PR.PROG.WARM.NOTCOMBI.2012.2.16_v1.4(04.04.11) " xfId="12" xr:uid="{00000000-0005-0000-0000-00000B000000}"/>
    <cellStyle name="_Расчет RAB_22072008_Книга2_PR.PROG.WARM.NOTCOMBI.2012.2.16_v1.4(04.04.11) " xfId="13" xr:uid="{00000000-0005-0000-0000-00000C000000}"/>
    <cellStyle name="_Расчет RAB_Лен и МОЭСК_с 2010 года_14.04.2009_со сглаж_version 3.0_без ФСК_PR.PROG.WARM.NOTCOMBI.2012.2.16_v1.4(04.04.11) " xfId="14" xr:uid="{00000000-0005-0000-0000-00000D000000}"/>
    <cellStyle name="_Расчет RAB_Лен и МОЭСК_с 2010 года_14.04.2009_со сглаж_version 3.0_без ФСК_Книга2_PR.PROG.WARM.NOTCOMBI.2012.2.16_v1.4(04.04.11) " xfId="15" xr:uid="{00000000-0005-0000-0000-00000E000000}"/>
    <cellStyle name="20% — акцент1" xfId="81" builtinId="30" hidden="1"/>
    <cellStyle name="20% — акцент2" xfId="85" builtinId="34" hidden="1"/>
    <cellStyle name="20% — акцент3" xfId="89" builtinId="38" hidden="1"/>
    <cellStyle name="20% — акцент4" xfId="93" builtinId="42" hidden="1"/>
    <cellStyle name="20% — акцент5" xfId="97" builtinId="46" hidden="1"/>
    <cellStyle name="20% — акцент6" xfId="101" builtinId="50" hidden="1"/>
    <cellStyle name="40% — акцент1" xfId="82" builtinId="31" hidden="1"/>
    <cellStyle name="40% — акцент2" xfId="86" builtinId="35" hidden="1"/>
    <cellStyle name="40% — акцент3" xfId="90" builtinId="39" hidden="1"/>
    <cellStyle name="40% — акцент4" xfId="94" builtinId="43" hidden="1"/>
    <cellStyle name="40% — акцент5" xfId="98" builtinId="47" hidden="1"/>
    <cellStyle name="40% — акцент6" xfId="102" builtinId="51" hidden="1"/>
    <cellStyle name="60% — акцент1" xfId="83" builtinId="32" hidden="1"/>
    <cellStyle name="60% — акцент2" xfId="87" builtinId="36" hidden="1"/>
    <cellStyle name="60% — акцент3" xfId="91" builtinId="40" hidden="1"/>
    <cellStyle name="60% — акцент4" xfId="95" builtinId="44" hidden="1"/>
    <cellStyle name="60% — акцент5" xfId="99" builtinId="48" hidden="1"/>
    <cellStyle name="60% — акцент6" xfId="103" builtinId="52" hidden="1"/>
    <cellStyle name="Cells 2" xfId="16" xr:uid="{00000000-0005-0000-0000-000021000000}"/>
    <cellStyle name="Currency [0]" xfId="17" xr:uid="{00000000-0005-0000-0000-000022000000}"/>
    <cellStyle name="currency1" xfId="18" xr:uid="{00000000-0005-0000-0000-000023000000}"/>
    <cellStyle name="Currency2" xfId="19" xr:uid="{00000000-0005-0000-0000-000024000000}"/>
    <cellStyle name="currency3" xfId="20" xr:uid="{00000000-0005-0000-0000-000025000000}"/>
    <cellStyle name="currency4" xfId="21" xr:uid="{00000000-0005-0000-0000-000026000000}"/>
    <cellStyle name="Followed Hyperlink" xfId="22" xr:uid="{00000000-0005-0000-0000-000027000000}"/>
    <cellStyle name="Header 3" xfId="23" xr:uid="{00000000-0005-0000-0000-000028000000}"/>
    <cellStyle name="Hyperlink" xfId="24" xr:uid="{00000000-0005-0000-0000-000029000000}"/>
    <cellStyle name="normal" xfId="25" xr:uid="{00000000-0005-0000-0000-00002A000000}"/>
    <cellStyle name="Normal1" xfId="26" xr:uid="{00000000-0005-0000-0000-00002B000000}"/>
    <cellStyle name="Normal2" xfId="27" xr:uid="{00000000-0005-0000-0000-00002C000000}"/>
    <cellStyle name="Percent1" xfId="28" xr:uid="{00000000-0005-0000-0000-00002D000000}"/>
    <cellStyle name="Title 4" xfId="29" xr:uid="{00000000-0005-0000-0000-00002E000000}"/>
    <cellStyle name="Акцент1" xfId="80" builtinId="29" hidden="1"/>
    <cellStyle name="Акцент2" xfId="84" builtinId="33" hidden="1"/>
    <cellStyle name="Акцент3" xfId="88" builtinId="37" hidden="1"/>
    <cellStyle name="Акцент4" xfId="92" builtinId="41" hidden="1"/>
    <cellStyle name="Акцент5" xfId="96" builtinId="45" hidden="1"/>
    <cellStyle name="Акцент6" xfId="100" builtinId="49" hidden="1"/>
    <cellStyle name="Ввод " xfId="30" builtinId="20" customBuiltin="1"/>
    <cellStyle name="Вывод" xfId="72" builtinId="21" hidden="1"/>
    <cellStyle name="Вычисление" xfId="73" builtinId="22" hidden="1"/>
    <cellStyle name="Гиперссылка" xfId="31" builtinId="8" customBuiltin="1"/>
    <cellStyle name="Гиперссылка 2 2" xfId="32" xr:uid="{00000000-0005-0000-0000-000039000000}"/>
    <cellStyle name="Гиперссылка 4" xfId="33" xr:uid="{00000000-0005-0000-0000-00003A000000}"/>
    <cellStyle name="Гиперссылка 5" xfId="34" xr:uid="{00000000-0005-0000-0000-00003B000000}"/>
    <cellStyle name="Границы" xfId="35" xr:uid="{00000000-0005-0000-0000-00003C000000}"/>
    <cellStyle name="Денежный" xfId="106" builtinId="4" hidden="1"/>
    <cellStyle name="Денежный [0]" xfId="107" builtinId="7" hidden="1"/>
    <cellStyle name="Заголовок" xfId="36" xr:uid="{00000000-0005-0000-0000-00003F000000}"/>
    <cellStyle name="Заголовок 1" xfId="65" builtinId="16" hidden="1"/>
    <cellStyle name="Заголовок 2" xfId="66" builtinId="17" hidden="1"/>
    <cellStyle name="Заголовок 3" xfId="67" builtinId="18" hidden="1"/>
    <cellStyle name="Заголовок 4" xfId="68" builtinId="19" hidden="1"/>
    <cellStyle name="ЗаголовокСтолбца" xfId="37" xr:uid="{00000000-0005-0000-0000-000044000000}"/>
    <cellStyle name="Значение" xfId="38" xr:uid="{00000000-0005-0000-0000-000045000000}"/>
    <cellStyle name="Итог" xfId="79" builtinId="25" hidden="1"/>
    <cellStyle name="Контрольная ячейка" xfId="75" builtinId="23" hidden="1"/>
    <cellStyle name="Название" xfId="64" builtinId="15" hidden="1"/>
    <cellStyle name="Нейтральный" xfId="71" builtinId="28" hidden="1"/>
    <cellStyle name="Обычный" xfId="0" builtinId="0"/>
    <cellStyle name="Обычный 12 2" xfId="39" xr:uid="{00000000-0005-0000-0000-00004B000000}"/>
    <cellStyle name="Обычный 2" xfId="40" xr:uid="{00000000-0005-0000-0000-00004C000000}"/>
    <cellStyle name="Обычный 2 10 2" xfId="41" xr:uid="{00000000-0005-0000-0000-00004D000000}"/>
    <cellStyle name="Обычный 2 2" xfId="42" xr:uid="{00000000-0005-0000-0000-00004E000000}"/>
    <cellStyle name="Обычный 2 4" xfId="43" xr:uid="{00000000-0005-0000-0000-00004F000000}"/>
    <cellStyle name="Обычный 3" xfId="44" xr:uid="{00000000-0005-0000-0000-000050000000}"/>
    <cellStyle name="Обычный 3 3" xfId="45" xr:uid="{00000000-0005-0000-0000-000051000000}"/>
    <cellStyle name="Обычный 3 4" xfId="46" xr:uid="{00000000-0005-0000-0000-000052000000}"/>
    <cellStyle name="Обычный 5" xfId="47" xr:uid="{00000000-0005-0000-0000-000053000000}"/>
    <cellStyle name="Обычный_INVEST.WARM.PLAN.4.78(v0.1)" xfId="48" xr:uid="{00000000-0005-0000-0000-000054000000}"/>
    <cellStyle name="Обычный_JKH.OPEN.INFO.HVS(v3.5)_цены161210" xfId="49" xr:uid="{00000000-0005-0000-0000-000055000000}"/>
    <cellStyle name="Обычный_JKH.OPEN.INFO.PRICE.VO_v4.0(10.02.11)" xfId="50" xr:uid="{00000000-0005-0000-0000-000056000000}"/>
    <cellStyle name="Обычный_KRU.TARIFF.FACT-0.3" xfId="51" xr:uid="{00000000-0005-0000-0000-000057000000}"/>
    <cellStyle name="Обычный_KRU.TARIFF.TE.FACT(v0.5)_import_02.02 2" xfId="52" xr:uid="{00000000-0005-0000-0000-000058000000}"/>
    <cellStyle name="Обычный_MINENERGO.340.PRIL79(v0.1)" xfId="53" xr:uid="{00000000-0005-0000-0000-000059000000}"/>
    <cellStyle name="Обычный_PREDEL.JKH.2010(v1.3)" xfId="54" xr:uid="{00000000-0005-0000-0000-00005A000000}"/>
    <cellStyle name="Обычный_PRIL1.ELECTR" xfId="55" xr:uid="{00000000-0005-0000-0000-00005B000000}"/>
    <cellStyle name="Обычный_razrabotka_sablonov_po_WKU" xfId="56" xr:uid="{00000000-0005-0000-0000-00005C000000}"/>
    <cellStyle name="Обычный_RESP.INFO" xfId="57" xr:uid="{00000000-0005-0000-0000-00005D000000}"/>
    <cellStyle name="Обычный_SIMPLE_1_massive2" xfId="58" xr:uid="{00000000-0005-0000-0000-00005E000000}"/>
    <cellStyle name="Обычный_ЖКУ_проект3" xfId="59" xr:uid="{00000000-0005-0000-0000-00005F000000}"/>
    <cellStyle name="Обычный_Мониторинг инвестиций" xfId="60" xr:uid="{00000000-0005-0000-0000-000060000000}"/>
    <cellStyle name="Обычный_форма 1 водопровод для орг" xfId="61" xr:uid="{00000000-0005-0000-0000-000061000000}"/>
    <cellStyle name="Обычный_форма 1 водопровод для орг_CALC.KV.4.78(v1.0)" xfId="62" xr:uid="{00000000-0005-0000-0000-000062000000}"/>
    <cellStyle name="Обычный_Шаблон по источникам для Модуля Реестр (2)" xfId="63" xr:uid="{00000000-0005-0000-0000-000063000000}"/>
    <cellStyle name="Плохой" xfId="70" builtinId="27" hidden="1"/>
    <cellStyle name="Пояснение" xfId="78" builtinId="53" hidden="1"/>
    <cellStyle name="Примечание" xfId="77" builtinId="10" hidden="1"/>
    <cellStyle name="Процентный" xfId="108" builtinId="5" hidden="1"/>
    <cellStyle name="Связанная ячейка" xfId="74" builtinId="24" hidden="1"/>
    <cellStyle name="Текст предупреждения" xfId="76" builtinId="11" hidden="1"/>
    <cellStyle name="Финансовый" xfId="104" builtinId="3" hidden="1"/>
    <cellStyle name="Финансовый [0]" xfId="105" builtinId="6" hidden="1"/>
    <cellStyle name="Хороший" xfId="69" builtinId="26" hidde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B7B7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E3FAFD"/>
      <rgbColor rgb="00D7EAD3"/>
      <rgbColor rgb="00FFFFC0"/>
      <rgbColor rgb="00B7E4FF"/>
      <rgbColor rgb="00FFCCFF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33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13" Type="http://schemas.openxmlformats.org/officeDocument/2006/relationships/image" Target="../media/image14.png"/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12" Type="http://schemas.openxmlformats.org/officeDocument/2006/relationships/image" Target="../media/image13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11" Type="http://schemas.openxmlformats.org/officeDocument/2006/relationships/image" Target="../media/image12.png"/><Relationship Id="rId5" Type="http://schemas.openxmlformats.org/officeDocument/2006/relationships/image" Target="../media/image6.png"/><Relationship Id="rId10" Type="http://schemas.openxmlformats.org/officeDocument/2006/relationships/image" Target="../media/image11.png"/><Relationship Id="rId4" Type="http://schemas.openxmlformats.org/officeDocument/2006/relationships/image" Target="../media/image5.png"/><Relationship Id="rId9" Type="http://schemas.openxmlformats.org/officeDocument/2006/relationships/image" Target="../media/image10.png"/><Relationship Id="rId14" Type="http://schemas.openxmlformats.org/officeDocument/2006/relationships/image" Target="../media/image15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8.png"/><Relationship Id="rId2" Type="http://schemas.openxmlformats.org/officeDocument/2006/relationships/image" Target="../media/image17.png"/><Relationship Id="rId1" Type="http://schemas.openxmlformats.org/officeDocument/2006/relationships/image" Target="../media/image16.png"/><Relationship Id="rId4" Type="http://schemas.openxmlformats.org/officeDocument/2006/relationships/image" Target="../media/image19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6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18</xdr:row>
      <xdr:rowOff>19050</xdr:rowOff>
    </xdr:from>
    <xdr:to>
      <xdr:col>3</xdr:col>
      <xdr:colOff>0</xdr:colOff>
      <xdr:row>18</xdr:row>
      <xdr:rowOff>482600</xdr:rowOff>
    </xdr:to>
    <xdr:sp macro="[0]!Instruction.BlockClick" textlink="">
      <xdr:nvSpPr>
        <xdr:cNvPr id="2" name="InstrBlock_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219075" y="38385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Обновление</a:t>
          </a:r>
        </a:p>
      </xdr:txBody>
    </xdr:sp>
    <xdr:clientData/>
  </xdr:twoCellAnchor>
  <xdr:twoCellAnchor editAs="absolute">
    <xdr:from>
      <xdr:col>1</xdr:col>
      <xdr:colOff>0</xdr:colOff>
      <xdr:row>15</xdr:row>
      <xdr:rowOff>127000</xdr:rowOff>
    </xdr:from>
    <xdr:to>
      <xdr:col>3</xdr:col>
      <xdr:colOff>0</xdr:colOff>
      <xdr:row>18</xdr:row>
      <xdr:rowOff>19050</xdr:rowOff>
    </xdr:to>
    <xdr:sp macro="[0]!Instruction.BlockClick" textlink="">
      <xdr:nvSpPr>
        <xdr:cNvPr id="4" name="InstrBlock_6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219075" y="33750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Методология заполнения</a:t>
          </a:r>
        </a:p>
      </xdr:txBody>
    </xdr:sp>
    <xdr:clientData/>
  </xdr:twoCellAnchor>
  <xdr:twoCellAnchor editAs="absolute">
    <xdr:from>
      <xdr:col>1</xdr:col>
      <xdr:colOff>0</xdr:colOff>
      <xdr:row>13</xdr:row>
      <xdr:rowOff>44450</xdr:rowOff>
    </xdr:from>
    <xdr:to>
      <xdr:col>3</xdr:col>
      <xdr:colOff>0</xdr:colOff>
      <xdr:row>15</xdr:row>
      <xdr:rowOff>127000</xdr:rowOff>
    </xdr:to>
    <xdr:sp macro="[0]!Instruction.BlockClick" textlink="">
      <xdr:nvSpPr>
        <xdr:cNvPr id="5" name="InstrBlock_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219075" y="29114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Организационно-технические консультации</a:t>
          </a:r>
        </a:p>
      </xdr:txBody>
    </xdr:sp>
    <xdr:clientData/>
  </xdr:twoCellAnchor>
  <xdr:twoCellAnchor editAs="absolute">
    <xdr:from>
      <xdr:col>1</xdr:col>
      <xdr:colOff>0</xdr:colOff>
      <xdr:row>12</xdr:row>
      <xdr:rowOff>66675</xdr:rowOff>
    </xdr:from>
    <xdr:to>
      <xdr:col>3</xdr:col>
      <xdr:colOff>0</xdr:colOff>
      <xdr:row>13</xdr:row>
      <xdr:rowOff>44450</xdr:rowOff>
    </xdr:to>
    <xdr:sp macro="[0]!Instruction.BlockClick" textlink="">
      <xdr:nvSpPr>
        <xdr:cNvPr id="6" name="InstrBlock_4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219075" y="24479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Проверка отчёта</a:t>
          </a:r>
        </a:p>
      </xdr:txBody>
    </xdr:sp>
    <xdr:clientData/>
  </xdr:twoCellAnchor>
  <xdr:twoCellAnchor editAs="absolute">
    <xdr:from>
      <xdr:col>1</xdr:col>
      <xdr:colOff>0</xdr:colOff>
      <xdr:row>10</xdr:row>
      <xdr:rowOff>98425</xdr:rowOff>
    </xdr:from>
    <xdr:to>
      <xdr:col>3</xdr:col>
      <xdr:colOff>0</xdr:colOff>
      <xdr:row>12</xdr:row>
      <xdr:rowOff>66675</xdr:rowOff>
    </xdr:to>
    <xdr:sp macro="[0]!Instruction.BlockClick" textlink="">
      <xdr:nvSpPr>
        <xdr:cNvPr id="7" name="InstrBlock_3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219075" y="19843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Работа с реестрами</a:t>
          </a:r>
        </a:p>
      </xdr:txBody>
    </xdr:sp>
    <xdr:clientData/>
  </xdr:twoCellAnchor>
  <xdr:twoCellAnchor editAs="absolute">
    <xdr:from>
      <xdr:col>1</xdr:col>
      <xdr:colOff>0</xdr:colOff>
      <xdr:row>7</xdr:row>
      <xdr:rowOff>149225</xdr:rowOff>
    </xdr:from>
    <xdr:to>
      <xdr:col>3</xdr:col>
      <xdr:colOff>0</xdr:colOff>
      <xdr:row>10</xdr:row>
      <xdr:rowOff>98425</xdr:rowOff>
    </xdr:to>
    <xdr:sp macro="[0]!Instruction.BlockClick" textlink="">
      <xdr:nvSpPr>
        <xdr:cNvPr id="8" name="InstrBlock_2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219075" y="15208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Условные обозначения</a:t>
          </a:r>
        </a:p>
      </xdr:txBody>
    </xdr:sp>
    <xdr:clientData/>
  </xdr:twoCellAnchor>
  <xdr:twoCellAnchor>
    <xdr:from>
      <xdr:col>4</xdr:col>
      <xdr:colOff>47624</xdr:colOff>
      <xdr:row>108</xdr:row>
      <xdr:rowOff>114299</xdr:rowOff>
    </xdr:from>
    <xdr:to>
      <xdr:col>9</xdr:col>
      <xdr:colOff>181724</xdr:colOff>
      <xdr:row>110</xdr:row>
      <xdr:rowOff>165299</xdr:rowOff>
    </xdr:to>
    <xdr:sp macro="[0]!Instruction.cmdGetUpdate_Click" textlink="">
      <xdr:nvSpPr>
        <xdr:cNvPr id="9" name="cmdGetUpdate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2486024" y="4181475"/>
          <a:ext cx="318210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Обновить</a:t>
          </a:r>
        </a:p>
      </xdr:txBody>
    </xdr:sp>
    <xdr:clientData/>
  </xdr:twoCellAnchor>
  <xdr:twoCellAnchor>
    <xdr:from>
      <xdr:col>9</xdr:col>
      <xdr:colOff>257175</xdr:colOff>
      <xdr:row>108</xdr:row>
      <xdr:rowOff>114300</xdr:rowOff>
    </xdr:from>
    <xdr:to>
      <xdr:col>15</xdr:col>
      <xdr:colOff>105525</xdr:colOff>
      <xdr:row>110</xdr:row>
      <xdr:rowOff>165300</xdr:rowOff>
    </xdr:to>
    <xdr:sp macro="[0]!Instruction.cmdShowHideUpdateLog_Click" textlink="">
      <xdr:nvSpPr>
        <xdr:cNvPr id="10" name="cmdShowHideUpdateLog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5743575" y="4181475"/>
          <a:ext cx="350595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Показать / скрыть лог обновления</a:t>
          </a:r>
        </a:p>
      </xdr:txBody>
    </xdr:sp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39980" name="Pict 9" descr="тест">
          <a:extLst>
            <a:ext uri="{FF2B5EF4-FFF2-40B4-BE49-F238E27FC236}">
              <a16:creationId xmlns:a16="http://schemas.microsoft.com/office/drawing/2014/main" id="{00000000-0008-0000-0000-00000C3005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39981" name="Pict 9" descr="тест">
          <a:extLst>
            <a:ext uri="{FF2B5EF4-FFF2-40B4-BE49-F238E27FC236}">
              <a16:creationId xmlns:a16="http://schemas.microsoft.com/office/drawing/2014/main" id="{00000000-0008-0000-0000-00000D3005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39982" name="Pict 9" descr="тест">
          <a:extLst>
            <a:ext uri="{FF2B5EF4-FFF2-40B4-BE49-F238E27FC236}">
              <a16:creationId xmlns:a16="http://schemas.microsoft.com/office/drawing/2014/main" id="{00000000-0008-0000-0000-00000E3005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5</xdr:row>
      <xdr:rowOff>0</xdr:rowOff>
    </xdr:from>
    <xdr:to>
      <xdr:col>3</xdr:col>
      <xdr:colOff>0</xdr:colOff>
      <xdr:row>7</xdr:row>
      <xdr:rowOff>149225</xdr:rowOff>
    </xdr:to>
    <xdr:sp macro="[0]!Instruction.BlockClick" textlink="">
      <xdr:nvSpPr>
        <xdr:cNvPr id="14" name="InstrBlock_1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219075" y="1057275"/>
          <a:ext cx="2066925" cy="463550"/>
        </a:xfrm>
        <a:prstGeom prst="rect">
          <a:avLst/>
        </a:prstGeom>
        <a:solidFill>
          <a:srgbClr val="FFC17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Технические требования</a:t>
          </a:r>
        </a:p>
      </xdr:txBody>
    </xdr:sp>
    <xdr:clientData/>
  </xdr:twoCellAnchor>
  <xdr:twoCellAnchor editAs="absolute">
    <xdr:from>
      <xdr:col>1</xdr:col>
      <xdr:colOff>66675</xdr:colOff>
      <xdr:row>5</xdr:row>
      <xdr:rowOff>57150</xdr:rowOff>
    </xdr:from>
    <xdr:to>
      <xdr:col>1</xdr:col>
      <xdr:colOff>447675</xdr:colOff>
      <xdr:row>7</xdr:row>
      <xdr:rowOff>123825</xdr:rowOff>
    </xdr:to>
    <xdr:pic macro="[0]!Instruction.BlockClick">
      <xdr:nvPicPr>
        <xdr:cNvPr id="339984" name="InstrImg_1" descr="icon1">
          <a:extLst>
            <a:ext uri="{FF2B5EF4-FFF2-40B4-BE49-F238E27FC236}">
              <a16:creationId xmlns:a16="http://schemas.microsoft.com/office/drawing/2014/main" id="{00000000-0008-0000-0000-0000103005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1144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</xdr:row>
      <xdr:rowOff>180975</xdr:rowOff>
    </xdr:from>
    <xdr:to>
      <xdr:col>1</xdr:col>
      <xdr:colOff>428625</xdr:colOff>
      <xdr:row>10</xdr:row>
      <xdr:rowOff>57150</xdr:rowOff>
    </xdr:to>
    <xdr:pic macro="[0]!Instruction.BlockClick">
      <xdr:nvPicPr>
        <xdr:cNvPr id="339985" name="InstrImg_2" descr="icon2">
          <a:extLst>
            <a:ext uri="{FF2B5EF4-FFF2-40B4-BE49-F238E27FC236}">
              <a16:creationId xmlns:a16="http://schemas.microsoft.com/office/drawing/2014/main" id="{00000000-0008-0000-0000-0000113005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552575"/>
          <a:ext cx="3810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10</xdr:row>
      <xdr:rowOff>133350</xdr:rowOff>
    </xdr:from>
    <xdr:to>
      <xdr:col>1</xdr:col>
      <xdr:colOff>428625</xdr:colOff>
      <xdr:row>12</xdr:row>
      <xdr:rowOff>38100</xdr:rowOff>
    </xdr:to>
    <xdr:pic macro="[0]!Instruction.BlockClick">
      <xdr:nvPicPr>
        <xdr:cNvPr id="339986" name="InstrImg_3" descr="icon3">
          <a:extLst>
            <a:ext uri="{FF2B5EF4-FFF2-40B4-BE49-F238E27FC236}">
              <a16:creationId xmlns:a16="http://schemas.microsoft.com/office/drawing/2014/main" id="{00000000-0008-0000-0000-0000123005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01930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12</xdr:row>
      <xdr:rowOff>114300</xdr:rowOff>
    </xdr:from>
    <xdr:to>
      <xdr:col>1</xdr:col>
      <xdr:colOff>428625</xdr:colOff>
      <xdr:row>13</xdr:row>
      <xdr:rowOff>28575</xdr:rowOff>
    </xdr:to>
    <xdr:pic macro="[0]!Instruction.BlockClick">
      <xdr:nvPicPr>
        <xdr:cNvPr id="339987" name="InstrImg_4" descr="icon4">
          <a:extLst>
            <a:ext uri="{FF2B5EF4-FFF2-40B4-BE49-F238E27FC236}">
              <a16:creationId xmlns:a16="http://schemas.microsoft.com/office/drawing/2014/main" id="{00000000-0008-0000-0000-0000133005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49555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13</xdr:row>
      <xdr:rowOff>95250</xdr:rowOff>
    </xdr:from>
    <xdr:to>
      <xdr:col>1</xdr:col>
      <xdr:colOff>428625</xdr:colOff>
      <xdr:row>15</xdr:row>
      <xdr:rowOff>95250</xdr:rowOff>
    </xdr:to>
    <xdr:pic macro="[0]!Instruction.BlockClick">
      <xdr:nvPicPr>
        <xdr:cNvPr id="339988" name="InstrImg_5" descr="icon5">
          <a:extLst>
            <a:ext uri="{FF2B5EF4-FFF2-40B4-BE49-F238E27FC236}">
              <a16:creationId xmlns:a16="http://schemas.microsoft.com/office/drawing/2014/main" id="{00000000-0008-0000-0000-0000143005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96227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66675</xdr:colOff>
      <xdr:row>16</xdr:row>
      <xdr:rowOff>0</xdr:rowOff>
    </xdr:from>
    <xdr:to>
      <xdr:col>1</xdr:col>
      <xdr:colOff>447675</xdr:colOff>
      <xdr:row>18</xdr:row>
      <xdr:rowOff>0</xdr:rowOff>
    </xdr:to>
    <xdr:pic macro="[0]!Instruction.BlockClick">
      <xdr:nvPicPr>
        <xdr:cNvPr id="339989" name="InstrImg_6" descr="icon6">
          <a:extLst>
            <a:ext uri="{FF2B5EF4-FFF2-40B4-BE49-F238E27FC236}">
              <a16:creationId xmlns:a16="http://schemas.microsoft.com/office/drawing/2014/main" id="{00000000-0008-0000-0000-0000153005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34385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18</xdr:row>
      <xdr:rowOff>0</xdr:rowOff>
    </xdr:from>
    <xdr:to>
      <xdr:col>2</xdr:col>
      <xdr:colOff>0</xdr:colOff>
      <xdr:row>18</xdr:row>
      <xdr:rowOff>0</xdr:rowOff>
    </xdr:to>
    <xdr:pic>
      <xdr:nvPicPr>
        <xdr:cNvPr id="339990" name="Pict 9" descr="тест">
          <a:extLst>
            <a:ext uri="{FF2B5EF4-FFF2-40B4-BE49-F238E27FC236}">
              <a16:creationId xmlns:a16="http://schemas.microsoft.com/office/drawing/2014/main" id="{00000000-0008-0000-0000-0000163005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38195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32</xdr:row>
      <xdr:rowOff>0</xdr:rowOff>
    </xdr:from>
    <xdr:to>
      <xdr:col>2</xdr:col>
      <xdr:colOff>0</xdr:colOff>
      <xdr:row>32</xdr:row>
      <xdr:rowOff>0</xdr:rowOff>
    </xdr:to>
    <xdr:pic>
      <xdr:nvPicPr>
        <xdr:cNvPr id="339991" name="Pict 9" descr="тест">
          <a:extLst>
            <a:ext uri="{FF2B5EF4-FFF2-40B4-BE49-F238E27FC236}">
              <a16:creationId xmlns:a16="http://schemas.microsoft.com/office/drawing/2014/main" id="{00000000-0008-0000-0000-0000173005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45053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19050</xdr:colOff>
      <xdr:row>18</xdr:row>
      <xdr:rowOff>28575</xdr:rowOff>
    </xdr:from>
    <xdr:to>
      <xdr:col>1</xdr:col>
      <xdr:colOff>447675</xdr:colOff>
      <xdr:row>18</xdr:row>
      <xdr:rowOff>476250</xdr:rowOff>
    </xdr:to>
    <xdr:pic macro="[0]!Instruction.BlockClick">
      <xdr:nvPicPr>
        <xdr:cNvPr id="339992" name="InstrImg_7" descr="icon8.png">
          <a:extLst>
            <a:ext uri="{FF2B5EF4-FFF2-40B4-BE49-F238E27FC236}">
              <a16:creationId xmlns:a16="http://schemas.microsoft.com/office/drawing/2014/main" id="{00000000-0008-0000-0000-0000183005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3848100"/>
          <a:ext cx="4286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104</xdr:row>
      <xdr:rowOff>47625</xdr:rowOff>
    </xdr:from>
    <xdr:to>
      <xdr:col>4</xdr:col>
      <xdr:colOff>257175</xdr:colOff>
      <xdr:row>105</xdr:row>
      <xdr:rowOff>9525</xdr:rowOff>
    </xdr:to>
    <xdr:pic macro="[0]!Instruction.chkUpdates_Click">
      <xdr:nvPicPr>
        <xdr:cNvPr id="339993" name="chkGetUpdatesTrue" descr="check_yes.jpg">
          <a:extLst>
            <a:ext uri="{FF2B5EF4-FFF2-40B4-BE49-F238E27FC236}">
              <a16:creationId xmlns:a16="http://schemas.microsoft.com/office/drawing/2014/main" id="{00000000-0008-0000-0000-0000193005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05325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106</xdr:row>
      <xdr:rowOff>57150</xdr:rowOff>
    </xdr:from>
    <xdr:to>
      <xdr:col>4</xdr:col>
      <xdr:colOff>257175</xdr:colOff>
      <xdr:row>107</xdr:row>
      <xdr:rowOff>19050</xdr:rowOff>
    </xdr:to>
    <xdr:pic macro="[0]!Instruction.chkUpdates_Click">
      <xdr:nvPicPr>
        <xdr:cNvPr id="339994" name="chkNoUpdatesFalse" descr="check_no.png">
          <a:extLst>
            <a:ext uri="{FF2B5EF4-FFF2-40B4-BE49-F238E27FC236}">
              <a16:creationId xmlns:a16="http://schemas.microsoft.com/office/drawing/2014/main" id="{00000000-0008-0000-0000-00001A3005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05325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106</xdr:row>
      <xdr:rowOff>57150</xdr:rowOff>
    </xdr:from>
    <xdr:to>
      <xdr:col>4</xdr:col>
      <xdr:colOff>257175</xdr:colOff>
      <xdr:row>107</xdr:row>
      <xdr:rowOff>19050</xdr:rowOff>
    </xdr:to>
    <xdr:pic macro="[0]!Instruction.chkUpdates_Click">
      <xdr:nvPicPr>
        <xdr:cNvPr id="339995" name="chkNoUpdatesTrue" descr="check_yes.jpg" hidden="1">
          <a:extLst>
            <a:ext uri="{FF2B5EF4-FFF2-40B4-BE49-F238E27FC236}">
              <a16:creationId xmlns:a16="http://schemas.microsoft.com/office/drawing/2014/main" id="{00000000-0008-0000-0000-00001B3005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05325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104</xdr:row>
      <xdr:rowOff>47625</xdr:rowOff>
    </xdr:from>
    <xdr:to>
      <xdr:col>4</xdr:col>
      <xdr:colOff>257175</xdr:colOff>
      <xdr:row>105</xdr:row>
      <xdr:rowOff>9525</xdr:rowOff>
    </xdr:to>
    <xdr:pic macro="[0]!Instruction.chkUpdates_Click">
      <xdr:nvPicPr>
        <xdr:cNvPr id="339996" name="chkGetUpdatesFalse" descr="check_no.png" hidden="1">
          <a:extLst>
            <a:ext uri="{FF2B5EF4-FFF2-40B4-BE49-F238E27FC236}">
              <a16:creationId xmlns:a16="http://schemas.microsoft.com/office/drawing/2014/main" id="{00000000-0008-0000-0000-00001C3005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05325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57150</xdr:colOff>
      <xdr:row>108</xdr:row>
      <xdr:rowOff>104775</xdr:rowOff>
    </xdr:from>
    <xdr:to>
      <xdr:col>5</xdr:col>
      <xdr:colOff>180975</xdr:colOff>
      <xdr:row>110</xdr:row>
      <xdr:rowOff>142875</xdr:rowOff>
    </xdr:to>
    <xdr:pic macro="[0]!Instruction.cmdGetUpdate_Click">
      <xdr:nvPicPr>
        <xdr:cNvPr id="339997" name="cmdGetUpdateImg" descr="icon11.png">
          <a:extLst>
            <a:ext uri="{FF2B5EF4-FFF2-40B4-BE49-F238E27FC236}">
              <a16:creationId xmlns:a16="http://schemas.microsoft.com/office/drawing/2014/main" id="{00000000-0008-0000-0000-00001D3005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4505325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276225</xdr:colOff>
      <xdr:row>108</xdr:row>
      <xdr:rowOff>104775</xdr:rowOff>
    </xdr:from>
    <xdr:to>
      <xdr:col>11</xdr:col>
      <xdr:colOff>104775</xdr:colOff>
      <xdr:row>110</xdr:row>
      <xdr:rowOff>142875</xdr:rowOff>
    </xdr:to>
    <xdr:pic macro="[0]!Instruction.cmdShowHideUpdateLog_Click">
      <xdr:nvPicPr>
        <xdr:cNvPr id="339998" name="cmdShowHideUpdateLogImg" descr="icon13.png">
          <a:extLst>
            <a:ext uri="{FF2B5EF4-FFF2-40B4-BE49-F238E27FC236}">
              <a16:creationId xmlns:a16="http://schemas.microsoft.com/office/drawing/2014/main" id="{00000000-0008-0000-0000-00001E3005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33875" y="4505325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219380</xdr:colOff>
      <xdr:row>2</xdr:row>
      <xdr:rowOff>9392</xdr:rowOff>
    </xdr:from>
    <xdr:to>
      <xdr:col>2</xdr:col>
      <xdr:colOff>1303225</xdr:colOff>
      <xdr:row>2</xdr:row>
      <xdr:rowOff>223955</xdr:rowOff>
    </xdr:to>
    <xdr:sp macro="" textlink="">
      <xdr:nvSpPr>
        <xdr:cNvPr id="31" name="cmdAct_1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>
          <a:spLocks noChangeArrowheads="1"/>
        </xdr:cNvSpPr>
      </xdr:nvSpPr>
      <xdr:spPr bwMode="auto">
        <a:xfrm>
          <a:off x="1019480" y="352292"/>
          <a:ext cx="1083845" cy="214563"/>
        </a:xfrm>
        <a:prstGeom prst="rect">
          <a:avLst/>
        </a:prstGeom>
        <a:solidFill>
          <a:srgbClr val="B3FFD9"/>
        </a:solidFill>
        <a:ln w="9525">
          <a:noFill/>
          <a:miter lim="800000"/>
          <a:headEnd/>
          <a:tailEnd/>
        </a:ln>
      </xdr:spPr>
      <xdr:txBody>
        <a:bodyPr vertOverflow="clip" wrap="square" lIns="360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tx1"/>
              </a:solidFill>
              <a:latin typeface="Tahoma"/>
              <a:ea typeface="Tahoma"/>
              <a:cs typeface="Tahoma"/>
            </a:rPr>
            <a:t>Актуальна</a:t>
          </a:r>
        </a:p>
      </xdr:txBody>
    </xdr:sp>
    <xdr:clientData/>
  </xdr:twoCellAnchor>
  <xdr:twoCellAnchor>
    <xdr:from>
      <xdr:col>2</xdr:col>
      <xdr:colOff>190500</xdr:colOff>
      <xdr:row>1</xdr:row>
      <xdr:rowOff>114300</xdr:rowOff>
    </xdr:from>
    <xdr:to>
      <xdr:col>2</xdr:col>
      <xdr:colOff>476250</xdr:colOff>
      <xdr:row>3</xdr:row>
      <xdr:rowOff>57150</xdr:rowOff>
    </xdr:to>
    <xdr:pic>
      <xdr:nvPicPr>
        <xdr:cNvPr id="340000" name="cmdAct_2" descr="icon15.png">
          <a:extLst>
            <a:ext uri="{FF2B5EF4-FFF2-40B4-BE49-F238E27FC236}">
              <a16:creationId xmlns:a16="http://schemas.microsoft.com/office/drawing/2014/main" id="{00000000-0008-0000-0000-0000203005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" y="247650"/>
          <a:ext cx="2857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219075</xdr:colOff>
      <xdr:row>2</xdr:row>
      <xdr:rowOff>9525</xdr:rowOff>
    </xdr:from>
    <xdr:to>
      <xdr:col>4</xdr:col>
      <xdr:colOff>81629</xdr:colOff>
      <xdr:row>2</xdr:row>
      <xdr:rowOff>219075</xdr:rowOff>
    </xdr:to>
    <xdr:sp macro="[0]!Instruction.cmdGetUpdate_Click" textlink="">
      <xdr:nvSpPr>
        <xdr:cNvPr id="33" name="cmdNoAct_1" hidden="1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1019175" y="352425"/>
          <a:ext cx="1634204" cy="209550"/>
        </a:xfrm>
        <a:prstGeom prst="rect">
          <a:avLst/>
        </a:prstGeom>
        <a:solidFill>
          <a:srgbClr val="FF5050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bg1"/>
              </a:solidFill>
              <a:latin typeface="Tahoma"/>
              <a:ea typeface="Tahoma"/>
              <a:cs typeface="Tahoma"/>
            </a:rPr>
            <a:t>Требуется обновление</a:t>
          </a:r>
        </a:p>
      </xdr:txBody>
    </xdr:sp>
    <xdr:clientData/>
  </xdr:twoCellAnchor>
  <xdr:twoCellAnchor editAs="oneCell">
    <xdr:from>
      <xdr:col>2</xdr:col>
      <xdr:colOff>228600</xdr:colOff>
      <xdr:row>1</xdr:row>
      <xdr:rowOff>200025</xdr:rowOff>
    </xdr:from>
    <xdr:to>
      <xdr:col>2</xdr:col>
      <xdr:colOff>476250</xdr:colOff>
      <xdr:row>3</xdr:row>
      <xdr:rowOff>9525</xdr:rowOff>
    </xdr:to>
    <xdr:pic>
      <xdr:nvPicPr>
        <xdr:cNvPr id="340002" name="cmdNoAct_2" descr="icon16.png" hidden="1">
          <a:extLst>
            <a:ext uri="{FF2B5EF4-FFF2-40B4-BE49-F238E27FC236}">
              <a16:creationId xmlns:a16="http://schemas.microsoft.com/office/drawing/2014/main" id="{00000000-0008-0000-0000-0000223005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333375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220436</xdr:colOff>
      <xdr:row>2</xdr:row>
      <xdr:rowOff>3612</xdr:rowOff>
    </xdr:from>
    <xdr:to>
      <xdr:col>4</xdr:col>
      <xdr:colOff>141514</xdr:colOff>
      <xdr:row>2</xdr:row>
      <xdr:rowOff>219612</xdr:rowOff>
    </xdr:to>
    <xdr:sp macro="" textlink="">
      <xdr:nvSpPr>
        <xdr:cNvPr id="35" name="cmdNoInet_1" hidden="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1020536" y="346512"/>
          <a:ext cx="1692728" cy="216000"/>
        </a:xfrm>
        <a:prstGeom prst="rect">
          <a:avLst/>
        </a:prstGeom>
        <a:solidFill>
          <a:srgbClr val="FFCC66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ysClr val="windowText" lastClr="000000"/>
              </a:solidFill>
              <a:latin typeface="Tahoma"/>
              <a:ea typeface="Tahoma"/>
              <a:cs typeface="Tahoma"/>
            </a:rPr>
            <a:t>Ошибка подключения</a:t>
          </a:r>
        </a:p>
      </xdr:txBody>
    </xdr:sp>
    <xdr:clientData/>
  </xdr:twoCellAnchor>
  <xdr:oneCellAnchor>
    <xdr:from>
      <xdr:col>2</xdr:col>
      <xdr:colOff>200025</xdr:colOff>
      <xdr:row>1</xdr:row>
      <xdr:rowOff>136963</xdr:rowOff>
    </xdr:from>
    <xdr:ext cx="250371" cy="374141"/>
    <xdr:sp macro="" textlink="">
      <xdr:nvSpPr>
        <xdr:cNvPr id="36" name="cmdNoInet_2" hidden="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1000125" y="270313"/>
          <a:ext cx="250371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ru-RU" sz="1800" b="1">
              <a:solidFill>
                <a:schemeClr val="bg1"/>
              </a:solidFill>
            </a:rPr>
            <a:t>!</a:t>
          </a:r>
        </a:p>
      </xdr:txBody>
    </xdr:sp>
    <xdr:clientData/>
  </xdr:oneCellAnchor>
  <xdr:twoCellAnchor>
    <xdr:from>
      <xdr:col>18</xdr:col>
      <xdr:colOff>200025</xdr:colOff>
      <xdr:row>1</xdr:row>
      <xdr:rowOff>47625</xdr:rowOff>
    </xdr:from>
    <xdr:to>
      <xdr:col>24</xdr:col>
      <xdr:colOff>267803</xdr:colOff>
      <xdr:row>2</xdr:row>
      <xdr:rowOff>123825</xdr:rowOff>
    </xdr:to>
    <xdr:sp macro="[0]!Instruction.cmdStart_Click" textlink="">
      <xdr:nvSpPr>
        <xdr:cNvPr id="37" name="cmdStart" hidden="1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rrowheads="1"/>
        </xdr:cNvSpPr>
      </xdr:nvSpPr>
      <xdr:spPr bwMode="auto">
        <a:xfrm>
          <a:off x="6915150" y="180975"/>
          <a:ext cx="1839428" cy="285750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Приступить к заполнению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</xdr:row>
          <xdr:rowOff>0</xdr:rowOff>
        </xdr:from>
        <xdr:to>
          <xdr:col>22</xdr:col>
          <xdr:colOff>66675</xdr:colOff>
          <xdr:row>126</xdr:row>
          <xdr:rowOff>47625</xdr:rowOff>
        </xdr:to>
        <xdr:sp macro="" textlink="">
          <xdr:nvSpPr>
            <xdr:cNvPr id="193537" name="InstrWord" hidden="1">
              <a:extLst>
                <a:ext uri="{63B3BB69-23CF-44E3-9099-C40C66FF867C}">
                  <a14:compatExt spid="_x0000_s193537"/>
                </a:ext>
                <a:ext uri="{FF2B5EF4-FFF2-40B4-BE49-F238E27FC236}">
                  <a16:creationId xmlns:a16="http://schemas.microsoft.com/office/drawing/2014/main" id="{00000000-0008-0000-0000-000001F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66675</xdr:colOff>
      <xdr:row>0</xdr:row>
      <xdr:rowOff>47625</xdr:rowOff>
    </xdr:from>
    <xdr:to>
      <xdr:col>6</xdr:col>
      <xdr:colOff>78601</xdr:colOff>
      <xdr:row>0</xdr:row>
      <xdr:rowOff>301503</xdr:rowOff>
    </xdr:to>
    <xdr:sp macro="[0]!modUpdTemplLogger.Clear" textlink="">
      <xdr:nvSpPr>
        <xdr:cNvPr id="194761" name="cmdStart">
          <a:extLst>
            <a:ext uri="{FF2B5EF4-FFF2-40B4-BE49-F238E27FC236}">
              <a16:creationId xmlns:a16="http://schemas.microsoft.com/office/drawing/2014/main" id="{00000000-0008-0000-0100-0000C9F80200}"/>
            </a:ext>
          </a:extLst>
        </xdr:cNvPr>
        <xdr:cNvSpPr>
          <a:spLocks noChangeArrowheads="1"/>
        </xdr:cNvSpPr>
      </xdr:nvSpPr>
      <xdr:spPr bwMode="auto">
        <a:xfrm>
          <a:off x="9544050" y="47625"/>
          <a:ext cx="1840726" cy="253878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Очистить лог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</xdr:colOff>
      <xdr:row>32</xdr:row>
      <xdr:rowOff>57150</xdr:rowOff>
    </xdr:from>
    <xdr:to>
      <xdr:col>6</xdr:col>
      <xdr:colOff>1</xdr:colOff>
      <xdr:row>32</xdr:row>
      <xdr:rowOff>342900</xdr:rowOff>
    </xdr:to>
    <xdr:sp macro="[0]!modList00.cmdOrganizationChoice_Click_Handler" textlink="">
      <xdr:nvSpPr>
        <xdr:cNvPr id="89092" name="cmdOrgChoice">
          <a:extLst>
            <a:ext uri="{FF2B5EF4-FFF2-40B4-BE49-F238E27FC236}">
              <a16:creationId xmlns:a16="http://schemas.microsoft.com/office/drawing/2014/main" id="{00000000-0008-0000-0200-0000045C0100}"/>
            </a:ext>
          </a:extLst>
        </xdr:cNvPr>
        <xdr:cNvSpPr>
          <a:spLocks noChangeArrowheads="1"/>
        </xdr:cNvSpPr>
      </xdr:nvSpPr>
      <xdr:spPr bwMode="auto">
        <a:xfrm>
          <a:off x="2457451" y="3695700"/>
          <a:ext cx="3381375" cy="285750"/>
        </a:xfrm>
        <a:prstGeom prst="roundRect">
          <a:avLst>
            <a:gd name="adj" fmla="val 0"/>
          </a:avLst>
        </a:prstGeom>
        <a:solidFill>
          <a:srgbClr val="DDDDDD"/>
        </a:solidFill>
        <a:ln w="6350" cap="sq" algn="ctr">
          <a:solidFill>
            <a:srgbClr val="969696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Выбор организации</a:t>
          </a:r>
        </a:p>
      </xdr:txBody>
    </xdr:sp>
    <xdr:clientData/>
  </xdr:twoCellAnchor>
  <xdr:twoCellAnchor editAs="oneCell">
    <xdr:from>
      <xdr:col>6</xdr:col>
      <xdr:colOff>0</xdr:colOff>
      <xdr:row>22</xdr:row>
      <xdr:rowOff>0</xdr:rowOff>
    </xdr:from>
    <xdr:to>
      <xdr:col>6</xdr:col>
      <xdr:colOff>219075</xdr:colOff>
      <xdr:row>31</xdr:row>
      <xdr:rowOff>152400</xdr:rowOff>
    </xdr:to>
    <xdr:pic macro="[0]!modInfo.MainSheetHelp">
      <xdr:nvPicPr>
        <xdr:cNvPr id="335505" name="ExcludeHelp_1" descr="Справка по листу" hidden="1">
          <a:extLst>
            <a:ext uri="{FF2B5EF4-FFF2-40B4-BE49-F238E27FC236}">
              <a16:creationId xmlns:a16="http://schemas.microsoft.com/office/drawing/2014/main" id="{00000000-0008-0000-0200-0000911E05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23145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23</xdr:row>
      <xdr:rowOff>0</xdr:rowOff>
    </xdr:from>
    <xdr:to>
      <xdr:col>6</xdr:col>
      <xdr:colOff>219075</xdr:colOff>
      <xdr:row>31</xdr:row>
      <xdr:rowOff>152400</xdr:rowOff>
    </xdr:to>
    <xdr:pic macro="[0]!modInfo.MainSheetHelp">
      <xdr:nvPicPr>
        <xdr:cNvPr id="335506" name="ExcludeHelp_4" descr="Справка по листу" hidden="1">
          <a:extLst>
            <a:ext uri="{FF2B5EF4-FFF2-40B4-BE49-F238E27FC236}">
              <a16:creationId xmlns:a16="http://schemas.microsoft.com/office/drawing/2014/main" id="{00000000-0008-0000-0200-0000921E05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23145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16</xdr:row>
      <xdr:rowOff>0</xdr:rowOff>
    </xdr:from>
    <xdr:to>
      <xdr:col>6</xdr:col>
      <xdr:colOff>219075</xdr:colOff>
      <xdr:row>17</xdr:row>
      <xdr:rowOff>38100</xdr:rowOff>
    </xdr:to>
    <xdr:pic macro="[0]!modInfo.MainSheetHelp">
      <xdr:nvPicPr>
        <xdr:cNvPr id="335507" name="ExcludeHelp_1" descr="Справка по листу" hidden="1">
          <a:extLst>
            <a:ext uri="{FF2B5EF4-FFF2-40B4-BE49-F238E27FC236}">
              <a16:creationId xmlns:a16="http://schemas.microsoft.com/office/drawing/2014/main" id="{00000000-0008-0000-0200-0000931E05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1590675"/>
          <a:ext cx="2190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38100</xdr:colOff>
      <xdr:row>14</xdr:row>
      <xdr:rowOff>0</xdr:rowOff>
    </xdr:from>
    <xdr:to>
      <xdr:col>6</xdr:col>
      <xdr:colOff>228600</xdr:colOff>
      <xdr:row>14</xdr:row>
      <xdr:rowOff>190500</xdr:rowOff>
    </xdr:to>
    <xdr:grpSp>
      <xdr:nvGrpSpPr>
        <xdr:cNvPr id="335508" name="shCalendar" hidden="1">
          <a:extLst>
            <a:ext uri="{FF2B5EF4-FFF2-40B4-BE49-F238E27FC236}">
              <a16:creationId xmlns:a16="http://schemas.microsoft.com/office/drawing/2014/main" id="{00000000-0008-0000-0200-0000941E0500}"/>
            </a:ext>
          </a:extLst>
        </xdr:cNvPr>
        <xdr:cNvGrpSpPr>
          <a:grpSpLocks/>
        </xdr:cNvGrpSpPr>
      </xdr:nvGrpSpPr>
      <xdr:grpSpPr bwMode="auto">
        <a:xfrm>
          <a:off x="7353300" y="12287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35511" name="shCalendar_bck" hidden="1">
            <a:extLst>
              <a:ext uri="{FF2B5EF4-FFF2-40B4-BE49-F238E27FC236}">
                <a16:creationId xmlns:a16="http://schemas.microsoft.com/office/drawing/2014/main" id="{00000000-0008-0000-0200-0000971E05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35512" name="shCalendar_1" descr="CalendarSmall.bmp" hidden="1">
            <a:extLst>
              <a:ext uri="{FF2B5EF4-FFF2-40B4-BE49-F238E27FC236}">
                <a16:creationId xmlns:a16="http://schemas.microsoft.com/office/drawing/2014/main" id="{00000000-0008-0000-0200-0000981E05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6</xdr:col>
      <xdr:colOff>0</xdr:colOff>
      <xdr:row>18</xdr:row>
      <xdr:rowOff>0</xdr:rowOff>
    </xdr:from>
    <xdr:to>
      <xdr:col>6</xdr:col>
      <xdr:colOff>219075</xdr:colOff>
      <xdr:row>23</xdr:row>
      <xdr:rowOff>38100</xdr:rowOff>
    </xdr:to>
    <xdr:pic macro="[0]!modInfo.MainSheetHelp">
      <xdr:nvPicPr>
        <xdr:cNvPr id="335509" name="ExcludeHelp_1" descr="Справка по листу" hidden="1">
          <a:extLst>
            <a:ext uri="{FF2B5EF4-FFF2-40B4-BE49-F238E27FC236}">
              <a16:creationId xmlns:a16="http://schemas.microsoft.com/office/drawing/2014/main" id="{00000000-0008-0000-0200-0000951E05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1952625"/>
          <a:ext cx="2190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4</xdr:row>
      <xdr:rowOff>0</xdr:rowOff>
    </xdr:from>
    <xdr:to>
      <xdr:col>6</xdr:col>
      <xdr:colOff>219075</xdr:colOff>
      <xdr:row>4</xdr:row>
      <xdr:rowOff>219075</xdr:rowOff>
    </xdr:to>
    <xdr:pic macro="[0]!modList00.CreatePrintedForm">
      <xdr:nvPicPr>
        <xdr:cNvPr id="335510" name="cmdCreatePrintedForm" descr="Создание печатной формы">
          <a:extLst>
            <a:ext uri="{FF2B5EF4-FFF2-40B4-BE49-F238E27FC236}">
              <a16:creationId xmlns:a16="http://schemas.microsoft.com/office/drawing/2014/main" id="{00000000-0008-0000-0200-0000961E05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1428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oneCellAnchor>
    <xdr:from>
      <xdr:col>6</xdr:col>
      <xdr:colOff>0</xdr:colOff>
      <xdr:row>22</xdr:row>
      <xdr:rowOff>0</xdr:rowOff>
    </xdr:from>
    <xdr:ext cx="219075" cy="323850"/>
    <xdr:pic macro="[0]!modInfo.MainSheetHelp">
      <xdr:nvPicPr>
        <xdr:cNvPr id="11" name="ExcludeHelp_1" descr="Справка по листу" hidden="1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1952625"/>
          <a:ext cx="2190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38100</xdr:colOff>
      <xdr:row>15</xdr:row>
      <xdr:rowOff>0</xdr:rowOff>
    </xdr:from>
    <xdr:to>
      <xdr:col>6</xdr:col>
      <xdr:colOff>228600</xdr:colOff>
      <xdr:row>15</xdr:row>
      <xdr:rowOff>190500</xdr:rowOff>
    </xdr:to>
    <xdr:grpSp>
      <xdr:nvGrpSpPr>
        <xdr:cNvPr id="339016" name="shCalendar" hidden="1">
          <a:extLst>
            <a:ext uri="{FF2B5EF4-FFF2-40B4-BE49-F238E27FC236}">
              <a16:creationId xmlns:a16="http://schemas.microsoft.com/office/drawing/2014/main" id="{00000000-0008-0000-0300-0000482C0500}"/>
            </a:ext>
          </a:extLst>
        </xdr:cNvPr>
        <xdr:cNvGrpSpPr>
          <a:grpSpLocks/>
        </xdr:cNvGrpSpPr>
      </xdr:nvGrpSpPr>
      <xdr:grpSpPr bwMode="auto">
        <a:xfrm>
          <a:off x="8987413" y="257489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39017" name="shCalendar_bck" hidden="1">
            <a:extLst>
              <a:ext uri="{FF2B5EF4-FFF2-40B4-BE49-F238E27FC236}">
                <a16:creationId xmlns:a16="http://schemas.microsoft.com/office/drawing/2014/main" id="{00000000-0008-0000-0300-0000492C05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39018" name="shCalendar_1" descr="CalendarSmall.bmp" hidden="1">
            <a:extLst>
              <a:ext uri="{FF2B5EF4-FFF2-40B4-BE49-F238E27FC236}">
                <a16:creationId xmlns:a16="http://schemas.microsoft.com/office/drawing/2014/main" id="{00000000-0008-0000-0300-00004A2C05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oneCellAnchor>
    <xdr:from>
      <xdr:col>6</xdr:col>
      <xdr:colOff>38100</xdr:colOff>
      <xdr:row>21</xdr:row>
      <xdr:rowOff>0</xdr:rowOff>
    </xdr:from>
    <xdr:ext cx="190500" cy="190500"/>
    <xdr:grpSp>
      <xdr:nvGrpSpPr>
        <xdr:cNvPr id="5" name="shCalendar" hidden="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pSpPr>
          <a:grpSpLocks/>
        </xdr:cNvGrpSpPr>
      </xdr:nvGrpSpPr>
      <xdr:grpSpPr bwMode="auto">
        <a:xfrm>
          <a:off x="8987413" y="3286648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6" name="shCalendar_bck" hidden="1">
            <a:extLst>
              <a:ext uri="{FF2B5EF4-FFF2-40B4-BE49-F238E27FC236}">
                <a16:creationId xmlns:a16="http://schemas.microsoft.com/office/drawing/2014/main" id="{00000000-0008-0000-0300-0000060000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" name="shCalendar_1" descr="CalendarSmall.bmp" hidden="1">
            <a:extLst>
              <a:ext uri="{FF2B5EF4-FFF2-40B4-BE49-F238E27FC236}">
                <a16:creationId xmlns:a16="http://schemas.microsoft.com/office/drawing/2014/main" id="{00000000-0008-0000-0300-0000070000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2</xdr:col>
      <xdr:colOff>219075</xdr:colOff>
      <xdr:row>3</xdr:row>
      <xdr:rowOff>219075</xdr:rowOff>
    </xdr:to>
    <xdr:pic macro="[0]!modInfo.MainSheetHelp">
      <xdr:nvPicPr>
        <xdr:cNvPr id="274400" name="ExcludeHelp_1" descr="Справка по листу" hidden="1">
          <a:extLst>
            <a:ext uri="{FF2B5EF4-FFF2-40B4-BE49-F238E27FC236}">
              <a16:creationId xmlns:a16="http://schemas.microsoft.com/office/drawing/2014/main" id="{00000000-0008-0000-0500-0000E02F04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62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38100</xdr:colOff>
      <xdr:row>11</xdr:row>
      <xdr:rowOff>0</xdr:rowOff>
    </xdr:from>
    <xdr:to>
      <xdr:col>9</xdr:col>
      <xdr:colOff>228600</xdr:colOff>
      <xdr:row>11</xdr:row>
      <xdr:rowOff>190500</xdr:rowOff>
    </xdr:to>
    <xdr:grpSp>
      <xdr:nvGrpSpPr>
        <xdr:cNvPr id="333111" name="shCalendar" hidden="1">
          <a:extLst>
            <a:ext uri="{FF2B5EF4-FFF2-40B4-BE49-F238E27FC236}">
              <a16:creationId xmlns:a16="http://schemas.microsoft.com/office/drawing/2014/main" id="{00000000-0008-0000-0700-000037150500}"/>
            </a:ext>
          </a:extLst>
        </xdr:cNvPr>
        <xdr:cNvGrpSpPr>
          <a:grpSpLocks/>
        </xdr:cNvGrpSpPr>
      </xdr:nvGrpSpPr>
      <xdr:grpSpPr bwMode="auto">
        <a:xfrm>
          <a:off x="8010525" y="105727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33112" name="shCalendar_bck" hidden="1">
            <a:extLst>
              <a:ext uri="{FF2B5EF4-FFF2-40B4-BE49-F238E27FC236}">
                <a16:creationId xmlns:a16="http://schemas.microsoft.com/office/drawing/2014/main" id="{00000000-0008-0000-0700-0000381505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33113" name="shCalendar_1" descr="CalendarSmall.bmp" hidden="1">
            <a:extLst>
              <a:ext uri="{FF2B5EF4-FFF2-40B4-BE49-F238E27FC236}">
                <a16:creationId xmlns:a16="http://schemas.microsoft.com/office/drawing/2014/main" id="{00000000-0008-0000-0700-0000391505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.doc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5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eploplus-nnov@yandex.ru" TargetMode="Externa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mailto:eploplus-nnov@yandex.ru" TargetMode="External"/><Relationship Id="rId2" Type="http://schemas.openxmlformats.org/officeDocument/2006/relationships/hyperlink" Target="http://&#1090;&#1077;&#1087;&#1083;&#1086;-&#1087;&#1083;&#1102;&#1089;.&#1088;&#1091;&#1089;/" TargetMode="External"/><Relationship Id="rId1" Type="http://schemas.openxmlformats.org/officeDocument/2006/relationships/hyperlink" Target="mailto:eploplus-nnov@yandex.ru" TargetMode="External"/><Relationship Id="rId5" Type="http://schemas.openxmlformats.org/officeDocument/2006/relationships/drawing" Target="../drawings/drawing4.xml"/><Relationship Id="rId4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Instruction">
    <tabColor rgb="FFCCCCFF"/>
  </sheetPr>
  <dimension ref="A1:AG118"/>
  <sheetViews>
    <sheetView showGridLines="0" zoomScaleNormal="100" workbookViewId="0"/>
  </sheetViews>
  <sheetFormatPr defaultRowHeight="11.25"/>
  <cols>
    <col min="1" max="1" width="3.28515625" customWidth="1"/>
    <col min="2" max="2" width="8.7109375" customWidth="1"/>
    <col min="3" max="3" width="22.28515625" customWidth="1"/>
    <col min="4" max="4" width="4.28515625" customWidth="1"/>
    <col min="5" max="6" width="4.42578125" customWidth="1"/>
    <col min="7" max="7" width="4.5703125" customWidth="1"/>
    <col min="8" max="25" width="4.42578125" customWidth="1"/>
    <col min="26" max="33" width="9.140625" style="107"/>
  </cols>
  <sheetData>
    <row r="1" spans="1:27" ht="10.5" customHeight="1">
      <c r="AA1" s="107" t="s">
        <v>181</v>
      </c>
    </row>
    <row r="2" spans="1:27" ht="16.5" customHeight="1">
      <c r="B2" s="512" t="str">
        <f>"Код шаблона: " &amp; GetCode()</f>
        <v>Код шаблона: FAS.JKH.OPEN.INFO.ORG.WARM</v>
      </c>
      <c r="C2" s="512"/>
      <c r="D2" s="512"/>
      <c r="E2" s="512"/>
      <c r="F2" s="512"/>
      <c r="G2" s="512"/>
      <c r="V2" s="54"/>
    </row>
    <row r="3" spans="1:27" ht="18" customHeight="1">
      <c r="B3" s="513" t="str">
        <f>"Версия " &amp; GetVersion()</f>
        <v>Версия 1.0</v>
      </c>
      <c r="C3" s="513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V3" s="54"/>
      <c r="W3" s="54"/>
      <c r="X3" s="54"/>
      <c r="Y3" s="54"/>
    </row>
    <row r="4" spans="1:27" ht="6" customHeight="1"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</row>
    <row r="5" spans="1:27" ht="32.25" customHeight="1">
      <c r="B5" s="514" t="s">
        <v>538</v>
      </c>
      <c r="C5" s="515"/>
      <c r="D5" s="515"/>
      <c r="E5" s="515"/>
      <c r="F5" s="515"/>
      <c r="G5" s="515"/>
      <c r="H5" s="515"/>
      <c r="I5" s="515"/>
      <c r="J5" s="515"/>
      <c r="K5" s="515"/>
      <c r="L5" s="515"/>
      <c r="M5" s="515"/>
      <c r="N5" s="515"/>
      <c r="O5" s="515"/>
      <c r="P5" s="515"/>
      <c r="Q5" s="515"/>
      <c r="R5" s="515"/>
      <c r="S5" s="515"/>
      <c r="T5" s="515"/>
      <c r="U5" s="515"/>
      <c r="V5" s="515"/>
      <c r="W5" s="515"/>
      <c r="X5" s="515"/>
      <c r="Y5" s="516"/>
    </row>
    <row r="6" spans="1:27" ht="9.75" customHeight="1">
      <c r="A6" s="54"/>
      <c r="B6" s="106"/>
      <c r="C6" s="105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7"/>
    </row>
    <row r="7" spans="1:27" ht="15" customHeight="1">
      <c r="A7" s="54"/>
      <c r="B7" s="106"/>
      <c r="C7" s="105"/>
      <c r="D7" s="88"/>
      <c r="E7" s="517" t="s">
        <v>517</v>
      </c>
      <c r="F7" s="517"/>
      <c r="G7" s="517"/>
      <c r="H7" s="517"/>
      <c r="I7" s="517"/>
      <c r="J7" s="517"/>
      <c r="K7" s="517"/>
      <c r="L7" s="517"/>
      <c r="M7" s="517"/>
      <c r="N7" s="517"/>
      <c r="O7" s="517"/>
      <c r="P7" s="517"/>
      <c r="Q7" s="517"/>
      <c r="R7" s="517"/>
      <c r="S7" s="517"/>
      <c r="T7" s="517"/>
      <c r="U7" s="517"/>
      <c r="V7" s="517"/>
      <c r="W7" s="517"/>
      <c r="X7" s="517"/>
      <c r="Y7" s="87"/>
    </row>
    <row r="8" spans="1:27" ht="15" customHeight="1">
      <c r="A8" s="54"/>
      <c r="B8" s="106"/>
      <c r="C8" s="105"/>
      <c r="D8" s="88"/>
      <c r="E8" s="517"/>
      <c r="F8" s="517"/>
      <c r="G8" s="517"/>
      <c r="H8" s="517"/>
      <c r="I8" s="517"/>
      <c r="J8" s="517"/>
      <c r="K8" s="517"/>
      <c r="L8" s="517"/>
      <c r="M8" s="517"/>
      <c r="N8" s="517"/>
      <c r="O8" s="517"/>
      <c r="P8" s="517"/>
      <c r="Q8" s="517"/>
      <c r="R8" s="517"/>
      <c r="S8" s="517"/>
      <c r="T8" s="517"/>
      <c r="U8" s="517"/>
      <c r="V8" s="517"/>
      <c r="W8" s="517"/>
      <c r="X8" s="517"/>
      <c r="Y8" s="87"/>
    </row>
    <row r="9" spans="1:27" ht="15" customHeight="1">
      <c r="A9" s="54"/>
      <c r="B9" s="106"/>
      <c r="C9" s="105"/>
      <c r="D9" s="88"/>
      <c r="E9" s="517"/>
      <c r="F9" s="517"/>
      <c r="G9" s="517"/>
      <c r="H9" s="517"/>
      <c r="I9" s="517"/>
      <c r="J9" s="517"/>
      <c r="K9" s="517"/>
      <c r="L9" s="517"/>
      <c r="M9" s="517"/>
      <c r="N9" s="517"/>
      <c r="O9" s="517"/>
      <c r="P9" s="517"/>
      <c r="Q9" s="517"/>
      <c r="R9" s="517"/>
      <c r="S9" s="517"/>
      <c r="T9" s="517"/>
      <c r="U9" s="517"/>
      <c r="V9" s="517"/>
      <c r="W9" s="517"/>
      <c r="X9" s="517"/>
      <c r="Y9" s="87"/>
    </row>
    <row r="10" spans="1:27" ht="10.5" customHeight="1">
      <c r="A10" s="54"/>
      <c r="B10" s="106"/>
      <c r="C10" s="105"/>
      <c r="D10" s="88"/>
      <c r="E10" s="517"/>
      <c r="F10" s="517"/>
      <c r="G10" s="517"/>
      <c r="H10" s="517"/>
      <c r="I10" s="517"/>
      <c r="J10" s="517"/>
      <c r="K10" s="517"/>
      <c r="L10" s="517"/>
      <c r="M10" s="517"/>
      <c r="N10" s="517"/>
      <c r="O10" s="517"/>
      <c r="P10" s="517"/>
      <c r="Q10" s="517"/>
      <c r="R10" s="517"/>
      <c r="S10" s="517"/>
      <c r="T10" s="517"/>
      <c r="U10" s="517"/>
      <c r="V10" s="517"/>
      <c r="W10" s="517"/>
      <c r="X10" s="517"/>
      <c r="Y10" s="87"/>
    </row>
    <row r="11" spans="1:27" ht="27" customHeight="1">
      <c r="A11" s="54"/>
      <c r="B11" s="106"/>
      <c r="C11" s="105"/>
      <c r="D11" s="88"/>
      <c r="E11" s="517"/>
      <c r="F11" s="517"/>
      <c r="G11" s="517"/>
      <c r="H11" s="517"/>
      <c r="I11" s="517"/>
      <c r="J11" s="517"/>
      <c r="K11" s="517"/>
      <c r="L11" s="517"/>
      <c r="M11" s="517"/>
      <c r="N11" s="517"/>
      <c r="O11" s="517"/>
      <c r="P11" s="517"/>
      <c r="Q11" s="517"/>
      <c r="R11" s="517"/>
      <c r="S11" s="517"/>
      <c r="T11" s="517"/>
      <c r="U11" s="517"/>
      <c r="V11" s="517"/>
      <c r="W11" s="517"/>
      <c r="X11" s="517"/>
      <c r="Y11" s="87"/>
    </row>
    <row r="12" spans="1:27" ht="12" customHeight="1">
      <c r="A12" s="54"/>
      <c r="B12" s="106"/>
      <c r="C12" s="105"/>
      <c r="D12" s="88"/>
      <c r="E12" s="517"/>
      <c r="F12" s="517"/>
      <c r="G12" s="517"/>
      <c r="H12" s="517"/>
      <c r="I12" s="517"/>
      <c r="J12" s="517"/>
      <c r="K12" s="517"/>
      <c r="L12" s="517"/>
      <c r="M12" s="517"/>
      <c r="N12" s="517"/>
      <c r="O12" s="517"/>
      <c r="P12" s="517"/>
      <c r="Q12" s="517"/>
      <c r="R12" s="517"/>
      <c r="S12" s="517"/>
      <c r="T12" s="517"/>
      <c r="U12" s="517"/>
      <c r="V12" s="517"/>
      <c r="W12" s="517"/>
      <c r="X12" s="517"/>
      <c r="Y12" s="87"/>
    </row>
    <row r="13" spans="1:27" ht="38.25" customHeight="1">
      <c r="A13" s="54"/>
      <c r="B13" s="106"/>
      <c r="C13" s="105"/>
      <c r="D13" s="88"/>
      <c r="E13" s="517"/>
      <c r="F13" s="517"/>
      <c r="G13" s="517"/>
      <c r="H13" s="517"/>
      <c r="I13" s="517"/>
      <c r="J13" s="517"/>
      <c r="K13" s="517"/>
      <c r="L13" s="517"/>
      <c r="M13" s="517"/>
      <c r="N13" s="517"/>
      <c r="O13" s="517"/>
      <c r="P13" s="517"/>
      <c r="Q13" s="517"/>
      <c r="R13" s="517"/>
      <c r="S13" s="517"/>
      <c r="T13" s="517"/>
      <c r="U13" s="517"/>
      <c r="V13" s="517"/>
      <c r="W13" s="517"/>
      <c r="X13" s="517"/>
      <c r="Y13" s="101"/>
    </row>
    <row r="14" spans="1:27" ht="15" customHeight="1">
      <c r="A14" s="54"/>
      <c r="B14" s="106"/>
      <c r="C14" s="105"/>
      <c r="D14" s="88"/>
      <c r="E14" s="517"/>
      <c r="F14" s="517"/>
      <c r="G14" s="517"/>
      <c r="H14" s="517"/>
      <c r="I14" s="517"/>
      <c r="J14" s="517"/>
      <c r="K14" s="517"/>
      <c r="L14" s="517"/>
      <c r="M14" s="517"/>
      <c r="N14" s="517"/>
      <c r="O14" s="517"/>
      <c r="P14" s="517"/>
      <c r="Q14" s="517"/>
      <c r="R14" s="517"/>
      <c r="S14" s="517"/>
      <c r="T14" s="517"/>
      <c r="U14" s="517"/>
      <c r="V14" s="517"/>
      <c r="W14" s="517"/>
      <c r="X14" s="517"/>
      <c r="Y14" s="87"/>
    </row>
    <row r="15" spans="1:27" ht="15">
      <c r="A15" s="54"/>
      <c r="B15" s="106"/>
      <c r="C15" s="105"/>
      <c r="D15" s="88"/>
      <c r="E15" s="517"/>
      <c r="F15" s="517"/>
      <c r="G15" s="517"/>
      <c r="H15" s="517"/>
      <c r="I15" s="517"/>
      <c r="J15" s="517"/>
      <c r="K15" s="517"/>
      <c r="L15" s="517"/>
      <c r="M15" s="517"/>
      <c r="N15" s="517"/>
      <c r="O15" s="517"/>
      <c r="P15" s="517"/>
      <c r="Q15" s="517"/>
      <c r="R15" s="517"/>
      <c r="S15" s="517"/>
      <c r="T15" s="517"/>
      <c r="U15" s="517"/>
      <c r="V15" s="517"/>
      <c r="W15" s="517"/>
      <c r="X15" s="517"/>
      <c r="Y15" s="87"/>
    </row>
    <row r="16" spans="1:27" ht="15">
      <c r="A16" s="54"/>
      <c r="B16" s="106"/>
      <c r="C16" s="105"/>
      <c r="D16" s="88"/>
      <c r="E16" s="517"/>
      <c r="F16" s="517"/>
      <c r="G16" s="517"/>
      <c r="H16" s="517"/>
      <c r="I16" s="517"/>
      <c r="J16" s="517"/>
      <c r="K16" s="517"/>
      <c r="L16" s="517"/>
      <c r="M16" s="517"/>
      <c r="N16" s="517"/>
      <c r="O16" s="517"/>
      <c r="P16" s="517"/>
      <c r="Q16" s="517"/>
      <c r="R16" s="517"/>
      <c r="S16" s="517"/>
      <c r="T16" s="517"/>
      <c r="U16" s="517"/>
      <c r="V16" s="517"/>
      <c r="W16" s="517"/>
      <c r="X16" s="517"/>
      <c r="Y16" s="87"/>
    </row>
    <row r="17" spans="1:25" ht="15" customHeight="1">
      <c r="A17" s="54"/>
      <c r="B17" s="106"/>
      <c r="C17" s="105"/>
      <c r="D17" s="88"/>
      <c r="E17" s="517"/>
      <c r="F17" s="517"/>
      <c r="G17" s="517"/>
      <c r="H17" s="517"/>
      <c r="I17" s="517"/>
      <c r="J17" s="517"/>
      <c r="K17" s="517"/>
      <c r="L17" s="517"/>
      <c r="M17" s="517"/>
      <c r="N17" s="517"/>
      <c r="O17" s="517"/>
      <c r="P17" s="517"/>
      <c r="Q17" s="517"/>
      <c r="R17" s="517"/>
      <c r="S17" s="517"/>
      <c r="T17" s="517"/>
      <c r="U17" s="517"/>
      <c r="V17" s="517"/>
      <c r="W17" s="517"/>
      <c r="X17" s="517"/>
      <c r="Y17" s="87"/>
    </row>
    <row r="18" spans="1:25" ht="15">
      <c r="A18" s="54"/>
      <c r="B18" s="106"/>
      <c r="C18" s="105"/>
      <c r="D18" s="88"/>
      <c r="E18" s="517"/>
      <c r="F18" s="517"/>
      <c r="G18" s="517"/>
      <c r="H18" s="517"/>
      <c r="I18" s="517"/>
      <c r="J18" s="517"/>
      <c r="K18" s="517"/>
      <c r="L18" s="517"/>
      <c r="M18" s="517"/>
      <c r="N18" s="517"/>
      <c r="O18" s="517"/>
      <c r="P18" s="517"/>
      <c r="Q18" s="517"/>
      <c r="R18" s="517"/>
      <c r="S18" s="517"/>
      <c r="T18" s="517"/>
      <c r="U18" s="517"/>
      <c r="V18" s="517"/>
      <c r="W18" s="517"/>
      <c r="X18" s="517"/>
      <c r="Y18" s="87"/>
    </row>
    <row r="19" spans="1:25" ht="54" customHeight="1">
      <c r="A19" s="54"/>
      <c r="B19" s="106"/>
      <c r="C19" s="105"/>
      <c r="D19" s="94"/>
      <c r="E19" s="517"/>
      <c r="F19" s="517"/>
      <c r="G19" s="517"/>
      <c r="H19" s="517"/>
      <c r="I19" s="517"/>
      <c r="J19" s="517"/>
      <c r="K19" s="517"/>
      <c r="L19" s="517"/>
      <c r="M19" s="517"/>
      <c r="N19" s="517"/>
      <c r="O19" s="517"/>
      <c r="P19" s="517"/>
      <c r="Q19" s="517"/>
      <c r="R19" s="517"/>
      <c r="S19" s="517"/>
      <c r="T19" s="517"/>
      <c r="U19" s="517"/>
      <c r="V19" s="517"/>
      <c r="W19" s="517"/>
      <c r="X19" s="517"/>
      <c r="Y19" s="87"/>
    </row>
    <row r="20" spans="1:25" ht="15" hidden="1">
      <c r="A20" s="54"/>
      <c r="B20" s="106"/>
      <c r="C20" s="105"/>
      <c r="D20" s="94"/>
      <c r="E20" s="93"/>
      <c r="F20" s="93"/>
      <c r="G20" s="93"/>
      <c r="H20" s="93"/>
      <c r="I20" s="93"/>
      <c r="J20" s="93"/>
      <c r="K20" s="93"/>
      <c r="L20" s="93"/>
      <c r="M20" s="93"/>
      <c r="N20" s="93"/>
      <c r="O20" s="93"/>
      <c r="P20" s="93"/>
      <c r="Q20" s="93"/>
      <c r="R20" s="93"/>
      <c r="S20" s="93"/>
      <c r="T20" s="93"/>
      <c r="U20" s="93"/>
      <c r="V20" s="93"/>
      <c r="W20" s="93"/>
      <c r="X20" s="93"/>
      <c r="Y20" s="87"/>
    </row>
    <row r="21" spans="1:25" ht="14.25" hidden="1" customHeight="1">
      <c r="A21" s="54"/>
      <c r="B21" s="106"/>
      <c r="C21" s="105"/>
      <c r="D21" s="89"/>
      <c r="E21" s="100" t="s">
        <v>179</v>
      </c>
      <c r="F21" s="518" t="s">
        <v>183</v>
      </c>
      <c r="G21" s="519"/>
      <c r="H21" s="519"/>
      <c r="I21" s="519"/>
      <c r="J21" s="519"/>
      <c r="K21" s="519"/>
      <c r="L21" s="519"/>
      <c r="M21" s="519"/>
      <c r="N21" s="88"/>
      <c r="O21" s="99" t="s">
        <v>179</v>
      </c>
      <c r="P21" s="520" t="s">
        <v>180</v>
      </c>
      <c r="Q21" s="521"/>
      <c r="R21" s="521"/>
      <c r="S21" s="521"/>
      <c r="T21" s="521"/>
      <c r="U21" s="521"/>
      <c r="V21" s="521"/>
      <c r="W21" s="521"/>
      <c r="X21" s="521"/>
      <c r="Y21" s="87"/>
    </row>
    <row r="22" spans="1:25" ht="14.25" hidden="1" customHeight="1">
      <c r="A22" s="54"/>
      <c r="B22" s="106"/>
      <c r="C22" s="105"/>
      <c r="D22" s="89"/>
      <c r="E22" s="119" t="s">
        <v>179</v>
      </c>
      <c r="F22" s="518" t="s">
        <v>182</v>
      </c>
      <c r="G22" s="519"/>
      <c r="H22" s="519"/>
      <c r="I22" s="519"/>
      <c r="J22" s="519"/>
      <c r="K22" s="519"/>
      <c r="L22" s="519"/>
      <c r="M22" s="519"/>
      <c r="N22" s="88"/>
      <c r="O22" s="102" t="s">
        <v>179</v>
      </c>
      <c r="P22" s="520" t="s">
        <v>509</v>
      </c>
      <c r="Q22" s="521"/>
      <c r="R22" s="521"/>
      <c r="S22" s="521"/>
      <c r="T22" s="521"/>
      <c r="U22" s="521"/>
      <c r="V22" s="521"/>
      <c r="W22" s="521"/>
      <c r="X22" s="521"/>
      <c r="Y22" s="87"/>
    </row>
    <row r="23" spans="1:25" ht="26.25" hidden="1" customHeight="1">
      <c r="A23" s="54"/>
      <c r="B23" s="106"/>
      <c r="C23" s="105"/>
      <c r="D23" s="89"/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523"/>
      <c r="Q23" s="523"/>
      <c r="R23" s="523"/>
      <c r="S23" s="523"/>
      <c r="T23" s="523"/>
      <c r="U23" s="523"/>
      <c r="V23" s="523"/>
      <c r="W23" s="523"/>
      <c r="X23" s="88"/>
      <c r="Y23" s="87"/>
    </row>
    <row r="24" spans="1:25" ht="10.5" hidden="1" customHeight="1">
      <c r="A24" s="54"/>
      <c r="B24" s="106"/>
      <c r="C24" s="105"/>
      <c r="D24" s="89"/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7"/>
    </row>
    <row r="25" spans="1:25" ht="14.25" hidden="1" customHeight="1">
      <c r="A25" s="54"/>
      <c r="B25" s="106"/>
      <c r="C25" s="105"/>
      <c r="D25" s="89"/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7"/>
    </row>
    <row r="26" spans="1:25" ht="12" hidden="1" customHeight="1">
      <c r="A26" s="54"/>
      <c r="B26" s="106"/>
      <c r="C26" s="105"/>
      <c r="D26" s="89"/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8"/>
      <c r="Y26" s="87"/>
    </row>
    <row r="27" spans="1:25" ht="14.25" hidden="1" customHeight="1">
      <c r="A27" s="54"/>
      <c r="B27" s="106"/>
      <c r="C27" s="105"/>
      <c r="D27" s="89"/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88"/>
      <c r="X27" s="88"/>
      <c r="Y27" s="87"/>
    </row>
    <row r="28" spans="1:25" ht="15" hidden="1">
      <c r="A28" s="54"/>
      <c r="B28" s="106"/>
      <c r="C28" s="105"/>
      <c r="D28" s="89"/>
      <c r="E28" s="88"/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7"/>
    </row>
    <row r="29" spans="1:25" ht="6" hidden="1" customHeight="1">
      <c r="A29" s="54"/>
      <c r="B29" s="106"/>
      <c r="C29" s="105"/>
      <c r="D29" s="89"/>
      <c r="E29" s="88"/>
      <c r="F29" s="88"/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7"/>
    </row>
    <row r="30" spans="1:25" ht="15" hidden="1">
      <c r="A30" s="54"/>
      <c r="B30" s="106"/>
      <c r="C30" s="105"/>
      <c r="D30" s="89"/>
      <c r="E30" s="88"/>
      <c r="F30" s="88"/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8"/>
      <c r="Y30" s="87"/>
    </row>
    <row r="31" spans="1:25" ht="9.75" hidden="1" customHeight="1">
      <c r="A31" s="54"/>
      <c r="B31" s="106"/>
      <c r="C31" s="105"/>
      <c r="D31" s="89"/>
      <c r="E31" s="88"/>
      <c r="F31" s="88"/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7"/>
    </row>
    <row r="32" spans="1:25" ht="15" hidden="1">
      <c r="A32" s="54"/>
      <c r="B32" s="106"/>
      <c r="C32" s="105"/>
      <c r="D32" s="89"/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7"/>
    </row>
    <row r="33" spans="1:25" ht="34.5" hidden="1" customHeight="1">
      <c r="A33" s="54"/>
      <c r="B33" s="106"/>
      <c r="C33" s="105"/>
      <c r="D33" s="94"/>
      <c r="E33" s="93"/>
      <c r="F33" s="93"/>
      <c r="G33" s="93"/>
      <c r="H33" s="93"/>
      <c r="I33" s="93"/>
      <c r="J33" s="93"/>
      <c r="K33" s="93"/>
      <c r="L33" s="93"/>
      <c r="M33" s="93"/>
      <c r="N33" s="93"/>
      <c r="O33" s="93"/>
      <c r="P33" s="93"/>
      <c r="Q33" s="93"/>
      <c r="R33" s="93"/>
      <c r="S33" s="93"/>
      <c r="T33" s="93"/>
      <c r="U33" s="93"/>
      <c r="V33" s="93"/>
      <c r="W33" s="93"/>
      <c r="X33" s="93"/>
      <c r="Y33" s="87"/>
    </row>
    <row r="34" spans="1:25" ht="15" hidden="1">
      <c r="A34" s="54"/>
      <c r="B34" s="106"/>
      <c r="C34" s="105"/>
      <c r="D34" s="94"/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93"/>
      <c r="P34" s="93"/>
      <c r="Q34" s="93"/>
      <c r="R34" s="93"/>
      <c r="S34" s="93"/>
      <c r="T34" s="93"/>
      <c r="U34" s="93"/>
      <c r="V34" s="93"/>
      <c r="W34" s="93"/>
      <c r="X34" s="93"/>
      <c r="Y34" s="87"/>
    </row>
    <row r="35" spans="1:25" ht="24" hidden="1" customHeight="1">
      <c r="A35" s="54"/>
      <c r="B35" s="106"/>
      <c r="C35" s="105"/>
      <c r="D35" s="89"/>
      <c r="E35" s="522" t="s">
        <v>382</v>
      </c>
      <c r="F35" s="522"/>
      <c r="G35" s="522"/>
      <c r="H35" s="522"/>
      <c r="I35" s="522"/>
      <c r="J35" s="522"/>
      <c r="K35" s="522"/>
      <c r="L35" s="522"/>
      <c r="M35" s="522"/>
      <c r="N35" s="522"/>
      <c r="O35" s="522"/>
      <c r="P35" s="522"/>
      <c r="Q35" s="522"/>
      <c r="R35" s="522"/>
      <c r="S35" s="522"/>
      <c r="T35" s="522"/>
      <c r="U35" s="522"/>
      <c r="V35" s="522"/>
      <c r="W35" s="522"/>
      <c r="X35" s="522"/>
      <c r="Y35" s="87"/>
    </row>
    <row r="36" spans="1:25" ht="38.25" hidden="1" customHeight="1">
      <c r="A36" s="54"/>
      <c r="B36" s="106"/>
      <c r="C36" s="105"/>
      <c r="D36" s="89"/>
      <c r="E36" s="522"/>
      <c r="F36" s="522"/>
      <c r="G36" s="522"/>
      <c r="H36" s="522"/>
      <c r="I36" s="522"/>
      <c r="J36" s="522"/>
      <c r="K36" s="522"/>
      <c r="L36" s="522"/>
      <c r="M36" s="522"/>
      <c r="N36" s="522"/>
      <c r="O36" s="522"/>
      <c r="P36" s="522"/>
      <c r="Q36" s="522"/>
      <c r="R36" s="522"/>
      <c r="S36" s="522"/>
      <c r="T36" s="522"/>
      <c r="U36" s="522"/>
      <c r="V36" s="522"/>
      <c r="W36" s="522"/>
      <c r="X36" s="522"/>
      <c r="Y36" s="87"/>
    </row>
    <row r="37" spans="1:25" ht="9.75" hidden="1" customHeight="1">
      <c r="A37" s="54"/>
      <c r="B37" s="106"/>
      <c r="C37" s="105"/>
      <c r="D37" s="89"/>
      <c r="E37" s="522"/>
      <c r="F37" s="522"/>
      <c r="G37" s="522"/>
      <c r="H37" s="522"/>
      <c r="I37" s="522"/>
      <c r="J37" s="522"/>
      <c r="K37" s="522"/>
      <c r="L37" s="522"/>
      <c r="M37" s="522"/>
      <c r="N37" s="522"/>
      <c r="O37" s="522"/>
      <c r="P37" s="522"/>
      <c r="Q37" s="522"/>
      <c r="R37" s="522"/>
      <c r="S37" s="522"/>
      <c r="T37" s="522"/>
      <c r="U37" s="522"/>
      <c r="V37" s="522"/>
      <c r="W37" s="522"/>
      <c r="X37" s="522"/>
      <c r="Y37" s="87"/>
    </row>
    <row r="38" spans="1:25" ht="51" hidden="1" customHeight="1">
      <c r="A38" s="54"/>
      <c r="B38" s="106"/>
      <c r="C38" s="105"/>
      <c r="D38" s="89"/>
      <c r="E38" s="522"/>
      <c r="F38" s="522"/>
      <c r="G38" s="522"/>
      <c r="H38" s="522"/>
      <c r="I38" s="522"/>
      <c r="J38" s="522"/>
      <c r="K38" s="522"/>
      <c r="L38" s="522"/>
      <c r="M38" s="522"/>
      <c r="N38" s="522"/>
      <c r="O38" s="522"/>
      <c r="P38" s="522"/>
      <c r="Q38" s="522"/>
      <c r="R38" s="522"/>
      <c r="S38" s="522"/>
      <c r="T38" s="522"/>
      <c r="U38" s="522"/>
      <c r="V38" s="522"/>
      <c r="W38" s="522"/>
      <c r="X38" s="522"/>
      <c r="Y38" s="87"/>
    </row>
    <row r="39" spans="1:25" ht="15" hidden="1" customHeight="1">
      <c r="A39" s="54"/>
      <c r="B39" s="106"/>
      <c r="C39" s="105"/>
      <c r="D39" s="89"/>
      <c r="E39" s="522"/>
      <c r="F39" s="522"/>
      <c r="G39" s="522"/>
      <c r="H39" s="522"/>
      <c r="I39" s="522"/>
      <c r="J39" s="522"/>
      <c r="K39" s="522"/>
      <c r="L39" s="522"/>
      <c r="M39" s="522"/>
      <c r="N39" s="522"/>
      <c r="O39" s="522"/>
      <c r="P39" s="522"/>
      <c r="Q39" s="522"/>
      <c r="R39" s="522"/>
      <c r="S39" s="522"/>
      <c r="T39" s="522"/>
      <c r="U39" s="522"/>
      <c r="V39" s="522"/>
      <c r="W39" s="522"/>
      <c r="X39" s="522"/>
      <c r="Y39" s="87"/>
    </row>
    <row r="40" spans="1:25" ht="12" hidden="1" customHeight="1">
      <c r="A40" s="54"/>
      <c r="B40" s="106"/>
      <c r="C40" s="105"/>
      <c r="D40" s="89"/>
      <c r="E40" s="524"/>
      <c r="F40" s="524"/>
      <c r="G40" s="524"/>
      <c r="H40" s="524"/>
      <c r="I40" s="524"/>
      <c r="J40" s="524"/>
      <c r="K40" s="524"/>
      <c r="L40" s="524"/>
      <c r="M40" s="524"/>
      <c r="N40" s="524"/>
      <c r="O40" s="524"/>
      <c r="P40" s="524"/>
      <c r="Q40" s="524"/>
      <c r="R40" s="524"/>
      <c r="S40" s="524"/>
      <c r="T40" s="524"/>
      <c r="U40" s="524"/>
      <c r="V40" s="524"/>
      <c r="W40" s="524"/>
      <c r="X40" s="524"/>
      <c r="Y40" s="87"/>
    </row>
    <row r="41" spans="1:25" ht="15" hidden="1">
      <c r="A41" s="54"/>
      <c r="B41" s="106"/>
      <c r="C41" s="105"/>
      <c r="D41" s="89"/>
      <c r="E41" s="525"/>
      <c r="F41" s="525"/>
      <c r="G41" s="525"/>
      <c r="H41" s="525"/>
      <c r="I41" s="525"/>
      <c r="J41" s="525"/>
      <c r="K41" s="525"/>
      <c r="L41" s="525"/>
      <c r="M41" s="525"/>
      <c r="N41" s="525"/>
      <c r="O41" s="525"/>
      <c r="P41" s="525"/>
      <c r="Q41" s="525"/>
      <c r="R41" s="525"/>
      <c r="S41" s="525"/>
      <c r="T41" s="525"/>
      <c r="U41" s="525"/>
      <c r="V41" s="525"/>
      <c r="W41" s="525"/>
      <c r="X41" s="525"/>
      <c r="Y41" s="87"/>
    </row>
    <row r="42" spans="1:25" ht="15" hidden="1">
      <c r="A42" s="54"/>
      <c r="B42" s="106"/>
      <c r="C42" s="105"/>
      <c r="D42" s="89"/>
      <c r="E42" s="525"/>
      <c r="F42" s="525"/>
      <c r="G42" s="525"/>
      <c r="H42" s="525"/>
      <c r="I42" s="525"/>
      <c r="J42" s="525"/>
      <c r="K42" s="525"/>
      <c r="L42" s="525"/>
      <c r="M42" s="525"/>
      <c r="N42" s="525"/>
      <c r="O42" s="525"/>
      <c r="P42" s="525"/>
      <c r="Q42" s="525"/>
      <c r="R42" s="525"/>
      <c r="S42" s="525"/>
      <c r="T42" s="525"/>
      <c r="U42" s="525"/>
      <c r="V42" s="525"/>
      <c r="W42" s="525"/>
      <c r="X42" s="525"/>
      <c r="Y42" s="87"/>
    </row>
    <row r="43" spans="1:25" ht="8.25" hidden="1" customHeight="1">
      <c r="A43" s="54"/>
      <c r="B43" s="106"/>
      <c r="C43" s="105"/>
      <c r="D43" s="89"/>
      <c r="E43" s="525"/>
      <c r="F43" s="525"/>
      <c r="G43" s="525"/>
      <c r="H43" s="525"/>
      <c r="I43" s="525"/>
      <c r="J43" s="525"/>
      <c r="K43" s="525"/>
      <c r="L43" s="525"/>
      <c r="M43" s="525"/>
      <c r="N43" s="525"/>
      <c r="O43" s="525"/>
      <c r="P43" s="525"/>
      <c r="Q43" s="525"/>
      <c r="R43" s="525"/>
      <c r="S43" s="525"/>
      <c r="T43" s="525"/>
      <c r="U43" s="525"/>
      <c r="V43" s="525"/>
      <c r="W43" s="525"/>
      <c r="X43" s="525"/>
      <c r="Y43" s="87"/>
    </row>
    <row r="44" spans="1:25" ht="27.75" hidden="1" customHeight="1">
      <c r="A44" s="54"/>
      <c r="B44" s="106"/>
      <c r="C44" s="105"/>
      <c r="D44" s="94"/>
      <c r="E44" s="525"/>
      <c r="F44" s="525"/>
      <c r="G44" s="525"/>
      <c r="H44" s="525"/>
      <c r="I44" s="525"/>
      <c r="J44" s="525"/>
      <c r="K44" s="525"/>
      <c r="L44" s="525"/>
      <c r="M44" s="525"/>
      <c r="N44" s="525"/>
      <c r="O44" s="525"/>
      <c r="P44" s="525"/>
      <c r="Q44" s="525"/>
      <c r="R44" s="525"/>
      <c r="S44" s="525"/>
      <c r="T44" s="525"/>
      <c r="U44" s="525"/>
      <c r="V44" s="525"/>
      <c r="W44" s="525"/>
      <c r="X44" s="525"/>
      <c r="Y44" s="87"/>
    </row>
    <row r="45" spans="1:25" ht="15" hidden="1">
      <c r="A45" s="54"/>
      <c r="B45" s="106"/>
      <c r="C45" s="105"/>
      <c r="D45" s="94"/>
      <c r="E45" s="525"/>
      <c r="F45" s="525"/>
      <c r="G45" s="525"/>
      <c r="H45" s="525"/>
      <c r="I45" s="525"/>
      <c r="J45" s="525"/>
      <c r="K45" s="525"/>
      <c r="L45" s="525"/>
      <c r="M45" s="525"/>
      <c r="N45" s="525"/>
      <c r="O45" s="525"/>
      <c r="P45" s="525"/>
      <c r="Q45" s="525"/>
      <c r="R45" s="525"/>
      <c r="S45" s="525"/>
      <c r="T45" s="525"/>
      <c r="U45" s="525"/>
      <c r="V45" s="525"/>
      <c r="W45" s="525"/>
      <c r="X45" s="525"/>
      <c r="Y45" s="87"/>
    </row>
    <row r="46" spans="1:25" ht="24" hidden="1" customHeight="1">
      <c r="A46" s="54"/>
      <c r="B46" s="106"/>
      <c r="C46" s="105"/>
      <c r="D46" s="89"/>
      <c r="E46" s="522" t="s">
        <v>178</v>
      </c>
      <c r="F46" s="522"/>
      <c r="G46" s="522"/>
      <c r="H46" s="522"/>
      <c r="I46" s="522"/>
      <c r="J46" s="522"/>
      <c r="K46" s="522"/>
      <c r="L46" s="522"/>
      <c r="M46" s="522"/>
      <c r="N46" s="522"/>
      <c r="O46" s="522"/>
      <c r="P46" s="522"/>
      <c r="Q46" s="522"/>
      <c r="R46" s="522"/>
      <c r="S46" s="522"/>
      <c r="T46" s="522"/>
      <c r="U46" s="522"/>
      <c r="V46" s="522"/>
      <c r="W46" s="522"/>
      <c r="X46" s="522"/>
      <c r="Y46" s="87"/>
    </row>
    <row r="47" spans="1:25" ht="37.5" hidden="1" customHeight="1">
      <c r="A47" s="54"/>
      <c r="B47" s="106"/>
      <c r="C47" s="105"/>
      <c r="D47" s="89"/>
      <c r="E47" s="522"/>
      <c r="F47" s="522"/>
      <c r="G47" s="522"/>
      <c r="H47" s="522"/>
      <c r="I47" s="522"/>
      <c r="J47" s="522"/>
      <c r="K47" s="522"/>
      <c r="L47" s="522"/>
      <c r="M47" s="522"/>
      <c r="N47" s="522"/>
      <c r="O47" s="522"/>
      <c r="P47" s="522"/>
      <c r="Q47" s="522"/>
      <c r="R47" s="522"/>
      <c r="S47" s="522"/>
      <c r="T47" s="522"/>
      <c r="U47" s="522"/>
      <c r="V47" s="522"/>
      <c r="W47" s="522"/>
      <c r="X47" s="522"/>
      <c r="Y47" s="87"/>
    </row>
    <row r="48" spans="1:25" ht="24" hidden="1" customHeight="1">
      <c r="A48" s="54"/>
      <c r="B48" s="106"/>
      <c r="C48" s="105"/>
      <c r="D48" s="89"/>
      <c r="E48" s="522"/>
      <c r="F48" s="522"/>
      <c r="G48" s="522"/>
      <c r="H48" s="522"/>
      <c r="I48" s="522"/>
      <c r="J48" s="522"/>
      <c r="K48" s="522"/>
      <c r="L48" s="522"/>
      <c r="M48" s="522"/>
      <c r="N48" s="522"/>
      <c r="O48" s="522"/>
      <c r="P48" s="522"/>
      <c r="Q48" s="522"/>
      <c r="R48" s="522"/>
      <c r="S48" s="522"/>
      <c r="T48" s="522"/>
      <c r="U48" s="522"/>
      <c r="V48" s="522"/>
      <c r="W48" s="522"/>
      <c r="X48" s="522"/>
      <c r="Y48" s="87"/>
    </row>
    <row r="49" spans="1:25" ht="51" hidden="1" customHeight="1">
      <c r="A49" s="54"/>
      <c r="B49" s="106"/>
      <c r="C49" s="105"/>
      <c r="D49" s="89"/>
      <c r="E49" s="522"/>
      <c r="F49" s="522"/>
      <c r="G49" s="522"/>
      <c r="H49" s="522"/>
      <c r="I49" s="522"/>
      <c r="J49" s="522"/>
      <c r="K49" s="522"/>
      <c r="L49" s="522"/>
      <c r="M49" s="522"/>
      <c r="N49" s="522"/>
      <c r="O49" s="522"/>
      <c r="P49" s="522"/>
      <c r="Q49" s="522"/>
      <c r="R49" s="522"/>
      <c r="S49" s="522"/>
      <c r="T49" s="522"/>
      <c r="U49" s="522"/>
      <c r="V49" s="522"/>
      <c r="W49" s="522"/>
      <c r="X49" s="522"/>
      <c r="Y49" s="87"/>
    </row>
    <row r="50" spans="1:25" ht="12" hidden="1" customHeight="1">
      <c r="A50" s="54"/>
      <c r="B50" s="106"/>
      <c r="C50" s="105"/>
      <c r="D50" s="89"/>
      <c r="E50" s="522"/>
      <c r="F50" s="522"/>
      <c r="G50" s="522"/>
      <c r="H50" s="522"/>
      <c r="I50" s="522"/>
      <c r="J50" s="522"/>
      <c r="K50" s="522"/>
      <c r="L50" s="522"/>
      <c r="M50" s="522"/>
      <c r="N50" s="522"/>
      <c r="O50" s="522"/>
      <c r="P50" s="522"/>
      <c r="Q50" s="522"/>
      <c r="R50" s="522"/>
      <c r="S50" s="522"/>
      <c r="T50" s="522"/>
      <c r="U50" s="522"/>
      <c r="V50" s="522"/>
      <c r="W50" s="522"/>
      <c r="X50" s="522"/>
      <c r="Y50" s="87"/>
    </row>
    <row r="51" spans="1:25" ht="9" hidden="1" customHeight="1">
      <c r="A51" s="54"/>
      <c r="B51" s="106"/>
      <c r="C51" s="105"/>
      <c r="D51" s="89"/>
      <c r="E51" s="522"/>
      <c r="F51" s="522"/>
      <c r="G51" s="522"/>
      <c r="H51" s="522"/>
      <c r="I51" s="522"/>
      <c r="J51" s="522"/>
      <c r="K51" s="522"/>
      <c r="L51" s="522"/>
      <c r="M51" s="522"/>
      <c r="N51" s="522"/>
      <c r="O51" s="522"/>
      <c r="P51" s="522"/>
      <c r="Q51" s="522"/>
      <c r="R51" s="522"/>
      <c r="S51" s="522"/>
      <c r="T51" s="522"/>
      <c r="U51" s="522"/>
      <c r="V51" s="522"/>
      <c r="W51" s="522"/>
      <c r="X51" s="522"/>
      <c r="Y51" s="87"/>
    </row>
    <row r="52" spans="1:25" ht="10.5" hidden="1" customHeight="1">
      <c r="A52" s="54"/>
      <c r="B52" s="106"/>
      <c r="C52" s="105"/>
      <c r="D52" s="89"/>
      <c r="E52" s="522"/>
      <c r="F52" s="522"/>
      <c r="G52" s="522"/>
      <c r="H52" s="522"/>
      <c r="I52" s="522"/>
      <c r="J52" s="522"/>
      <c r="K52" s="522"/>
      <c r="L52" s="522"/>
      <c r="M52" s="522"/>
      <c r="N52" s="522"/>
      <c r="O52" s="522"/>
      <c r="P52" s="522"/>
      <c r="Q52" s="522"/>
      <c r="R52" s="522"/>
      <c r="S52" s="522"/>
      <c r="T52" s="522"/>
      <c r="U52" s="522"/>
      <c r="V52" s="522"/>
      <c r="W52" s="522"/>
      <c r="X52" s="522"/>
      <c r="Y52" s="87"/>
    </row>
    <row r="53" spans="1:25" ht="10.5" hidden="1" customHeight="1">
      <c r="A53" s="54"/>
      <c r="B53" s="106"/>
      <c r="C53" s="105"/>
      <c r="D53" s="89"/>
      <c r="E53" s="522"/>
      <c r="F53" s="522"/>
      <c r="G53" s="522"/>
      <c r="H53" s="522"/>
      <c r="I53" s="522"/>
      <c r="J53" s="522"/>
      <c r="K53" s="522"/>
      <c r="L53" s="522"/>
      <c r="M53" s="522"/>
      <c r="N53" s="522"/>
      <c r="O53" s="522"/>
      <c r="P53" s="522"/>
      <c r="Q53" s="522"/>
      <c r="R53" s="522"/>
      <c r="S53" s="522"/>
      <c r="T53" s="522"/>
      <c r="U53" s="522"/>
      <c r="V53" s="522"/>
      <c r="W53" s="522"/>
      <c r="X53" s="522"/>
      <c r="Y53" s="87"/>
    </row>
    <row r="54" spans="1:25" ht="8.25" hidden="1" customHeight="1">
      <c r="A54" s="54"/>
      <c r="B54" s="106"/>
      <c r="C54" s="105"/>
      <c r="D54" s="89"/>
      <c r="E54" s="522"/>
      <c r="F54" s="522"/>
      <c r="G54" s="522"/>
      <c r="H54" s="522"/>
      <c r="I54" s="522"/>
      <c r="J54" s="522"/>
      <c r="K54" s="522"/>
      <c r="L54" s="522"/>
      <c r="M54" s="522"/>
      <c r="N54" s="522"/>
      <c r="O54" s="522"/>
      <c r="P54" s="522"/>
      <c r="Q54" s="522"/>
      <c r="R54" s="522"/>
      <c r="S54" s="522"/>
      <c r="T54" s="522"/>
      <c r="U54" s="522"/>
      <c r="V54" s="522"/>
      <c r="W54" s="522"/>
      <c r="X54" s="522"/>
      <c r="Y54" s="87"/>
    </row>
    <row r="55" spans="1:25" ht="21.75" hidden="1" customHeight="1">
      <c r="A55" s="54"/>
      <c r="B55" s="106"/>
      <c r="C55" s="105"/>
      <c r="D55" s="89"/>
      <c r="E55" s="522"/>
      <c r="F55" s="522"/>
      <c r="G55" s="522"/>
      <c r="H55" s="522"/>
      <c r="I55" s="522"/>
      <c r="J55" s="522"/>
      <c r="K55" s="522"/>
      <c r="L55" s="522"/>
      <c r="M55" s="522"/>
      <c r="N55" s="522"/>
      <c r="O55" s="522"/>
      <c r="P55" s="522"/>
      <c r="Q55" s="522"/>
      <c r="R55" s="522"/>
      <c r="S55" s="522"/>
      <c r="T55" s="522"/>
      <c r="U55" s="522"/>
      <c r="V55" s="522"/>
      <c r="W55" s="522"/>
      <c r="X55" s="522"/>
      <c r="Y55" s="87"/>
    </row>
    <row r="56" spans="1:25" ht="7.5" hidden="1" customHeight="1">
      <c r="A56" s="54"/>
      <c r="B56" s="106"/>
      <c r="C56" s="105"/>
      <c r="D56" s="94"/>
      <c r="E56" s="522"/>
      <c r="F56" s="522"/>
      <c r="G56" s="522"/>
      <c r="H56" s="522"/>
      <c r="I56" s="522"/>
      <c r="J56" s="522"/>
      <c r="K56" s="522"/>
      <c r="L56" s="522"/>
      <c r="M56" s="522"/>
      <c r="N56" s="522"/>
      <c r="O56" s="522"/>
      <c r="P56" s="522"/>
      <c r="Q56" s="522"/>
      <c r="R56" s="522"/>
      <c r="S56" s="522"/>
      <c r="T56" s="522"/>
      <c r="U56" s="522"/>
      <c r="V56" s="522"/>
      <c r="W56" s="522"/>
      <c r="X56" s="522"/>
      <c r="Y56" s="87"/>
    </row>
    <row r="57" spans="1:25" ht="15" hidden="1">
      <c r="A57" s="54"/>
      <c r="B57" s="106"/>
      <c r="C57" s="105"/>
      <c r="D57" s="94"/>
      <c r="E57" s="522"/>
      <c r="F57" s="522"/>
      <c r="G57" s="522"/>
      <c r="H57" s="522"/>
      <c r="I57" s="522"/>
      <c r="J57" s="522"/>
      <c r="K57" s="522"/>
      <c r="L57" s="522"/>
      <c r="M57" s="522"/>
      <c r="N57" s="522"/>
      <c r="O57" s="522"/>
      <c r="P57" s="522"/>
      <c r="Q57" s="522"/>
      <c r="R57" s="522"/>
      <c r="S57" s="522"/>
      <c r="T57" s="522"/>
      <c r="U57" s="522"/>
      <c r="V57" s="522"/>
      <c r="W57" s="522"/>
      <c r="X57" s="522"/>
      <c r="Y57" s="87"/>
    </row>
    <row r="58" spans="1:25" ht="15" hidden="1" customHeight="1">
      <c r="A58" s="54"/>
      <c r="B58" s="106"/>
      <c r="C58" s="105"/>
      <c r="D58" s="89"/>
      <c r="E58" s="502" t="s">
        <v>506</v>
      </c>
      <c r="F58" s="502"/>
      <c r="G58" s="502"/>
      <c r="H58" s="502"/>
      <c r="I58" s="502"/>
      <c r="J58" s="502"/>
      <c r="K58" s="502"/>
      <c r="L58" s="502"/>
      <c r="M58" s="502"/>
      <c r="N58" s="502"/>
      <c r="O58" s="502"/>
      <c r="P58" s="502"/>
      <c r="Q58" s="502"/>
      <c r="R58" s="502"/>
      <c r="S58" s="502"/>
      <c r="T58" s="502"/>
      <c r="U58" s="502"/>
      <c r="V58" s="454"/>
      <c r="W58" s="454"/>
      <c r="X58" s="454"/>
      <c r="Y58" s="87"/>
    </row>
    <row r="59" spans="1:25" ht="15" hidden="1" customHeight="1">
      <c r="A59" s="54"/>
      <c r="B59" s="106"/>
      <c r="C59" s="105"/>
      <c r="D59" s="89"/>
      <c r="E59" s="507"/>
      <c r="F59" s="507"/>
      <c r="G59" s="507"/>
      <c r="H59" s="508"/>
      <c r="I59" s="508"/>
      <c r="J59" s="508"/>
      <c r="K59" s="508"/>
      <c r="L59" s="508"/>
      <c r="M59" s="508"/>
      <c r="N59" s="508"/>
      <c r="O59" s="508"/>
      <c r="P59" s="508"/>
      <c r="Q59" s="508"/>
      <c r="R59" s="508"/>
      <c r="S59" s="508"/>
      <c r="T59" s="508"/>
      <c r="U59" s="508"/>
      <c r="V59" s="508"/>
      <c r="W59" s="508"/>
      <c r="X59" s="508"/>
      <c r="Y59" s="87"/>
    </row>
    <row r="60" spans="1:25" ht="15" hidden="1" customHeight="1">
      <c r="A60" s="54"/>
      <c r="B60" s="106"/>
      <c r="C60" s="105"/>
      <c r="D60" s="89"/>
      <c r="E60" s="507"/>
      <c r="F60" s="507"/>
      <c r="G60" s="507"/>
      <c r="H60" s="508"/>
      <c r="I60" s="508"/>
      <c r="J60" s="508"/>
      <c r="K60" s="508"/>
      <c r="L60" s="508"/>
      <c r="M60" s="508"/>
      <c r="N60" s="508"/>
      <c r="O60" s="508"/>
      <c r="P60" s="508"/>
      <c r="Q60" s="508"/>
      <c r="R60" s="508"/>
      <c r="S60" s="508"/>
      <c r="T60" s="508"/>
      <c r="U60" s="508"/>
      <c r="V60" s="508"/>
      <c r="W60" s="508"/>
      <c r="X60" s="508"/>
      <c r="Y60" s="87"/>
    </row>
    <row r="61" spans="1:25" ht="15" hidden="1">
      <c r="A61" s="54"/>
      <c r="B61" s="106"/>
      <c r="C61" s="105"/>
      <c r="D61" s="89"/>
      <c r="E61" s="98"/>
      <c r="F61" s="96"/>
      <c r="G61" s="97"/>
      <c r="H61" s="506"/>
      <c r="I61" s="506"/>
      <c r="J61" s="506"/>
      <c r="K61" s="506"/>
      <c r="L61" s="506"/>
      <c r="M61" s="506"/>
      <c r="N61" s="506"/>
      <c r="O61" s="506"/>
      <c r="P61" s="506"/>
      <c r="Q61" s="506"/>
      <c r="R61" s="506"/>
      <c r="S61" s="506"/>
      <c r="T61" s="506"/>
      <c r="U61" s="506"/>
      <c r="V61" s="506"/>
      <c r="W61" s="506"/>
      <c r="X61" s="506"/>
      <c r="Y61" s="87"/>
    </row>
    <row r="62" spans="1:25" ht="27.75" hidden="1" customHeight="1">
      <c r="A62" s="54"/>
      <c r="B62" s="106"/>
      <c r="C62" s="105"/>
      <c r="D62" s="89"/>
      <c r="E62" s="88"/>
      <c r="F62" s="88"/>
      <c r="G62" s="88"/>
      <c r="H62" s="88"/>
      <c r="I62" s="88"/>
      <c r="J62" s="88"/>
      <c r="K62" s="88"/>
      <c r="L62" s="88"/>
      <c r="M62" s="88"/>
      <c r="N62" s="88"/>
      <c r="O62" s="88"/>
      <c r="P62" s="88"/>
      <c r="Q62" s="88"/>
      <c r="R62" s="88"/>
      <c r="S62" s="88"/>
      <c r="T62" s="88"/>
      <c r="U62" s="88"/>
      <c r="V62" s="88"/>
      <c r="W62" s="88"/>
      <c r="X62" s="88"/>
      <c r="Y62" s="87"/>
    </row>
    <row r="63" spans="1:25" ht="15" hidden="1">
      <c r="A63" s="54"/>
      <c r="B63" s="106"/>
      <c r="C63" s="105"/>
      <c r="D63" s="89"/>
      <c r="E63" s="88"/>
      <c r="F63" s="88"/>
      <c r="G63" s="88"/>
      <c r="H63" s="88"/>
      <c r="I63" s="88"/>
      <c r="J63" s="88"/>
      <c r="K63" s="88"/>
      <c r="L63" s="88"/>
      <c r="M63" s="88"/>
      <c r="N63" s="88"/>
      <c r="O63" s="88"/>
      <c r="P63" s="88"/>
      <c r="Q63" s="88"/>
      <c r="R63" s="88"/>
      <c r="S63" s="88"/>
      <c r="T63" s="88"/>
      <c r="U63" s="88"/>
      <c r="V63" s="88"/>
      <c r="W63" s="88"/>
      <c r="X63" s="88"/>
      <c r="Y63" s="87"/>
    </row>
    <row r="64" spans="1:25" ht="15" hidden="1">
      <c r="A64" s="54"/>
      <c r="B64" s="106"/>
      <c r="C64" s="105"/>
      <c r="D64" s="89"/>
      <c r="E64" s="88"/>
      <c r="F64" s="88"/>
      <c r="G64" s="88"/>
      <c r="H64" s="88"/>
      <c r="I64" s="88"/>
      <c r="J64" s="88"/>
      <c r="K64" s="88"/>
      <c r="L64" s="88"/>
      <c r="M64" s="88"/>
      <c r="N64" s="88"/>
      <c r="O64" s="88"/>
      <c r="P64" s="88"/>
      <c r="Q64" s="88"/>
      <c r="R64" s="88"/>
      <c r="S64" s="88"/>
      <c r="T64" s="88"/>
      <c r="U64" s="88"/>
      <c r="V64" s="88"/>
      <c r="W64" s="88"/>
      <c r="X64" s="88"/>
      <c r="Y64" s="87"/>
    </row>
    <row r="65" spans="1:25" ht="15" hidden="1">
      <c r="A65" s="54"/>
      <c r="B65" s="106"/>
      <c r="C65" s="105"/>
      <c r="D65" s="89"/>
      <c r="E65" s="88"/>
      <c r="F65" s="88"/>
      <c r="G65" s="88"/>
      <c r="H65" s="88"/>
      <c r="I65" s="88"/>
      <c r="J65" s="88"/>
      <c r="K65" s="88"/>
      <c r="L65" s="88"/>
      <c r="M65" s="88"/>
      <c r="N65" s="88"/>
      <c r="O65" s="88"/>
      <c r="P65" s="88"/>
      <c r="Q65" s="88"/>
      <c r="R65" s="88"/>
      <c r="S65" s="88"/>
      <c r="T65" s="88"/>
      <c r="U65" s="88"/>
      <c r="V65" s="88"/>
      <c r="W65" s="88"/>
      <c r="X65" s="88"/>
      <c r="Y65" s="87"/>
    </row>
    <row r="66" spans="1:25" ht="15" hidden="1">
      <c r="A66" s="54"/>
      <c r="B66" s="106"/>
      <c r="C66" s="105"/>
      <c r="D66" s="89"/>
      <c r="E66" s="88"/>
      <c r="F66" s="88"/>
      <c r="G66" s="88"/>
      <c r="H66" s="88"/>
      <c r="I66" s="88"/>
      <c r="J66" s="88"/>
      <c r="K66" s="88"/>
      <c r="L66" s="88"/>
      <c r="M66" s="88"/>
      <c r="N66" s="88"/>
      <c r="O66" s="88"/>
      <c r="P66" s="88"/>
      <c r="Q66" s="88"/>
      <c r="R66" s="88"/>
      <c r="S66" s="88"/>
      <c r="T66" s="88"/>
      <c r="U66" s="88"/>
      <c r="V66" s="88"/>
      <c r="W66" s="88"/>
      <c r="X66" s="88"/>
      <c r="Y66" s="87"/>
    </row>
    <row r="67" spans="1:25" ht="53.25" hidden="1" customHeight="1">
      <c r="A67" s="54"/>
      <c r="B67" s="106"/>
      <c r="C67" s="105"/>
      <c r="D67" s="89"/>
      <c r="E67" s="88"/>
      <c r="F67" s="88"/>
      <c r="G67" s="88"/>
      <c r="H67" s="88"/>
      <c r="I67" s="88"/>
      <c r="J67" s="88"/>
      <c r="K67" s="88"/>
      <c r="L67" s="88"/>
      <c r="M67" s="88"/>
      <c r="N67" s="88"/>
      <c r="O67" s="88"/>
      <c r="P67" s="88"/>
      <c r="Q67" s="88"/>
      <c r="R67" s="88"/>
      <c r="S67" s="88"/>
      <c r="T67" s="88"/>
      <c r="U67" s="88"/>
      <c r="V67" s="88"/>
      <c r="W67" s="88"/>
      <c r="X67" s="88"/>
      <c r="Y67" s="87"/>
    </row>
    <row r="68" spans="1:25" ht="15" hidden="1">
      <c r="A68" s="54"/>
      <c r="B68" s="106"/>
      <c r="C68" s="105"/>
      <c r="D68" s="94"/>
      <c r="E68" s="93"/>
      <c r="F68" s="93"/>
      <c r="G68" s="93"/>
      <c r="H68" s="93"/>
      <c r="I68" s="93"/>
      <c r="J68" s="93"/>
      <c r="K68" s="93"/>
      <c r="L68" s="93"/>
      <c r="M68" s="93"/>
      <c r="N68" s="93"/>
      <c r="O68" s="93"/>
      <c r="P68" s="93"/>
      <c r="Q68" s="93"/>
      <c r="R68" s="93"/>
      <c r="S68" s="93"/>
      <c r="T68" s="93"/>
      <c r="U68" s="93"/>
      <c r="V68" s="93"/>
      <c r="W68" s="93"/>
      <c r="X68" s="93"/>
      <c r="Y68" s="87"/>
    </row>
    <row r="69" spans="1:25" ht="15" hidden="1">
      <c r="A69" s="54"/>
      <c r="B69" s="106"/>
      <c r="C69" s="105"/>
      <c r="D69" s="94"/>
      <c r="E69" s="93"/>
      <c r="F69" s="93"/>
      <c r="G69" s="93"/>
      <c r="H69" s="93"/>
      <c r="I69" s="93"/>
      <c r="J69" s="93"/>
      <c r="K69" s="93"/>
      <c r="L69" s="93"/>
      <c r="M69" s="93"/>
      <c r="N69" s="93"/>
      <c r="O69" s="93"/>
      <c r="P69" s="93"/>
      <c r="Q69" s="93"/>
      <c r="R69" s="93"/>
      <c r="S69" s="93"/>
      <c r="T69" s="93"/>
      <c r="U69" s="93"/>
      <c r="V69" s="93"/>
      <c r="W69" s="93"/>
      <c r="X69" s="93"/>
      <c r="Y69" s="87"/>
    </row>
    <row r="70" spans="1:25" ht="15" hidden="1">
      <c r="A70" s="54"/>
      <c r="B70" s="106"/>
      <c r="C70" s="105"/>
      <c r="D70" s="89"/>
      <c r="E70" s="502" t="s">
        <v>507</v>
      </c>
      <c r="F70" s="502"/>
      <c r="G70" s="502"/>
      <c r="H70" s="502"/>
      <c r="I70" s="502"/>
      <c r="J70" s="502"/>
      <c r="K70" s="502"/>
      <c r="L70" s="502"/>
      <c r="M70" s="502"/>
      <c r="N70" s="502"/>
      <c r="O70" s="502"/>
      <c r="P70" s="502"/>
      <c r="Q70" s="502"/>
      <c r="R70" s="502"/>
      <c r="S70" s="502"/>
      <c r="T70" s="502"/>
      <c r="U70" s="454"/>
      <c r="V70" s="450"/>
      <c r="W70" s="450"/>
      <c r="X70" s="450"/>
      <c r="Y70" s="87"/>
    </row>
    <row r="71" spans="1:25" ht="15" hidden="1">
      <c r="A71" s="54"/>
      <c r="B71" s="106"/>
      <c r="C71" s="105"/>
      <c r="D71" s="89"/>
      <c r="E71" s="503" t="s">
        <v>508</v>
      </c>
      <c r="F71" s="503"/>
      <c r="G71" s="503"/>
      <c r="H71" s="503"/>
      <c r="I71" s="503"/>
      <c r="J71" s="503"/>
      <c r="K71" s="503"/>
      <c r="L71" s="503"/>
      <c r="M71" s="503"/>
      <c r="N71" s="503"/>
      <c r="O71" s="503"/>
      <c r="P71" s="503"/>
      <c r="Q71" s="503"/>
      <c r="R71" s="503"/>
      <c r="S71" s="503"/>
      <c r="T71" s="503"/>
      <c r="U71" s="451"/>
      <c r="V71" s="451"/>
      <c r="W71" s="451"/>
      <c r="X71" s="451"/>
      <c r="Y71" s="87"/>
    </row>
    <row r="72" spans="1:25" ht="15" hidden="1">
      <c r="A72" s="54"/>
      <c r="B72" s="106"/>
      <c r="C72" s="105"/>
      <c r="D72" s="89"/>
      <c r="E72" s="83"/>
      <c r="F72" s="448"/>
      <c r="G72" s="448"/>
      <c r="H72" s="448"/>
      <c r="I72" s="448"/>
      <c r="J72" s="448"/>
      <c r="K72" s="448"/>
      <c r="L72" s="448"/>
      <c r="M72" s="448"/>
      <c r="N72" s="448"/>
      <c r="O72" s="448"/>
      <c r="P72" s="448"/>
      <c r="Q72" s="448"/>
      <c r="R72" s="448"/>
      <c r="S72" s="448"/>
      <c r="T72" s="448"/>
      <c r="U72" s="448"/>
      <c r="V72" s="448"/>
      <c r="W72" s="448"/>
      <c r="X72" s="448"/>
      <c r="Y72" s="87"/>
    </row>
    <row r="73" spans="1:25" ht="15" hidden="1" customHeight="1">
      <c r="A73" s="54"/>
      <c r="B73" s="106"/>
      <c r="C73" s="105"/>
      <c r="D73" s="89"/>
      <c r="E73" s="83"/>
      <c r="F73" s="449"/>
      <c r="G73" s="449"/>
      <c r="H73" s="449"/>
      <c r="I73" s="449"/>
      <c r="J73" s="449"/>
      <c r="K73" s="449"/>
      <c r="L73" s="449"/>
      <c r="M73" s="449"/>
      <c r="N73" s="449"/>
      <c r="O73" s="449"/>
      <c r="P73" s="449"/>
      <c r="Q73" s="449"/>
      <c r="R73" s="449"/>
      <c r="S73" s="449"/>
      <c r="T73" s="449"/>
      <c r="U73" s="449"/>
      <c r="V73" s="449"/>
      <c r="W73" s="449"/>
      <c r="X73" s="449"/>
      <c r="Y73" s="87"/>
    </row>
    <row r="74" spans="1:25" ht="15" hidden="1">
      <c r="A74" s="54"/>
      <c r="B74" s="106"/>
      <c r="C74" s="105"/>
      <c r="D74" s="89"/>
      <c r="E74" s="83"/>
      <c r="F74" s="448"/>
      <c r="G74" s="448"/>
      <c r="H74" s="448"/>
      <c r="I74" s="448"/>
      <c r="J74" s="448"/>
      <c r="K74" s="448"/>
      <c r="L74" s="448"/>
      <c r="M74" s="448"/>
      <c r="N74" s="448"/>
      <c r="O74" s="448"/>
      <c r="P74" s="448"/>
      <c r="Q74" s="448"/>
      <c r="R74" s="448"/>
      <c r="S74" s="448"/>
      <c r="T74" s="448"/>
      <c r="U74" s="448"/>
      <c r="V74" s="448"/>
      <c r="W74" s="448"/>
      <c r="X74" s="448"/>
      <c r="Y74" s="87"/>
    </row>
    <row r="75" spans="1:25" ht="15" hidden="1" customHeight="1">
      <c r="A75" s="54"/>
      <c r="B75" s="106"/>
      <c r="C75" s="105"/>
      <c r="D75" s="89"/>
      <c r="E75" s="83"/>
      <c r="F75" s="449"/>
      <c r="G75" s="449"/>
      <c r="H75" s="449"/>
      <c r="I75" s="449"/>
      <c r="J75" s="449"/>
      <c r="K75" s="449"/>
      <c r="L75" s="449"/>
      <c r="M75" s="449"/>
      <c r="N75" s="449"/>
      <c r="O75" s="449"/>
      <c r="P75" s="449"/>
      <c r="Q75" s="449"/>
      <c r="R75" s="449"/>
      <c r="S75" s="449"/>
      <c r="T75" s="449"/>
      <c r="U75" s="449"/>
      <c r="V75" s="449"/>
      <c r="W75" s="449"/>
      <c r="X75" s="449"/>
      <c r="Y75" s="87"/>
    </row>
    <row r="76" spans="1:25" ht="8.1" hidden="1" customHeight="1">
      <c r="A76" s="54"/>
      <c r="B76" s="106"/>
      <c r="C76" s="105"/>
      <c r="D76" s="89"/>
      <c r="E76" s="452"/>
      <c r="F76" s="452"/>
      <c r="G76" s="452"/>
      <c r="H76" s="452"/>
      <c r="I76" s="452"/>
      <c r="J76" s="452"/>
      <c r="K76" s="452"/>
      <c r="L76" s="452"/>
      <c r="M76" s="452"/>
      <c r="N76" s="452"/>
      <c r="O76" s="452"/>
      <c r="P76" s="452"/>
      <c r="Q76" s="452"/>
      <c r="R76" s="452"/>
      <c r="S76" s="452"/>
      <c r="T76" s="452"/>
      <c r="U76" s="452"/>
      <c r="V76" s="452"/>
      <c r="W76" s="452"/>
      <c r="X76" s="452"/>
      <c r="Y76" s="87"/>
    </row>
    <row r="77" spans="1:25" ht="15" hidden="1">
      <c r="A77" s="54"/>
      <c r="B77" s="106"/>
      <c r="C77" s="105"/>
      <c r="D77" s="89"/>
      <c r="E77" s="453"/>
      <c r="F77" s="453"/>
      <c r="G77" s="453"/>
      <c r="H77" s="453"/>
      <c r="I77" s="453"/>
      <c r="J77" s="453"/>
      <c r="K77" s="453"/>
      <c r="L77" s="453"/>
      <c r="M77" s="453"/>
      <c r="N77" s="453"/>
      <c r="O77" s="453"/>
      <c r="P77" s="453"/>
      <c r="Q77" s="453"/>
      <c r="R77" s="453"/>
      <c r="S77" s="453"/>
      <c r="T77" s="453"/>
      <c r="U77" s="453"/>
      <c r="V77" s="453"/>
      <c r="W77" s="453"/>
      <c r="X77" s="453"/>
      <c r="Y77" s="87"/>
    </row>
    <row r="78" spans="1:25" ht="15" hidden="1">
      <c r="A78" s="54"/>
      <c r="B78" s="106"/>
      <c r="C78" s="105"/>
      <c r="D78" s="89"/>
      <c r="E78" s="453"/>
      <c r="F78" s="453"/>
      <c r="G78" s="453"/>
      <c r="H78" s="453"/>
      <c r="I78" s="453"/>
      <c r="J78" s="453"/>
      <c r="K78" s="453"/>
      <c r="L78" s="453"/>
      <c r="M78" s="453"/>
      <c r="N78" s="453"/>
      <c r="O78" s="453"/>
      <c r="P78" s="453"/>
      <c r="Q78" s="453"/>
      <c r="R78" s="453"/>
      <c r="S78" s="453"/>
      <c r="T78" s="453"/>
      <c r="U78" s="453"/>
      <c r="V78" s="453"/>
      <c r="W78" s="453"/>
      <c r="X78" s="453"/>
      <c r="Y78" s="87"/>
    </row>
    <row r="79" spans="1:25" ht="15" hidden="1">
      <c r="A79" s="54"/>
      <c r="B79" s="106"/>
      <c r="C79" s="105"/>
      <c r="D79" s="89"/>
      <c r="E79" s="453"/>
      <c r="F79" s="453"/>
      <c r="G79" s="453"/>
      <c r="H79" s="453"/>
      <c r="I79" s="453"/>
      <c r="J79" s="453"/>
      <c r="K79" s="453"/>
      <c r="L79" s="453"/>
      <c r="M79" s="453"/>
      <c r="N79" s="453"/>
      <c r="O79" s="453"/>
      <c r="P79" s="453"/>
      <c r="Q79" s="453"/>
      <c r="R79" s="453"/>
      <c r="S79" s="453"/>
      <c r="T79" s="453"/>
      <c r="U79" s="453"/>
      <c r="V79" s="453"/>
      <c r="W79" s="453"/>
      <c r="X79" s="453"/>
      <c r="Y79" s="87"/>
    </row>
    <row r="80" spans="1:25" ht="15" hidden="1">
      <c r="A80" s="54"/>
      <c r="B80" s="106"/>
      <c r="C80" s="105"/>
      <c r="D80" s="89"/>
      <c r="E80" s="453"/>
      <c r="F80" s="453"/>
      <c r="G80" s="453"/>
      <c r="H80" s="453"/>
      <c r="I80" s="453"/>
      <c r="J80" s="453"/>
      <c r="K80" s="453"/>
      <c r="L80" s="453"/>
      <c r="M80" s="453"/>
      <c r="N80" s="453"/>
      <c r="O80" s="453"/>
      <c r="P80" s="453"/>
      <c r="Q80" s="453"/>
      <c r="R80" s="453"/>
      <c r="S80" s="453"/>
      <c r="T80" s="453"/>
      <c r="U80" s="453"/>
      <c r="V80" s="453"/>
      <c r="W80" s="453"/>
      <c r="X80" s="453"/>
      <c r="Y80" s="87"/>
    </row>
    <row r="81" spans="1:25" ht="15" hidden="1">
      <c r="A81" s="54"/>
      <c r="B81" s="106"/>
      <c r="C81" s="105"/>
      <c r="D81" s="89"/>
      <c r="E81" s="453"/>
      <c r="F81" s="453"/>
      <c r="G81" s="453"/>
      <c r="H81" s="453"/>
      <c r="I81" s="453"/>
      <c r="J81" s="453"/>
      <c r="K81" s="453"/>
      <c r="L81" s="453"/>
      <c r="M81" s="453"/>
      <c r="N81" s="453"/>
      <c r="O81" s="453"/>
      <c r="P81" s="453"/>
      <c r="Q81" s="453"/>
      <c r="R81" s="453"/>
      <c r="S81" s="453"/>
      <c r="T81" s="453"/>
      <c r="U81" s="453"/>
      <c r="V81" s="453"/>
      <c r="W81" s="453"/>
      <c r="X81" s="453"/>
      <c r="Y81" s="87"/>
    </row>
    <row r="82" spans="1:25" ht="15" hidden="1">
      <c r="A82" s="54"/>
      <c r="B82" s="106"/>
      <c r="C82" s="105"/>
      <c r="D82" s="89"/>
      <c r="E82" s="453"/>
      <c r="F82" s="453"/>
      <c r="G82" s="453"/>
      <c r="H82" s="453"/>
      <c r="I82" s="453"/>
      <c r="J82" s="453"/>
      <c r="K82" s="453"/>
      <c r="L82" s="453"/>
      <c r="M82" s="453"/>
      <c r="N82" s="453"/>
      <c r="O82" s="453"/>
      <c r="P82" s="453"/>
      <c r="Q82" s="453"/>
      <c r="R82" s="453"/>
      <c r="S82" s="453"/>
      <c r="T82" s="453"/>
      <c r="U82" s="453"/>
      <c r="V82" s="453"/>
      <c r="W82" s="453"/>
      <c r="X82" s="453"/>
      <c r="Y82" s="87"/>
    </row>
    <row r="83" spans="1:25" ht="15" hidden="1">
      <c r="A83" s="54"/>
      <c r="B83" s="106"/>
      <c r="C83" s="105"/>
      <c r="D83" s="89"/>
      <c r="E83" s="453"/>
      <c r="F83" s="453"/>
      <c r="G83" s="453"/>
      <c r="H83" s="453"/>
      <c r="I83" s="453"/>
      <c r="J83" s="453"/>
      <c r="K83" s="453"/>
      <c r="L83" s="453"/>
      <c r="M83" s="453"/>
      <c r="N83" s="453"/>
      <c r="O83" s="453"/>
      <c r="P83" s="453"/>
      <c r="Q83" s="453"/>
      <c r="R83" s="453"/>
      <c r="S83" s="453"/>
      <c r="T83" s="453"/>
      <c r="U83" s="453"/>
      <c r="V83" s="453"/>
      <c r="W83" s="453"/>
      <c r="X83" s="453"/>
      <c r="Y83" s="87"/>
    </row>
    <row r="84" spans="1:25" ht="15" hidden="1">
      <c r="A84" s="54"/>
      <c r="B84" s="106"/>
      <c r="C84" s="105"/>
      <c r="D84" s="89"/>
      <c r="E84" s="454"/>
      <c r="F84" s="454"/>
      <c r="G84" s="454"/>
      <c r="H84" s="454"/>
      <c r="I84" s="454"/>
      <c r="J84" s="454"/>
      <c r="K84" s="454"/>
      <c r="L84" s="454"/>
      <c r="M84" s="454"/>
      <c r="N84" s="454"/>
      <c r="O84" s="454"/>
      <c r="P84" s="454"/>
      <c r="Q84" s="454"/>
      <c r="R84" s="454"/>
      <c r="S84" s="454"/>
      <c r="T84" s="454"/>
      <c r="U84" s="454"/>
      <c r="V84" s="454"/>
      <c r="W84" s="454"/>
      <c r="X84" s="454"/>
      <c r="Y84" s="87"/>
    </row>
    <row r="85" spans="1:25" ht="15" hidden="1">
      <c r="A85" s="54"/>
      <c r="B85" s="106"/>
      <c r="C85" s="105"/>
      <c r="D85" s="89"/>
      <c r="E85" s="455"/>
      <c r="F85" s="455"/>
      <c r="G85" s="455"/>
      <c r="H85" s="455"/>
      <c r="I85" s="455"/>
      <c r="J85" s="455"/>
      <c r="K85" s="455"/>
      <c r="L85" s="455"/>
      <c r="M85" s="455"/>
      <c r="N85" s="455"/>
      <c r="O85" s="455"/>
      <c r="P85" s="455"/>
      <c r="Q85" s="455"/>
      <c r="R85" s="455"/>
      <c r="S85" s="455"/>
      <c r="T85" s="455"/>
      <c r="U85" s="455"/>
      <c r="V85" s="455"/>
      <c r="W85" s="455"/>
      <c r="X85" s="455"/>
      <c r="Y85" s="87"/>
    </row>
    <row r="86" spans="1:25" ht="15" hidden="1">
      <c r="A86" s="54"/>
      <c r="B86" s="106"/>
      <c r="C86" s="105"/>
      <c r="D86" s="89"/>
      <c r="E86" s="506"/>
      <c r="F86" s="506"/>
      <c r="G86" s="506"/>
      <c r="H86" s="509"/>
      <c r="I86" s="510"/>
      <c r="J86" s="510"/>
      <c r="K86" s="510"/>
      <c r="L86" s="510"/>
      <c r="M86" s="510"/>
      <c r="N86" s="510"/>
      <c r="O86" s="510"/>
      <c r="P86" s="510"/>
      <c r="Q86" s="510"/>
      <c r="R86" s="510"/>
      <c r="S86" s="510"/>
      <c r="T86" s="510"/>
      <c r="U86" s="510"/>
      <c r="V86" s="510"/>
      <c r="W86" s="510"/>
      <c r="X86" s="510"/>
      <c r="Y86" s="87"/>
    </row>
    <row r="87" spans="1:25" ht="15" hidden="1" customHeight="1">
      <c r="A87" s="54"/>
      <c r="B87" s="106"/>
      <c r="C87" s="105"/>
      <c r="D87" s="89"/>
      <c r="E87" s="507"/>
      <c r="F87" s="507"/>
      <c r="G87" s="507"/>
      <c r="H87" s="511"/>
      <c r="I87" s="511"/>
      <c r="J87" s="511"/>
      <c r="K87" s="511"/>
      <c r="L87" s="511"/>
      <c r="M87" s="511"/>
      <c r="N87" s="511"/>
      <c r="O87" s="511"/>
      <c r="P87" s="511"/>
      <c r="Q87" s="511"/>
      <c r="R87" s="511"/>
      <c r="S87" s="511"/>
      <c r="T87" s="511"/>
      <c r="U87" s="511"/>
      <c r="V87" s="511"/>
      <c r="W87" s="511"/>
      <c r="X87" s="511"/>
      <c r="Y87" s="87"/>
    </row>
    <row r="88" spans="1:25" ht="15" hidden="1" customHeight="1">
      <c r="A88" s="54"/>
      <c r="B88" s="106"/>
      <c r="C88" s="105"/>
      <c r="D88" s="89"/>
      <c r="E88" s="507"/>
      <c r="F88" s="507"/>
      <c r="G88" s="507"/>
      <c r="H88" s="511"/>
      <c r="I88" s="511"/>
      <c r="J88" s="511"/>
      <c r="K88" s="511"/>
      <c r="L88" s="511"/>
      <c r="M88" s="511"/>
      <c r="N88" s="511"/>
      <c r="O88" s="511"/>
      <c r="P88" s="511"/>
      <c r="Q88" s="511"/>
      <c r="R88" s="511"/>
      <c r="S88" s="511"/>
      <c r="T88" s="511"/>
      <c r="U88" s="511"/>
      <c r="V88" s="511"/>
      <c r="W88" s="511"/>
      <c r="X88" s="511"/>
      <c r="Y88" s="87"/>
    </row>
    <row r="89" spans="1:25" ht="15" hidden="1" customHeight="1">
      <c r="A89" s="54"/>
      <c r="B89" s="106"/>
      <c r="C89" s="105"/>
      <c r="D89" s="89"/>
      <c r="E89" s="98"/>
      <c r="F89" s="96"/>
      <c r="G89" s="97"/>
      <c r="H89" s="506"/>
      <c r="I89" s="506"/>
      <c r="J89" s="506"/>
      <c r="K89" s="506"/>
      <c r="L89" s="506"/>
      <c r="M89" s="506"/>
      <c r="N89" s="506"/>
      <c r="O89" s="506"/>
      <c r="P89" s="506"/>
      <c r="Q89" s="506"/>
      <c r="R89" s="506"/>
      <c r="S89" s="506"/>
      <c r="T89" s="506"/>
      <c r="U89" s="506"/>
      <c r="V89" s="506"/>
      <c r="W89" s="506"/>
      <c r="X89" s="506"/>
      <c r="Y89" s="87"/>
    </row>
    <row r="90" spans="1:25" ht="15" hidden="1">
      <c r="A90" s="54"/>
      <c r="B90" s="106"/>
      <c r="C90" s="105"/>
      <c r="D90" s="89"/>
      <c r="E90" s="88"/>
      <c r="F90" s="88"/>
      <c r="G90" s="88"/>
      <c r="H90" s="95"/>
      <c r="I90" s="95"/>
      <c r="J90" s="95"/>
      <c r="K90" s="95"/>
      <c r="L90" s="95"/>
      <c r="M90" s="95"/>
      <c r="N90" s="95"/>
      <c r="O90" s="95"/>
      <c r="P90" s="95"/>
      <c r="Q90" s="95"/>
      <c r="R90" s="95"/>
      <c r="S90" s="95"/>
      <c r="T90" s="95"/>
      <c r="U90" s="95"/>
      <c r="V90" s="95"/>
      <c r="W90" s="88"/>
      <c r="X90" s="88"/>
      <c r="Y90" s="87"/>
    </row>
    <row r="91" spans="1:25" ht="15" hidden="1">
      <c r="A91" s="54"/>
      <c r="B91" s="106"/>
      <c r="C91" s="105"/>
      <c r="D91" s="89"/>
      <c r="E91" s="88"/>
      <c r="F91" s="88"/>
      <c r="G91" s="88"/>
      <c r="H91" s="88"/>
      <c r="I91" s="88"/>
      <c r="J91" s="88"/>
      <c r="K91" s="88"/>
      <c r="L91" s="88"/>
      <c r="M91" s="88"/>
      <c r="N91" s="88"/>
      <c r="O91" s="88"/>
      <c r="P91" s="88"/>
      <c r="Q91" s="88"/>
      <c r="R91" s="88"/>
      <c r="S91" s="88"/>
      <c r="T91" s="88"/>
      <c r="U91" s="88"/>
      <c r="V91" s="88"/>
      <c r="W91" s="88"/>
      <c r="X91" s="88"/>
      <c r="Y91" s="87"/>
    </row>
    <row r="92" spans="1:25" ht="15" hidden="1">
      <c r="A92" s="54"/>
      <c r="B92" s="106"/>
      <c r="C92" s="105"/>
      <c r="D92" s="89"/>
      <c r="E92" s="88"/>
      <c r="F92" s="88"/>
      <c r="G92" s="88"/>
      <c r="H92" s="88"/>
      <c r="I92" s="88"/>
      <c r="J92" s="88"/>
      <c r="K92" s="88"/>
      <c r="L92" s="88"/>
      <c r="M92" s="88"/>
      <c r="N92" s="88"/>
      <c r="O92" s="88"/>
      <c r="P92" s="88"/>
      <c r="Q92" s="88"/>
      <c r="R92" s="88"/>
      <c r="S92" s="88"/>
      <c r="T92" s="88"/>
      <c r="U92" s="88"/>
      <c r="V92" s="88"/>
      <c r="W92" s="88"/>
      <c r="X92" s="88"/>
      <c r="Y92" s="87"/>
    </row>
    <row r="93" spans="1:25" ht="15" hidden="1">
      <c r="A93" s="54"/>
      <c r="B93" s="106"/>
      <c r="C93" s="105"/>
      <c r="D93" s="89"/>
      <c r="E93" s="88"/>
      <c r="F93" s="88"/>
      <c r="G93" s="88"/>
      <c r="H93" s="88"/>
      <c r="I93" s="88"/>
      <c r="J93" s="88"/>
      <c r="K93" s="88"/>
      <c r="L93" s="88"/>
      <c r="M93" s="88"/>
      <c r="N93" s="88"/>
      <c r="O93" s="88"/>
      <c r="P93" s="88"/>
      <c r="Q93" s="88"/>
      <c r="R93" s="88"/>
      <c r="S93" s="88"/>
      <c r="T93" s="88"/>
      <c r="U93" s="88"/>
      <c r="V93" s="88"/>
      <c r="W93" s="88"/>
      <c r="X93" s="88"/>
      <c r="Y93" s="87"/>
    </row>
    <row r="94" spans="1:25" ht="15" hidden="1">
      <c r="A94" s="54"/>
      <c r="B94" s="106"/>
      <c r="C94" s="105"/>
      <c r="D94" s="89"/>
      <c r="E94" s="88"/>
      <c r="F94" s="88"/>
      <c r="G94" s="88"/>
      <c r="H94" s="88"/>
      <c r="I94" s="88"/>
      <c r="J94" s="88"/>
      <c r="K94" s="88"/>
      <c r="L94" s="88"/>
      <c r="M94" s="88"/>
      <c r="N94" s="88"/>
      <c r="O94" s="88"/>
      <c r="P94" s="88"/>
      <c r="Q94" s="88"/>
      <c r="R94" s="88"/>
      <c r="S94" s="88"/>
      <c r="T94" s="88"/>
      <c r="U94" s="88"/>
      <c r="V94" s="88"/>
      <c r="W94" s="88"/>
      <c r="X94" s="88"/>
      <c r="Y94" s="87"/>
    </row>
    <row r="95" spans="1:25" ht="15" hidden="1">
      <c r="A95" s="54"/>
      <c r="B95" s="106"/>
      <c r="C95" s="105"/>
      <c r="D95" s="89"/>
      <c r="E95" s="88"/>
      <c r="F95" s="88"/>
      <c r="G95" s="88"/>
      <c r="H95" s="88"/>
      <c r="I95" s="88"/>
      <c r="J95" s="88"/>
      <c r="K95" s="88"/>
      <c r="L95" s="88"/>
      <c r="M95" s="88"/>
      <c r="N95" s="88"/>
      <c r="O95" s="88"/>
      <c r="P95" s="88"/>
      <c r="Q95" s="88"/>
      <c r="R95" s="88"/>
      <c r="S95" s="88"/>
      <c r="T95" s="88"/>
      <c r="U95" s="88"/>
      <c r="V95" s="88"/>
      <c r="W95" s="88"/>
      <c r="X95" s="88"/>
      <c r="Y95" s="87"/>
    </row>
    <row r="96" spans="1:25" ht="15" hidden="1">
      <c r="A96" s="54"/>
      <c r="B96" s="106"/>
      <c r="C96" s="105"/>
      <c r="D96" s="89"/>
      <c r="E96" s="88"/>
      <c r="F96" s="88"/>
      <c r="G96" s="88"/>
      <c r="H96" s="88"/>
      <c r="I96" s="88"/>
      <c r="J96" s="88"/>
      <c r="K96" s="88"/>
      <c r="L96" s="88"/>
      <c r="M96" s="88"/>
      <c r="N96" s="88"/>
      <c r="O96" s="88"/>
      <c r="P96" s="88"/>
      <c r="Q96" s="88"/>
      <c r="R96" s="88"/>
      <c r="S96" s="88"/>
      <c r="T96" s="88"/>
      <c r="U96" s="88"/>
      <c r="V96" s="88"/>
      <c r="W96" s="88"/>
      <c r="X96" s="88"/>
      <c r="Y96" s="87"/>
    </row>
    <row r="97" spans="1:27" ht="15" hidden="1">
      <c r="A97" s="54"/>
      <c r="B97" s="106"/>
      <c r="C97" s="105"/>
      <c r="D97" s="89"/>
      <c r="E97" s="88"/>
      <c r="F97" s="88"/>
      <c r="G97" s="88"/>
      <c r="H97" s="88"/>
      <c r="I97" s="88"/>
      <c r="J97" s="88"/>
      <c r="K97" s="88"/>
      <c r="L97" s="88"/>
      <c r="M97" s="88"/>
      <c r="N97" s="88"/>
      <c r="O97" s="88"/>
      <c r="P97" s="88"/>
      <c r="Q97" s="88"/>
      <c r="R97" s="88"/>
      <c r="S97" s="88"/>
      <c r="T97" s="88"/>
      <c r="U97" s="88"/>
      <c r="V97" s="88"/>
      <c r="W97" s="88"/>
      <c r="X97" s="88"/>
      <c r="Y97" s="87"/>
    </row>
    <row r="98" spans="1:27" ht="15" hidden="1">
      <c r="A98" s="54"/>
      <c r="B98" s="106"/>
      <c r="C98" s="105"/>
      <c r="D98" s="89"/>
      <c r="E98" s="88"/>
      <c r="F98" s="88"/>
      <c r="G98" s="88"/>
      <c r="H98" s="88"/>
      <c r="I98" s="88"/>
      <c r="J98" s="88"/>
      <c r="K98" s="88"/>
      <c r="L98" s="88"/>
      <c r="M98" s="88"/>
      <c r="N98" s="88"/>
      <c r="O98" s="88"/>
      <c r="P98" s="88"/>
      <c r="Q98" s="88"/>
      <c r="R98" s="88"/>
      <c r="S98" s="88"/>
      <c r="T98" s="88"/>
      <c r="U98" s="88"/>
      <c r="V98" s="88"/>
      <c r="W98" s="88"/>
      <c r="X98" s="88"/>
      <c r="Y98" s="87"/>
    </row>
    <row r="99" spans="1:27" ht="15" hidden="1">
      <c r="A99" s="54"/>
      <c r="B99" s="106"/>
      <c r="C99" s="105"/>
      <c r="D99" s="89"/>
      <c r="E99" s="88"/>
      <c r="F99" s="88"/>
      <c r="G99" s="88"/>
      <c r="H99" s="88"/>
      <c r="I99" s="88"/>
      <c r="J99" s="88"/>
      <c r="K99" s="88"/>
      <c r="L99" s="88"/>
      <c r="M99" s="88"/>
      <c r="N99" s="88"/>
      <c r="O99" s="88"/>
      <c r="P99" s="88"/>
      <c r="Q99" s="88"/>
      <c r="R99" s="88"/>
      <c r="S99" s="88"/>
      <c r="T99" s="88"/>
      <c r="U99" s="88"/>
      <c r="V99" s="88"/>
      <c r="W99" s="88"/>
      <c r="X99" s="88"/>
      <c r="Y99" s="87"/>
    </row>
    <row r="100" spans="1:27" ht="15" hidden="1">
      <c r="A100" s="54"/>
      <c r="B100" s="106"/>
      <c r="C100" s="105"/>
      <c r="D100" s="89"/>
      <c r="E100" s="88"/>
      <c r="F100" s="88"/>
      <c r="G100" s="88"/>
      <c r="H100" s="88"/>
      <c r="I100" s="88"/>
      <c r="J100" s="88"/>
      <c r="K100" s="88"/>
      <c r="L100" s="88"/>
      <c r="M100" s="88"/>
      <c r="N100" s="88"/>
      <c r="O100" s="88"/>
      <c r="P100" s="88"/>
      <c r="Q100" s="88"/>
      <c r="R100" s="88"/>
      <c r="S100" s="88"/>
      <c r="T100" s="88"/>
      <c r="U100" s="88"/>
      <c r="V100" s="88"/>
      <c r="W100" s="88"/>
      <c r="X100" s="88"/>
      <c r="Y100" s="87"/>
    </row>
    <row r="101" spans="1:27" ht="27" hidden="1" customHeight="1">
      <c r="A101" s="54"/>
      <c r="B101" s="106"/>
      <c r="C101" s="105"/>
      <c r="D101" s="94"/>
      <c r="E101" s="93"/>
      <c r="F101" s="93"/>
      <c r="G101" s="93"/>
      <c r="H101" s="93"/>
      <c r="I101" s="93"/>
      <c r="J101" s="93"/>
      <c r="K101" s="93"/>
      <c r="L101" s="93"/>
      <c r="M101" s="93"/>
      <c r="N101" s="93"/>
      <c r="O101" s="93"/>
      <c r="P101" s="93"/>
      <c r="Q101" s="93"/>
      <c r="R101" s="93"/>
      <c r="S101" s="93"/>
      <c r="T101" s="93"/>
      <c r="U101" s="93"/>
      <c r="V101" s="93"/>
      <c r="W101" s="93"/>
      <c r="X101" s="93"/>
      <c r="Y101" s="87"/>
    </row>
    <row r="102" spans="1:27" ht="15" hidden="1">
      <c r="A102" s="54"/>
      <c r="B102" s="106"/>
      <c r="C102" s="105"/>
      <c r="D102" s="94"/>
      <c r="Y102" s="87"/>
    </row>
    <row r="103" spans="1:27" ht="25.5" hidden="1" customHeight="1">
      <c r="A103" s="54"/>
      <c r="B103" s="106"/>
      <c r="C103" s="105"/>
      <c r="D103" s="89"/>
      <c r="E103" s="505" t="s">
        <v>177</v>
      </c>
      <c r="F103" s="505"/>
      <c r="G103" s="505"/>
      <c r="H103" s="505"/>
      <c r="I103" s="505"/>
      <c r="J103" s="505"/>
      <c r="K103" s="505"/>
      <c r="L103" s="505"/>
      <c r="M103" s="505"/>
      <c r="N103" s="505"/>
      <c r="O103" s="505"/>
      <c r="P103" s="505"/>
      <c r="Q103" s="505"/>
      <c r="R103" s="505"/>
      <c r="S103" s="505"/>
      <c r="T103" s="505"/>
      <c r="U103" s="505"/>
      <c r="V103" s="505"/>
      <c r="W103" s="505"/>
      <c r="X103" s="505"/>
      <c r="Y103" s="87"/>
    </row>
    <row r="104" spans="1:27" ht="15" hidden="1" customHeight="1">
      <c r="A104" s="54"/>
      <c r="B104" s="106"/>
      <c r="C104" s="105"/>
      <c r="D104" s="89"/>
      <c r="E104" s="88"/>
      <c r="F104" s="88"/>
      <c r="G104" s="88"/>
      <c r="H104" s="91"/>
      <c r="I104" s="91"/>
      <c r="J104" s="91"/>
      <c r="K104" s="91"/>
      <c r="L104" s="91"/>
      <c r="M104" s="91"/>
      <c r="N104" s="91"/>
      <c r="O104" s="90"/>
      <c r="P104" s="90"/>
      <c r="Q104" s="90"/>
      <c r="R104" s="90"/>
      <c r="S104" s="90"/>
      <c r="T104" s="90"/>
      <c r="U104" s="88"/>
      <c r="V104" s="88"/>
      <c r="W104" s="88"/>
      <c r="X104" s="88"/>
      <c r="Y104" s="87"/>
    </row>
    <row r="105" spans="1:27" ht="15" hidden="1" customHeight="1">
      <c r="A105" s="54"/>
      <c r="B105" s="106"/>
      <c r="C105" s="105"/>
      <c r="D105" s="89"/>
      <c r="E105" s="92"/>
      <c r="F105" s="504" t="s">
        <v>176</v>
      </c>
      <c r="G105" s="504"/>
      <c r="H105" s="504"/>
      <c r="I105" s="504"/>
      <c r="J105" s="504"/>
      <c r="K105" s="504"/>
      <c r="L105" s="504"/>
      <c r="M105" s="504"/>
      <c r="N105" s="504"/>
      <c r="O105" s="504"/>
      <c r="P105" s="504"/>
      <c r="Q105" s="504"/>
      <c r="R105" s="504"/>
      <c r="S105" s="504"/>
      <c r="T105" s="90"/>
      <c r="U105" s="88"/>
      <c r="V105" s="88"/>
      <c r="W105" s="88"/>
      <c r="X105" s="88"/>
      <c r="Y105" s="87"/>
      <c r="AA105" s="107" t="s">
        <v>174</v>
      </c>
    </row>
    <row r="106" spans="1:27" ht="15" hidden="1" customHeight="1">
      <c r="A106" s="54"/>
      <c r="B106" s="106"/>
      <c r="C106" s="105"/>
      <c r="D106" s="89"/>
      <c r="E106" s="88"/>
      <c r="F106" s="88"/>
      <c r="G106" s="88"/>
      <c r="H106" s="91"/>
      <c r="I106" s="91"/>
      <c r="J106" s="91"/>
      <c r="K106" s="91"/>
      <c r="L106" s="91"/>
      <c r="M106" s="91"/>
      <c r="N106" s="91"/>
      <c r="O106" s="90"/>
      <c r="P106" s="90"/>
      <c r="Q106" s="90"/>
      <c r="R106" s="90"/>
      <c r="S106" s="90"/>
      <c r="T106" s="90"/>
      <c r="U106" s="88"/>
      <c r="V106" s="88"/>
      <c r="W106" s="88"/>
      <c r="X106" s="88"/>
      <c r="Y106" s="87"/>
    </row>
    <row r="107" spans="1:27" ht="15" hidden="1">
      <c r="A107" s="54"/>
      <c r="B107" s="106"/>
      <c r="C107" s="105"/>
      <c r="D107" s="89"/>
      <c r="E107" s="88"/>
      <c r="F107" s="504" t="s">
        <v>175</v>
      </c>
      <c r="G107" s="504"/>
      <c r="H107" s="504"/>
      <c r="I107" s="504"/>
      <c r="J107" s="504"/>
      <c r="K107" s="504"/>
      <c r="L107" s="504"/>
      <c r="M107" s="504"/>
      <c r="N107" s="504"/>
      <c r="O107" s="504"/>
      <c r="P107" s="504"/>
      <c r="Q107" s="504"/>
      <c r="R107" s="504"/>
      <c r="S107" s="504"/>
      <c r="T107" s="504"/>
      <c r="U107" s="504"/>
      <c r="V107" s="504"/>
      <c r="W107" s="504"/>
      <c r="X107" s="504"/>
      <c r="Y107" s="87"/>
    </row>
    <row r="108" spans="1:27" ht="15" hidden="1">
      <c r="A108" s="54"/>
      <c r="B108" s="106"/>
      <c r="C108" s="105"/>
      <c r="D108" s="89"/>
      <c r="E108" s="88"/>
      <c r="F108" s="88"/>
      <c r="G108" s="88"/>
      <c r="H108" s="88"/>
      <c r="I108" s="88"/>
      <c r="J108" s="88"/>
      <c r="K108" s="88"/>
      <c r="L108" s="88"/>
      <c r="M108" s="88"/>
      <c r="N108" s="88"/>
      <c r="O108" s="88"/>
      <c r="P108" s="88"/>
      <c r="Q108" s="88"/>
      <c r="R108" s="88"/>
      <c r="S108" s="88"/>
      <c r="T108" s="88"/>
      <c r="U108" s="88"/>
      <c r="V108" s="88"/>
      <c r="W108" s="88"/>
      <c r="X108" s="88"/>
      <c r="Y108" s="87"/>
    </row>
    <row r="109" spans="1:27" ht="15" hidden="1">
      <c r="A109" s="54"/>
      <c r="B109" s="106"/>
      <c r="C109" s="105"/>
      <c r="D109" s="89"/>
      <c r="E109" s="88"/>
      <c r="F109" s="88"/>
      <c r="G109" s="88"/>
      <c r="H109" s="88"/>
      <c r="I109" s="88"/>
      <c r="J109" s="88"/>
      <c r="K109" s="88"/>
      <c r="L109" s="88"/>
      <c r="M109" s="88"/>
      <c r="N109" s="88"/>
      <c r="O109" s="88"/>
      <c r="P109" s="88"/>
      <c r="Q109" s="88"/>
      <c r="R109" s="88"/>
      <c r="S109" s="88"/>
      <c r="T109" s="88"/>
      <c r="U109" s="88"/>
      <c r="V109" s="88"/>
      <c r="W109" s="88"/>
      <c r="X109" s="88"/>
      <c r="Y109" s="87"/>
    </row>
    <row r="110" spans="1:27" ht="15" hidden="1">
      <c r="A110" s="54"/>
      <c r="B110" s="106"/>
      <c r="C110" s="105"/>
      <c r="D110" s="89"/>
      <c r="E110" s="88"/>
      <c r="F110" s="88"/>
      <c r="G110" s="88"/>
      <c r="H110" s="88"/>
      <c r="I110" s="88"/>
      <c r="J110" s="88"/>
      <c r="K110" s="88"/>
      <c r="L110" s="88"/>
      <c r="M110" s="88"/>
      <c r="N110" s="88"/>
      <c r="O110" s="88"/>
      <c r="P110" s="88"/>
      <c r="Q110" s="88"/>
      <c r="R110" s="88"/>
      <c r="S110" s="88"/>
      <c r="T110" s="88"/>
      <c r="U110" s="88"/>
      <c r="V110" s="88"/>
      <c r="W110" s="88"/>
      <c r="X110" s="88"/>
      <c r="Y110" s="87"/>
    </row>
    <row r="111" spans="1:27" ht="15" hidden="1">
      <c r="A111" s="54"/>
      <c r="B111" s="106"/>
      <c r="C111" s="105"/>
      <c r="D111" s="89"/>
      <c r="E111" s="88"/>
      <c r="F111" s="88"/>
      <c r="G111" s="88"/>
      <c r="H111" s="88"/>
      <c r="I111" s="88"/>
      <c r="J111" s="88"/>
      <c r="K111" s="88"/>
      <c r="L111" s="88"/>
      <c r="M111" s="88"/>
      <c r="N111" s="88"/>
      <c r="O111" s="88"/>
      <c r="P111" s="88"/>
      <c r="Q111" s="88"/>
      <c r="R111" s="88"/>
      <c r="S111" s="88"/>
      <c r="T111" s="88"/>
      <c r="U111" s="88"/>
      <c r="V111" s="88"/>
      <c r="W111" s="88"/>
      <c r="X111" s="88"/>
      <c r="Y111" s="87"/>
    </row>
    <row r="112" spans="1:27" ht="15" hidden="1">
      <c r="A112" s="54"/>
      <c r="B112" s="106"/>
      <c r="C112" s="105"/>
      <c r="D112" s="89"/>
      <c r="E112" s="88"/>
      <c r="F112" s="88"/>
      <c r="G112" s="88"/>
      <c r="H112" s="88"/>
      <c r="I112" s="88"/>
      <c r="J112" s="88"/>
      <c r="K112" s="88"/>
      <c r="L112" s="88"/>
      <c r="M112" s="88"/>
      <c r="N112" s="88"/>
      <c r="O112" s="88"/>
      <c r="P112" s="88"/>
      <c r="Q112" s="88"/>
      <c r="R112" s="88"/>
      <c r="S112" s="88"/>
      <c r="T112" s="88"/>
      <c r="U112" s="88"/>
      <c r="V112" s="88"/>
      <c r="W112" s="88"/>
      <c r="X112" s="88"/>
      <c r="Y112" s="87"/>
    </row>
    <row r="113" spans="1:25" ht="15" hidden="1">
      <c r="A113" s="54"/>
      <c r="B113" s="106"/>
      <c r="C113" s="105"/>
      <c r="D113" s="89"/>
      <c r="E113" s="88"/>
      <c r="F113" s="88"/>
      <c r="G113" s="88"/>
      <c r="H113" s="88"/>
      <c r="I113" s="88"/>
      <c r="J113" s="88"/>
      <c r="K113" s="88"/>
      <c r="L113" s="88"/>
      <c r="M113" s="88"/>
      <c r="N113" s="88"/>
      <c r="O113" s="88"/>
      <c r="P113" s="88"/>
      <c r="Q113" s="88"/>
      <c r="R113" s="88"/>
      <c r="S113" s="88"/>
      <c r="T113" s="88"/>
      <c r="U113" s="88"/>
      <c r="V113" s="88"/>
      <c r="W113" s="88"/>
      <c r="X113" s="88"/>
      <c r="Y113" s="87"/>
    </row>
    <row r="114" spans="1:25" ht="25.5" hidden="1" customHeight="1">
      <c r="A114" s="54"/>
      <c r="B114" s="106"/>
      <c r="C114" s="105"/>
      <c r="D114" s="89"/>
      <c r="E114" s="88"/>
      <c r="F114" s="88"/>
      <c r="G114" s="88"/>
      <c r="H114" s="88"/>
      <c r="I114" s="88"/>
      <c r="J114" s="88"/>
      <c r="K114" s="88"/>
      <c r="L114" s="88"/>
      <c r="M114" s="88"/>
      <c r="N114" s="88"/>
      <c r="O114" s="88"/>
      <c r="P114" s="88"/>
      <c r="Q114" s="88"/>
      <c r="R114" s="88"/>
      <c r="S114" s="88"/>
      <c r="T114" s="88"/>
      <c r="U114" s="88"/>
      <c r="V114" s="88"/>
      <c r="W114" s="88"/>
      <c r="X114" s="88"/>
      <c r="Y114" s="87"/>
    </row>
    <row r="115" spans="1:25" ht="11.25" hidden="1" customHeight="1">
      <c r="A115" s="54"/>
      <c r="B115" s="106"/>
      <c r="C115" s="105"/>
      <c r="D115" s="89"/>
      <c r="E115" s="88"/>
      <c r="F115" s="88"/>
      <c r="G115" s="88"/>
      <c r="H115" s="88"/>
      <c r="I115" s="88"/>
      <c r="J115" s="88"/>
      <c r="K115" s="88"/>
      <c r="L115" s="88"/>
      <c r="M115" s="88"/>
      <c r="N115" s="88"/>
      <c r="O115" s="88"/>
      <c r="P115" s="88"/>
      <c r="Q115" s="88"/>
      <c r="R115" s="88"/>
      <c r="S115" s="88"/>
      <c r="T115" s="88"/>
      <c r="U115" s="88"/>
      <c r="V115" s="88"/>
      <c r="W115" s="88"/>
      <c r="X115" s="88"/>
      <c r="Y115" s="87"/>
    </row>
    <row r="116" spans="1:25" ht="8.25" hidden="1" customHeight="1">
      <c r="A116" s="54"/>
      <c r="B116" s="106"/>
      <c r="C116" s="105"/>
      <c r="D116" s="89"/>
      <c r="E116" s="88"/>
      <c r="F116" s="88"/>
      <c r="G116" s="88"/>
      <c r="H116" s="88"/>
      <c r="I116" s="88"/>
      <c r="J116" s="88"/>
      <c r="K116" s="88"/>
      <c r="L116" s="88"/>
      <c r="M116" s="88"/>
      <c r="N116" s="88"/>
      <c r="O116" s="88"/>
      <c r="P116" s="88"/>
      <c r="Q116" s="88"/>
      <c r="R116" s="88"/>
      <c r="S116" s="88"/>
      <c r="T116" s="88"/>
      <c r="U116" s="88"/>
      <c r="V116" s="88"/>
      <c r="W116" s="88"/>
      <c r="X116" s="88"/>
      <c r="Y116" s="87"/>
    </row>
    <row r="117" spans="1:25" ht="10.5" hidden="1" customHeight="1">
      <c r="A117" s="54"/>
      <c r="B117" s="106"/>
      <c r="C117" s="105"/>
      <c r="D117" s="89"/>
      <c r="E117" s="88"/>
      <c r="F117" s="88"/>
      <c r="G117" s="88"/>
      <c r="H117" s="88"/>
      <c r="I117" s="88"/>
      <c r="J117" s="88"/>
      <c r="K117" s="88"/>
      <c r="L117" s="88"/>
      <c r="M117" s="88"/>
      <c r="N117" s="88"/>
      <c r="O117" s="88"/>
      <c r="P117" s="88"/>
      <c r="Q117" s="88"/>
      <c r="R117" s="88"/>
      <c r="S117" s="88"/>
      <c r="T117" s="88"/>
      <c r="U117" s="88"/>
      <c r="V117" s="88"/>
      <c r="W117" s="88"/>
      <c r="X117" s="88"/>
      <c r="Y117" s="87"/>
    </row>
    <row r="118" spans="1:25" ht="15" customHeight="1">
      <c r="A118" s="54"/>
      <c r="B118" s="104"/>
      <c r="C118" s="103"/>
      <c r="D118" s="86"/>
      <c r="E118" s="85"/>
      <c r="F118" s="85"/>
      <c r="G118" s="85"/>
      <c r="H118" s="85"/>
      <c r="I118" s="85"/>
      <c r="J118" s="85"/>
      <c r="K118" s="85"/>
      <c r="L118" s="85"/>
      <c r="M118" s="85"/>
      <c r="N118" s="85"/>
      <c r="O118" s="85"/>
      <c r="P118" s="85"/>
      <c r="Q118" s="85"/>
      <c r="R118" s="85"/>
      <c r="S118" s="85"/>
      <c r="T118" s="85"/>
      <c r="U118" s="85"/>
      <c r="V118" s="85"/>
      <c r="W118" s="85"/>
      <c r="X118" s="85"/>
      <c r="Y118" s="84"/>
    </row>
  </sheetData>
  <sheetProtection algorithmName="SHA-512" hashValue="iueAyGNw95DxUmKvpj0Oh/VOGE+VY32z5erjtHFp1eI4lV6fDPloQtXzom5bR6CimqtMBfFmjfFzpfz5vG80cA==" saltValue="tqCPBZ07KYplpJoPzH+ghw==" spinCount="100000" sheet="1" objects="1" scenarios="1" formatColumns="0" formatRows="0"/>
  <dataConsolidate leftLabels="1"/>
  <mergeCells count="31">
    <mergeCell ref="E46:X57"/>
    <mergeCell ref="P23:W23"/>
    <mergeCell ref="F22:M22"/>
    <mergeCell ref="P22:X22"/>
    <mergeCell ref="E35:X39"/>
    <mergeCell ref="E40:X40"/>
    <mergeCell ref="E41:X45"/>
    <mergeCell ref="B2:G2"/>
    <mergeCell ref="B3:C3"/>
    <mergeCell ref="B5:Y5"/>
    <mergeCell ref="E7:X19"/>
    <mergeCell ref="F21:M21"/>
    <mergeCell ref="P21:X21"/>
    <mergeCell ref="F107:X107"/>
    <mergeCell ref="H61:X61"/>
    <mergeCell ref="E86:G86"/>
    <mergeCell ref="H86:X86"/>
    <mergeCell ref="E87:G87"/>
    <mergeCell ref="H87:X87"/>
    <mergeCell ref="E88:G88"/>
    <mergeCell ref="H88:X88"/>
    <mergeCell ref="E58:U58"/>
    <mergeCell ref="E70:T70"/>
    <mergeCell ref="E71:T71"/>
    <mergeCell ref="F105:S105"/>
    <mergeCell ref="E103:X103"/>
    <mergeCell ref="H89:X89"/>
    <mergeCell ref="E59:G59"/>
    <mergeCell ref="H59:X59"/>
    <mergeCell ref="E60:G60"/>
    <mergeCell ref="H60:X60"/>
  </mergeCells>
  <hyperlinks>
    <hyperlink ref="E58:U58" location="Инструкция!A1" tooltip="http://sp.eias.ru/index.php?a=add&amp;catid=76" display="Обратиться за помощью в службу технической поддержки" xr:uid="{00000000-0004-0000-0000-000000000000}"/>
    <hyperlink ref="E70:T70" location="Инструкция!A1" tooltip="http://support.eias.ru/knowledgebase.php?article=28" display="Инструкция по загрузке сопроводительных материалов" xr:uid="{00000000-0004-0000-0000-000001000000}"/>
    <hyperlink ref="E71:T71" location="Инструкция!A1" tooltip="http://eias.ru/files/shablon/FAS_JKH_OPEN_INFO_ORG_WARM.pdf" display="Инструкция по работе с отчетной формой" xr:uid="{00000000-0004-0000-0000-000002000000}"/>
  </hyperlinks>
  <pageMargins left="0.7" right="0.7" top="0.75" bottom="0.75" header="0.3" footer="0.3"/>
  <pageSetup paperSize="9" orientation="portrait" horizontalDpi="180" verticalDpi="18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Document.8" shapeId="193537" r:id="rId4">
          <objectPr defaultSize="0" r:id="rId5">
            <anchor moveWithCells="1">
              <from>
                <xdr:col>2</xdr:col>
                <xdr:colOff>0</xdr:colOff>
                <xdr:row>6</xdr:row>
                <xdr:rowOff>0</xdr:rowOff>
              </from>
              <to>
                <xdr:col>22</xdr:col>
                <xdr:colOff>66675</xdr:colOff>
                <xdr:row>126</xdr:row>
                <xdr:rowOff>47625</xdr:rowOff>
              </to>
            </anchor>
          </objectPr>
        </oleObject>
      </mc:Choice>
      <mc:Fallback>
        <oleObject progId="Word.Document.8" shapeId="193537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List07">
    <tabColor rgb="FFCCCCFF"/>
    <pageSetUpPr fitToPage="1"/>
  </sheetPr>
  <dimension ref="A1:I15"/>
  <sheetViews>
    <sheetView showGridLines="0" topLeftCell="C6" zoomScaleNormal="100" workbookViewId="0"/>
  </sheetViews>
  <sheetFormatPr defaultRowHeight="14.25"/>
  <cols>
    <col min="1" max="2" width="9.140625" style="15" hidden="1" customWidth="1"/>
    <col min="3" max="3" width="3.7109375" style="67" customWidth="1"/>
    <col min="4" max="4" width="6.28515625" style="15" bestFit="1" customWidth="1"/>
    <col min="5" max="5" width="94.85546875" style="15" customWidth="1"/>
    <col min="6" max="16384" width="9.140625" style="15"/>
  </cols>
  <sheetData>
    <row r="1" spans="3:9" hidden="1"/>
    <row r="2" spans="3:9" hidden="1"/>
    <row r="3" spans="3:9" hidden="1"/>
    <row r="4" spans="3:9" hidden="1"/>
    <row r="5" spans="3:9" hidden="1"/>
    <row r="6" spans="3:9" s="395" customFormat="1" ht="6">
      <c r="C6" s="396"/>
      <c r="D6" s="394"/>
      <c r="E6" s="394"/>
    </row>
    <row r="7" spans="3:9" ht="18.95" customHeight="1">
      <c r="C7" s="68"/>
      <c r="D7" s="541" t="s">
        <v>460</v>
      </c>
      <c r="E7" s="543"/>
    </row>
    <row r="8" spans="3:9" s="395" customFormat="1" ht="6">
      <c r="C8" s="396"/>
      <c r="D8" s="394"/>
      <c r="E8" s="394"/>
    </row>
    <row r="9" spans="3:9" ht="15.95" customHeight="1">
      <c r="C9" s="68"/>
      <c r="D9" s="217" t="s">
        <v>32</v>
      </c>
      <c r="E9" s="192" t="s">
        <v>250</v>
      </c>
    </row>
    <row r="10" spans="3:9" ht="12" customHeight="1">
      <c r="C10" s="68"/>
      <c r="D10" s="53" t="s">
        <v>33</v>
      </c>
      <c r="E10" s="53" t="s">
        <v>5</v>
      </c>
    </row>
    <row r="11" spans="3:9" ht="11.25" hidden="1" customHeight="1">
      <c r="C11" s="68"/>
      <c r="D11" s="290">
        <v>0</v>
      </c>
      <c r="E11" s="291"/>
    </row>
    <row r="12" spans="3:9" ht="15" customHeight="1">
      <c r="C12" s="182"/>
      <c r="D12" s="183">
        <v>1</v>
      </c>
      <c r="E12" s="184"/>
    </row>
    <row r="13" spans="3:9" ht="12" customHeight="1">
      <c r="C13" s="68"/>
      <c r="D13" s="292"/>
      <c r="E13" s="293" t="s">
        <v>113</v>
      </c>
    </row>
    <row r="14" spans="3:9" ht="3" customHeight="1"/>
    <row r="15" spans="3:9" ht="22.5" customHeight="1">
      <c r="C15" s="294"/>
      <c r="D15" s="574" t="s">
        <v>475</v>
      </c>
      <c r="E15" s="575"/>
      <c r="F15" s="295"/>
      <c r="G15" s="295"/>
      <c r="H15" s="295"/>
      <c r="I15" s="295"/>
    </row>
  </sheetData>
  <sheetProtection password="FA9C" sheet="1" objects="1" scenarios="1" formatColumns="0" formatRows="0"/>
  <mergeCells count="2">
    <mergeCell ref="D7:E7"/>
    <mergeCell ref="D15:E15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E11:E12" xr:uid="{00000000-0002-0000-0900-000000000000}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ListCheck">
    <tabColor indexed="31"/>
  </sheetPr>
  <dimension ref="B1:E4"/>
  <sheetViews>
    <sheetView showGridLines="0" zoomScaleNormal="100" workbookViewId="0">
      <selection activeCell="B5" sqref="B5"/>
    </sheetView>
  </sheetViews>
  <sheetFormatPr defaultRowHeight="11.25"/>
  <cols>
    <col min="1" max="1" width="3.7109375" style="17" customWidth="1"/>
    <col min="2" max="2" width="36.7109375" style="17" customWidth="1"/>
    <col min="3" max="3" width="103.28515625" style="17" customWidth="1"/>
    <col min="4" max="4" width="17.7109375" style="17" customWidth="1"/>
    <col min="5" max="16384" width="9.140625" style="17"/>
  </cols>
  <sheetData>
    <row r="1" spans="2:5" s="363" customFormat="1" ht="6"/>
    <row r="2" spans="2:5" ht="22.5">
      <c r="B2" s="576" t="s">
        <v>12</v>
      </c>
      <c r="C2" s="576"/>
      <c r="D2" s="576"/>
      <c r="E2" s="362"/>
    </row>
    <row r="3" spans="2:5" s="363" customFormat="1" ht="6"/>
    <row r="4" spans="2:5" ht="21.75" customHeight="1">
      <c r="B4" s="480" t="s">
        <v>30</v>
      </c>
      <c r="C4" s="480" t="s">
        <v>31</v>
      </c>
      <c r="D4" s="480" t="s">
        <v>24</v>
      </c>
    </row>
  </sheetData>
  <sheetProtection algorithmName="SHA-512" hashValue="/RjjTLy4R7WitmL56+Xy1d1T63qHQ8OYmRQODCzoaRVWVY6fwXKVT7Ej9F4T4tYz+V9AQD8igjR1PQvulC7BpA==" saltValue="5TIalL/gZkD0WppKx5zG+g==" spinCount="100000" sheet="1" objects="1" scenarios="1" formatColumns="0" formatRows="0" autoFilter="0"/>
  <autoFilter ref="B4:D4" xr:uid="{B9A35D24-54D0-4A01-8A76-72FD13A717E4}"/>
  <mergeCells count="1">
    <mergeCell ref="B2:D2"/>
  </mergeCells>
  <phoneticPr fontId="9" type="noConversion"/>
  <pageMargins left="0.75" right="0.75" top="1" bottom="1" header="0.5" footer="0.5"/>
  <pageSetup paperSize="9" orientation="portrait" verticalDpi="2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MR_LIST">
    <tabColor theme="9" tint="0.39997558519241921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modList05">
    <tabColor rgb="FFFFCC99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modList02">
    <tabColor indexed="47"/>
  </sheetPr>
  <dimension ref="B1"/>
  <sheetViews>
    <sheetView showGridLines="0" workbookViewId="0"/>
  </sheetViews>
  <sheetFormatPr defaultRowHeight="11.25"/>
  <cols>
    <col min="1" max="1" width="110.7109375" customWidth="1"/>
    <col min="2" max="2" width="39.5703125" customWidth="1"/>
  </cols>
  <sheetData>
    <row r="1" spans="2:2">
      <c r="B1" s="210"/>
    </row>
  </sheetData>
  <sheetProtection formatColumns="0" formatRows="0"/>
  <pageMargins left="0.7" right="0.7" top="0.75" bottom="0.75" header="0.3" footer="0.3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REESTR_VT">
    <tabColor indexed="47"/>
  </sheetPr>
  <dimension ref="A1"/>
  <sheetViews>
    <sheetView showGridLines="0" zoomScaleNormal="100" workbookViewId="0"/>
  </sheetViews>
  <sheetFormatPr defaultRowHeight="11.25"/>
  <cols>
    <col min="1" max="1" width="9.140625" style="207"/>
    <col min="2" max="2" width="65.28515625" style="207" customWidth="1"/>
    <col min="3" max="3" width="41" style="207" customWidth="1"/>
    <col min="4" max="16384" width="9.140625" style="207"/>
  </cols>
  <sheetData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REESTR_VED">
    <tabColor indexed="47"/>
  </sheetPr>
  <dimension ref="A1:B11"/>
  <sheetViews>
    <sheetView showGridLines="0" zoomScaleNormal="100" workbookViewId="0"/>
  </sheetViews>
  <sheetFormatPr defaultRowHeight="11.25"/>
  <cols>
    <col min="1" max="1" width="9.140625" style="207"/>
    <col min="2" max="2" width="65.28515625" style="207" customWidth="1"/>
    <col min="3" max="3" width="41" style="207" customWidth="1"/>
    <col min="4" max="16384" width="9.140625" style="207"/>
  </cols>
  <sheetData>
    <row r="1" spans="1:2">
      <c r="A1" s="207" t="s">
        <v>369</v>
      </c>
      <c r="B1" s="207" t="s">
        <v>370</v>
      </c>
    </row>
    <row r="2" spans="1:2">
      <c r="A2" s="207">
        <v>4190064</v>
      </c>
      <c r="B2" s="207" t="s">
        <v>2991</v>
      </c>
    </row>
    <row r="3" spans="1:2">
      <c r="A3" s="207">
        <v>4190065</v>
      </c>
      <c r="B3" s="207" t="s">
        <v>2992</v>
      </c>
    </row>
    <row r="4" spans="1:2">
      <c r="A4" s="207">
        <v>4190066</v>
      </c>
      <c r="B4" s="207" t="s">
        <v>2993</v>
      </c>
    </row>
    <row r="5" spans="1:2">
      <c r="A5" s="207">
        <v>4190067</v>
      </c>
      <c r="B5" s="207" t="s">
        <v>2994</v>
      </c>
    </row>
    <row r="6" spans="1:2">
      <c r="A6" s="207">
        <v>4190068</v>
      </c>
      <c r="B6" s="207" t="s">
        <v>2995</v>
      </c>
    </row>
    <row r="7" spans="1:2">
      <c r="A7" s="207">
        <v>4190069</v>
      </c>
      <c r="B7" s="207" t="s">
        <v>2996</v>
      </c>
    </row>
    <row r="8" spans="1:2">
      <c r="A8" s="207">
        <v>4190070</v>
      </c>
      <c r="B8" s="207" t="s">
        <v>2997</v>
      </c>
    </row>
    <row r="9" spans="1:2">
      <c r="A9" s="207">
        <v>4190071</v>
      </c>
      <c r="B9" s="207" t="s">
        <v>2998</v>
      </c>
    </row>
    <row r="10" spans="1:2">
      <c r="A10" s="207">
        <v>4190072</v>
      </c>
      <c r="B10" s="207" t="s">
        <v>2999</v>
      </c>
    </row>
    <row r="11" spans="1:2">
      <c r="A11" s="207">
        <v>4190073</v>
      </c>
      <c r="B11" s="207" t="s">
        <v>3000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modfrmReestrObj">
    <tabColor indexed="47"/>
  </sheetPr>
  <dimension ref="A1"/>
  <sheetViews>
    <sheetView showGridLines="0" workbookViewId="0"/>
  </sheetViews>
  <sheetFormatPr defaultRowHeight="12.75"/>
  <cols>
    <col min="1" max="16384" width="9.140625" style="203"/>
  </cols>
  <sheetData/>
  <pageMargins left="0.75" right="0.75" top="1" bottom="1" header="0.5" footer="0.5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modProv">
    <tabColor indexed="47"/>
  </sheetPr>
  <dimension ref="A1"/>
  <sheetViews>
    <sheetView showGridLines="0" zoomScaleNormal="100" workbookViewId="0"/>
  </sheetViews>
  <sheetFormatPr defaultRowHeight="12.75"/>
  <cols>
    <col min="1" max="16384" width="9.140625" style="120"/>
  </cols>
  <sheetData/>
  <sheetProtection formatColumns="0" formatRows="0"/>
  <pageMargins left="0.75" right="0.75" top="1" bottom="1" header="0.5" footer="0.5"/>
  <pageSetup paperSize="9" orientation="portrait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AllSheetsInThisWorkbook">
    <tabColor indexed="47"/>
  </sheetPr>
  <dimension ref="A1:B395"/>
  <sheetViews>
    <sheetView showGridLines="0" zoomScaleNormal="100" workbookViewId="0"/>
  </sheetViews>
  <sheetFormatPr defaultRowHeight="11.25"/>
  <cols>
    <col min="1" max="1" width="36.28515625" style="4" customWidth="1"/>
    <col min="2" max="2" width="21.140625" style="4" bestFit="1" customWidth="1"/>
    <col min="3" max="16384" width="9.140625" style="3"/>
  </cols>
  <sheetData>
    <row r="1" spans="1:2">
      <c r="A1" s="5" t="s">
        <v>13</v>
      </c>
      <c r="B1" s="5" t="s">
        <v>14</v>
      </c>
    </row>
    <row r="2" spans="1:2">
      <c r="A2" t="s">
        <v>15</v>
      </c>
      <c r="B2" t="s">
        <v>364</v>
      </c>
    </row>
    <row r="3" spans="1:2">
      <c r="A3" t="s">
        <v>189</v>
      </c>
      <c r="B3" t="s">
        <v>510</v>
      </c>
    </row>
    <row r="4" spans="1:2">
      <c r="A4" t="s">
        <v>16</v>
      </c>
      <c r="B4" t="s">
        <v>205</v>
      </c>
    </row>
    <row r="5" spans="1:2">
      <c r="A5" t="s">
        <v>539</v>
      </c>
      <c r="B5" t="s">
        <v>373</v>
      </c>
    </row>
    <row r="6" spans="1:2">
      <c r="A6" t="s">
        <v>540</v>
      </c>
      <c r="B6" t="s">
        <v>374</v>
      </c>
    </row>
    <row r="7" spans="1:2">
      <c r="A7" t="s">
        <v>541</v>
      </c>
      <c r="B7" t="s">
        <v>365</v>
      </c>
    </row>
    <row r="8" spans="1:2">
      <c r="A8" t="s">
        <v>469</v>
      </c>
      <c r="B8" t="s">
        <v>201</v>
      </c>
    </row>
    <row r="9" spans="1:2">
      <c r="A9" t="s">
        <v>470</v>
      </c>
      <c r="B9" t="s">
        <v>191</v>
      </c>
    </row>
    <row r="10" spans="1:2">
      <c r="A10" t="s">
        <v>11</v>
      </c>
      <c r="B10" t="s">
        <v>192</v>
      </c>
    </row>
    <row r="11" spans="1:2">
      <c r="A11" t="s">
        <v>349</v>
      </c>
      <c r="B11" t="s">
        <v>471</v>
      </c>
    </row>
    <row r="12" spans="1:2">
      <c r="A12" t="s">
        <v>190</v>
      </c>
      <c r="B12" t="s">
        <v>468</v>
      </c>
    </row>
    <row r="13" spans="1:2">
      <c r="A13"/>
      <c r="B13" t="s">
        <v>511</v>
      </c>
    </row>
    <row r="14" spans="1:2">
      <c r="A14"/>
      <c r="B14" t="s">
        <v>193</v>
      </c>
    </row>
    <row r="15" spans="1:2">
      <c r="A15"/>
      <c r="B15" t="s">
        <v>211</v>
      </c>
    </row>
    <row r="16" spans="1:2">
      <c r="A16"/>
      <c r="B16" t="s">
        <v>472</v>
      </c>
    </row>
    <row r="17" spans="1:2">
      <c r="A17"/>
      <c r="B17" t="s">
        <v>194</v>
      </c>
    </row>
    <row r="18" spans="1:2">
      <c r="A18"/>
      <c r="B18" t="s">
        <v>195</v>
      </c>
    </row>
    <row r="19" spans="1:2">
      <c r="A19"/>
      <c r="B19" t="s">
        <v>196</v>
      </c>
    </row>
    <row r="20" spans="1:2">
      <c r="A20"/>
      <c r="B20" t="s">
        <v>197</v>
      </c>
    </row>
    <row r="21" spans="1:2">
      <c r="A21"/>
      <c r="B21" t="s">
        <v>198</v>
      </c>
    </row>
    <row r="22" spans="1:2">
      <c r="A22"/>
      <c r="B22" t="s">
        <v>199</v>
      </c>
    </row>
    <row r="23" spans="1:2">
      <c r="A23"/>
      <c r="B23" t="s">
        <v>200</v>
      </c>
    </row>
    <row r="24" spans="1:2">
      <c r="A24"/>
      <c r="B24" t="s">
        <v>202</v>
      </c>
    </row>
    <row r="25" spans="1:2">
      <c r="A25"/>
      <c r="B25" t="s">
        <v>203</v>
      </c>
    </row>
    <row r="26" spans="1:2">
      <c r="A26"/>
      <c r="B26" t="s">
        <v>204</v>
      </c>
    </row>
    <row r="27" spans="1:2">
      <c r="A27"/>
      <c r="B27" t="s">
        <v>206</v>
      </c>
    </row>
    <row r="28" spans="1:2">
      <c r="A28"/>
      <c r="B28" t="s">
        <v>207</v>
      </c>
    </row>
    <row r="29" spans="1:2">
      <c r="A29"/>
      <c r="B29" t="s">
        <v>473</v>
      </c>
    </row>
    <row r="30" spans="1:2">
      <c r="A30"/>
      <c r="B30" t="s">
        <v>347</v>
      </c>
    </row>
    <row r="31" spans="1:2">
      <c r="A31"/>
      <c r="B31" t="s">
        <v>208</v>
      </c>
    </row>
    <row r="32" spans="1:2">
      <c r="A32"/>
      <c r="B32" t="s">
        <v>209</v>
      </c>
    </row>
    <row r="33" spans="1:2">
      <c r="A33"/>
      <c r="B33" t="s">
        <v>210</v>
      </c>
    </row>
    <row r="34" spans="1:2">
      <c r="A34"/>
      <c r="B34" t="s">
        <v>212</v>
      </c>
    </row>
    <row r="35" spans="1:2">
      <c r="A35"/>
      <c r="B35" t="s">
        <v>213</v>
      </c>
    </row>
    <row r="36" spans="1:2">
      <c r="A36"/>
      <c r="B36" t="s">
        <v>214</v>
      </c>
    </row>
    <row r="37" spans="1:2">
      <c r="A37"/>
      <c r="B37"/>
    </row>
    <row r="38" spans="1:2">
      <c r="A38"/>
      <c r="B38"/>
    </row>
    <row r="39" spans="1:2">
      <c r="A39"/>
      <c r="B39"/>
    </row>
    <row r="40" spans="1:2">
      <c r="A40"/>
      <c r="B40"/>
    </row>
    <row r="41" spans="1:2">
      <c r="A41"/>
      <c r="B41"/>
    </row>
    <row r="42" spans="1:2">
      <c r="A42"/>
      <c r="B42"/>
    </row>
    <row r="43" spans="1:2">
      <c r="A43"/>
      <c r="B43"/>
    </row>
    <row r="44" spans="1:2">
      <c r="A44"/>
      <c r="B44"/>
    </row>
    <row r="45" spans="1:2">
      <c r="A45"/>
      <c r="B45"/>
    </row>
    <row r="46" spans="1:2">
      <c r="A46"/>
      <c r="B46"/>
    </row>
    <row r="47" spans="1:2">
      <c r="A47"/>
      <c r="B47"/>
    </row>
    <row r="48" spans="1:2">
      <c r="A48"/>
      <c r="B48"/>
    </row>
    <row r="49" spans="1:2">
      <c r="A49"/>
      <c r="B49"/>
    </row>
    <row r="50" spans="1:2">
      <c r="A50"/>
      <c r="B50"/>
    </row>
    <row r="51" spans="1:2">
      <c r="A51"/>
      <c r="B51"/>
    </row>
    <row r="52" spans="1:2">
      <c r="A52"/>
      <c r="B52"/>
    </row>
    <row r="53" spans="1:2">
      <c r="A53"/>
      <c r="B53"/>
    </row>
    <row r="54" spans="1:2">
      <c r="A54"/>
      <c r="B54"/>
    </row>
    <row r="55" spans="1:2">
      <c r="A55"/>
      <c r="B55"/>
    </row>
    <row r="56" spans="1:2">
      <c r="A56"/>
      <c r="B56"/>
    </row>
    <row r="57" spans="1:2">
      <c r="A57"/>
      <c r="B57"/>
    </row>
    <row r="58" spans="1:2">
      <c r="A58"/>
      <c r="B58"/>
    </row>
    <row r="59" spans="1:2">
      <c r="A59"/>
      <c r="B59"/>
    </row>
    <row r="60" spans="1:2">
      <c r="A60"/>
      <c r="B60"/>
    </row>
    <row r="61" spans="1:2">
      <c r="A61"/>
      <c r="B61"/>
    </row>
    <row r="62" spans="1:2">
      <c r="A62"/>
      <c r="B62"/>
    </row>
    <row r="63" spans="1:2">
      <c r="A63"/>
      <c r="B63"/>
    </row>
    <row r="64" spans="1:2">
      <c r="A64"/>
      <c r="B64"/>
    </row>
    <row r="65" spans="1:2">
      <c r="A65"/>
      <c r="B65"/>
    </row>
    <row r="66" spans="1:2">
      <c r="A66"/>
      <c r="B66"/>
    </row>
    <row r="67" spans="1:2">
      <c r="A67"/>
      <c r="B67"/>
    </row>
    <row r="68" spans="1:2">
      <c r="A68"/>
      <c r="B68"/>
    </row>
    <row r="69" spans="1:2">
      <c r="A69"/>
      <c r="B69"/>
    </row>
    <row r="70" spans="1:2">
      <c r="A70"/>
      <c r="B70"/>
    </row>
    <row r="71" spans="1:2">
      <c r="A71"/>
      <c r="B71"/>
    </row>
    <row r="72" spans="1:2">
      <c r="A72"/>
      <c r="B72"/>
    </row>
    <row r="73" spans="1:2">
      <c r="A73"/>
      <c r="B73"/>
    </row>
    <row r="74" spans="1:2">
      <c r="A74"/>
      <c r="B74"/>
    </row>
    <row r="75" spans="1:2">
      <c r="A75"/>
      <c r="B75"/>
    </row>
    <row r="76" spans="1:2">
      <c r="A76"/>
      <c r="B76"/>
    </row>
    <row r="77" spans="1:2">
      <c r="A77"/>
      <c r="B77"/>
    </row>
    <row r="78" spans="1:2">
      <c r="A78"/>
      <c r="B78"/>
    </row>
    <row r="79" spans="1:2">
      <c r="A79"/>
      <c r="B79"/>
    </row>
    <row r="80" spans="1:2">
      <c r="A80"/>
      <c r="B80"/>
    </row>
    <row r="81" spans="1:2">
      <c r="A81"/>
      <c r="B81"/>
    </row>
    <row r="82" spans="1:2">
      <c r="A82"/>
      <c r="B82"/>
    </row>
    <row r="83" spans="1:2">
      <c r="A83"/>
      <c r="B83"/>
    </row>
    <row r="84" spans="1:2">
      <c r="A84"/>
      <c r="B84"/>
    </row>
    <row r="85" spans="1:2">
      <c r="A85"/>
      <c r="B85"/>
    </row>
    <row r="86" spans="1:2">
      <c r="A86"/>
      <c r="B86"/>
    </row>
    <row r="87" spans="1:2">
      <c r="A87"/>
      <c r="B87"/>
    </row>
    <row r="88" spans="1:2">
      <c r="A88"/>
      <c r="B88"/>
    </row>
    <row r="89" spans="1:2">
      <c r="A89"/>
      <c r="B89"/>
    </row>
    <row r="90" spans="1:2">
      <c r="A90"/>
      <c r="B90"/>
    </row>
    <row r="91" spans="1:2">
      <c r="A91"/>
      <c r="B91"/>
    </row>
    <row r="92" spans="1:2">
      <c r="A92"/>
      <c r="B92"/>
    </row>
    <row r="93" spans="1:2">
      <c r="A93"/>
      <c r="B93"/>
    </row>
    <row r="94" spans="1:2">
      <c r="A94"/>
      <c r="B94"/>
    </row>
    <row r="95" spans="1:2">
      <c r="A95"/>
      <c r="B95"/>
    </row>
    <row r="96" spans="1:2">
      <c r="A96"/>
      <c r="B96"/>
    </row>
    <row r="97" spans="1:2">
      <c r="A97"/>
      <c r="B97"/>
    </row>
    <row r="98" spans="1:2">
      <c r="A98"/>
      <c r="B98"/>
    </row>
    <row r="99" spans="1:2">
      <c r="A99"/>
      <c r="B99"/>
    </row>
    <row r="100" spans="1:2">
      <c r="A100"/>
      <c r="B100"/>
    </row>
    <row r="101" spans="1:2">
      <c r="A101"/>
      <c r="B101"/>
    </row>
    <row r="102" spans="1:2">
      <c r="A102"/>
      <c r="B102"/>
    </row>
    <row r="103" spans="1:2">
      <c r="A103"/>
      <c r="B103"/>
    </row>
    <row r="104" spans="1:2">
      <c r="A104"/>
      <c r="B104"/>
    </row>
    <row r="105" spans="1:2">
      <c r="A105"/>
      <c r="B105"/>
    </row>
    <row r="106" spans="1:2">
      <c r="A106"/>
      <c r="B106"/>
    </row>
    <row r="107" spans="1:2">
      <c r="A107"/>
      <c r="B107"/>
    </row>
    <row r="108" spans="1:2">
      <c r="A108"/>
      <c r="B108"/>
    </row>
    <row r="109" spans="1:2">
      <c r="A109"/>
      <c r="B109"/>
    </row>
    <row r="110" spans="1:2">
      <c r="A110"/>
      <c r="B110"/>
    </row>
    <row r="111" spans="1:2">
      <c r="A111"/>
      <c r="B111"/>
    </row>
    <row r="112" spans="1:2">
      <c r="A112"/>
      <c r="B112"/>
    </row>
    <row r="113" spans="1:2">
      <c r="A113"/>
      <c r="B113"/>
    </row>
    <row r="114" spans="1:2">
      <c r="A114"/>
      <c r="B114"/>
    </row>
    <row r="115" spans="1:2">
      <c r="A115"/>
      <c r="B115"/>
    </row>
    <row r="116" spans="1:2">
      <c r="A116"/>
      <c r="B116"/>
    </row>
    <row r="117" spans="1:2">
      <c r="A117"/>
      <c r="B117"/>
    </row>
    <row r="118" spans="1:2">
      <c r="A118"/>
      <c r="B118"/>
    </row>
    <row r="119" spans="1:2">
      <c r="A119"/>
      <c r="B119"/>
    </row>
    <row r="120" spans="1:2">
      <c r="A120"/>
      <c r="B120"/>
    </row>
    <row r="121" spans="1:2">
      <c r="A121"/>
      <c r="B121"/>
    </row>
    <row r="122" spans="1:2">
      <c r="A122"/>
      <c r="B122"/>
    </row>
    <row r="123" spans="1:2">
      <c r="A123"/>
      <c r="B123"/>
    </row>
    <row r="124" spans="1:2">
      <c r="A124"/>
      <c r="B124"/>
    </row>
    <row r="125" spans="1:2">
      <c r="A125"/>
      <c r="B125"/>
    </row>
    <row r="126" spans="1:2">
      <c r="A126"/>
      <c r="B126"/>
    </row>
    <row r="127" spans="1:2">
      <c r="A127"/>
      <c r="B127"/>
    </row>
    <row r="128" spans="1:2">
      <c r="A128"/>
      <c r="B128"/>
    </row>
    <row r="129" spans="1:2">
      <c r="A129"/>
      <c r="B129"/>
    </row>
    <row r="130" spans="1:2">
      <c r="A130"/>
      <c r="B130"/>
    </row>
    <row r="131" spans="1:2">
      <c r="A131"/>
      <c r="B131"/>
    </row>
    <row r="132" spans="1:2">
      <c r="A132"/>
      <c r="B132"/>
    </row>
    <row r="133" spans="1:2">
      <c r="A133"/>
      <c r="B133"/>
    </row>
    <row r="134" spans="1:2">
      <c r="A134"/>
      <c r="B134"/>
    </row>
    <row r="135" spans="1:2">
      <c r="A135"/>
      <c r="B135"/>
    </row>
    <row r="136" spans="1:2">
      <c r="A136"/>
      <c r="B136"/>
    </row>
    <row r="137" spans="1:2">
      <c r="A137"/>
      <c r="B137"/>
    </row>
    <row r="138" spans="1:2">
      <c r="A138"/>
      <c r="B138"/>
    </row>
    <row r="139" spans="1:2">
      <c r="A139"/>
      <c r="B139"/>
    </row>
    <row r="140" spans="1:2">
      <c r="A140"/>
      <c r="B140"/>
    </row>
    <row r="141" spans="1:2">
      <c r="A141"/>
      <c r="B141"/>
    </row>
    <row r="142" spans="1:2">
      <c r="A142"/>
      <c r="B142"/>
    </row>
    <row r="143" spans="1:2">
      <c r="A143"/>
      <c r="B143"/>
    </row>
    <row r="144" spans="1:2">
      <c r="A144"/>
      <c r="B144"/>
    </row>
    <row r="145" spans="1:2">
      <c r="A145"/>
      <c r="B145"/>
    </row>
    <row r="146" spans="1:2">
      <c r="A146"/>
      <c r="B146"/>
    </row>
    <row r="147" spans="1:2">
      <c r="A147"/>
      <c r="B147"/>
    </row>
    <row r="148" spans="1:2">
      <c r="A148"/>
      <c r="B148"/>
    </row>
    <row r="149" spans="1:2">
      <c r="A149"/>
      <c r="B149"/>
    </row>
    <row r="150" spans="1:2">
      <c r="A150"/>
      <c r="B150"/>
    </row>
    <row r="151" spans="1:2">
      <c r="A151"/>
      <c r="B151"/>
    </row>
    <row r="152" spans="1:2">
      <c r="A152"/>
      <c r="B152"/>
    </row>
    <row r="153" spans="1:2">
      <c r="A153"/>
      <c r="B153"/>
    </row>
    <row r="154" spans="1:2">
      <c r="A154"/>
      <c r="B154"/>
    </row>
    <row r="155" spans="1:2">
      <c r="A155"/>
      <c r="B155"/>
    </row>
    <row r="156" spans="1:2">
      <c r="A156"/>
      <c r="B156"/>
    </row>
    <row r="157" spans="1:2">
      <c r="A157"/>
      <c r="B157"/>
    </row>
    <row r="158" spans="1:2">
      <c r="A158"/>
      <c r="B158"/>
    </row>
    <row r="159" spans="1:2">
      <c r="A159"/>
      <c r="B159"/>
    </row>
    <row r="160" spans="1:2">
      <c r="A160"/>
      <c r="B160"/>
    </row>
    <row r="161" spans="1:2">
      <c r="A161"/>
      <c r="B161"/>
    </row>
    <row r="162" spans="1:2">
      <c r="A162"/>
      <c r="B162"/>
    </row>
    <row r="163" spans="1:2">
      <c r="A163"/>
      <c r="B163"/>
    </row>
    <row r="164" spans="1:2">
      <c r="A164"/>
      <c r="B164"/>
    </row>
    <row r="165" spans="1:2">
      <c r="A165"/>
      <c r="B165"/>
    </row>
    <row r="166" spans="1:2">
      <c r="A166"/>
      <c r="B166"/>
    </row>
    <row r="167" spans="1:2">
      <c r="A167"/>
      <c r="B167"/>
    </row>
    <row r="168" spans="1:2">
      <c r="A168"/>
      <c r="B168"/>
    </row>
    <row r="169" spans="1:2">
      <c r="A169"/>
      <c r="B169"/>
    </row>
    <row r="170" spans="1:2">
      <c r="A170"/>
      <c r="B170"/>
    </row>
    <row r="171" spans="1:2">
      <c r="A171"/>
      <c r="B171"/>
    </row>
    <row r="172" spans="1:2">
      <c r="A172"/>
      <c r="B172"/>
    </row>
    <row r="173" spans="1:2">
      <c r="A173"/>
      <c r="B173"/>
    </row>
    <row r="174" spans="1:2">
      <c r="A174"/>
      <c r="B174"/>
    </row>
    <row r="175" spans="1:2">
      <c r="A175"/>
      <c r="B175"/>
    </row>
    <row r="176" spans="1:2">
      <c r="A176"/>
      <c r="B176"/>
    </row>
    <row r="177" spans="1:2">
      <c r="A177"/>
      <c r="B177"/>
    </row>
    <row r="178" spans="1:2">
      <c r="A178"/>
      <c r="B178"/>
    </row>
    <row r="179" spans="1:2">
      <c r="A179"/>
      <c r="B179"/>
    </row>
    <row r="180" spans="1:2">
      <c r="A180"/>
      <c r="B180"/>
    </row>
    <row r="181" spans="1:2">
      <c r="A181"/>
      <c r="B181"/>
    </row>
    <row r="182" spans="1:2">
      <c r="A182"/>
      <c r="B182"/>
    </row>
    <row r="183" spans="1:2">
      <c r="A183"/>
      <c r="B183"/>
    </row>
    <row r="184" spans="1:2">
      <c r="A184"/>
      <c r="B184"/>
    </row>
    <row r="185" spans="1:2">
      <c r="A185"/>
      <c r="B185"/>
    </row>
    <row r="186" spans="1:2">
      <c r="A186"/>
      <c r="B186"/>
    </row>
    <row r="187" spans="1:2">
      <c r="A187"/>
      <c r="B187"/>
    </row>
    <row r="188" spans="1:2">
      <c r="A188"/>
      <c r="B188"/>
    </row>
    <row r="189" spans="1:2">
      <c r="A189"/>
      <c r="B189"/>
    </row>
    <row r="190" spans="1:2">
      <c r="A190"/>
      <c r="B190"/>
    </row>
    <row r="191" spans="1:2">
      <c r="A191"/>
      <c r="B191"/>
    </row>
    <row r="192" spans="1:2">
      <c r="A192"/>
      <c r="B192"/>
    </row>
    <row r="193" spans="1:2">
      <c r="A193"/>
      <c r="B193"/>
    </row>
    <row r="194" spans="1:2">
      <c r="A194"/>
      <c r="B194"/>
    </row>
    <row r="195" spans="1:2">
      <c r="A195"/>
      <c r="B195"/>
    </row>
    <row r="196" spans="1:2">
      <c r="A196"/>
      <c r="B196"/>
    </row>
    <row r="197" spans="1:2">
      <c r="A197"/>
      <c r="B197"/>
    </row>
    <row r="198" spans="1:2">
      <c r="A198"/>
      <c r="B198"/>
    </row>
    <row r="199" spans="1:2">
      <c r="A199"/>
      <c r="B199"/>
    </row>
    <row r="200" spans="1:2">
      <c r="A200"/>
      <c r="B200"/>
    </row>
    <row r="201" spans="1:2">
      <c r="A201"/>
      <c r="B201"/>
    </row>
    <row r="202" spans="1:2">
      <c r="A202"/>
      <c r="B202"/>
    </row>
    <row r="203" spans="1:2">
      <c r="A203"/>
      <c r="B203"/>
    </row>
    <row r="204" spans="1:2">
      <c r="A204"/>
      <c r="B204"/>
    </row>
    <row r="205" spans="1:2">
      <c r="A205"/>
      <c r="B205"/>
    </row>
    <row r="206" spans="1:2">
      <c r="A206"/>
      <c r="B206"/>
    </row>
    <row r="207" spans="1:2">
      <c r="A207"/>
      <c r="B207"/>
    </row>
    <row r="208" spans="1:2">
      <c r="A208"/>
      <c r="B208"/>
    </row>
    <row r="209" spans="1:2">
      <c r="A209"/>
      <c r="B209"/>
    </row>
    <row r="210" spans="1:2">
      <c r="A210"/>
      <c r="B210"/>
    </row>
    <row r="211" spans="1:2">
      <c r="A211"/>
      <c r="B211"/>
    </row>
    <row r="212" spans="1:2">
      <c r="A212"/>
      <c r="B212"/>
    </row>
    <row r="213" spans="1:2">
      <c r="A213"/>
      <c r="B213"/>
    </row>
    <row r="214" spans="1:2">
      <c r="A214"/>
      <c r="B214"/>
    </row>
    <row r="215" spans="1:2">
      <c r="A215"/>
      <c r="B215"/>
    </row>
    <row r="216" spans="1:2">
      <c r="A216"/>
      <c r="B216"/>
    </row>
    <row r="217" spans="1:2">
      <c r="A217"/>
      <c r="B217"/>
    </row>
    <row r="218" spans="1:2">
      <c r="A218"/>
      <c r="B218"/>
    </row>
    <row r="219" spans="1:2">
      <c r="A219"/>
      <c r="B219"/>
    </row>
    <row r="220" spans="1:2">
      <c r="A220"/>
      <c r="B220"/>
    </row>
    <row r="221" spans="1:2">
      <c r="A221"/>
      <c r="B221"/>
    </row>
    <row r="222" spans="1:2">
      <c r="A222"/>
      <c r="B222"/>
    </row>
    <row r="223" spans="1:2">
      <c r="A223"/>
      <c r="B223"/>
    </row>
    <row r="224" spans="1:2">
      <c r="A224"/>
      <c r="B224"/>
    </row>
    <row r="225" spans="1:2">
      <c r="A225"/>
      <c r="B225"/>
    </row>
    <row r="226" spans="1:2">
      <c r="A226"/>
      <c r="B226"/>
    </row>
    <row r="227" spans="1:2">
      <c r="A227"/>
      <c r="B227"/>
    </row>
    <row r="228" spans="1:2">
      <c r="A228"/>
      <c r="B228"/>
    </row>
    <row r="229" spans="1:2">
      <c r="A229"/>
      <c r="B229"/>
    </row>
    <row r="230" spans="1:2">
      <c r="A230"/>
      <c r="B230"/>
    </row>
    <row r="231" spans="1:2">
      <c r="A231"/>
      <c r="B231"/>
    </row>
    <row r="232" spans="1:2">
      <c r="A232"/>
      <c r="B232"/>
    </row>
    <row r="233" spans="1:2">
      <c r="A233"/>
      <c r="B233"/>
    </row>
    <row r="234" spans="1:2">
      <c r="A234"/>
      <c r="B234"/>
    </row>
    <row r="235" spans="1:2">
      <c r="A235"/>
      <c r="B235"/>
    </row>
    <row r="236" spans="1:2">
      <c r="A236"/>
      <c r="B236"/>
    </row>
    <row r="237" spans="1:2">
      <c r="A237"/>
      <c r="B237"/>
    </row>
    <row r="238" spans="1:2">
      <c r="A238"/>
      <c r="B238"/>
    </row>
    <row r="239" spans="1:2">
      <c r="A239"/>
      <c r="B239"/>
    </row>
    <row r="240" spans="1:2">
      <c r="A240"/>
      <c r="B240"/>
    </row>
    <row r="241" spans="1:2">
      <c r="A241"/>
      <c r="B241"/>
    </row>
    <row r="242" spans="1:2">
      <c r="A242"/>
      <c r="B242"/>
    </row>
    <row r="243" spans="1:2">
      <c r="A243"/>
      <c r="B243"/>
    </row>
    <row r="244" spans="1:2">
      <c r="A244"/>
      <c r="B244"/>
    </row>
    <row r="245" spans="1:2">
      <c r="A245"/>
      <c r="B245"/>
    </row>
    <row r="246" spans="1:2">
      <c r="A246"/>
      <c r="B246"/>
    </row>
    <row r="247" spans="1:2">
      <c r="A247"/>
      <c r="B247"/>
    </row>
    <row r="248" spans="1:2">
      <c r="A248"/>
      <c r="B248"/>
    </row>
    <row r="249" spans="1:2">
      <c r="A249"/>
      <c r="B249"/>
    </row>
    <row r="250" spans="1:2">
      <c r="A250"/>
      <c r="B250"/>
    </row>
    <row r="251" spans="1:2">
      <c r="A251"/>
      <c r="B251"/>
    </row>
    <row r="252" spans="1:2">
      <c r="A252"/>
      <c r="B252"/>
    </row>
    <row r="253" spans="1:2">
      <c r="A253"/>
      <c r="B253"/>
    </row>
    <row r="254" spans="1:2">
      <c r="A254"/>
      <c r="B254"/>
    </row>
    <row r="255" spans="1:2">
      <c r="A255"/>
      <c r="B255"/>
    </row>
    <row r="256" spans="1:2">
      <c r="A256"/>
      <c r="B256"/>
    </row>
    <row r="257" spans="1:2">
      <c r="A257"/>
      <c r="B257"/>
    </row>
    <row r="258" spans="1:2">
      <c r="A258"/>
      <c r="B258"/>
    </row>
    <row r="259" spans="1:2">
      <c r="A259"/>
      <c r="B259"/>
    </row>
    <row r="260" spans="1:2">
      <c r="A260"/>
      <c r="B260"/>
    </row>
    <row r="261" spans="1:2">
      <c r="A261"/>
      <c r="B261"/>
    </row>
    <row r="262" spans="1:2">
      <c r="A262"/>
      <c r="B262"/>
    </row>
    <row r="263" spans="1:2">
      <c r="A263"/>
      <c r="B263"/>
    </row>
    <row r="264" spans="1:2">
      <c r="A264"/>
      <c r="B264"/>
    </row>
    <row r="265" spans="1:2">
      <c r="A265"/>
      <c r="B265"/>
    </row>
    <row r="266" spans="1:2">
      <c r="A266"/>
      <c r="B266"/>
    </row>
    <row r="267" spans="1:2">
      <c r="A267"/>
      <c r="B267"/>
    </row>
    <row r="268" spans="1:2">
      <c r="A268"/>
      <c r="B268"/>
    </row>
    <row r="269" spans="1:2">
      <c r="A269"/>
      <c r="B269"/>
    </row>
    <row r="270" spans="1:2">
      <c r="A270"/>
      <c r="B270"/>
    </row>
    <row r="271" spans="1:2">
      <c r="A271"/>
      <c r="B271"/>
    </row>
    <row r="272" spans="1:2">
      <c r="A272"/>
      <c r="B272"/>
    </row>
    <row r="273" spans="1:2">
      <c r="A273"/>
      <c r="B273"/>
    </row>
    <row r="274" spans="1:2">
      <c r="A274"/>
      <c r="B274"/>
    </row>
    <row r="275" spans="1:2">
      <c r="A275"/>
      <c r="B275"/>
    </row>
    <row r="276" spans="1:2">
      <c r="A276"/>
      <c r="B276"/>
    </row>
    <row r="277" spans="1:2">
      <c r="A277"/>
      <c r="B277"/>
    </row>
    <row r="278" spans="1:2">
      <c r="A278"/>
      <c r="B278"/>
    </row>
    <row r="279" spans="1:2">
      <c r="A279"/>
      <c r="B279"/>
    </row>
    <row r="280" spans="1:2">
      <c r="A280"/>
      <c r="B280"/>
    </row>
    <row r="281" spans="1:2">
      <c r="A281"/>
      <c r="B281"/>
    </row>
    <row r="282" spans="1:2">
      <c r="A282"/>
      <c r="B282"/>
    </row>
    <row r="283" spans="1:2">
      <c r="A283"/>
      <c r="B283"/>
    </row>
    <row r="284" spans="1:2">
      <c r="A284"/>
      <c r="B284"/>
    </row>
    <row r="285" spans="1:2">
      <c r="A285"/>
      <c r="B285"/>
    </row>
    <row r="286" spans="1:2">
      <c r="A286"/>
      <c r="B286"/>
    </row>
    <row r="287" spans="1:2">
      <c r="A287"/>
      <c r="B287"/>
    </row>
    <row r="288" spans="1:2">
      <c r="A288"/>
      <c r="B288"/>
    </row>
    <row r="289" spans="1:2">
      <c r="A289"/>
      <c r="B289"/>
    </row>
    <row r="290" spans="1:2">
      <c r="A290"/>
      <c r="B290"/>
    </row>
    <row r="291" spans="1:2">
      <c r="A291"/>
      <c r="B291"/>
    </row>
    <row r="292" spans="1:2">
      <c r="A292"/>
      <c r="B292"/>
    </row>
    <row r="293" spans="1:2">
      <c r="A293"/>
      <c r="B293"/>
    </row>
    <row r="294" spans="1:2">
      <c r="A294"/>
      <c r="B294"/>
    </row>
    <row r="295" spans="1:2">
      <c r="A295"/>
      <c r="B295"/>
    </row>
    <row r="296" spans="1:2">
      <c r="A296"/>
      <c r="B296"/>
    </row>
    <row r="297" spans="1:2">
      <c r="A297"/>
      <c r="B297"/>
    </row>
    <row r="298" spans="1:2">
      <c r="A298"/>
      <c r="B298"/>
    </row>
    <row r="299" spans="1:2">
      <c r="A299"/>
      <c r="B299"/>
    </row>
    <row r="300" spans="1:2">
      <c r="A300"/>
      <c r="B300"/>
    </row>
    <row r="301" spans="1:2">
      <c r="A301"/>
      <c r="B301"/>
    </row>
    <row r="302" spans="1:2">
      <c r="A302"/>
      <c r="B302"/>
    </row>
    <row r="303" spans="1:2">
      <c r="A303"/>
      <c r="B303"/>
    </row>
    <row r="304" spans="1:2">
      <c r="A304"/>
      <c r="B304"/>
    </row>
    <row r="305" spans="1:2">
      <c r="A305"/>
      <c r="B305"/>
    </row>
    <row r="306" spans="1:2">
      <c r="A306"/>
      <c r="B306"/>
    </row>
    <row r="307" spans="1:2">
      <c r="A307"/>
      <c r="B307"/>
    </row>
    <row r="308" spans="1:2">
      <c r="A308"/>
      <c r="B308"/>
    </row>
    <row r="309" spans="1:2">
      <c r="A309"/>
      <c r="B309"/>
    </row>
    <row r="310" spans="1:2">
      <c r="A310"/>
      <c r="B310"/>
    </row>
    <row r="311" spans="1:2">
      <c r="A311"/>
      <c r="B311"/>
    </row>
    <row r="312" spans="1:2">
      <c r="A312"/>
      <c r="B312"/>
    </row>
    <row r="313" spans="1:2">
      <c r="A313"/>
      <c r="B313"/>
    </row>
    <row r="314" spans="1:2">
      <c r="A314"/>
      <c r="B314"/>
    </row>
    <row r="315" spans="1:2">
      <c r="A315"/>
      <c r="B315"/>
    </row>
    <row r="316" spans="1:2">
      <c r="A316"/>
      <c r="B316"/>
    </row>
    <row r="317" spans="1:2">
      <c r="A317"/>
      <c r="B317"/>
    </row>
    <row r="318" spans="1:2">
      <c r="A318"/>
      <c r="B318"/>
    </row>
    <row r="319" spans="1:2">
      <c r="A319"/>
      <c r="B319"/>
    </row>
    <row r="320" spans="1:2">
      <c r="A320"/>
      <c r="B320"/>
    </row>
    <row r="321" spans="1:2">
      <c r="A321"/>
      <c r="B321"/>
    </row>
    <row r="322" spans="1:2">
      <c r="A322"/>
      <c r="B322"/>
    </row>
    <row r="323" spans="1:2">
      <c r="A323"/>
      <c r="B323"/>
    </row>
    <row r="324" spans="1:2">
      <c r="A324"/>
      <c r="B324"/>
    </row>
    <row r="325" spans="1:2">
      <c r="A325"/>
      <c r="B325"/>
    </row>
    <row r="326" spans="1:2">
      <c r="A326"/>
      <c r="B326"/>
    </row>
    <row r="327" spans="1:2">
      <c r="A327"/>
      <c r="B327"/>
    </row>
    <row r="328" spans="1:2">
      <c r="A328"/>
      <c r="B328"/>
    </row>
    <row r="329" spans="1:2">
      <c r="A329"/>
      <c r="B329"/>
    </row>
    <row r="330" spans="1:2">
      <c r="A330"/>
      <c r="B330"/>
    </row>
    <row r="331" spans="1:2">
      <c r="A331"/>
      <c r="B331"/>
    </row>
    <row r="332" spans="1:2">
      <c r="A332"/>
      <c r="B332"/>
    </row>
    <row r="333" spans="1:2">
      <c r="A333"/>
      <c r="B333"/>
    </row>
    <row r="334" spans="1:2">
      <c r="A334"/>
      <c r="B334"/>
    </row>
    <row r="335" spans="1:2">
      <c r="A335"/>
      <c r="B335"/>
    </row>
    <row r="336" spans="1:2">
      <c r="A336"/>
      <c r="B336"/>
    </row>
    <row r="337" spans="1:2">
      <c r="A337"/>
      <c r="B337"/>
    </row>
    <row r="338" spans="1:2">
      <c r="A338"/>
      <c r="B338"/>
    </row>
    <row r="339" spans="1:2">
      <c r="A339"/>
      <c r="B339"/>
    </row>
    <row r="340" spans="1:2">
      <c r="A340"/>
      <c r="B340"/>
    </row>
    <row r="341" spans="1:2">
      <c r="A341"/>
      <c r="B341"/>
    </row>
    <row r="342" spans="1:2">
      <c r="A342"/>
      <c r="B342"/>
    </row>
    <row r="343" spans="1:2">
      <c r="A343"/>
      <c r="B343"/>
    </row>
    <row r="344" spans="1:2">
      <c r="A344"/>
      <c r="B344"/>
    </row>
    <row r="345" spans="1:2">
      <c r="A345"/>
      <c r="B345"/>
    </row>
    <row r="346" spans="1:2">
      <c r="A346"/>
      <c r="B346"/>
    </row>
    <row r="347" spans="1:2">
      <c r="A347"/>
      <c r="B347"/>
    </row>
    <row r="348" spans="1:2">
      <c r="A348"/>
      <c r="B348"/>
    </row>
    <row r="349" spans="1:2">
      <c r="A349"/>
      <c r="B349"/>
    </row>
    <row r="350" spans="1:2">
      <c r="A350"/>
      <c r="B350"/>
    </row>
    <row r="351" spans="1:2">
      <c r="A351"/>
      <c r="B351"/>
    </row>
    <row r="352" spans="1:2">
      <c r="A352"/>
      <c r="B352"/>
    </row>
    <row r="353" spans="1:2">
      <c r="A353"/>
      <c r="B353"/>
    </row>
    <row r="354" spans="1:2">
      <c r="A354"/>
      <c r="B354"/>
    </row>
    <row r="355" spans="1:2">
      <c r="A355"/>
      <c r="B355"/>
    </row>
    <row r="356" spans="1:2">
      <c r="A356"/>
      <c r="B356"/>
    </row>
    <row r="357" spans="1:2">
      <c r="A357"/>
      <c r="B357"/>
    </row>
    <row r="358" spans="1:2">
      <c r="A358"/>
      <c r="B358"/>
    </row>
    <row r="359" spans="1:2">
      <c r="A359"/>
      <c r="B359"/>
    </row>
    <row r="360" spans="1:2">
      <c r="A360"/>
      <c r="B360"/>
    </row>
    <row r="361" spans="1:2">
      <c r="A361"/>
      <c r="B361"/>
    </row>
    <row r="362" spans="1:2">
      <c r="A362"/>
      <c r="B362"/>
    </row>
    <row r="363" spans="1:2">
      <c r="A363"/>
      <c r="B363"/>
    </row>
    <row r="364" spans="1:2">
      <c r="A364"/>
      <c r="B364"/>
    </row>
    <row r="365" spans="1:2">
      <c r="A365"/>
      <c r="B365"/>
    </row>
    <row r="366" spans="1:2">
      <c r="A366"/>
      <c r="B366"/>
    </row>
    <row r="367" spans="1:2">
      <c r="A367"/>
      <c r="B367"/>
    </row>
    <row r="368" spans="1:2">
      <c r="A368"/>
      <c r="B368"/>
    </row>
    <row r="369" spans="1:2">
      <c r="A369"/>
      <c r="B369"/>
    </row>
    <row r="370" spans="1:2">
      <c r="A370"/>
      <c r="B370"/>
    </row>
    <row r="371" spans="1:2">
      <c r="A371"/>
      <c r="B371"/>
    </row>
    <row r="372" spans="1:2">
      <c r="A372"/>
      <c r="B372"/>
    </row>
    <row r="373" spans="1:2">
      <c r="A373"/>
      <c r="B373"/>
    </row>
    <row r="374" spans="1:2">
      <c r="A374"/>
      <c r="B374"/>
    </row>
    <row r="375" spans="1:2">
      <c r="A375"/>
      <c r="B375"/>
    </row>
    <row r="376" spans="1:2">
      <c r="A376"/>
      <c r="B376"/>
    </row>
    <row r="377" spans="1:2">
      <c r="A377"/>
      <c r="B377"/>
    </row>
    <row r="378" spans="1:2">
      <c r="A378"/>
      <c r="B378"/>
    </row>
    <row r="379" spans="1:2">
      <c r="A379"/>
      <c r="B379"/>
    </row>
    <row r="380" spans="1:2">
      <c r="A380"/>
      <c r="B380"/>
    </row>
    <row r="381" spans="1:2">
      <c r="A381"/>
      <c r="B381"/>
    </row>
    <row r="382" spans="1:2">
      <c r="A382"/>
      <c r="B382"/>
    </row>
    <row r="383" spans="1:2">
      <c r="A383"/>
      <c r="B383"/>
    </row>
    <row r="384" spans="1:2">
      <c r="A384"/>
      <c r="B384"/>
    </row>
    <row r="385" spans="1:2">
      <c r="A385"/>
      <c r="B385"/>
    </row>
    <row r="386" spans="1:2">
      <c r="A386"/>
      <c r="B386"/>
    </row>
    <row r="387" spans="1:2">
      <c r="A387"/>
      <c r="B387"/>
    </row>
    <row r="388" spans="1:2">
      <c r="A388"/>
      <c r="B388"/>
    </row>
    <row r="389" spans="1:2">
      <c r="A389"/>
      <c r="B389"/>
    </row>
    <row r="390" spans="1:2">
      <c r="A390"/>
      <c r="B390"/>
    </row>
    <row r="391" spans="1:2">
      <c r="A391"/>
      <c r="B391"/>
    </row>
    <row r="392" spans="1:2">
      <c r="A392"/>
      <c r="B392"/>
    </row>
    <row r="393" spans="1:2">
      <c r="A393"/>
      <c r="B393"/>
    </row>
    <row r="394" spans="1:2">
      <c r="A394"/>
      <c r="B394"/>
    </row>
    <row r="395" spans="1:2">
      <c r="A395"/>
      <c r="B395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modUpdTemplLogger">
    <tabColor indexed="24"/>
  </sheetPr>
  <dimension ref="A1:D13"/>
  <sheetViews>
    <sheetView showGridLines="0" zoomScaleNormal="100" workbookViewId="0"/>
  </sheetViews>
  <sheetFormatPr defaultRowHeight="11.25"/>
  <cols>
    <col min="1" max="1" width="30.7109375" style="14" customWidth="1"/>
    <col min="2" max="2" width="80.7109375" style="14" customWidth="1"/>
    <col min="3" max="3" width="30.7109375" style="14" customWidth="1"/>
    <col min="4" max="16384" width="9.140625" style="13"/>
  </cols>
  <sheetData>
    <row r="1" spans="1:4" ht="24" customHeight="1">
      <c r="A1" s="121" t="s">
        <v>22</v>
      </c>
      <c r="B1" s="121" t="s">
        <v>23</v>
      </c>
      <c r="C1" s="121" t="s">
        <v>24</v>
      </c>
      <c r="D1" s="12"/>
    </row>
    <row r="2" spans="1:4">
      <c r="A2" s="495">
        <v>43438.578912037039</v>
      </c>
      <c r="B2" s="14" t="s">
        <v>584</v>
      </c>
      <c r="C2" s="14" t="s">
        <v>383</v>
      </c>
    </row>
    <row r="3" spans="1:4">
      <c r="A3" s="495">
        <v>43438.578923611109</v>
      </c>
      <c r="B3" s="14" t="s">
        <v>585</v>
      </c>
      <c r="C3" s="14" t="s">
        <v>383</v>
      </c>
    </row>
    <row r="4" spans="1:4">
      <c r="A4" s="495">
        <v>43438.579085648147</v>
      </c>
      <c r="B4" s="14" t="s">
        <v>584</v>
      </c>
      <c r="C4" s="14" t="s">
        <v>383</v>
      </c>
    </row>
    <row r="5" spans="1:4">
      <c r="A5" s="495">
        <v>43438.579108796293</v>
      </c>
      <c r="B5" s="14" t="s">
        <v>585</v>
      </c>
      <c r="C5" s="14" t="s">
        <v>383</v>
      </c>
    </row>
    <row r="6" spans="1:4">
      <c r="A6" s="495">
        <v>43438.579664351855</v>
      </c>
      <c r="B6" s="14" t="s">
        <v>584</v>
      </c>
      <c r="C6" s="14" t="s">
        <v>383</v>
      </c>
    </row>
    <row r="7" spans="1:4">
      <c r="A7" s="495">
        <v>43438.579699074071</v>
      </c>
      <c r="B7" s="14" t="s">
        <v>585</v>
      </c>
      <c r="C7" s="14" t="s">
        <v>383</v>
      </c>
    </row>
    <row r="8" spans="1:4">
      <c r="A8" s="495">
        <v>43438.628831018519</v>
      </c>
      <c r="B8" s="14" t="s">
        <v>584</v>
      </c>
      <c r="C8" s="14" t="s">
        <v>383</v>
      </c>
    </row>
    <row r="9" spans="1:4">
      <c r="A9" s="495">
        <v>43438.628877314812</v>
      </c>
      <c r="B9" s="14" t="s">
        <v>585</v>
      </c>
      <c r="C9" s="14" t="s">
        <v>383</v>
      </c>
    </row>
    <row r="10" spans="1:4">
      <c r="A10" s="495">
        <v>43972.667766203704</v>
      </c>
      <c r="B10" s="14" t="s">
        <v>584</v>
      </c>
      <c r="C10" s="14" t="s">
        <v>383</v>
      </c>
    </row>
    <row r="11" spans="1:4">
      <c r="A11" s="495">
        <v>43972.66777777778</v>
      </c>
      <c r="B11" s="14" t="s">
        <v>585</v>
      </c>
      <c r="C11" s="14" t="s">
        <v>383</v>
      </c>
    </row>
    <row r="12" spans="1:4">
      <c r="A12" s="495">
        <v>43973.611157407409</v>
      </c>
      <c r="B12" s="14" t="s">
        <v>584</v>
      </c>
      <c r="C12" s="14" t="s">
        <v>383</v>
      </c>
    </row>
    <row r="13" spans="1:4">
      <c r="A13" s="495">
        <v>43973.611168981479</v>
      </c>
      <c r="B13" s="14" t="s">
        <v>585</v>
      </c>
      <c r="C13" s="14" t="s">
        <v>383</v>
      </c>
    </row>
  </sheetData>
  <sheetProtection algorithmName="SHA-512" hashValue="Kkt4yRrjpdnq+E0pVg/wVGgL06DfJM1rP4yOD+uA0m18BBYa0thDBWEwgj4n5WiQnq9/6hAzHjp+wn4RG9Ie1g==" saltValue="pe3uAtexNs7k9rEVcZQjew==" spinCount="100000" sheet="1" objects="1" scenarios="1" formatColumns="0" formatRows="0" autoFilter="0"/>
  <phoneticPr fontId="5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TEHSHEET">
    <tabColor indexed="47"/>
  </sheetPr>
  <dimension ref="A1:AH87"/>
  <sheetViews>
    <sheetView showGridLines="0" zoomScaleNormal="100" workbookViewId="0"/>
  </sheetViews>
  <sheetFormatPr defaultRowHeight="11.25"/>
  <cols>
    <col min="1" max="1" width="32.5703125" style="9" bestFit="1" customWidth="1"/>
    <col min="3" max="3" width="9.140625" style="59"/>
    <col min="4" max="4" width="9.140625" style="59" customWidth="1"/>
    <col min="5" max="5" width="9.140625" style="7"/>
    <col min="6" max="6" width="11.140625" style="7" customWidth="1"/>
    <col min="7" max="7" width="31.42578125" style="7" bestFit="1" customWidth="1"/>
    <col min="8" max="8" width="35.28515625" style="7" customWidth="1"/>
    <col min="9" max="9" width="14.5703125" style="7" bestFit="1" customWidth="1"/>
    <col min="10" max="11" width="26.85546875" style="7" customWidth="1"/>
    <col min="12" max="12" width="9.140625" style="7"/>
    <col min="13" max="13" width="26.28515625" style="80" customWidth="1"/>
    <col min="14" max="14" width="29.140625" style="81" customWidth="1"/>
    <col min="15" max="15" width="9.140625" style="7"/>
    <col min="16" max="16" width="60.7109375" style="7" customWidth="1"/>
    <col min="17" max="17" width="39.7109375" style="7" bestFit="1" customWidth="1"/>
    <col min="18" max="18" width="87.5703125" style="7" customWidth="1"/>
    <col min="19" max="19" width="81.5703125" style="7" customWidth="1"/>
    <col min="20" max="20" width="9.140625" style="7"/>
    <col min="21" max="22" width="9.140625" style="3"/>
    <col min="23" max="24" width="9.140625" style="7"/>
    <col min="25" max="25" width="13.42578125" style="7" customWidth="1"/>
    <col min="26" max="26" width="24.85546875" style="7" customWidth="1"/>
    <col min="27" max="27" width="9.140625" style="7"/>
    <col min="28" max="28" width="11.140625" style="7" bestFit="1" customWidth="1"/>
    <col min="29" max="29" width="72" style="7" customWidth="1"/>
    <col min="30" max="30" width="9.140625" style="7"/>
    <col min="31" max="32" width="32.140625" style="7" customWidth="1"/>
    <col min="33" max="34" width="39.7109375" style="7" customWidth="1"/>
    <col min="35" max="16384" width="9.140625" style="7"/>
  </cols>
  <sheetData>
    <row r="1" spans="1:34" s="57" customFormat="1" ht="45">
      <c r="A1" s="56" t="s">
        <v>19</v>
      </c>
      <c r="B1" s="55"/>
      <c r="C1" s="56" t="s">
        <v>28</v>
      </c>
      <c r="D1" s="56" t="s">
        <v>25</v>
      </c>
      <c r="E1" s="56" t="s">
        <v>118</v>
      </c>
      <c r="F1" s="56" t="s">
        <v>168</v>
      </c>
      <c r="G1" s="56" t="s">
        <v>134</v>
      </c>
      <c r="H1" s="56" t="s">
        <v>139</v>
      </c>
      <c r="I1" s="56" t="s">
        <v>162</v>
      </c>
      <c r="J1" s="56" t="s">
        <v>573</v>
      </c>
      <c r="K1" s="56" t="s">
        <v>360</v>
      </c>
      <c r="L1" s="201" t="s">
        <v>361</v>
      </c>
      <c r="M1" s="56" t="s">
        <v>163</v>
      </c>
      <c r="N1" s="79" t="s">
        <v>223</v>
      </c>
      <c r="P1" s="300" t="s">
        <v>581</v>
      </c>
      <c r="Q1" s="300" t="s">
        <v>224</v>
      </c>
      <c r="R1" s="298" t="s">
        <v>237</v>
      </c>
      <c r="S1" s="133" t="s">
        <v>238</v>
      </c>
      <c r="U1" s="174" t="s">
        <v>286</v>
      </c>
      <c r="V1" s="174" t="s">
        <v>287</v>
      </c>
      <c r="X1" s="413" t="s">
        <v>337</v>
      </c>
      <c r="Y1" s="413" t="s">
        <v>340</v>
      </c>
      <c r="Z1" s="413" t="s">
        <v>341</v>
      </c>
      <c r="AB1" s="577" t="s">
        <v>482</v>
      </c>
      <c r="AC1" s="577"/>
      <c r="AE1" s="433" t="s">
        <v>493</v>
      </c>
      <c r="AF1" s="433" t="s">
        <v>501</v>
      </c>
      <c r="AG1" s="433" t="s">
        <v>492</v>
      </c>
      <c r="AH1" s="433" t="s">
        <v>502</v>
      </c>
    </row>
    <row r="2" spans="1:34" ht="56.25">
      <c r="A2" s="8" t="s">
        <v>41</v>
      </c>
      <c r="C2" s="58">
        <v>2013</v>
      </c>
      <c r="D2" s="58" t="s">
        <v>26</v>
      </c>
      <c r="E2" s="61" t="s">
        <v>119</v>
      </c>
      <c r="F2" s="61" t="s">
        <v>169</v>
      </c>
      <c r="G2" s="61" t="s">
        <v>132</v>
      </c>
      <c r="H2" s="61" t="s">
        <v>136</v>
      </c>
      <c r="I2" s="61" t="s">
        <v>33</v>
      </c>
      <c r="J2" s="61" t="s">
        <v>572</v>
      </c>
      <c r="K2" s="82"/>
      <c r="L2" s="202">
        <v>55</v>
      </c>
      <c r="M2" s="56" t="s">
        <v>164</v>
      </c>
      <c r="N2" s="79" t="s">
        <v>222</v>
      </c>
      <c r="P2" s="484" t="s">
        <v>577</v>
      </c>
      <c r="Q2" s="301" t="s">
        <v>582</v>
      </c>
      <c r="R2" s="299" t="s">
        <v>230</v>
      </c>
      <c r="S2" s="58" t="s">
        <v>239</v>
      </c>
      <c r="U2" s="6" t="s">
        <v>288</v>
      </c>
      <c r="V2" s="175" t="s">
        <v>288</v>
      </c>
      <c r="X2" s="412" t="s">
        <v>338</v>
      </c>
      <c r="Y2" s="431" t="s">
        <v>342</v>
      </c>
      <c r="Z2" s="432" t="s">
        <v>343</v>
      </c>
      <c r="AB2" s="410" t="s">
        <v>469</v>
      </c>
      <c r="AC2" s="411" t="s">
        <v>483</v>
      </c>
      <c r="AE2"/>
      <c r="AF2"/>
      <c r="AG2" t="s">
        <v>2991</v>
      </c>
      <c r="AH2"/>
    </row>
    <row r="3" spans="1:34" ht="25.5">
      <c r="A3" s="8" t="s">
        <v>42</v>
      </c>
      <c r="C3" s="58">
        <v>2014</v>
      </c>
      <c r="D3" s="58" t="s">
        <v>27</v>
      </c>
      <c r="E3" s="61" t="s">
        <v>120</v>
      </c>
      <c r="F3" s="61" t="s">
        <v>170</v>
      </c>
      <c r="G3" s="61" t="s">
        <v>133</v>
      </c>
      <c r="H3" s="61" t="s">
        <v>137</v>
      </c>
      <c r="I3" s="61" t="s">
        <v>5</v>
      </c>
      <c r="J3" s="61" t="s">
        <v>339</v>
      </c>
      <c r="K3" s="82" t="s">
        <v>359</v>
      </c>
      <c r="L3" s="201" t="s">
        <v>363</v>
      </c>
      <c r="M3" s="56" t="s">
        <v>165</v>
      </c>
      <c r="N3" s="79" t="s">
        <v>220</v>
      </c>
      <c r="P3" s="484" t="s">
        <v>578</v>
      </c>
      <c r="Q3" s="301" t="s">
        <v>465</v>
      </c>
      <c r="R3" s="299" t="s">
        <v>231</v>
      </c>
      <c r="S3" s="58" t="s">
        <v>240</v>
      </c>
      <c r="U3" s="6" t="s">
        <v>289</v>
      </c>
      <c r="V3" s="175" t="s">
        <v>289</v>
      </c>
      <c r="X3" s="416" t="s">
        <v>339</v>
      </c>
      <c r="Y3" s="415" t="s">
        <v>344</v>
      </c>
      <c r="Z3" s="415" t="s">
        <v>344</v>
      </c>
      <c r="AB3" s="414" t="s">
        <v>539</v>
      </c>
      <c r="AC3" s="417" t="s">
        <v>542</v>
      </c>
      <c r="AE3"/>
      <c r="AF3"/>
      <c r="AG3"/>
      <c r="AH3"/>
    </row>
    <row r="4" spans="1:34" ht="56.25">
      <c r="A4" s="8" t="s">
        <v>43</v>
      </c>
      <c r="C4" s="58">
        <v>2015</v>
      </c>
      <c r="E4" s="61" t="s">
        <v>121</v>
      </c>
      <c r="F4" s="61" t="s">
        <v>171</v>
      </c>
      <c r="H4" s="61" t="s">
        <v>138</v>
      </c>
      <c r="I4" s="61" t="s">
        <v>6</v>
      </c>
      <c r="K4" s="82"/>
      <c r="L4" s="202">
        <v>112</v>
      </c>
      <c r="M4" s="56" t="s">
        <v>166</v>
      </c>
      <c r="N4" s="79" t="s">
        <v>221</v>
      </c>
      <c r="P4" s="484" t="s">
        <v>579</v>
      </c>
      <c r="R4" s="131" t="s">
        <v>232</v>
      </c>
      <c r="S4" s="58" t="s">
        <v>241</v>
      </c>
      <c r="U4" s="6" t="s">
        <v>290</v>
      </c>
      <c r="V4" s="175" t="s">
        <v>290</v>
      </c>
      <c r="AB4" s="414" t="s">
        <v>540</v>
      </c>
      <c r="AC4" s="417" t="s">
        <v>484</v>
      </c>
      <c r="AE4"/>
      <c r="AF4"/>
      <c r="AG4"/>
      <c r="AH4"/>
    </row>
    <row r="5" spans="1:34" ht="25.5">
      <c r="A5" s="8" t="s">
        <v>44</v>
      </c>
      <c r="C5" s="58">
        <v>2016</v>
      </c>
      <c r="E5" s="61" t="s">
        <v>122</v>
      </c>
      <c r="F5" s="61" t="s">
        <v>172</v>
      </c>
      <c r="I5" s="61" t="s">
        <v>7</v>
      </c>
      <c r="M5" s="56" t="s">
        <v>167</v>
      </c>
      <c r="N5" s="79" t="s">
        <v>219</v>
      </c>
      <c r="P5" s="484" t="s">
        <v>580</v>
      </c>
      <c r="R5" s="132" t="s">
        <v>233</v>
      </c>
      <c r="S5" s="58" t="s">
        <v>247</v>
      </c>
      <c r="U5" s="6" t="s">
        <v>291</v>
      </c>
      <c r="V5" s="175" t="s">
        <v>291</v>
      </c>
      <c r="AB5" s="414" t="s">
        <v>541</v>
      </c>
      <c r="AC5" s="417" t="s">
        <v>485</v>
      </c>
      <c r="AE5"/>
      <c r="AF5"/>
      <c r="AG5"/>
      <c r="AH5"/>
    </row>
    <row r="6" spans="1:34" ht="22.5">
      <c r="A6" s="8" t="s">
        <v>45</v>
      </c>
      <c r="C6" s="58">
        <v>2017</v>
      </c>
      <c r="E6" s="61" t="s">
        <v>123</v>
      </c>
      <c r="F6" s="82"/>
      <c r="I6" s="61" t="s">
        <v>20</v>
      </c>
      <c r="M6" s="7"/>
      <c r="N6" s="7"/>
      <c r="Q6" s="123"/>
      <c r="R6" s="132" t="s">
        <v>234</v>
      </c>
      <c r="S6" s="58" t="s">
        <v>248</v>
      </c>
      <c r="U6" s="6" t="s">
        <v>292</v>
      </c>
      <c r="V6" s="175" t="s">
        <v>292</v>
      </c>
      <c r="AE6"/>
      <c r="AF6"/>
      <c r="AG6"/>
      <c r="AH6"/>
    </row>
    <row r="7" spans="1:34" ht="22.5">
      <c r="A7" s="8" t="s">
        <v>46</v>
      </c>
      <c r="E7" s="61" t="s">
        <v>124</v>
      </c>
      <c r="F7" s="82"/>
      <c r="I7" s="61" t="s">
        <v>21</v>
      </c>
      <c r="M7" s="7"/>
      <c r="N7" s="7"/>
      <c r="R7" s="132" t="s">
        <v>235</v>
      </c>
      <c r="S7" s="58" t="s">
        <v>242</v>
      </c>
      <c r="U7" s="6" t="s">
        <v>293</v>
      </c>
      <c r="V7" s="175" t="s">
        <v>293</v>
      </c>
      <c r="AE7"/>
      <c r="AF7"/>
      <c r="AG7"/>
      <c r="AH7"/>
    </row>
    <row r="8" spans="1:34">
      <c r="A8" s="8" t="s">
        <v>47</v>
      </c>
      <c r="E8" s="61" t="s">
        <v>125</v>
      </c>
      <c r="F8" s="82"/>
      <c r="I8" s="61" t="s">
        <v>115</v>
      </c>
      <c r="R8" s="131" t="s">
        <v>236</v>
      </c>
      <c r="S8" s="58" t="s">
        <v>243</v>
      </c>
      <c r="U8" s="6" t="s">
        <v>294</v>
      </c>
      <c r="V8" s="175" t="s">
        <v>294</v>
      </c>
    </row>
    <row r="9" spans="1:34">
      <c r="A9" s="8" t="s">
        <v>48</v>
      </c>
      <c r="E9" s="61" t="s">
        <v>126</v>
      </c>
      <c r="F9" s="82"/>
      <c r="I9" s="61" t="s">
        <v>116</v>
      </c>
      <c r="R9" s="134"/>
      <c r="S9" s="58" t="s">
        <v>244</v>
      </c>
      <c r="U9" s="6" t="s">
        <v>295</v>
      </c>
      <c r="V9" s="175" t="s">
        <v>295</v>
      </c>
    </row>
    <row r="10" spans="1:34" ht="22.5">
      <c r="A10" s="8" t="s">
        <v>49</v>
      </c>
      <c r="E10" s="61" t="s">
        <v>127</v>
      </c>
      <c r="F10" s="82"/>
      <c r="I10" s="61" t="s">
        <v>143</v>
      </c>
      <c r="R10" s="134"/>
      <c r="S10" s="58" t="s">
        <v>245</v>
      </c>
      <c r="U10" s="6" t="s">
        <v>296</v>
      </c>
      <c r="V10" s="175" t="s">
        <v>296</v>
      </c>
    </row>
    <row r="11" spans="1:34" ht="38.25">
      <c r="A11" s="8" t="s">
        <v>50</v>
      </c>
      <c r="E11" s="61" t="s">
        <v>128</v>
      </c>
      <c r="F11" s="82"/>
      <c r="I11" s="61" t="s">
        <v>144</v>
      </c>
      <c r="R11" s="196" t="s">
        <v>358</v>
      </c>
      <c r="S11" s="58" t="s">
        <v>246</v>
      </c>
      <c r="U11" s="6" t="s">
        <v>297</v>
      </c>
      <c r="V11" s="175" t="s">
        <v>297</v>
      </c>
    </row>
    <row r="12" spans="1:34" ht="38.25">
      <c r="A12" s="8" t="s">
        <v>17</v>
      </c>
      <c r="E12" s="61" t="s">
        <v>129</v>
      </c>
      <c r="F12" s="82"/>
      <c r="I12" s="61" t="s">
        <v>145</v>
      </c>
      <c r="R12" s="196" t="s">
        <v>357</v>
      </c>
      <c r="U12" s="6" t="s">
        <v>144</v>
      </c>
      <c r="V12" s="175" t="s">
        <v>144</v>
      </c>
    </row>
    <row r="13" spans="1:34" ht="25.5">
      <c r="A13" s="8" t="s">
        <v>51</v>
      </c>
      <c r="E13" s="61" t="s">
        <v>130</v>
      </c>
      <c r="F13" s="82"/>
      <c r="I13" s="61" t="s">
        <v>146</v>
      </c>
      <c r="R13" s="196" t="s">
        <v>356</v>
      </c>
      <c r="U13" s="6" t="s">
        <v>145</v>
      </c>
      <c r="V13" s="175" t="s">
        <v>145</v>
      </c>
    </row>
    <row r="14" spans="1:34" ht="12.75">
      <c r="A14" s="8" t="s">
        <v>18</v>
      </c>
      <c r="I14" s="61" t="s">
        <v>147</v>
      </c>
      <c r="R14" s="196" t="s">
        <v>355</v>
      </c>
      <c r="U14" s="6" t="s">
        <v>146</v>
      </c>
      <c r="V14" s="175" t="s">
        <v>146</v>
      </c>
    </row>
    <row r="15" spans="1:34" ht="12.75">
      <c r="A15" s="472" t="s">
        <v>518</v>
      </c>
      <c r="I15" s="61" t="s">
        <v>148</v>
      </c>
      <c r="R15" s="196" t="s">
        <v>354</v>
      </c>
      <c r="U15" s="6" t="s">
        <v>147</v>
      </c>
      <c r="V15" s="175" t="s">
        <v>147</v>
      </c>
    </row>
    <row r="16" spans="1:34" ht="12.75">
      <c r="A16" s="8" t="s">
        <v>52</v>
      </c>
      <c r="I16" s="61" t="s">
        <v>149</v>
      </c>
      <c r="R16" s="196" t="s">
        <v>353</v>
      </c>
      <c r="U16" s="6" t="s">
        <v>148</v>
      </c>
      <c r="V16" s="175" t="s">
        <v>148</v>
      </c>
    </row>
    <row r="17" spans="1:22" ht="12.75">
      <c r="A17" s="8" t="s">
        <v>53</v>
      </c>
      <c r="I17" s="61" t="s">
        <v>150</v>
      </c>
      <c r="R17" s="196" t="s">
        <v>352</v>
      </c>
      <c r="U17" s="6" t="s">
        <v>149</v>
      </c>
      <c r="V17" s="175" t="s">
        <v>149</v>
      </c>
    </row>
    <row r="18" spans="1:22" ht="12.75">
      <c r="A18" s="8" t="s">
        <v>54</v>
      </c>
      <c r="I18" s="61" t="s">
        <v>151</v>
      </c>
      <c r="R18" s="196" t="s">
        <v>351</v>
      </c>
      <c r="U18" s="6" t="s">
        <v>150</v>
      </c>
      <c r="V18" s="175" t="s">
        <v>150</v>
      </c>
    </row>
    <row r="19" spans="1:22">
      <c r="A19" s="8" t="s">
        <v>55</v>
      </c>
      <c r="I19" s="61" t="s">
        <v>152</v>
      </c>
      <c r="U19" s="6" t="s">
        <v>151</v>
      </c>
      <c r="V19" s="175" t="s">
        <v>151</v>
      </c>
    </row>
    <row r="20" spans="1:22">
      <c r="A20" s="8" t="s">
        <v>56</v>
      </c>
      <c r="I20" s="61" t="s">
        <v>153</v>
      </c>
      <c r="U20" s="6" t="s">
        <v>152</v>
      </c>
      <c r="V20" s="175" t="s">
        <v>152</v>
      </c>
    </row>
    <row r="21" spans="1:22">
      <c r="A21" s="8" t="s">
        <v>57</v>
      </c>
      <c r="I21" s="61" t="s">
        <v>154</v>
      </c>
      <c r="U21" s="6" t="s">
        <v>153</v>
      </c>
      <c r="V21" s="175" t="s">
        <v>153</v>
      </c>
    </row>
    <row r="22" spans="1:22">
      <c r="A22" s="8" t="s">
        <v>58</v>
      </c>
      <c r="U22" s="6" t="s">
        <v>154</v>
      </c>
      <c r="V22" s="175" t="s">
        <v>154</v>
      </c>
    </row>
    <row r="23" spans="1:22">
      <c r="A23" s="8" t="s">
        <v>59</v>
      </c>
      <c r="U23" s="6" t="s">
        <v>298</v>
      </c>
      <c r="V23" s="175" t="s">
        <v>298</v>
      </c>
    </row>
    <row r="24" spans="1:22">
      <c r="A24" s="8" t="s">
        <v>60</v>
      </c>
      <c r="U24" s="6" t="s">
        <v>299</v>
      </c>
      <c r="V24" s="175" t="s">
        <v>299</v>
      </c>
    </row>
    <row r="25" spans="1:22">
      <c r="A25" s="8" t="s">
        <v>61</v>
      </c>
      <c r="U25" s="6" t="s">
        <v>300</v>
      </c>
      <c r="V25" s="175" t="s">
        <v>300</v>
      </c>
    </row>
    <row r="26" spans="1:22">
      <c r="A26" s="8" t="s">
        <v>62</v>
      </c>
      <c r="V26" s="175" t="s">
        <v>301</v>
      </c>
    </row>
    <row r="27" spans="1:22">
      <c r="A27" s="8" t="s">
        <v>63</v>
      </c>
      <c r="V27" s="175" t="s">
        <v>302</v>
      </c>
    </row>
    <row r="28" spans="1:22">
      <c r="A28" s="8" t="s">
        <v>64</v>
      </c>
      <c r="V28" s="175" t="s">
        <v>303</v>
      </c>
    </row>
    <row r="29" spans="1:22">
      <c r="A29" s="8" t="s">
        <v>65</v>
      </c>
      <c r="V29" s="175" t="s">
        <v>304</v>
      </c>
    </row>
    <row r="30" spans="1:22">
      <c r="A30" s="8" t="s">
        <v>66</v>
      </c>
      <c r="V30" s="175" t="s">
        <v>305</v>
      </c>
    </row>
    <row r="31" spans="1:22">
      <c r="A31" s="8" t="s">
        <v>67</v>
      </c>
      <c r="V31" s="175" t="s">
        <v>306</v>
      </c>
    </row>
    <row r="32" spans="1:22">
      <c r="A32" s="8" t="s">
        <v>68</v>
      </c>
      <c r="V32" s="175" t="s">
        <v>307</v>
      </c>
    </row>
    <row r="33" spans="1:22">
      <c r="A33" s="8" t="s">
        <v>69</v>
      </c>
      <c r="V33" s="175" t="s">
        <v>308</v>
      </c>
    </row>
    <row r="34" spans="1:22">
      <c r="A34" s="8" t="s">
        <v>70</v>
      </c>
      <c r="V34" s="175" t="s">
        <v>309</v>
      </c>
    </row>
    <row r="35" spans="1:22">
      <c r="A35" s="8" t="s">
        <v>71</v>
      </c>
      <c r="V35" s="175" t="s">
        <v>310</v>
      </c>
    </row>
    <row r="36" spans="1:22">
      <c r="A36" s="8" t="s">
        <v>35</v>
      </c>
      <c r="V36" s="175" t="s">
        <v>311</v>
      </c>
    </row>
    <row r="37" spans="1:22">
      <c r="A37" s="8" t="s">
        <v>36</v>
      </c>
      <c r="V37" s="175" t="s">
        <v>312</v>
      </c>
    </row>
    <row r="38" spans="1:22">
      <c r="A38" s="8" t="s">
        <v>37</v>
      </c>
      <c r="V38" s="175" t="s">
        <v>313</v>
      </c>
    </row>
    <row r="39" spans="1:22">
      <c r="A39" s="8" t="s">
        <v>38</v>
      </c>
      <c r="V39" s="175" t="s">
        <v>314</v>
      </c>
    </row>
    <row r="40" spans="1:22">
      <c r="A40" s="8" t="s">
        <v>39</v>
      </c>
      <c r="V40" s="175" t="s">
        <v>315</v>
      </c>
    </row>
    <row r="41" spans="1:22">
      <c r="A41" s="8" t="s">
        <v>40</v>
      </c>
      <c r="V41" s="175" t="s">
        <v>316</v>
      </c>
    </row>
    <row r="42" spans="1:22">
      <c r="A42" s="8" t="s">
        <v>72</v>
      </c>
      <c r="V42" s="175" t="s">
        <v>317</v>
      </c>
    </row>
    <row r="43" spans="1:22">
      <c r="A43" s="8" t="s">
        <v>73</v>
      </c>
      <c r="V43" s="175" t="s">
        <v>318</v>
      </c>
    </row>
    <row r="44" spans="1:22">
      <c r="A44" s="8" t="s">
        <v>74</v>
      </c>
      <c r="V44" s="175" t="s">
        <v>319</v>
      </c>
    </row>
    <row r="45" spans="1:22">
      <c r="A45" s="8" t="s">
        <v>75</v>
      </c>
      <c r="V45" s="175" t="s">
        <v>320</v>
      </c>
    </row>
    <row r="46" spans="1:22">
      <c r="A46" s="8" t="s">
        <v>76</v>
      </c>
      <c r="V46" s="175" t="s">
        <v>321</v>
      </c>
    </row>
    <row r="47" spans="1:22">
      <c r="A47" s="8" t="s">
        <v>97</v>
      </c>
      <c r="V47" s="175" t="s">
        <v>322</v>
      </c>
    </row>
    <row r="48" spans="1:22">
      <c r="A48" s="8" t="s">
        <v>98</v>
      </c>
      <c r="V48" s="175" t="s">
        <v>323</v>
      </c>
    </row>
    <row r="49" spans="1:22">
      <c r="A49" s="8" t="s">
        <v>99</v>
      </c>
      <c r="V49" s="175" t="s">
        <v>324</v>
      </c>
    </row>
    <row r="50" spans="1:22">
      <c r="A50" s="8" t="s">
        <v>77</v>
      </c>
      <c r="V50" s="175" t="s">
        <v>325</v>
      </c>
    </row>
    <row r="51" spans="1:22">
      <c r="A51" s="8" t="s">
        <v>78</v>
      </c>
      <c r="V51" s="175" t="s">
        <v>326</v>
      </c>
    </row>
    <row r="52" spans="1:22">
      <c r="A52" s="8" t="s">
        <v>79</v>
      </c>
      <c r="V52" s="175" t="s">
        <v>327</v>
      </c>
    </row>
    <row r="53" spans="1:22">
      <c r="A53" s="8" t="s">
        <v>80</v>
      </c>
      <c r="V53" s="175" t="s">
        <v>328</v>
      </c>
    </row>
    <row r="54" spans="1:22">
      <c r="A54" s="8" t="s">
        <v>81</v>
      </c>
      <c r="V54" s="175" t="s">
        <v>329</v>
      </c>
    </row>
    <row r="55" spans="1:22">
      <c r="A55" s="8" t="s">
        <v>82</v>
      </c>
      <c r="V55" s="175" t="s">
        <v>330</v>
      </c>
    </row>
    <row r="56" spans="1:22">
      <c r="A56" s="8" t="s">
        <v>83</v>
      </c>
      <c r="V56" s="175" t="s">
        <v>331</v>
      </c>
    </row>
    <row r="57" spans="1:22">
      <c r="A57" s="472" t="s">
        <v>519</v>
      </c>
      <c r="V57" s="175" t="s">
        <v>332</v>
      </c>
    </row>
    <row r="58" spans="1:22">
      <c r="A58" s="8" t="s">
        <v>84</v>
      </c>
      <c r="V58" s="175" t="s">
        <v>333</v>
      </c>
    </row>
    <row r="59" spans="1:22">
      <c r="A59" s="8" t="s">
        <v>85</v>
      </c>
      <c r="V59" s="175" t="s">
        <v>334</v>
      </c>
    </row>
    <row r="60" spans="1:22">
      <c r="A60" s="8" t="s">
        <v>86</v>
      </c>
      <c r="V60" s="175" t="s">
        <v>335</v>
      </c>
    </row>
    <row r="61" spans="1:22">
      <c r="A61" s="8" t="s">
        <v>87</v>
      </c>
      <c r="V61" s="175" t="s">
        <v>336</v>
      </c>
    </row>
    <row r="62" spans="1:22">
      <c r="A62" s="8" t="s">
        <v>29</v>
      </c>
    </row>
    <row r="63" spans="1:22">
      <c r="A63" s="8" t="s">
        <v>88</v>
      </c>
    </row>
    <row r="64" spans="1:22">
      <c r="A64" s="8" t="s">
        <v>89</v>
      </c>
    </row>
    <row r="65" spans="1:1">
      <c r="A65" s="8" t="s">
        <v>90</v>
      </c>
    </row>
    <row r="66" spans="1:1">
      <c r="A66" s="8" t="s">
        <v>91</v>
      </c>
    </row>
    <row r="67" spans="1:1">
      <c r="A67" s="8" t="s">
        <v>92</v>
      </c>
    </row>
    <row r="68" spans="1:1">
      <c r="A68" s="8" t="s">
        <v>93</v>
      </c>
    </row>
    <row r="69" spans="1:1">
      <c r="A69" s="8" t="s">
        <v>94</v>
      </c>
    </row>
    <row r="70" spans="1:1">
      <c r="A70" s="8" t="s">
        <v>95</v>
      </c>
    </row>
    <row r="71" spans="1:1">
      <c r="A71" s="8" t="s">
        <v>96</v>
      </c>
    </row>
    <row r="72" spans="1:1">
      <c r="A72" s="8" t="s">
        <v>100</v>
      </c>
    </row>
    <row r="73" spans="1:1">
      <c r="A73" s="8" t="s">
        <v>101</v>
      </c>
    </row>
    <row r="74" spans="1:1">
      <c r="A74" s="8" t="s">
        <v>102</v>
      </c>
    </row>
    <row r="75" spans="1:1">
      <c r="A75" s="8" t="s">
        <v>103</v>
      </c>
    </row>
    <row r="76" spans="1:1">
      <c r="A76" s="8" t="s">
        <v>104</v>
      </c>
    </row>
    <row r="77" spans="1:1">
      <c r="A77" s="8" t="s">
        <v>105</v>
      </c>
    </row>
    <row r="78" spans="1:1">
      <c r="A78" s="8" t="s">
        <v>106</v>
      </c>
    </row>
    <row r="79" spans="1:1">
      <c r="A79" s="8" t="s">
        <v>34</v>
      </c>
    </row>
    <row r="80" spans="1:1">
      <c r="A80" s="8" t="s">
        <v>107</v>
      </c>
    </row>
    <row r="81" spans="1:1">
      <c r="A81" s="197" t="s">
        <v>108</v>
      </c>
    </row>
    <row r="82" spans="1:1">
      <c r="A82" s="8" t="s">
        <v>109</v>
      </c>
    </row>
    <row r="83" spans="1:1">
      <c r="A83" s="8" t="s">
        <v>0</v>
      </c>
    </row>
    <row r="84" spans="1:1">
      <c r="A84" s="8" t="s">
        <v>1</v>
      </c>
    </row>
    <row r="85" spans="1:1">
      <c r="A85" s="8" t="s">
        <v>2</v>
      </c>
    </row>
    <row r="86" spans="1:1">
      <c r="A86" s="8" t="s">
        <v>3</v>
      </c>
    </row>
    <row r="87" spans="1:1">
      <c r="A87" s="8" t="s">
        <v>4</v>
      </c>
    </row>
  </sheetData>
  <sheetProtection formatColumns="0" formatRows="0"/>
  <mergeCells count="1">
    <mergeCell ref="AB1:AC1"/>
  </mergeCells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modServiceModule">
    <tabColor rgb="FFFFCC99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modCheckCyan">
    <tabColor indexed="47"/>
  </sheetPr>
  <dimension ref="A1:A42"/>
  <sheetViews>
    <sheetView showGridLines="0" workbookViewId="0"/>
  </sheetViews>
  <sheetFormatPr defaultRowHeight="11.25"/>
  <cols>
    <col min="1" max="16384" width="9.140625" style="355"/>
  </cols>
  <sheetData>
    <row r="1" spans="1:1">
      <c r="A1" s="354">
        <f>IF('Форма 4.1.1'!$F$12="",1,0)</f>
        <v>0</v>
      </c>
    </row>
    <row r="2" spans="1:1">
      <c r="A2" s="354">
        <f>IF('Форма 4.1.1'!$F$15="",1,0)</f>
        <v>0</v>
      </c>
    </row>
    <row r="3" spans="1:1">
      <c r="A3" s="354">
        <f>IF('Форма 4.1.1'!$F$16="",1,0)</f>
        <v>0</v>
      </c>
    </row>
    <row r="4" spans="1:1">
      <c r="A4" s="354">
        <f>IF('Форма 4.1.1'!$F$17="",1,0)</f>
        <v>0</v>
      </c>
    </row>
    <row r="5" spans="1:1">
      <c r="A5" s="354">
        <f>IF('Форма 4.1.1'!$F$25="",1,0)</f>
        <v>0</v>
      </c>
    </row>
    <row r="6" spans="1:1">
      <c r="A6" s="354">
        <f>IF('Форма 4.1.1'!$F$26="",1,0)</f>
        <v>0</v>
      </c>
    </row>
    <row r="7" spans="1:1">
      <c r="A7" s="354">
        <f>IF('Форма 4.1.1'!$F$27="",1,0)</f>
        <v>0</v>
      </c>
    </row>
    <row r="8" spans="1:1">
      <c r="A8" s="354">
        <f>IF('Форма 4.1.1'!$F$28="",1,0)</f>
        <v>0</v>
      </c>
    </row>
    <row r="9" spans="1:1">
      <c r="A9" s="354">
        <f>IF('Форма 4.1.1'!$F$29="",1,0)</f>
        <v>0</v>
      </c>
    </row>
    <row r="10" spans="1:1">
      <c r="A10" s="354">
        <f>IF('Форма 4.1.1'!$F$30="",1,0)</f>
        <v>0</v>
      </c>
    </row>
    <row r="11" spans="1:1">
      <c r="A11" s="354">
        <f>IF('Форма 4.1.1'!$F$32="",1,0)</f>
        <v>0</v>
      </c>
    </row>
    <row r="12" spans="1:1">
      <c r="A12" s="354">
        <f>IF('Форма 4.1.1'!$F$33="",1,0)</f>
        <v>0</v>
      </c>
    </row>
    <row r="13" spans="1:1">
      <c r="A13" s="354">
        <f>IF('Форма 4.1.1'!$F$34="",1,0)</f>
        <v>0</v>
      </c>
    </row>
    <row r="14" spans="1:1">
      <c r="A14" s="354">
        <f>IF('Форма 4.1.1'!$F$35="",1,0)</f>
        <v>0</v>
      </c>
    </row>
    <row r="15" spans="1:1">
      <c r="A15" s="354">
        <f>IF('Форма 4.1.1'!$F$36="",1,0)</f>
        <v>0</v>
      </c>
    </row>
    <row r="16" spans="1:1">
      <c r="A16" s="354">
        <f>IF('Форма 4.1.1'!$F$38="",1,0)</f>
        <v>0</v>
      </c>
    </row>
    <row r="17" spans="1:1">
      <c r="A17" s="354">
        <f>IF('Форма 4.1.1'!$F$40="",1,0)</f>
        <v>0</v>
      </c>
    </row>
    <row r="18" spans="1:1">
      <c r="A18" s="354">
        <f>IF('Форма 4.1.1'!$F$41="",1,0)</f>
        <v>0</v>
      </c>
    </row>
    <row r="19" spans="1:1">
      <c r="A19" s="354">
        <f>IF('Форма 4.1.1'!$F$43="",1,0)</f>
        <v>0</v>
      </c>
    </row>
    <row r="20" spans="1:1">
      <c r="A20" s="354">
        <f>IF('Форма 4.1.1'!$F$44="",1,0)</f>
        <v>0</v>
      </c>
    </row>
    <row r="21" spans="1:1">
      <c r="A21" s="354">
        <f>IF('Форма 4.1.1'!$F$45="",1,0)</f>
        <v>0</v>
      </c>
    </row>
    <row r="22" spans="1:1">
      <c r="A22" s="354">
        <f>IF('Форма 4.1.1'!$F$46="",1,0)</f>
        <v>0</v>
      </c>
    </row>
    <row r="23" spans="1:1">
      <c r="A23" s="354">
        <f>IF('Форма 4.1.2'!$G$11="",1,0)</f>
        <v>0</v>
      </c>
    </row>
    <row r="24" spans="1:1">
      <c r="A24" s="354">
        <f>IF('Форма 4.1.2'!$H$11="",1,0)</f>
        <v>0</v>
      </c>
    </row>
    <row r="25" spans="1:1">
      <c r="A25" s="354">
        <f>IF('Форма 4.1.2'!$I$11="",1,0)</f>
        <v>0</v>
      </c>
    </row>
    <row r="26" spans="1:1">
      <c r="A26" s="354">
        <f>IF('Форма 4.1.2'!$J$11="",1,0)</f>
        <v>0</v>
      </c>
    </row>
    <row r="27" spans="1:1">
      <c r="A27" s="354">
        <f>IF('Форма 4.1.2'!$L$11="",1,0)</f>
        <v>0</v>
      </c>
    </row>
    <row r="28" spans="1:1">
      <c r="A28" s="354">
        <f>IF('Форма 4.1.2'!$M$11="",1,0)</f>
        <v>0</v>
      </c>
    </row>
    <row r="29" spans="1:1">
      <c r="A29" s="354">
        <f>IF('Форма 4.1.2'!$N$11="",1,0)</f>
        <v>0</v>
      </c>
    </row>
    <row r="30" spans="1:1">
      <c r="A30" s="354">
        <f>IF('Форма 4.1.2'!$O$11="",1,0)</f>
        <v>0</v>
      </c>
    </row>
    <row r="31" spans="1:1">
      <c r="A31" s="354">
        <f>IF('Форма 4.1.2'!$P$11="",1,0)</f>
        <v>0</v>
      </c>
    </row>
    <row r="32" spans="1:1">
      <c r="A32" s="354">
        <f>IF('Форма 4.1.2'!$Q$11="",1,0)</f>
        <v>0</v>
      </c>
    </row>
    <row r="33" spans="1:1">
      <c r="A33" s="354">
        <f>IF('Форма 4.1.2'!$F$11="",1,0)</f>
        <v>0</v>
      </c>
    </row>
    <row r="34" spans="1:1">
      <c r="A34" s="354">
        <f>IF('Форма 1.0.2'!$E$12="",1,0)</f>
        <v>1</v>
      </c>
    </row>
    <row r="35" spans="1:1">
      <c r="A35" s="354">
        <f>IF('Форма 1.0.2'!$F$12="",1,0)</f>
        <v>1</v>
      </c>
    </row>
    <row r="36" spans="1:1">
      <c r="A36" s="354">
        <f>IF('Форма 1.0.2'!$G$12="",1,0)</f>
        <v>1</v>
      </c>
    </row>
    <row r="37" spans="1:1">
      <c r="A37" s="354">
        <f>IF('Форма 1.0.2'!$H$12="",1,0)</f>
        <v>1</v>
      </c>
    </row>
    <row r="38" spans="1:1">
      <c r="A38" s="354">
        <f>IF('Форма 1.0.2'!$I$12="",1,0)</f>
        <v>1</v>
      </c>
    </row>
    <row r="39" spans="1:1">
      <c r="A39" s="354">
        <f>IF('Форма 1.0.2'!$J$12="",1,0)</f>
        <v>1</v>
      </c>
    </row>
    <row r="40" spans="1:1">
      <c r="A40" s="354">
        <f>IF('Сведения об изменении'!$E$12="",1,0)</f>
        <v>1</v>
      </c>
    </row>
    <row r="41" spans="1:1">
      <c r="A41" s="354">
        <f>IF('Форма 4.1.3'!$J$11="",1,0)</f>
        <v>0</v>
      </c>
    </row>
    <row r="42" spans="1:1">
      <c r="A42" s="354">
        <f>IF('Форма 1.0.1'!$K$9="",1,0)</f>
        <v>0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modHTTP">
    <tabColor rgb="FFFFCC99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TSH_et_union_hor">
    <tabColor indexed="47"/>
  </sheetPr>
  <dimension ref="A2:AC106"/>
  <sheetViews>
    <sheetView showGridLines="0" zoomScaleNormal="100" workbookViewId="0"/>
  </sheetViews>
  <sheetFormatPr defaultRowHeight="11.25"/>
  <cols>
    <col min="1" max="1" width="10.28515625" bestFit="1" customWidth="1"/>
    <col min="2" max="3" width="10" bestFit="1" customWidth="1"/>
    <col min="5" max="5" width="20" customWidth="1"/>
    <col min="6" max="6" width="4.85546875" customWidth="1"/>
    <col min="7" max="8" width="20.7109375" customWidth="1"/>
    <col min="9" max="9" width="47.85546875" customWidth="1"/>
    <col min="10" max="10" width="24.28515625" customWidth="1"/>
    <col min="12" max="12" width="44.7109375" customWidth="1"/>
    <col min="13" max="13" width="32.42578125" customWidth="1"/>
    <col min="15" max="15" width="29.42578125" customWidth="1"/>
    <col min="16" max="16" width="39.5703125" customWidth="1"/>
    <col min="17" max="17" width="3.7109375" customWidth="1"/>
  </cols>
  <sheetData>
    <row r="2" spans="1:22" s="46" customFormat="1">
      <c r="A2" s="46" t="s">
        <v>155</v>
      </c>
    </row>
    <row r="4" spans="1:22" s="47" customFormat="1" ht="15.75">
      <c r="C4" s="588"/>
      <c r="D4" s="556">
        <v>1</v>
      </c>
      <c r="E4" s="557"/>
      <c r="F4" s="369"/>
      <c r="G4" s="370">
        <v>0</v>
      </c>
      <c r="H4" s="371"/>
      <c r="I4" s="372"/>
      <c r="J4" s="373"/>
      <c r="K4" s="374"/>
      <c r="L4" s="375"/>
      <c r="M4" s="254"/>
      <c r="N4" s="254"/>
      <c r="O4" s="254"/>
      <c r="P4" s="468"/>
      <c r="Q4" s="468"/>
      <c r="R4" s="469"/>
      <c r="S4" s="254"/>
      <c r="T4" s="254"/>
      <c r="U4" s="254"/>
      <c r="V4" s="254"/>
    </row>
    <row r="5" spans="1:22" s="47" customFormat="1" ht="15" customHeight="1">
      <c r="C5" s="588"/>
      <c r="D5" s="556"/>
      <c r="E5" s="557"/>
      <c r="F5" s="243"/>
      <c r="G5" s="244"/>
      <c r="H5" s="219" t="s">
        <v>156</v>
      </c>
      <c r="I5" s="245"/>
      <c r="J5" s="245"/>
      <c r="K5" s="245"/>
      <c r="L5" s="377"/>
      <c r="M5" s="470"/>
      <c r="N5" s="254"/>
      <c r="O5" s="254"/>
      <c r="P5" s="254"/>
      <c r="Q5" s="254"/>
      <c r="R5" s="253"/>
      <c r="S5" s="254"/>
      <c r="T5" s="254"/>
      <c r="U5" s="254"/>
      <c r="V5" s="254"/>
    </row>
    <row r="7" spans="1:22" s="46" customFormat="1">
      <c r="A7" s="46" t="s">
        <v>184</v>
      </c>
    </row>
    <row r="9" spans="1:22" s="47" customFormat="1" ht="14.25">
      <c r="C9" s="64"/>
      <c r="D9" s="364">
        <v>1</v>
      </c>
      <c r="E9" s="376"/>
      <c r="F9" s="242"/>
      <c r="G9" s="364">
        <v>0</v>
      </c>
      <c r="H9" s="379"/>
      <c r="I9" s="380"/>
      <c r="J9" s="365"/>
      <c r="K9" s="252"/>
      <c r="L9" s="1"/>
      <c r="M9" s="254"/>
      <c r="N9" s="254"/>
      <c r="O9" s="254"/>
      <c r="P9" s="468">
        <f>mergeValue(E9)</f>
        <v>0</v>
      </c>
      <c r="Q9" s="468">
        <f>H9</f>
        <v>0</v>
      </c>
      <c r="R9" s="469">
        <f>I9</f>
        <v>0</v>
      </c>
      <c r="S9" s="254" t="str">
        <f>Q9&amp;" ("&amp;R9&amp;")"</f>
        <v>0 (0)</v>
      </c>
      <c r="T9" s="254"/>
      <c r="U9" s="254"/>
      <c r="V9" s="254"/>
    </row>
    <row r="12" spans="1:22" s="46" customFormat="1">
      <c r="A12" s="46" t="s">
        <v>111</v>
      </c>
    </row>
    <row r="14" spans="1:22" s="15" customFormat="1" ht="15" customHeight="1">
      <c r="C14" s="66"/>
      <c r="D14" s="183"/>
      <c r="E14" s="199"/>
    </row>
    <row r="17" spans="1:15" s="46" customFormat="1">
      <c r="A17" s="46" t="s">
        <v>117</v>
      </c>
    </row>
    <row r="18" spans="1:15" s="63" customFormat="1"/>
    <row r="20" spans="1:15" s="421" customFormat="1" ht="22.5">
      <c r="A20" s="107" t="s">
        <v>6</v>
      </c>
      <c r="B20" s="418" t="s">
        <v>376</v>
      </c>
      <c r="C20" s="419"/>
      <c r="D20" s="283" t="s">
        <v>33</v>
      </c>
      <c r="E20" s="420"/>
      <c r="F20" s="284"/>
      <c r="G20" s="284"/>
      <c r="H20" s="284"/>
      <c r="I20" s="118"/>
      <c r="J20" s="285"/>
      <c r="K20" s="424"/>
      <c r="M20" s="422" t="str">
        <f>IF(ISERROR(INDEX(kind_of_nameforms,MATCH(E20,kind_of_forms,0),1)),"",INDEX(kind_of_nameforms,MATCH(E20,kind_of_forms,0),1))</f>
        <v/>
      </c>
      <c r="N20" s="423"/>
    </row>
    <row r="25" spans="1:15" s="46" customFormat="1">
      <c r="A25" s="46" t="s">
        <v>185</v>
      </c>
      <c r="B25" s="46" t="s">
        <v>186</v>
      </c>
      <c r="C25" s="46" t="s">
        <v>187</v>
      </c>
    </row>
    <row r="27" spans="1:15" s="47" customFormat="1" ht="15" customHeight="1">
      <c r="C27" s="64"/>
      <c r="D27" s="556">
        <v>1</v>
      </c>
      <c r="E27" s="589"/>
      <c r="F27" s="117"/>
      <c r="G27" s="556"/>
      <c r="H27" s="584"/>
      <c r="I27" s="578"/>
      <c r="J27" s="579"/>
      <c r="K27" s="602"/>
      <c r="L27" s="114"/>
      <c r="M27" s="74"/>
      <c r="N27" s="127"/>
    </row>
    <row r="28" spans="1:15" s="47" customFormat="1" ht="15" customHeight="1">
      <c r="C28" s="64"/>
      <c r="D28" s="556"/>
      <c r="E28" s="589"/>
      <c r="F28" s="110"/>
      <c r="G28" s="556"/>
      <c r="H28" s="584"/>
      <c r="I28" s="578"/>
      <c r="J28" s="579"/>
      <c r="K28" s="603"/>
      <c r="L28" s="124"/>
      <c r="M28" s="597"/>
      <c r="N28" s="598"/>
    </row>
    <row r="29" spans="1:15" s="47" customFormat="1" ht="15" customHeight="1">
      <c r="C29" s="64"/>
      <c r="D29" s="556"/>
      <c r="E29" s="589"/>
      <c r="F29" s="115"/>
      <c r="G29" s="111"/>
      <c r="H29" s="2" t="s">
        <v>156</v>
      </c>
      <c r="I29" s="112"/>
      <c r="J29" s="112"/>
      <c r="K29" s="112"/>
      <c r="L29" s="125"/>
      <c r="M29" s="125"/>
      <c r="N29" s="126"/>
      <c r="O29" s="128"/>
    </row>
    <row r="32" spans="1:15">
      <c r="A32" s="46" t="s">
        <v>226</v>
      </c>
    </row>
    <row r="33" spans="1:16" s="47" customFormat="1" ht="15" customHeight="1">
      <c r="C33" s="64"/>
      <c r="D33" s="556">
        <v>1</v>
      </c>
      <c r="E33" s="581"/>
      <c r="F33" s="117"/>
      <c r="G33" s="556">
        <v>1</v>
      </c>
      <c r="H33" s="604"/>
      <c r="I33" s="580"/>
      <c r="J33" s="586"/>
      <c r="K33" s="114" t="s">
        <v>33</v>
      </c>
      <c r="L33" s="116"/>
      <c r="M33" s="130"/>
    </row>
    <row r="34" spans="1:16" s="47" customFormat="1" ht="15" customHeight="1">
      <c r="C34" s="64"/>
      <c r="D34" s="556"/>
      <c r="E34" s="582"/>
      <c r="F34" s="110"/>
      <c r="G34" s="556"/>
      <c r="H34" s="604"/>
      <c r="I34" s="580"/>
      <c r="J34" s="586"/>
      <c r="K34" s="111"/>
      <c r="L34" s="593" t="s">
        <v>229</v>
      </c>
      <c r="M34" s="594"/>
    </row>
    <row r="35" spans="1:16" s="47" customFormat="1" ht="15" customHeight="1">
      <c r="C35" s="64"/>
      <c r="D35" s="556"/>
      <c r="E35" s="583"/>
      <c r="F35" s="115"/>
      <c r="G35" s="111"/>
      <c r="H35" s="2" t="s">
        <v>228</v>
      </c>
      <c r="I35" s="112"/>
      <c r="J35" s="112"/>
      <c r="K35" s="112"/>
      <c r="L35" s="112"/>
      <c r="M35" s="113"/>
    </row>
    <row r="37" spans="1:16" s="46" customFormat="1">
      <c r="A37" s="46" t="s">
        <v>226</v>
      </c>
      <c r="B37" s="46" t="s">
        <v>226</v>
      </c>
      <c r="C37" s="46" t="s">
        <v>226</v>
      </c>
    </row>
    <row r="39" spans="1:16" s="47" customFormat="1" ht="23.25" customHeight="1">
      <c r="C39" s="64"/>
      <c r="D39" s="556">
        <v>1</v>
      </c>
      <c r="E39" s="581"/>
      <c r="F39" s="117"/>
      <c r="G39" s="556">
        <v>1</v>
      </c>
      <c r="H39" s="590"/>
      <c r="I39" s="580"/>
      <c r="J39" s="585"/>
      <c r="K39" s="173" t="str">
        <f>L39&amp;".1"</f>
        <v>1.1</v>
      </c>
      <c r="L39" s="599" t="s">
        <v>33</v>
      </c>
      <c r="M39" s="171" t="s">
        <v>227</v>
      </c>
      <c r="N39" s="188"/>
      <c r="O39" s="170"/>
    </row>
    <row r="40" spans="1:16" s="47" customFormat="1" ht="23.25" customHeight="1">
      <c r="C40" s="64"/>
      <c r="D40" s="556"/>
      <c r="E40" s="582"/>
      <c r="F40" s="117"/>
      <c r="G40" s="556"/>
      <c r="H40" s="591"/>
      <c r="I40" s="580"/>
      <c r="J40" s="585"/>
      <c r="K40" s="173" t="str">
        <f>L39&amp;".2"</f>
        <v>1.2</v>
      </c>
      <c r="L40" s="600"/>
      <c r="M40" s="166" t="s">
        <v>284</v>
      </c>
      <c r="N40" s="189"/>
      <c r="O40" s="170"/>
      <c r="P40" s="65"/>
    </row>
    <row r="41" spans="1:16" s="47" customFormat="1" ht="23.25" customHeight="1">
      <c r="C41" s="64"/>
      <c r="D41" s="556"/>
      <c r="E41" s="582"/>
      <c r="F41" s="117"/>
      <c r="G41" s="556"/>
      <c r="H41" s="591"/>
      <c r="I41" s="580"/>
      <c r="J41" s="585"/>
      <c r="K41" s="173" t="str">
        <f>L39&amp;".3"</f>
        <v>1.3</v>
      </c>
      <c r="L41" s="600"/>
      <c r="M41" s="166" t="s">
        <v>283</v>
      </c>
      <c r="N41" s="189"/>
      <c r="O41" s="170"/>
      <c r="P41" s="65"/>
    </row>
    <row r="42" spans="1:16" s="47" customFormat="1" ht="23.25" customHeight="1">
      <c r="C42" s="64"/>
      <c r="D42" s="556"/>
      <c r="E42" s="582"/>
      <c r="F42" s="117"/>
      <c r="G42" s="556"/>
      <c r="H42" s="591"/>
      <c r="I42" s="580"/>
      <c r="J42" s="585"/>
      <c r="K42" s="173" t="str">
        <f>L39&amp;".4"</f>
        <v>1.4</v>
      </c>
      <c r="L42" s="600"/>
      <c r="M42" s="166" t="s">
        <v>277</v>
      </c>
      <c r="N42" s="190"/>
      <c r="O42" s="170"/>
      <c r="P42" s="65"/>
    </row>
    <row r="43" spans="1:16" s="47" customFormat="1" ht="23.25" customHeight="1">
      <c r="C43" s="64"/>
      <c r="D43" s="556"/>
      <c r="E43" s="582"/>
      <c r="F43" s="117"/>
      <c r="G43" s="556"/>
      <c r="H43" s="591"/>
      <c r="I43" s="580"/>
      <c r="J43" s="585"/>
      <c r="K43" s="173" t="str">
        <f>L39&amp;".5"</f>
        <v>1.5</v>
      </c>
      <c r="L43" s="600"/>
      <c r="M43" s="168" t="s">
        <v>278</v>
      </c>
      <c r="N43" s="189"/>
      <c r="O43" s="170"/>
      <c r="P43" s="65"/>
    </row>
    <row r="44" spans="1:16" s="47" customFormat="1" ht="23.25" customHeight="1">
      <c r="C44" s="64"/>
      <c r="D44" s="556"/>
      <c r="E44" s="582"/>
      <c r="F44" s="117"/>
      <c r="G44" s="556"/>
      <c r="H44" s="591"/>
      <c r="I44" s="580"/>
      <c r="J44" s="585"/>
      <c r="K44" s="173" t="str">
        <f>L39&amp;".6"</f>
        <v>1.6</v>
      </c>
      <c r="L44" s="600"/>
      <c r="M44" s="169" t="s">
        <v>279</v>
      </c>
      <c r="N44" s="191"/>
      <c r="O44" s="170"/>
      <c r="P44" s="65"/>
    </row>
    <row r="45" spans="1:16" s="47" customFormat="1" ht="23.25" customHeight="1">
      <c r="C45" s="64"/>
      <c r="D45" s="556"/>
      <c r="E45" s="582"/>
      <c r="F45" s="117"/>
      <c r="G45" s="556"/>
      <c r="H45" s="591"/>
      <c r="I45" s="580"/>
      <c r="J45" s="585"/>
      <c r="K45" s="173" t="str">
        <f>L39&amp;".7"</f>
        <v>1.7</v>
      </c>
      <c r="L45" s="600"/>
      <c r="M45" s="168" t="s">
        <v>252</v>
      </c>
      <c r="N45" s="189"/>
      <c r="O45" s="170"/>
      <c r="P45" s="65"/>
    </row>
    <row r="46" spans="1:16" s="47" customFormat="1" ht="23.25" customHeight="1">
      <c r="C46" s="64"/>
      <c r="D46" s="556"/>
      <c r="E46" s="582"/>
      <c r="F46" s="117"/>
      <c r="G46" s="556"/>
      <c r="H46" s="591"/>
      <c r="I46" s="580"/>
      <c r="J46" s="585"/>
      <c r="K46" s="173" t="str">
        <f>L39&amp;".8"</f>
        <v>1.8</v>
      </c>
      <c r="L46" s="600"/>
      <c r="M46" s="166" t="s">
        <v>280</v>
      </c>
      <c r="N46" s="190"/>
      <c r="O46" s="170"/>
      <c r="P46" s="65"/>
    </row>
    <row r="47" spans="1:16" s="47" customFormat="1" ht="23.25" customHeight="1">
      <c r="C47" s="64"/>
      <c r="D47" s="556"/>
      <c r="E47" s="582"/>
      <c r="F47" s="117"/>
      <c r="G47" s="556"/>
      <c r="H47" s="591"/>
      <c r="I47" s="580"/>
      <c r="J47" s="585"/>
      <c r="K47" s="173" t="str">
        <f>L39&amp;".9"</f>
        <v>1.9</v>
      </c>
      <c r="L47" s="600"/>
      <c r="M47" s="168" t="s">
        <v>281</v>
      </c>
      <c r="N47" s="189"/>
      <c r="O47" s="170"/>
      <c r="P47" s="65"/>
    </row>
    <row r="48" spans="1:16" s="47" customFormat="1" ht="23.25" customHeight="1">
      <c r="C48" s="64"/>
      <c r="D48" s="556"/>
      <c r="E48" s="582"/>
      <c r="F48" s="117"/>
      <c r="G48" s="556"/>
      <c r="H48" s="591"/>
      <c r="I48" s="580"/>
      <c r="J48" s="585"/>
      <c r="K48" s="173" t="str">
        <f>L39&amp;".10"</f>
        <v>1.10</v>
      </c>
      <c r="L48" s="600"/>
      <c r="M48" s="166" t="s">
        <v>253</v>
      </c>
      <c r="N48" s="190"/>
      <c r="O48" s="170"/>
      <c r="P48" s="65"/>
    </row>
    <row r="49" spans="1:25" s="47" customFormat="1" ht="23.25" customHeight="1">
      <c r="C49" s="64"/>
      <c r="D49" s="556"/>
      <c r="E49" s="582"/>
      <c r="F49" s="117"/>
      <c r="G49" s="556"/>
      <c r="H49" s="591"/>
      <c r="I49" s="580"/>
      <c r="J49" s="585"/>
      <c r="K49" s="173" t="str">
        <f>L39&amp;".11"</f>
        <v>1.11</v>
      </c>
      <c r="L49" s="600"/>
      <c r="M49" s="168" t="s">
        <v>281</v>
      </c>
      <c r="N49" s="189"/>
      <c r="O49" s="170"/>
      <c r="P49" s="65"/>
    </row>
    <row r="50" spans="1:25" s="47" customFormat="1" ht="23.25" customHeight="1">
      <c r="C50" s="64"/>
      <c r="D50" s="556"/>
      <c r="E50" s="582"/>
      <c r="F50" s="117"/>
      <c r="G50" s="556"/>
      <c r="H50" s="591"/>
      <c r="I50" s="580"/>
      <c r="J50" s="585"/>
      <c r="K50" s="173" t="str">
        <f>L39&amp;".12"</f>
        <v>1.12</v>
      </c>
      <c r="L50" s="601"/>
      <c r="M50" s="166" t="s">
        <v>282</v>
      </c>
      <c r="N50" s="190"/>
      <c r="O50" s="170"/>
      <c r="P50" s="65"/>
    </row>
    <row r="51" spans="1:25" s="47" customFormat="1" ht="15" customHeight="1">
      <c r="C51" s="64"/>
      <c r="D51" s="556"/>
      <c r="E51" s="582"/>
      <c r="F51" s="110"/>
      <c r="G51" s="556"/>
      <c r="H51" s="592"/>
      <c r="I51" s="580"/>
      <c r="J51" s="586"/>
      <c r="K51" s="167"/>
      <c r="L51" s="172"/>
      <c r="M51" s="593" t="s">
        <v>285</v>
      </c>
      <c r="N51" s="593"/>
      <c r="O51" s="594"/>
    </row>
    <row r="52" spans="1:25" s="47" customFormat="1" ht="15" customHeight="1">
      <c r="C52" s="64"/>
      <c r="D52" s="556"/>
      <c r="E52" s="583"/>
      <c r="F52" s="115"/>
      <c r="G52" s="111"/>
      <c r="H52" s="2" t="s">
        <v>228</v>
      </c>
      <c r="I52" s="112"/>
      <c r="J52" s="112"/>
      <c r="K52" s="112"/>
      <c r="L52" s="112"/>
      <c r="M52" s="112"/>
      <c r="N52" s="112"/>
      <c r="O52" s="113"/>
    </row>
    <row r="54" spans="1:25" s="46" customFormat="1">
      <c r="A54" s="46" t="s">
        <v>348</v>
      </c>
    </row>
    <row r="56" spans="1:25" s="15" customFormat="1" ht="15" customHeight="1">
      <c r="C56" s="66"/>
      <c r="D56" s="183"/>
      <c r="E56" s="184"/>
    </row>
    <row r="58" spans="1:25" s="46" customFormat="1">
      <c r="A58" s="46" t="s">
        <v>226</v>
      </c>
      <c r="B58" s="46" t="s">
        <v>226</v>
      </c>
      <c r="C58" s="46" t="s">
        <v>226</v>
      </c>
    </row>
    <row r="60" spans="1:25" s="47" customFormat="1" ht="14.25">
      <c r="C60" s="64"/>
      <c r="D60" s="556">
        <v>1</v>
      </c>
      <c r="E60" s="590"/>
      <c r="F60" s="595"/>
      <c r="G60" s="587">
        <v>1</v>
      </c>
      <c r="H60" s="590"/>
      <c r="I60" s="580"/>
      <c r="J60" s="585"/>
      <c r="K60" s="173"/>
      <c r="L60" s="114" t="s">
        <v>33</v>
      </c>
      <c r="M60" s="193"/>
      <c r="N60" s="185"/>
      <c r="O60" s="185"/>
      <c r="P60" s="186"/>
      <c r="Q60" s="187"/>
      <c r="R60" s="176"/>
      <c r="S60" s="187"/>
      <c r="T60" s="186"/>
      <c r="U60" s="187"/>
      <c r="V60" s="186"/>
      <c r="W60" s="187"/>
      <c r="X60" s="186"/>
      <c r="Y60" s="170"/>
    </row>
    <row r="61" spans="1:25" s="47" customFormat="1" ht="15" customHeight="1">
      <c r="C61" s="64"/>
      <c r="D61" s="556"/>
      <c r="E61" s="591"/>
      <c r="F61" s="596"/>
      <c r="G61" s="587"/>
      <c r="H61" s="592"/>
      <c r="I61" s="580"/>
      <c r="J61" s="586"/>
      <c r="K61" s="167"/>
      <c r="L61" s="172"/>
      <c r="M61" s="593" t="s">
        <v>285</v>
      </c>
      <c r="N61" s="593"/>
      <c r="O61" s="593"/>
      <c r="P61" s="593"/>
      <c r="Q61" s="593"/>
      <c r="R61" s="593"/>
      <c r="S61" s="593"/>
      <c r="T61" s="593"/>
      <c r="U61" s="593"/>
      <c r="V61" s="593"/>
      <c r="W61" s="593"/>
      <c r="X61" s="593"/>
      <c r="Y61" s="594"/>
    </row>
    <row r="62" spans="1:25" s="47" customFormat="1" ht="15" customHeight="1">
      <c r="C62" s="64"/>
      <c r="D62" s="556"/>
      <c r="E62" s="592"/>
      <c r="F62" s="195"/>
      <c r="G62" s="194"/>
      <c r="H62" s="2" t="s">
        <v>228</v>
      </c>
      <c r="I62" s="112"/>
      <c r="J62" s="112"/>
      <c r="K62" s="112"/>
      <c r="L62" s="112"/>
      <c r="M62" s="112"/>
      <c r="N62" s="112"/>
      <c r="O62" s="112"/>
      <c r="P62" s="112"/>
      <c r="Q62" s="112"/>
      <c r="R62" s="112"/>
      <c r="S62" s="112"/>
      <c r="T62" s="112"/>
      <c r="U62" s="112"/>
      <c r="V62" s="112"/>
      <c r="W62" s="112"/>
      <c r="X62" s="112"/>
      <c r="Y62" s="113"/>
    </row>
    <row r="65" spans="1:29" s="47" customFormat="1" ht="22.5">
      <c r="C65" s="64"/>
      <c r="D65" s="114"/>
      <c r="E65" s="497"/>
      <c r="F65" s="477"/>
      <c r="G65" s="190"/>
      <c r="H65" s="190"/>
      <c r="I65" s="190"/>
      <c r="J65" s="190"/>
      <c r="K65" s="482"/>
      <c r="L65" s="190"/>
      <c r="M65" s="190"/>
      <c r="N65" s="190"/>
      <c r="O65" s="190"/>
      <c r="P65" s="190"/>
      <c r="Q65" s="190"/>
      <c r="R65" s="483" t="str">
        <f>IF(E65="","n",IF(ISERROR(MATCH(E65,List05_CS_Copy,0)),"n","y"))</f>
        <v>n</v>
      </c>
      <c r="S65" s="249"/>
      <c r="T65" s="254"/>
      <c r="U65" s="254"/>
      <c r="V65" s="254"/>
      <c r="W65" s="254"/>
      <c r="X65" s="254"/>
      <c r="Y65" s="254"/>
      <c r="Z65" s="467" t="str">
        <f>IF(E65="","n",IF(ISERROR(MATCH(E65,List05_CS_Copy,0)),"n","y"))</f>
        <v>n</v>
      </c>
      <c r="AA65" s="467" t="str">
        <f>IF(F65="","n",IF(ISERROR(MATCH(F65,List05_VD_Copy,0)),"n","y"))</f>
        <v>n</v>
      </c>
      <c r="AB65" s="254"/>
      <c r="AC65" s="254"/>
    </row>
    <row r="68" spans="1:29" s="46" customFormat="1">
      <c r="A68" s="46" t="s">
        <v>367</v>
      </c>
    </row>
    <row r="70" spans="1:29" s="135" customFormat="1" ht="22.5">
      <c r="A70" s="228"/>
      <c r="B70" s="137"/>
      <c r="C70" s="349"/>
      <c r="D70" s="178"/>
      <c r="E70" s="444"/>
      <c r="F70" s="488"/>
      <c r="G70" s="490"/>
      <c r="H70" s="224"/>
    </row>
    <row r="72" spans="1:29" s="46" customFormat="1">
      <c r="A72" s="46" t="s">
        <v>185</v>
      </c>
    </row>
    <row r="74" spans="1:29" s="135" customFormat="1" ht="22.5">
      <c r="A74" s="137"/>
      <c r="B74" s="137"/>
      <c r="C74" s="137"/>
      <c r="D74" s="178"/>
      <c r="E74" s="177"/>
      <c r="F74" s="489"/>
      <c r="G74" s="490"/>
      <c r="H74" s="224"/>
    </row>
    <row r="77" spans="1:29" s="46" customFormat="1">
      <c r="A77" s="46" t="s">
        <v>474</v>
      </c>
    </row>
    <row r="79" spans="1:29" s="15" customFormat="1" ht="15" customHeight="1">
      <c r="C79" s="182"/>
      <c r="D79" s="183">
        <v>1</v>
      </c>
      <c r="E79" s="184"/>
    </row>
    <row r="83" spans="1:23" s="46" customFormat="1" ht="17.100000000000001" customHeight="1">
      <c r="A83" s="46" t="s">
        <v>476</v>
      </c>
    </row>
    <row r="84" spans="1:23" ht="17.100000000000001" customHeight="1"/>
    <row r="85" spans="1:23" s="398" customFormat="1" ht="90">
      <c r="A85" s="565">
        <v>1</v>
      </c>
      <c r="B85" s="397"/>
      <c r="C85" s="397"/>
      <c r="D85" s="397"/>
      <c r="E85" s="565"/>
      <c r="F85" s="397"/>
      <c r="G85" s="397"/>
      <c r="I85" s="263" t="str">
        <f>"2."&amp;mergeValue(A85)</f>
        <v>2.1</v>
      </c>
      <c r="J85" s="264" t="s">
        <v>448</v>
      </c>
      <c r="K85" s="494" t="str">
        <f>IF(first_sys="","наименование отсутствует",first_sys)</f>
        <v xml:space="preserve">Котельная </v>
      </c>
      <c r="L85" s="408" t="s">
        <v>534</v>
      </c>
      <c r="M85" s="399"/>
      <c r="N85" s="256" t="str">
        <f>IF(K85="","",K85)</f>
        <v xml:space="preserve">Котельная </v>
      </c>
      <c r="O85" s="256"/>
      <c r="P85" s="256"/>
      <c r="Q85" s="256"/>
      <c r="R85" s="471"/>
      <c r="S85" s="256" t="s">
        <v>497</v>
      </c>
      <c r="T85" s="397"/>
      <c r="U85" s="397"/>
      <c r="V85" s="397"/>
      <c r="W85" s="397"/>
    </row>
    <row r="86" spans="1:23" s="398" customFormat="1" ht="33.75">
      <c r="A86" s="565"/>
      <c r="B86" s="397"/>
      <c r="C86" s="397"/>
      <c r="D86" s="397"/>
      <c r="E86" s="565"/>
      <c r="F86" s="397"/>
      <c r="G86" s="397"/>
      <c r="I86" s="263" t="str">
        <f>"3."&amp;mergeValue(A86)</f>
        <v>3.1</v>
      </c>
      <c r="J86" s="264" t="s">
        <v>449</v>
      </c>
      <c r="K86" s="420"/>
      <c r="L86" s="408" t="s">
        <v>481</v>
      </c>
      <c r="M86" s="399"/>
      <c r="N86" s="256"/>
      <c r="O86" s="256" t="str">
        <f>IF(K86="","",K86)</f>
        <v/>
      </c>
      <c r="P86" s="256"/>
      <c r="Q86" s="256"/>
      <c r="R86" s="471"/>
      <c r="S86" s="256" t="s">
        <v>498</v>
      </c>
      <c r="T86" s="397"/>
      <c r="U86" s="397"/>
      <c r="V86" s="397"/>
      <c r="W86" s="397"/>
    </row>
    <row r="87" spans="1:23" s="398" customFormat="1" ht="33.75">
      <c r="A87" s="565"/>
      <c r="B87" s="565">
        <v>1</v>
      </c>
      <c r="C87" s="397"/>
      <c r="D87" s="397"/>
      <c r="E87" s="565"/>
      <c r="F87" s="565"/>
      <c r="G87" s="397"/>
      <c r="I87" s="263" t="str">
        <f>"4."&amp;mergeValue(A87)</f>
        <v>4.1</v>
      </c>
      <c r="J87" s="264" t="s">
        <v>450</v>
      </c>
      <c r="K87" s="122" t="s">
        <v>389</v>
      </c>
      <c r="L87" s="265"/>
      <c r="M87" s="399"/>
      <c r="N87" s="256"/>
      <c r="O87" s="256"/>
      <c r="P87" s="256"/>
      <c r="Q87" s="256"/>
      <c r="R87" s="471"/>
      <c r="S87" s="256"/>
      <c r="T87" s="397"/>
      <c r="U87" s="397"/>
      <c r="V87" s="397"/>
      <c r="W87" s="397"/>
    </row>
    <row r="88" spans="1:23" s="398" customFormat="1" ht="33.75">
      <c r="A88" s="565"/>
      <c r="B88" s="565"/>
      <c r="C88" s="407"/>
      <c r="D88" s="407"/>
      <c r="E88" s="565"/>
      <c r="F88" s="565"/>
      <c r="G88" s="407"/>
      <c r="I88" s="263" t="str">
        <f>"4."&amp;mergeValue(A88) &amp;"."&amp;mergeValue(B87)</f>
        <v>4.1.1</v>
      </c>
      <c r="J88" s="478" t="s">
        <v>524</v>
      </c>
      <c r="K88" s="248" t="str">
        <f>IF(region_name="","",region_name)</f>
        <v>Нижегородская область</v>
      </c>
      <c r="L88" s="265" t="s">
        <v>387</v>
      </c>
      <c r="M88" s="399"/>
      <c r="N88" s="256"/>
      <c r="O88" s="256"/>
      <c r="P88" s="256"/>
      <c r="Q88" s="256"/>
      <c r="R88" s="471"/>
      <c r="S88" s="256"/>
      <c r="T88" s="397"/>
      <c r="U88" s="397"/>
      <c r="V88" s="397"/>
      <c r="W88" s="397"/>
    </row>
    <row r="89" spans="1:23" s="398" customFormat="1" ht="45">
      <c r="A89" s="565"/>
      <c r="B89" s="565"/>
      <c r="C89" s="565">
        <v>1</v>
      </c>
      <c r="D89" s="407"/>
      <c r="E89" s="565"/>
      <c r="F89" s="565"/>
      <c r="G89" s="565"/>
      <c r="I89" s="263" t="str">
        <f>"4."&amp;mergeValue(A89) &amp;"."&amp;mergeValue(B89)&amp;"."&amp;mergeValue(C89)</f>
        <v>4.1.1.1</v>
      </c>
      <c r="J89" s="267" t="s">
        <v>451</v>
      </c>
      <c r="K89" s="442"/>
      <c r="L89" s="408" t="s">
        <v>452</v>
      </c>
      <c r="M89" s="399"/>
      <c r="N89" s="256"/>
      <c r="O89" s="256"/>
      <c r="P89" s="256" t="str">
        <f>IF(K89="","",K89)</f>
        <v/>
      </c>
      <c r="Q89" s="256"/>
      <c r="R89" s="471"/>
      <c r="S89" s="256" t="s">
        <v>499</v>
      </c>
      <c r="T89" s="397"/>
      <c r="U89" s="397"/>
      <c r="V89" s="397"/>
      <c r="W89" s="397"/>
    </row>
    <row r="90" spans="1:23" s="398" customFormat="1" ht="22.5">
      <c r="A90" s="565"/>
      <c r="B90" s="565"/>
      <c r="C90" s="565"/>
      <c r="D90" s="407">
        <v>1</v>
      </c>
      <c r="E90" s="565"/>
      <c r="F90" s="565"/>
      <c r="G90" s="565"/>
      <c r="I90" s="263" t="str">
        <f>"4."&amp;mergeValue(A90) &amp;"."&amp;mergeValue(B90)&amp;"."&amp;mergeValue(C90)&amp;"."&amp;mergeValue(D90)</f>
        <v>4.1.1.1.1</v>
      </c>
      <c r="J90" s="268" t="s">
        <v>453</v>
      </c>
      <c r="K90" s="442"/>
      <c r="L90" s="568" t="s">
        <v>535</v>
      </c>
      <c r="M90" s="399"/>
      <c r="N90" s="256"/>
      <c r="O90" s="256"/>
      <c r="P90" s="256"/>
      <c r="Q90" s="256" t="str">
        <f>IF(K90="","",K90)</f>
        <v/>
      </c>
      <c r="R90" s="471"/>
      <c r="S90" s="256" t="s">
        <v>500</v>
      </c>
      <c r="T90" s="397"/>
      <c r="U90" s="397"/>
      <c r="V90" s="397"/>
      <c r="W90" s="397"/>
    </row>
    <row r="91" spans="1:23" s="398" customFormat="1" ht="18.75">
      <c r="A91" s="565"/>
      <c r="B91" s="565"/>
      <c r="C91" s="565"/>
      <c r="D91" s="407"/>
      <c r="E91" s="565"/>
      <c r="F91" s="565"/>
      <c r="G91" s="565"/>
      <c r="I91" s="400"/>
      <c r="J91" s="446" t="s">
        <v>156</v>
      </c>
      <c r="K91" s="401"/>
      <c r="L91" s="569"/>
      <c r="M91" s="399"/>
      <c r="N91" s="256"/>
      <c r="O91" s="256"/>
      <c r="P91" s="256"/>
      <c r="Q91" s="256"/>
      <c r="R91" s="471"/>
      <c r="S91" s="256"/>
      <c r="T91" s="397"/>
      <c r="U91" s="397"/>
      <c r="V91" s="397"/>
      <c r="W91" s="397"/>
    </row>
    <row r="92" spans="1:23" s="398" customFormat="1" ht="18.75">
      <c r="A92" s="565"/>
      <c r="B92" s="565"/>
      <c r="C92" s="407"/>
      <c r="D92" s="407"/>
      <c r="E92" s="565"/>
      <c r="F92" s="565"/>
      <c r="G92" s="407"/>
      <c r="I92" s="269"/>
      <c r="J92" s="447" t="s">
        <v>159</v>
      </c>
      <c r="K92" s="270"/>
      <c r="L92" s="271"/>
      <c r="M92" s="399"/>
      <c r="N92" s="256"/>
      <c r="O92" s="256"/>
      <c r="P92" s="256"/>
      <c r="Q92" s="256"/>
      <c r="R92" s="471"/>
      <c r="S92" s="256"/>
      <c r="T92" s="397"/>
      <c r="U92" s="397"/>
      <c r="V92" s="397"/>
      <c r="W92" s="397"/>
    </row>
    <row r="93" spans="1:23" s="398" customFormat="1" ht="18.75">
      <c r="A93" s="565"/>
      <c r="B93" s="397"/>
      <c r="C93" s="397"/>
      <c r="D93" s="397"/>
      <c r="E93" s="565"/>
      <c r="F93" s="397"/>
      <c r="G93" s="397"/>
      <c r="I93" s="269"/>
      <c r="J93" s="402" t="s">
        <v>454</v>
      </c>
      <c r="K93" s="270"/>
      <c r="L93" s="271"/>
      <c r="M93" s="399"/>
      <c r="N93" s="256"/>
      <c r="O93" s="256"/>
      <c r="P93" s="256"/>
      <c r="Q93" s="256"/>
      <c r="R93" s="471"/>
      <c r="S93" s="256"/>
      <c r="T93" s="397"/>
      <c r="U93" s="397"/>
      <c r="V93" s="397"/>
      <c r="W93" s="397"/>
    </row>
    <row r="94" spans="1:23" s="398" customFormat="1" ht="18.75">
      <c r="A94" s="397"/>
      <c r="B94" s="397"/>
      <c r="C94" s="397"/>
      <c r="D94" s="397"/>
      <c r="E94" s="397"/>
      <c r="F94" s="397"/>
      <c r="G94" s="397"/>
      <c r="I94" s="269"/>
      <c r="J94" s="227" t="s">
        <v>467</v>
      </c>
      <c r="K94" s="270"/>
      <c r="L94" s="271"/>
      <c r="M94" s="399"/>
      <c r="N94" s="256"/>
      <c r="O94" s="256"/>
      <c r="P94" s="256"/>
      <c r="Q94" s="256"/>
      <c r="R94" s="471"/>
      <c r="S94" s="256"/>
      <c r="T94" s="397"/>
      <c r="U94" s="397"/>
      <c r="V94" s="397"/>
      <c r="W94" s="397"/>
    </row>
    <row r="98" spans="1:3" s="46" customFormat="1" ht="17.100000000000001" customHeight="1">
      <c r="A98" s="46" t="s">
        <v>494</v>
      </c>
    </row>
    <row r="100" spans="1:3">
      <c r="C100" s="420"/>
    </row>
    <row r="101" spans="1:3" ht="45">
      <c r="C101" s="248" t="str">
        <f>IF(ISERROR(INDEX(List02_VDCol,MATCH(C100,List02_CSCol,0))),"наименование отсутствует",INDEX(List02_VDCol,MATCH(C100,List02_CSCol,0)))</f>
        <v>наименование отсутствует</v>
      </c>
    </row>
    <row r="103" spans="1:3" s="46" customFormat="1" ht="17.100000000000001" customHeight="1">
      <c r="A103" s="46" t="s">
        <v>495</v>
      </c>
    </row>
    <row r="105" spans="1:3">
      <c r="C105" s="248" t="str">
        <f>IF(first_sys="","наименование отсутствует",first_sys)</f>
        <v xml:space="preserve">Котельная </v>
      </c>
    </row>
    <row r="106" spans="1:3">
      <c r="C106" s="420"/>
    </row>
  </sheetData>
  <dataConsolidate/>
  <mergeCells count="41">
    <mergeCell ref="M61:Y61"/>
    <mergeCell ref="F60:F61"/>
    <mergeCell ref="G39:G51"/>
    <mergeCell ref="H60:H61"/>
    <mergeCell ref="M28:N28"/>
    <mergeCell ref="H39:H51"/>
    <mergeCell ref="I39:I51"/>
    <mergeCell ref="L39:L50"/>
    <mergeCell ref="K27:K28"/>
    <mergeCell ref="J39:J51"/>
    <mergeCell ref="L34:M34"/>
    <mergeCell ref="H33:H34"/>
    <mergeCell ref="J33:J34"/>
    <mergeCell ref="M51:O51"/>
    <mergeCell ref="C4:C5"/>
    <mergeCell ref="A85:A93"/>
    <mergeCell ref="C89:C91"/>
    <mergeCell ref="E4:E5"/>
    <mergeCell ref="D4:D5"/>
    <mergeCell ref="D27:D29"/>
    <mergeCell ref="E27:E29"/>
    <mergeCell ref="D60:D62"/>
    <mergeCell ref="D39:D52"/>
    <mergeCell ref="D33:D35"/>
    <mergeCell ref="E33:E35"/>
    <mergeCell ref="E60:E62"/>
    <mergeCell ref="B87:B92"/>
    <mergeCell ref="L90:L91"/>
    <mergeCell ref="E85:E93"/>
    <mergeCell ref="F87:F92"/>
    <mergeCell ref="G89:G91"/>
    <mergeCell ref="I27:I28"/>
    <mergeCell ref="J27:J28"/>
    <mergeCell ref="I33:I34"/>
    <mergeCell ref="E39:E52"/>
    <mergeCell ref="G27:G28"/>
    <mergeCell ref="H27:H28"/>
    <mergeCell ref="I60:I61"/>
    <mergeCell ref="G33:G34"/>
    <mergeCell ref="J60:J61"/>
    <mergeCell ref="G60:G61"/>
  </mergeCells>
  <phoneticPr fontId="8" type="noConversion"/>
  <dataValidations count="18">
    <dataValidation type="decimal" allowBlank="1" showErrorMessage="1" errorTitle="Ошибка" error="Допускается ввод только действительных чисел!" sqref="N27" xr:uid="{00000000-0002-0000-1700-000000000000}">
      <formula1>-9.99999999999999E+23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F20:H20 M27 E14 E70 L33:M33 M39:N39 O39:O50 E56 Y60 M60 K27:K28 F74 E79 L92:L94 E65" xr:uid="{00000000-0002-0000-1700-000001000000}">
      <formula1>900</formula1>
    </dataValidation>
    <dataValidation type="whole" allowBlank="1" showErrorMessage="1" errorTitle="Ошибка" error="Допускается ввод только неотрицательных целых чисел!" sqref="J33:J34 J39:J51 N50 N48 N46 N42 X60 V60 T60 P60 J60:J61 G65:J65 L65:Q65" xr:uid="{00000000-0002-0000-1700-000002000000}">
      <formula1>0</formula1>
      <formula2>9.99999999999999E+23</formula2>
    </dataValidation>
    <dataValidation type="decimal" allowBlank="1" showErrorMessage="1" errorTitle="Ошибка" error="Допускается ввод только неотрицательных чисел!" sqref="N60:O60 I27:I28 I60:I61 U60 I33:I34 I39:I51 N49 N47 N45 N43 N40:N41 S60 Q60 W60 I9" xr:uid="{00000000-0002-0000-1700-000003000000}">
      <formula1>0</formula1>
      <formula2>9.99999999999999E+23</formula2>
    </dataValidation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27 E4" xr:uid="{00000000-0002-0000-1700-000004000000}"/>
    <dataValidation allowBlank="1" showInputMessage="1" showErrorMessage="1" prompt="Выберите муниципальное образование и ОКТМО, выполнив двойной щелчок левой кнопки мыши по ячейке." sqref="H27:H28 H9" xr:uid="{00000000-0002-0000-1700-000005000000}"/>
    <dataValidation allowBlank="1" showInputMessage="1" showErrorMessage="1" prompt="Изменение значения по двойному щелчоку левой кнопки мыши" sqref="J27:J28 J9" xr:uid="{00000000-0002-0000-1700-000006000000}"/>
    <dataValidation type="list" allowBlank="1" showInputMessage="1" showErrorMessage="1" errorTitle="Ошибка" error="Выберите значение из списка" prompt="Выберите значение из списка" sqref="E39 E33:E35 E60" xr:uid="{00000000-0002-0000-1700-000007000000}">
      <formula1>kind_of_activity_WARM</formula1>
    </dataValidation>
    <dataValidation type="list" allowBlank="1" showInputMessage="1" showErrorMessage="1" errorTitle="Ошибка" error="Выберите значение из списка" prompt="Выберите значение из списка" sqref="H39 H33:H34 H60" xr:uid="{00000000-0002-0000-1700-000008000000}">
      <formula1>kind_group_rates</formula1>
    </dataValidation>
    <dataValidation type="list" allowBlank="1" showInputMessage="1" showErrorMessage="1" errorTitle="Ошибка" error="Выберите значение из списка" prompt="Выберите значение из списка" sqref="N44 R60" xr:uid="{00000000-0002-0000-1700-000009000000}">
      <formula1>list_ed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70" xr:uid="{00000000-0002-0000-1700-00000A000000}">
      <formula1>"a"</formula1>
    </dataValidation>
    <dataValidation allowBlank="1" showInputMessage="1" showErrorMessage="1" prompt="Выберите один или несколько одновременно видов деятельности, выполнив последовательно по одному щелчку на строке с видом деятельности" sqref="F65" xr:uid="{00000000-0002-0000-1700-00000B000000}"/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K9 J20" xr:uid="{00000000-0002-0000-1700-00000C000000}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E20" xr:uid="{00000000-0002-0000-1700-00000D000000}">
      <formula1>kind_of_forms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I20" xr:uid="{00000000-0002-0000-1700-00000E000000}"/>
    <dataValidation type="list" allowBlank="1" showInputMessage="1" showErrorMessage="1" errorTitle="Ошибка" error="Выберите значение из списка" prompt="Выберите значение из списка" sqref="C106 K86" xr:uid="{00000000-0002-0000-1700-00000F000000}">
      <formula1>kind_of_VD_on_sheet_filter</formula1>
    </dataValidation>
    <dataValidation type="list" allowBlank="1" showInputMessage="1" showErrorMessage="1" errorTitle="Ошибка" error="Выберите значение из списка" prompt="Выберите значение из списка" sqref="C100" xr:uid="{00000000-0002-0000-1700-000010000000}">
      <formula1>kind_of_CS_on_sheet_filter</formula1>
    </dataValidation>
    <dataValidation type="list" allowBlank="1" showInputMessage="1" showErrorMessage="1" errorTitle="Ошибка" error="Выберите значение из списка" prompt="Выберите значение из списка" sqref="K65" xr:uid="{00000000-0002-0000-1700-000011000000}">
      <formula1>kind_of_unit</formula1>
    </dataValidation>
  </dataValidations>
  <pageMargins left="0.75" right="0.75" top="1" bottom="1" header="0.5" footer="0.5"/>
  <pageSetup paperSize="9" orientation="portrait" horizontalDpi="200" verticalDpi="200" r:id="rId1"/>
  <headerFooter alignWithMargins="0"/>
  <legacy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TSH_REESTR_MO">
    <tabColor indexed="47"/>
  </sheetPr>
  <dimension ref="A1:D370"/>
  <sheetViews>
    <sheetView showGridLines="0" zoomScaleNormal="100" workbookViewId="0"/>
  </sheetViews>
  <sheetFormatPr defaultRowHeight="11.25"/>
  <cols>
    <col min="1" max="1" width="9.140625" style="443"/>
  </cols>
  <sheetData>
    <row r="1" spans="1:4">
      <c r="A1" s="443" t="s">
        <v>2265</v>
      </c>
      <c r="B1" t="s">
        <v>157</v>
      </c>
      <c r="C1" t="s">
        <v>158</v>
      </c>
      <c r="D1" t="s">
        <v>2990</v>
      </c>
    </row>
    <row r="2" spans="1:4">
      <c r="A2" s="443">
        <v>1</v>
      </c>
      <c r="B2" t="s">
        <v>2266</v>
      </c>
      <c r="C2" t="s">
        <v>2266</v>
      </c>
      <c r="D2" t="s">
        <v>2267</v>
      </c>
    </row>
    <row r="3" spans="1:4">
      <c r="A3" s="443">
        <v>2</v>
      </c>
      <c r="B3" t="s">
        <v>2266</v>
      </c>
      <c r="C3" t="s">
        <v>2268</v>
      </c>
      <c r="D3" t="s">
        <v>2269</v>
      </c>
    </row>
    <row r="4" spans="1:4">
      <c r="A4" s="443">
        <v>3</v>
      </c>
      <c r="B4" t="s">
        <v>2266</v>
      </c>
      <c r="C4" t="s">
        <v>2270</v>
      </c>
      <c r="D4" t="s">
        <v>2271</v>
      </c>
    </row>
    <row r="5" spans="1:4">
      <c r="A5" s="443">
        <v>4</v>
      </c>
      <c r="B5" t="s">
        <v>2266</v>
      </c>
      <c r="C5" t="s">
        <v>2272</v>
      </c>
      <c r="D5" t="s">
        <v>2273</v>
      </c>
    </row>
    <row r="6" spans="1:4">
      <c r="A6" s="443">
        <v>5</v>
      </c>
      <c r="B6" t="s">
        <v>2266</v>
      </c>
      <c r="C6" t="s">
        <v>2274</v>
      </c>
      <c r="D6" t="s">
        <v>2275</v>
      </c>
    </row>
    <row r="7" spans="1:4">
      <c r="A7" s="443">
        <v>6</v>
      </c>
      <c r="B7" t="s">
        <v>2266</v>
      </c>
      <c r="C7" t="s">
        <v>2276</v>
      </c>
      <c r="D7" t="s">
        <v>2277</v>
      </c>
    </row>
    <row r="8" spans="1:4">
      <c r="A8" s="443">
        <v>7</v>
      </c>
      <c r="B8" t="s">
        <v>2266</v>
      </c>
      <c r="C8" t="s">
        <v>2278</v>
      </c>
      <c r="D8" t="s">
        <v>2279</v>
      </c>
    </row>
    <row r="9" spans="1:4">
      <c r="A9" s="443">
        <v>8</v>
      </c>
      <c r="B9" t="s">
        <v>2266</v>
      </c>
      <c r="C9" t="s">
        <v>2280</v>
      </c>
      <c r="D9" t="s">
        <v>2281</v>
      </c>
    </row>
    <row r="10" spans="1:4">
      <c r="A10" s="443">
        <v>9</v>
      </c>
      <c r="B10" t="s">
        <v>2266</v>
      </c>
      <c r="C10" t="s">
        <v>2282</v>
      </c>
      <c r="D10" t="s">
        <v>2283</v>
      </c>
    </row>
    <row r="11" spans="1:4">
      <c r="A11" s="443">
        <v>10</v>
      </c>
      <c r="B11" t="s">
        <v>2284</v>
      </c>
      <c r="C11" t="s">
        <v>2286</v>
      </c>
      <c r="D11" t="s">
        <v>2287</v>
      </c>
    </row>
    <row r="12" spans="1:4">
      <c r="A12" s="443">
        <v>11</v>
      </c>
      <c r="B12" t="s">
        <v>2284</v>
      </c>
      <c r="C12" t="s">
        <v>2284</v>
      </c>
      <c r="D12" t="s">
        <v>2285</v>
      </c>
    </row>
    <row r="13" spans="1:4">
      <c r="A13" s="443">
        <v>12</v>
      </c>
      <c r="B13" t="s">
        <v>2284</v>
      </c>
      <c r="C13" t="s">
        <v>2288</v>
      </c>
      <c r="D13" t="s">
        <v>2289</v>
      </c>
    </row>
    <row r="14" spans="1:4">
      <c r="A14" s="443">
        <v>13</v>
      </c>
      <c r="B14" t="s">
        <v>2284</v>
      </c>
      <c r="C14" t="s">
        <v>2290</v>
      </c>
      <c r="D14" t="s">
        <v>2291</v>
      </c>
    </row>
    <row r="15" spans="1:4">
      <c r="A15" s="443">
        <v>14</v>
      </c>
      <c r="B15" t="s">
        <v>2284</v>
      </c>
      <c r="C15" t="s">
        <v>2292</v>
      </c>
      <c r="D15" t="s">
        <v>2293</v>
      </c>
    </row>
    <row r="16" spans="1:4">
      <c r="A16" s="443">
        <v>15</v>
      </c>
      <c r="B16" t="s">
        <v>2284</v>
      </c>
      <c r="C16" t="s">
        <v>2294</v>
      </c>
      <c r="D16" t="s">
        <v>2295</v>
      </c>
    </row>
    <row r="17" spans="1:4">
      <c r="A17" s="443">
        <v>16</v>
      </c>
      <c r="B17" t="s">
        <v>2284</v>
      </c>
      <c r="C17" t="s">
        <v>2296</v>
      </c>
      <c r="D17" t="s">
        <v>2297</v>
      </c>
    </row>
    <row r="18" spans="1:4">
      <c r="A18" s="443">
        <v>17</v>
      </c>
      <c r="B18" t="s">
        <v>2284</v>
      </c>
      <c r="C18" t="s">
        <v>2298</v>
      </c>
      <c r="D18" t="s">
        <v>2299</v>
      </c>
    </row>
    <row r="19" spans="1:4">
      <c r="A19" s="443">
        <v>18</v>
      </c>
      <c r="B19" t="s">
        <v>2284</v>
      </c>
      <c r="C19" t="s">
        <v>2300</v>
      </c>
      <c r="D19" t="s">
        <v>2301</v>
      </c>
    </row>
    <row r="20" spans="1:4">
      <c r="A20" s="443">
        <v>19</v>
      </c>
      <c r="B20" t="s">
        <v>2284</v>
      </c>
      <c r="C20" t="s">
        <v>2302</v>
      </c>
      <c r="D20" t="s">
        <v>2303</v>
      </c>
    </row>
    <row r="21" spans="1:4">
      <c r="A21" s="443">
        <v>20</v>
      </c>
      <c r="B21" t="s">
        <v>2284</v>
      </c>
      <c r="C21" t="s">
        <v>2304</v>
      </c>
      <c r="D21" t="s">
        <v>2305</v>
      </c>
    </row>
    <row r="22" spans="1:4">
      <c r="A22" s="443">
        <v>21</v>
      </c>
      <c r="B22" t="s">
        <v>2284</v>
      </c>
      <c r="C22" t="s">
        <v>2306</v>
      </c>
      <c r="D22" t="s">
        <v>2307</v>
      </c>
    </row>
    <row r="23" spans="1:4">
      <c r="A23" s="443">
        <v>22</v>
      </c>
      <c r="B23" t="s">
        <v>2284</v>
      </c>
      <c r="C23" t="s">
        <v>2308</v>
      </c>
      <c r="D23" t="s">
        <v>2309</v>
      </c>
    </row>
    <row r="24" spans="1:4">
      <c r="A24" s="443">
        <v>23</v>
      </c>
      <c r="B24" t="s">
        <v>2284</v>
      </c>
      <c r="C24" t="s">
        <v>2310</v>
      </c>
      <c r="D24" t="s">
        <v>2311</v>
      </c>
    </row>
    <row r="25" spans="1:4">
      <c r="A25" s="443">
        <v>24</v>
      </c>
      <c r="B25" t="s">
        <v>2312</v>
      </c>
      <c r="C25" t="s">
        <v>2312</v>
      </c>
      <c r="D25" t="s">
        <v>2313</v>
      </c>
    </row>
    <row r="26" spans="1:4">
      <c r="A26" s="443">
        <v>25</v>
      </c>
      <c r="B26" t="s">
        <v>2312</v>
      </c>
      <c r="C26" t="s">
        <v>2314</v>
      </c>
      <c r="D26" t="s">
        <v>2315</v>
      </c>
    </row>
    <row r="27" spans="1:4">
      <c r="A27" s="443">
        <v>26</v>
      </c>
      <c r="B27" t="s">
        <v>2312</v>
      </c>
      <c r="C27" t="s">
        <v>2316</v>
      </c>
      <c r="D27" t="s">
        <v>2317</v>
      </c>
    </row>
    <row r="28" spans="1:4">
      <c r="A28" s="443">
        <v>27</v>
      </c>
      <c r="B28" t="s">
        <v>2312</v>
      </c>
      <c r="C28" t="s">
        <v>2318</v>
      </c>
      <c r="D28" t="s">
        <v>2319</v>
      </c>
    </row>
    <row r="29" spans="1:4">
      <c r="A29" s="443">
        <v>28</v>
      </c>
      <c r="B29" t="s">
        <v>2312</v>
      </c>
      <c r="C29" t="s">
        <v>2320</v>
      </c>
      <c r="D29" t="s">
        <v>2321</v>
      </c>
    </row>
    <row r="30" spans="1:4">
      <c r="A30" s="443">
        <v>29</v>
      </c>
      <c r="B30" t="s">
        <v>2312</v>
      </c>
      <c r="C30" t="s">
        <v>2322</v>
      </c>
      <c r="D30" t="s">
        <v>2323</v>
      </c>
    </row>
    <row r="31" spans="1:4">
      <c r="A31" s="443">
        <v>30</v>
      </c>
      <c r="B31" t="s">
        <v>2312</v>
      </c>
      <c r="C31" t="s">
        <v>2324</v>
      </c>
      <c r="D31" t="s">
        <v>2325</v>
      </c>
    </row>
    <row r="32" spans="1:4">
      <c r="A32" s="443">
        <v>31</v>
      </c>
      <c r="B32" t="s">
        <v>2312</v>
      </c>
      <c r="C32" t="s">
        <v>2326</v>
      </c>
      <c r="D32" t="s">
        <v>2327</v>
      </c>
    </row>
    <row r="33" spans="1:4">
      <c r="A33" s="443">
        <v>32</v>
      </c>
      <c r="B33" t="s">
        <v>2328</v>
      </c>
      <c r="C33" t="s">
        <v>2330</v>
      </c>
      <c r="D33" t="s">
        <v>2331</v>
      </c>
    </row>
    <row r="34" spans="1:4">
      <c r="A34" s="443">
        <v>33</v>
      </c>
      <c r="B34" t="s">
        <v>2328</v>
      </c>
      <c r="C34" t="s">
        <v>2328</v>
      </c>
      <c r="D34" t="s">
        <v>2329</v>
      </c>
    </row>
    <row r="35" spans="1:4">
      <c r="A35" s="443">
        <v>34</v>
      </c>
      <c r="B35" t="s">
        <v>2328</v>
      </c>
      <c r="C35" t="s">
        <v>2332</v>
      </c>
      <c r="D35" t="s">
        <v>2333</v>
      </c>
    </row>
    <row r="36" spans="1:4">
      <c r="A36" s="443">
        <v>35</v>
      </c>
      <c r="B36" t="s">
        <v>2328</v>
      </c>
      <c r="C36" t="s">
        <v>2334</v>
      </c>
      <c r="D36" t="s">
        <v>2335</v>
      </c>
    </row>
    <row r="37" spans="1:4">
      <c r="A37" s="443">
        <v>36</v>
      </c>
      <c r="B37" t="s">
        <v>2328</v>
      </c>
      <c r="C37" t="s">
        <v>2336</v>
      </c>
      <c r="D37" t="s">
        <v>2337</v>
      </c>
    </row>
    <row r="38" spans="1:4">
      <c r="A38" s="443">
        <v>37</v>
      </c>
      <c r="B38" t="s">
        <v>2328</v>
      </c>
      <c r="C38" t="s">
        <v>2338</v>
      </c>
      <c r="D38" t="s">
        <v>2339</v>
      </c>
    </row>
    <row r="39" spans="1:4">
      <c r="A39" s="443">
        <v>38</v>
      </c>
      <c r="B39" t="s">
        <v>2328</v>
      </c>
      <c r="C39" t="s">
        <v>2340</v>
      </c>
      <c r="D39" t="s">
        <v>2341</v>
      </c>
    </row>
    <row r="40" spans="1:4">
      <c r="A40" s="443">
        <v>39</v>
      </c>
      <c r="B40" t="s">
        <v>2328</v>
      </c>
      <c r="C40" t="s">
        <v>2342</v>
      </c>
      <c r="D40" t="s">
        <v>2343</v>
      </c>
    </row>
    <row r="41" spans="1:4">
      <c r="A41" s="443">
        <v>40</v>
      </c>
      <c r="B41" t="s">
        <v>2328</v>
      </c>
      <c r="C41" t="s">
        <v>2344</v>
      </c>
      <c r="D41" t="s">
        <v>2345</v>
      </c>
    </row>
    <row r="42" spans="1:4">
      <c r="A42" s="443">
        <v>41</v>
      </c>
      <c r="B42" t="s">
        <v>2346</v>
      </c>
      <c r="C42" t="s">
        <v>2346</v>
      </c>
      <c r="D42" t="s">
        <v>2347</v>
      </c>
    </row>
    <row r="43" spans="1:4">
      <c r="A43" s="443">
        <v>42</v>
      </c>
      <c r="B43" t="s">
        <v>2346</v>
      </c>
      <c r="C43" t="s">
        <v>2348</v>
      </c>
      <c r="D43" t="s">
        <v>2349</v>
      </c>
    </row>
    <row r="44" spans="1:4">
      <c r="A44" s="443">
        <v>43</v>
      </c>
      <c r="B44" t="s">
        <v>2346</v>
      </c>
      <c r="C44" t="s">
        <v>2350</v>
      </c>
      <c r="D44" t="s">
        <v>2351</v>
      </c>
    </row>
    <row r="45" spans="1:4">
      <c r="A45" s="443">
        <v>44</v>
      </c>
      <c r="B45" t="s">
        <v>2346</v>
      </c>
      <c r="C45" t="s">
        <v>2352</v>
      </c>
      <c r="D45" t="s">
        <v>2353</v>
      </c>
    </row>
    <row r="46" spans="1:4">
      <c r="A46" s="443">
        <v>45</v>
      </c>
      <c r="B46" t="s">
        <v>2346</v>
      </c>
      <c r="C46" t="s">
        <v>2354</v>
      </c>
      <c r="D46" t="s">
        <v>2355</v>
      </c>
    </row>
    <row r="47" spans="1:4">
      <c r="A47" s="443">
        <v>46</v>
      </c>
      <c r="B47" t="s">
        <v>2346</v>
      </c>
      <c r="C47" t="s">
        <v>2356</v>
      </c>
      <c r="D47" t="s">
        <v>2357</v>
      </c>
    </row>
    <row r="48" spans="1:4">
      <c r="A48" s="443">
        <v>47</v>
      </c>
      <c r="B48" t="s">
        <v>2346</v>
      </c>
      <c r="C48" t="s">
        <v>2358</v>
      </c>
      <c r="D48" t="s">
        <v>2359</v>
      </c>
    </row>
    <row r="49" spans="1:4">
      <c r="A49" s="443">
        <v>48</v>
      </c>
      <c r="B49" t="s">
        <v>2360</v>
      </c>
      <c r="C49" t="s">
        <v>2360</v>
      </c>
      <c r="D49" t="s">
        <v>2361</v>
      </c>
    </row>
    <row r="50" spans="1:4">
      <c r="A50" s="443">
        <v>49</v>
      </c>
      <c r="B50" t="s">
        <v>2360</v>
      </c>
      <c r="C50" t="s">
        <v>2362</v>
      </c>
      <c r="D50" t="s">
        <v>2363</v>
      </c>
    </row>
    <row r="51" spans="1:4">
      <c r="A51" s="443">
        <v>50</v>
      </c>
      <c r="B51" t="s">
        <v>2360</v>
      </c>
      <c r="C51" t="s">
        <v>2364</v>
      </c>
      <c r="D51" t="s">
        <v>2365</v>
      </c>
    </row>
    <row r="52" spans="1:4">
      <c r="A52" s="443">
        <v>51</v>
      </c>
      <c r="B52" t="s">
        <v>2360</v>
      </c>
      <c r="C52" t="s">
        <v>2366</v>
      </c>
      <c r="D52" t="s">
        <v>2367</v>
      </c>
    </row>
    <row r="53" spans="1:4">
      <c r="A53" s="443">
        <v>52</v>
      </c>
      <c r="B53" t="s">
        <v>2360</v>
      </c>
      <c r="C53" t="s">
        <v>2368</v>
      </c>
      <c r="D53" t="s">
        <v>2369</v>
      </c>
    </row>
    <row r="54" spans="1:4">
      <c r="A54" s="443">
        <v>53</v>
      </c>
      <c r="B54" t="s">
        <v>2370</v>
      </c>
      <c r="C54" t="s">
        <v>2372</v>
      </c>
      <c r="D54" t="s">
        <v>2373</v>
      </c>
    </row>
    <row r="55" spans="1:4">
      <c r="A55" s="443">
        <v>54</v>
      </c>
      <c r="B55" t="s">
        <v>2370</v>
      </c>
      <c r="C55" t="s">
        <v>2370</v>
      </c>
      <c r="D55" t="s">
        <v>2371</v>
      </c>
    </row>
    <row r="56" spans="1:4">
      <c r="A56" s="443">
        <v>55</v>
      </c>
      <c r="B56" t="s">
        <v>2370</v>
      </c>
      <c r="C56" t="s">
        <v>2374</v>
      </c>
      <c r="D56" t="s">
        <v>2375</v>
      </c>
    </row>
    <row r="57" spans="1:4">
      <c r="A57" s="443">
        <v>56</v>
      </c>
      <c r="B57" t="s">
        <v>2370</v>
      </c>
      <c r="C57" t="s">
        <v>2376</v>
      </c>
      <c r="D57" t="s">
        <v>2377</v>
      </c>
    </row>
    <row r="58" spans="1:4">
      <c r="A58" s="443">
        <v>57</v>
      </c>
      <c r="B58" t="s">
        <v>2370</v>
      </c>
      <c r="C58" t="s">
        <v>2378</v>
      </c>
      <c r="D58" t="s">
        <v>2379</v>
      </c>
    </row>
    <row r="59" spans="1:4">
      <c r="A59" s="443">
        <v>58</v>
      </c>
      <c r="B59" t="s">
        <v>2370</v>
      </c>
      <c r="C59" t="s">
        <v>2380</v>
      </c>
      <c r="D59" t="s">
        <v>2381</v>
      </c>
    </row>
    <row r="60" spans="1:4">
      <c r="A60" s="443">
        <v>59</v>
      </c>
      <c r="B60" t="s">
        <v>2370</v>
      </c>
      <c r="C60" t="s">
        <v>2382</v>
      </c>
      <c r="D60" t="s">
        <v>2383</v>
      </c>
    </row>
    <row r="61" spans="1:4">
      <c r="A61" s="443">
        <v>60</v>
      </c>
      <c r="B61" t="s">
        <v>2384</v>
      </c>
      <c r="C61" t="s">
        <v>2384</v>
      </c>
      <c r="D61" t="s">
        <v>2385</v>
      </c>
    </row>
    <row r="62" spans="1:4">
      <c r="A62" s="443">
        <v>61</v>
      </c>
      <c r="B62" t="s">
        <v>2384</v>
      </c>
      <c r="C62" t="s">
        <v>2386</v>
      </c>
      <c r="D62" t="s">
        <v>2387</v>
      </c>
    </row>
    <row r="63" spans="1:4">
      <c r="A63" s="443">
        <v>62</v>
      </c>
      <c r="B63" t="s">
        <v>2384</v>
      </c>
      <c r="C63" t="s">
        <v>2388</v>
      </c>
      <c r="D63" t="s">
        <v>2389</v>
      </c>
    </row>
    <row r="64" spans="1:4">
      <c r="A64" s="443">
        <v>63</v>
      </c>
      <c r="B64" t="s">
        <v>2384</v>
      </c>
      <c r="C64" t="s">
        <v>2390</v>
      </c>
      <c r="D64" t="s">
        <v>2391</v>
      </c>
    </row>
    <row r="65" spans="1:4">
      <c r="A65" s="443">
        <v>64</v>
      </c>
      <c r="B65" t="s">
        <v>2384</v>
      </c>
      <c r="C65" t="s">
        <v>2392</v>
      </c>
      <c r="D65" t="s">
        <v>2393</v>
      </c>
    </row>
    <row r="66" spans="1:4">
      <c r="A66" s="443">
        <v>65</v>
      </c>
      <c r="B66" t="s">
        <v>2384</v>
      </c>
      <c r="C66" t="s">
        <v>2394</v>
      </c>
      <c r="D66" t="s">
        <v>2395</v>
      </c>
    </row>
    <row r="67" spans="1:4">
      <c r="A67" s="443">
        <v>66</v>
      </c>
      <c r="B67" t="s">
        <v>2384</v>
      </c>
      <c r="C67" t="s">
        <v>2396</v>
      </c>
      <c r="D67" t="s">
        <v>2397</v>
      </c>
    </row>
    <row r="68" spans="1:4">
      <c r="A68" s="443">
        <v>67</v>
      </c>
      <c r="B68" t="s">
        <v>2398</v>
      </c>
      <c r="C68" t="s">
        <v>2400</v>
      </c>
      <c r="D68" t="s">
        <v>2401</v>
      </c>
    </row>
    <row r="69" spans="1:4">
      <c r="A69" s="443">
        <v>68</v>
      </c>
      <c r="B69" t="s">
        <v>2398</v>
      </c>
      <c r="C69" t="s">
        <v>2398</v>
      </c>
      <c r="D69" t="s">
        <v>2399</v>
      </c>
    </row>
    <row r="70" spans="1:4">
      <c r="A70" s="443">
        <v>69</v>
      </c>
      <c r="B70" t="s">
        <v>2398</v>
      </c>
      <c r="C70" t="s">
        <v>2402</v>
      </c>
      <c r="D70" t="s">
        <v>2403</v>
      </c>
    </row>
    <row r="71" spans="1:4">
      <c r="A71" s="443">
        <v>70</v>
      </c>
      <c r="B71" t="s">
        <v>2398</v>
      </c>
      <c r="C71" t="s">
        <v>2404</v>
      </c>
      <c r="D71" t="s">
        <v>2405</v>
      </c>
    </row>
    <row r="72" spans="1:4">
      <c r="A72" s="443">
        <v>71</v>
      </c>
      <c r="B72" t="s">
        <v>2398</v>
      </c>
      <c r="C72" t="s">
        <v>2406</v>
      </c>
      <c r="D72" t="s">
        <v>2407</v>
      </c>
    </row>
    <row r="73" spans="1:4">
      <c r="A73" s="443">
        <v>72</v>
      </c>
      <c r="B73" t="s">
        <v>2398</v>
      </c>
      <c r="C73" t="s">
        <v>2408</v>
      </c>
      <c r="D73" t="s">
        <v>2409</v>
      </c>
    </row>
    <row r="74" spans="1:4">
      <c r="A74" s="443">
        <v>73</v>
      </c>
      <c r="B74" t="s">
        <v>2398</v>
      </c>
      <c r="C74" t="s">
        <v>2410</v>
      </c>
      <c r="D74" t="s">
        <v>2411</v>
      </c>
    </row>
    <row r="75" spans="1:4">
      <c r="A75" s="443">
        <v>74</v>
      </c>
      <c r="B75" t="s">
        <v>2412</v>
      </c>
      <c r="C75" t="s">
        <v>2414</v>
      </c>
      <c r="D75" t="s">
        <v>2415</v>
      </c>
    </row>
    <row r="76" spans="1:4">
      <c r="A76" s="443">
        <v>75</v>
      </c>
      <c r="B76" t="s">
        <v>2412</v>
      </c>
      <c r="C76" t="s">
        <v>2412</v>
      </c>
      <c r="D76" t="s">
        <v>2413</v>
      </c>
    </row>
    <row r="77" spans="1:4">
      <c r="A77" s="443">
        <v>76</v>
      </c>
      <c r="B77" t="s">
        <v>2412</v>
      </c>
      <c r="C77" t="s">
        <v>2416</v>
      </c>
      <c r="D77" t="s">
        <v>2417</v>
      </c>
    </row>
    <row r="78" spans="1:4">
      <c r="A78" s="443">
        <v>77</v>
      </c>
      <c r="B78" t="s">
        <v>2412</v>
      </c>
      <c r="C78" t="s">
        <v>2418</v>
      </c>
      <c r="D78" t="s">
        <v>2419</v>
      </c>
    </row>
    <row r="79" spans="1:4">
      <c r="A79" s="443">
        <v>78</v>
      </c>
      <c r="B79" t="s">
        <v>2412</v>
      </c>
      <c r="C79" t="s">
        <v>2420</v>
      </c>
      <c r="D79" t="s">
        <v>2421</v>
      </c>
    </row>
    <row r="80" spans="1:4">
      <c r="A80" s="443">
        <v>79</v>
      </c>
      <c r="B80" t="s">
        <v>2412</v>
      </c>
      <c r="C80" t="s">
        <v>2422</v>
      </c>
      <c r="D80" t="s">
        <v>2423</v>
      </c>
    </row>
    <row r="81" spans="1:4">
      <c r="A81" s="443">
        <v>80</v>
      </c>
      <c r="B81" t="s">
        <v>2412</v>
      </c>
      <c r="C81" t="s">
        <v>2424</v>
      </c>
      <c r="D81" t="s">
        <v>2425</v>
      </c>
    </row>
    <row r="82" spans="1:4">
      <c r="A82" s="443">
        <v>81</v>
      </c>
      <c r="B82" t="s">
        <v>2426</v>
      </c>
      <c r="C82" t="s">
        <v>2426</v>
      </c>
      <c r="D82" t="s">
        <v>2427</v>
      </c>
    </row>
    <row r="83" spans="1:4">
      <c r="A83" s="443">
        <v>82</v>
      </c>
      <c r="B83" t="s">
        <v>2426</v>
      </c>
      <c r="C83" t="s">
        <v>2428</v>
      </c>
      <c r="D83" t="s">
        <v>2429</v>
      </c>
    </row>
    <row r="84" spans="1:4">
      <c r="A84" s="443">
        <v>83</v>
      </c>
      <c r="B84" t="s">
        <v>2426</v>
      </c>
      <c r="C84" t="s">
        <v>2430</v>
      </c>
      <c r="D84" t="s">
        <v>2431</v>
      </c>
    </row>
    <row r="85" spans="1:4">
      <c r="A85" s="443">
        <v>84</v>
      </c>
      <c r="B85" t="s">
        <v>2426</v>
      </c>
      <c r="C85" t="s">
        <v>2432</v>
      </c>
      <c r="D85" t="s">
        <v>2433</v>
      </c>
    </row>
    <row r="86" spans="1:4">
      <c r="A86" s="443">
        <v>85</v>
      </c>
      <c r="B86" t="s">
        <v>2426</v>
      </c>
      <c r="C86" t="s">
        <v>2434</v>
      </c>
      <c r="D86" t="s">
        <v>2435</v>
      </c>
    </row>
    <row r="87" spans="1:4">
      <c r="A87" s="443">
        <v>86</v>
      </c>
      <c r="B87" t="s">
        <v>2426</v>
      </c>
      <c r="C87" t="s">
        <v>2436</v>
      </c>
      <c r="D87" t="s">
        <v>2437</v>
      </c>
    </row>
    <row r="88" spans="1:4">
      <c r="A88" s="443">
        <v>87</v>
      </c>
      <c r="B88" t="s">
        <v>2426</v>
      </c>
      <c r="C88" t="s">
        <v>2438</v>
      </c>
      <c r="D88" t="s">
        <v>2439</v>
      </c>
    </row>
    <row r="89" spans="1:4">
      <c r="A89" s="443">
        <v>88</v>
      </c>
      <c r="B89" t="s">
        <v>2426</v>
      </c>
      <c r="C89" t="s">
        <v>2440</v>
      </c>
      <c r="D89" t="s">
        <v>2441</v>
      </c>
    </row>
    <row r="90" spans="1:4">
      <c r="A90" s="443">
        <v>89</v>
      </c>
      <c r="B90" t="s">
        <v>2426</v>
      </c>
      <c r="C90" t="s">
        <v>2442</v>
      </c>
      <c r="D90" t="s">
        <v>2443</v>
      </c>
    </row>
    <row r="91" spans="1:4">
      <c r="A91" s="443">
        <v>90</v>
      </c>
      <c r="B91" t="s">
        <v>2426</v>
      </c>
      <c r="C91" t="s">
        <v>2444</v>
      </c>
      <c r="D91" t="s">
        <v>2445</v>
      </c>
    </row>
    <row r="92" spans="1:4">
      <c r="A92" s="443">
        <v>91</v>
      </c>
      <c r="B92" t="s">
        <v>2446</v>
      </c>
      <c r="C92" t="s">
        <v>2448</v>
      </c>
      <c r="D92" t="s">
        <v>2449</v>
      </c>
    </row>
    <row r="93" spans="1:4">
      <c r="A93" s="443">
        <v>92</v>
      </c>
      <c r="B93" t="s">
        <v>2446</v>
      </c>
      <c r="C93" t="s">
        <v>2450</v>
      </c>
      <c r="D93" t="s">
        <v>2451</v>
      </c>
    </row>
    <row r="94" spans="1:4">
      <c r="A94" s="443">
        <v>93</v>
      </c>
      <c r="B94" t="s">
        <v>2446</v>
      </c>
      <c r="C94" t="s">
        <v>2452</v>
      </c>
      <c r="D94" t="s">
        <v>2453</v>
      </c>
    </row>
    <row r="95" spans="1:4">
      <c r="A95" s="443">
        <v>94</v>
      </c>
      <c r="B95" t="s">
        <v>2446</v>
      </c>
      <c r="C95" t="s">
        <v>2446</v>
      </c>
      <c r="D95" t="s">
        <v>2447</v>
      </c>
    </row>
    <row r="96" spans="1:4">
      <c r="A96" s="443">
        <v>95</v>
      </c>
      <c r="B96" t="s">
        <v>2446</v>
      </c>
      <c r="C96" t="s">
        <v>2454</v>
      </c>
      <c r="D96" t="s">
        <v>2455</v>
      </c>
    </row>
    <row r="97" spans="1:4">
      <c r="A97" s="443">
        <v>96</v>
      </c>
      <c r="B97" t="s">
        <v>2446</v>
      </c>
      <c r="C97" t="s">
        <v>2456</v>
      </c>
      <c r="D97" t="s">
        <v>2457</v>
      </c>
    </row>
    <row r="98" spans="1:4">
      <c r="A98" s="443">
        <v>97</v>
      </c>
      <c r="B98" t="s">
        <v>2446</v>
      </c>
      <c r="C98" t="s">
        <v>2458</v>
      </c>
      <c r="D98" t="s">
        <v>2459</v>
      </c>
    </row>
    <row r="99" spans="1:4">
      <c r="A99" s="443">
        <v>98</v>
      </c>
      <c r="B99" t="s">
        <v>2446</v>
      </c>
      <c r="C99" t="s">
        <v>2460</v>
      </c>
      <c r="D99" t="s">
        <v>2461</v>
      </c>
    </row>
    <row r="100" spans="1:4">
      <c r="A100" s="443">
        <v>99</v>
      </c>
      <c r="B100" t="s">
        <v>2446</v>
      </c>
      <c r="C100" t="s">
        <v>2462</v>
      </c>
      <c r="D100" t="s">
        <v>2463</v>
      </c>
    </row>
    <row r="101" spans="1:4">
      <c r="A101" s="443">
        <v>100</v>
      </c>
      <c r="B101" t="s">
        <v>2446</v>
      </c>
      <c r="C101" t="s">
        <v>2464</v>
      </c>
      <c r="D101" t="s">
        <v>2465</v>
      </c>
    </row>
    <row r="102" spans="1:4">
      <c r="A102" s="443">
        <v>101</v>
      </c>
      <c r="B102" t="s">
        <v>2466</v>
      </c>
      <c r="C102" t="s">
        <v>2466</v>
      </c>
      <c r="D102" t="s">
        <v>2467</v>
      </c>
    </row>
    <row r="103" spans="1:4">
      <c r="A103" s="443">
        <v>102</v>
      </c>
      <c r="B103" t="s">
        <v>2466</v>
      </c>
      <c r="C103" t="s">
        <v>2468</v>
      </c>
      <c r="D103" t="s">
        <v>2469</v>
      </c>
    </row>
    <row r="104" spans="1:4">
      <c r="A104" s="443">
        <v>103</v>
      </c>
      <c r="B104" t="s">
        <v>2466</v>
      </c>
      <c r="C104" t="s">
        <v>2470</v>
      </c>
      <c r="D104" t="s">
        <v>2471</v>
      </c>
    </row>
    <row r="105" spans="1:4">
      <c r="A105" s="443">
        <v>104</v>
      </c>
      <c r="B105" t="s">
        <v>2466</v>
      </c>
      <c r="C105" t="s">
        <v>2472</v>
      </c>
      <c r="D105" t="s">
        <v>2473</v>
      </c>
    </row>
    <row r="106" spans="1:4">
      <c r="A106" s="443">
        <v>105</v>
      </c>
      <c r="B106" t="s">
        <v>2466</v>
      </c>
      <c r="C106" t="s">
        <v>2474</v>
      </c>
      <c r="D106" t="s">
        <v>2475</v>
      </c>
    </row>
    <row r="107" spans="1:4">
      <c r="A107" s="443">
        <v>106</v>
      </c>
      <c r="B107" t="s">
        <v>2466</v>
      </c>
      <c r="C107" t="s">
        <v>2476</v>
      </c>
      <c r="D107" t="s">
        <v>2477</v>
      </c>
    </row>
    <row r="108" spans="1:4">
      <c r="A108" s="443">
        <v>107</v>
      </c>
      <c r="B108" t="s">
        <v>2466</v>
      </c>
      <c r="C108" t="s">
        <v>2478</v>
      </c>
      <c r="D108" t="s">
        <v>2479</v>
      </c>
    </row>
    <row r="109" spans="1:4">
      <c r="A109" s="443">
        <v>108</v>
      </c>
      <c r="B109" t="s">
        <v>2466</v>
      </c>
      <c r="C109" t="s">
        <v>2480</v>
      </c>
      <c r="D109" t="s">
        <v>2481</v>
      </c>
    </row>
    <row r="110" spans="1:4">
      <c r="A110" s="443">
        <v>109</v>
      </c>
      <c r="B110" t="s">
        <v>2466</v>
      </c>
      <c r="C110" t="s">
        <v>2482</v>
      </c>
      <c r="D110" t="s">
        <v>2483</v>
      </c>
    </row>
    <row r="111" spans="1:4">
      <c r="A111" s="443">
        <v>110</v>
      </c>
      <c r="B111" t="s">
        <v>2466</v>
      </c>
      <c r="C111" t="s">
        <v>2484</v>
      </c>
      <c r="D111" t="s">
        <v>2485</v>
      </c>
    </row>
    <row r="112" spans="1:4">
      <c r="A112" s="443">
        <v>111</v>
      </c>
      <c r="B112" t="s">
        <v>2466</v>
      </c>
      <c r="C112" t="s">
        <v>2486</v>
      </c>
      <c r="D112" t="s">
        <v>2487</v>
      </c>
    </row>
    <row r="113" spans="1:4">
      <c r="A113" s="443">
        <v>112</v>
      </c>
      <c r="B113" t="s">
        <v>2466</v>
      </c>
      <c r="C113" t="s">
        <v>2488</v>
      </c>
      <c r="D113" t="s">
        <v>2489</v>
      </c>
    </row>
    <row r="114" spans="1:4">
      <c r="A114" s="443">
        <v>113</v>
      </c>
      <c r="B114" t="s">
        <v>3113</v>
      </c>
      <c r="C114" t="s">
        <v>3113</v>
      </c>
      <c r="D114" t="s">
        <v>3114</v>
      </c>
    </row>
    <row r="115" spans="1:4">
      <c r="A115" s="443">
        <v>114</v>
      </c>
      <c r="B115" t="s">
        <v>2491</v>
      </c>
      <c r="C115" t="s">
        <v>2493</v>
      </c>
      <c r="D115" t="s">
        <v>2494</v>
      </c>
    </row>
    <row r="116" spans="1:4">
      <c r="A116" s="443">
        <v>115</v>
      </c>
      <c r="B116" t="s">
        <v>2491</v>
      </c>
      <c r="C116" t="s">
        <v>2400</v>
      </c>
      <c r="D116" t="s">
        <v>2495</v>
      </c>
    </row>
    <row r="117" spans="1:4">
      <c r="A117" s="443">
        <v>116</v>
      </c>
      <c r="B117" t="s">
        <v>2491</v>
      </c>
      <c r="C117" t="s">
        <v>2496</v>
      </c>
      <c r="D117" t="s">
        <v>2497</v>
      </c>
    </row>
    <row r="118" spans="1:4">
      <c r="A118" s="443">
        <v>117</v>
      </c>
      <c r="B118" t="s">
        <v>2491</v>
      </c>
      <c r="C118" t="s">
        <v>2498</v>
      </c>
      <c r="D118" t="s">
        <v>2499</v>
      </c>
    </row>
    <row r="119" spans="1:4">
      <c r="A119" s="443">
        <v>118</v>
      </c>
      <c r="B119" t="s">
        <v>2491</v>
      </c>
      <c r="C119" t="s">
        <v>2491</v>
      </c>
      <c r="D119" t="s">
        <v>2492</v>
      </c>
    </row>
    <row r="120" spans="1:4">
      <c r="A120" s="443">
        <v>119</v>
      </c>
      <c r="B120" t="s">
        <v>2491</v>
      </c>
      <c r="C120" t="s">
        <v>2500</v>
      </c>
      <c r="D120" t="s">
        <v>2501</v>
      </c>
    </row>
    <row r="121" spans="1:4">
      <c r="A121" s="443">
        <v>120</v>
      </c>
      <c r="B121" t="s">
        <v>2491</v>
      </c>
      <c r="C121" t="s">
        <v>2502</v>
      </c>
      <c r="D121" t="s">
        <v>2503</v>
      </c>
    </row>
    <row r="122" spans="1:4">
      <c r="A122" s="443">
        <v>121</v>
      </c>
      <c r="B122" t="s">
        <v>2491</v>
      </c>
      <c r="C122" t="s">
        <v>2504</v>
      </c>
      <c r="D122" t="s">
        <v>2505</v>
      </c>
    </row>
    <row r="123" spans="1:4">
      <c r="A123" s="443">
        <v>122</v>
      </c>
      <c r="B123" t="s">
        <v>2491</v>
      </c>
      <c r="C123" t="s">
        <v>2506</v>
      </c>
      <c r="D123" t="s">
        <v>2507</v>
      </c>
    </row>
    <row r="124" spans="1:4">
      <c r="A124" s="443">
        <v>123</v>
      </c>
      <c r="B124" t="s">
        <v>2491</v>
      </c>
      <c r="C124" t="s">
        <v>2508</v>
      </c>
      <c r="D124" t="s">
        <v>2509</v>
      </c>
    </row>
    <row r="125" spans="1:4">
      <c r="A125" s="443">
        <v>124</v>
      </c>
      <c r="B125" t="s">
        <v>2491</v>
      </c>
      <c r="C125" t="s">
        <v>2510</v>
      </c>
      <c r="D125" t="s">
        <v>2511</v>
      </c>
    </row>
    <row r="126" spans="1:4">
      <c r="A126" s="443">
        <v>125</v>
      </c>
      <c r="B126" t="s">
        <v>2491</v>
      </c>
      <c r="C126" t="s">
        <v>2512</v>
      </c>
      <c r="D126" t="s">
        <v>2513</v>
      </c>
    </row>
    <row r="127" spans="1:4">
      <c r="A127" s="443">
        <v>126</v>
      </c>
      <c r="B127" t="s">
        <v>2514</v>
      </c>
      <c r="C127" t="s">
        <v>2516</v>
      </c>
      <c r="D127" t="s">
        <v>2517</v>
      </c>
    </row>
    <row r="128" spans="1:4">
      <c r="A128" s="443">
        <v>127</v>
      </c>
      <c r="B128" t="s">
        <v>2514</v>
      </c>
      <c r="C128" t="s">
        <v>2518</v>
      </c>
      <c r="D128" t="s">
        <v>2519</v>
      </c>
    </row>
    <row r="129" spans="1:4">
      <c r="A129" s="443">
        <v>128</v>
      </c>
      <c r="B129" t="s">
        <v>2514</v>
      </c>
      <c r="C129" t="s">
        <v>2514</v>
      </c>
      <c r="D129" t="s">
        <v>2515</v>
      </c>
    </row>
    <row r="130" spans="1:4">
      <c r="A130" s="443">
        <v>129</v>
      </c>
      <c r="B130" t="s">
        <v>2514</v>
      </c>
      <c r="C130" t="s">
        <v>2520</v>
      </c>
      <c r="D130" t="s">
        <v>2521</v>
      </c>
    </row>
    <row r="131" spans="1:4">
      <c r="A131" s="443">
        <v>130</v>
      </c>
      <c r="B131" t="s">
        <v>2514</v>
      </c>
      <c r="C131" t="s">
        <v>2522</v>
      </c>
      <c r="D131" t="s">
        <v>2523</v>
      </c>
    </row>
    <row r="132" spans="1:4">
      <c r="A132" s="443">
        <v>131</v>
      </c>
      <c r="B132" t="s">
        <v>2514</v>
      </c>
      <c r="C132" t="s">
        <v>2524</v>
      </c>
      <c r="D132" t="s">
        <v>2525</v>
      </c>
    </row>
    <row r="133" spans="1:4">
      <c r="A133" s="443">
        <v>132</v>
      </c>
      <c r="B133" t="s">
        <v>2514</v>
      </c>
      <c r="C133" t="s">
        <v>2526</v>
      </c>
      <c r="D133" t="s">
        <v>2527</v>
      </c>
    </row>
    <row r="134" spans="1:4">
      <c r="A134" s="443">
        <v>133</v>
      </c>
      <c r="B134" t="s">
        <v>2528</v>
      </c>
      <c r="C134" t="s">
        <v>2530</v>
      </c>
      <c r="D134" t="s">
        <v>2531</v>
      </c>
    </row>
    <row r="135" spans="1:4">
      <c r="A135" s="443">
        <v>134</v>
      </c>
      <c r="B135" t="s">
        <v>2528</v>
      </c>
      <c r="C135" t="s">
        <v>2532</v>
      </c>
      <c r="D135" t="s">
        <v>2533</v>
      </c>
    </row>
    <row r="136" spans="1:4">
      <c r="A136" s="443">
        <v>135</v>
      </c>
      <c r="B136" t="s">
        <v>2528</v>
      </c>
      <c r="C136" t="s">
        <v>2528</v>
      </c>
      <c r="D136" t="s">
        <v>2529</v>
      </c>
    </row>
    <row r="137" spans="1:4">
      <c r="A137" s="443">
        <v>136</v>
      </c>
      <c r="B137" t="s">
        <v>2528</v>
      </c>
      <c r="C137" t="s">
        <v>2534</v>
      </c>
      <c r="D137" t="s">
        <v>2535</v>
      </c>
    </row>
    <row r="138" spans="1:4">
      <c r="A138" s="443">
        <v>137</v>
      </c>
      <c r="B138" t="s">
        <v>2528</v>
      </c>
      <c r="C138" t="s">
        <v>2536</v>
      </c>
      <c r="D138" t="s">
        <v>2537</v>
      </c>
    </row>
    <row r="139" spans="1:4">
      <c r="A139" s="443">
        <v>138</v>
      </c>
      <c r="B139" t="s">
        <v>2528</v>
      </c>
      <c r="C139" t="s">
        <v>2538</v>
      </c>
      <c r="D139" t="s">
        <v>2539</v>
      </c>
    </row>
    <row r="140" spans="1:4">
      <c r="A140" s="443">
        <v>139</v>
      </c>
      <c r="B140" t="s">
        <v>2528</v>
      </c>
      <c r="C140" t="s">
        <v>2540</v>
      </c>
      <c r="D140" t="s">
        <v>2541</v>
      </c>
    </row>
    <row r="141" spans="1:4">
      <c r="A141" s="443">
        <v>140</v>
      </c>
      <c r="B141" t="s">
        <v>2528</v>
      </c>
      <c r="C141" t="s">
        <v>2542</v>
      </c>
      <c r="D141" t="s">
        <v>2543</v>
      </c>
    </row>
    <row r="142" spans="1:4">
      <c r="A142" s="443">
        <v>141</v>
      </c>
      <c r="B142" t="s">
        <v>2528</v>
      </c>
      <c r="C142" t="s">
        <v>2544</v>
      </c>
      <c r="D142" t="s">
        <v>2545</v>
      </c>
    </row>
    <row r="143" spans="1:4">
      <c r="A143" s="443">
        <v>142</v>
      </c>
      <c r="B143" t="s">
        <v>2528</v>
      </c>
      <c r="C143" t="s">
        <v>2546</v>
      </c>
      <c r="D143" t="s">
        <v>2547</v>
      </c>
    </row>
    <row r="144" spans="1:4">
      <c r="A144" s="443">
        <v>143</v>
      </c>
      <c r="B144" t="s">
        <v>2528</v>
      </c>
      <c r="C144" t="s">
        <v>2548</v>
      </c>
      <c r="D144" t="s">
        <v>2549</v>
      </c>
    </row>
    <row r="145" spans="1:4">
      <c r="A145" s="443">
        <v>144</v>
      </c>
      <c r="B145" t="s">
        <v>2528</v>
      </c>
      <c r="C145" t="s">
        <v>2550</v>
      </c>
      <c r="D145" t="s">
        <v>2551</v>
      </c>
    </row>
    <row r="146" spans="1:4">
      <c r="A146" s="443">
        <v>145</v>
      </c>
      <c r="B146" t="s">
        <v>2528</v>
      </c>
      <c r="C146" t="s">
        <v>2552</v>
      </c>
      <c r="D146" t="s">
        <v>2553</v>
      </c>
    </row>
    <row r="147" spans="1:4">
      <c r="A147" s="443">
        <v>146</v>
      </c>
      <c r="B147" t="s">
        <v>2554</v>
      </c>
      <c r="C147" t="s">
        <v>2556</v>
      </c>
      <c r="D147" t="s">
        <v>2557</v>
      </c>
    </row>
    <row r="148" spans="1:4">
      <c r="A148" s="443">
        <v>147</v>
      </c>
      <c r="B148" t="s">
        <v>2554</v>
      </c>
      <c r="C148" t="s">
        <v>2558</v>
      </c>
      <c r="D148" t="s">
        <v>2559</v>
      </c>
    </row>
    <row r="149" spans="1:4">
      <c r="A149" s="443">
        <v>148</v>
      </c>
      <c r="B149" t="s">
        <v>2554</v>
      </c>
      <c r="C149" t="s">
        <v>2554</v>
      </c>
      <c r="D149" t="s">
        <v>2555</v>
      </c>
    </row>
    <row r="150" spans="1:4">
      <c r="A150" s="443">
        <v>149</v>
      </c>
      <c r="B150" t="s">
        <v>2554</v>
      </c>
      <c r="C150" t="s">
        <v>2560</v>
      </c>
      <c r="D150" t="s">
        <v>2561</v>
      </c>
    </row>
    <row r="151" spans="1:4">
      <c r="A151" s="443">
        <v>150</v>
      </c>
      <c r="B151" t="s">
        <v>2554</v>
      </c>
      <c r="C151" t="s">
        <v>2562</v>
      </c>
      <c r="D151" t="s">
        <v>2563</v>
      </c>
    </row>
    <row r="152" spans="1:4">
      <c r="A152" s="443">
        <v>151</v>
      </c>
      <c r="B152" t="s">
        <v>2554</v>
      </c>
      <c r="C152" t="s">
        <v>2564</v>
      </c>
      <c r="D152" t="s">
        <v>2565</v>
      </c>
    </row>
    <row r="153" spans="1:4">
      <c r="A153" s="443">
        <v>152</v>
      </c>
      <c r="B153" t="s">
        <v>2554</v>
      </c>
      <c r="C153" t="s">
        <v>2566</v>
      </c>
      <c r="D153" t="s">
        <v>2567</v>
      </c>
    </row>
    <row r="154" spans="1:4">
      <c r="A154" s="443">
        <v>153</v>
      </c>
      <c r="B154" t="s">
        <v>2554</v>
      </c>
      <c r="C154" t="s">
        <v>2568</v>
      </c>
      <c r="D154" t="s">
        <v>2569</v>
      </c>
    </row>
    <row r="155" spans="1:4">
      <c r="A155" s="443">
        <v>154</v>
      </c>
      <c r="B155" t="s">
        <v>2554</v>
      </c>
      <c r="C155" t="s">
        <v>2570</v>
      </c>
      <c r="D155" t="s">
        <v>2571</v>
      </c>
    </row>
    <row r="156" spans="1:4">
      <c r="A156" s="443">
        <v>155</v>
      </c>
      <c r="B156" t="s">
        <v>2554</v>
      </c>
      <c r="C156" t="s">
        <v>2572</v>
      </c>
      <c r="D156" t="s">
        <v>2573</v>
      </c>
    </row>
    <row r="157" spans="1:4">
      <c r="A157" s="443">
        <v>156</v>
      </c>
      <c r="B157" t="s">
        <v>2554</v>
      </c>
      <c r="C157" t="s">
        <v>2574</v>
      </c>
      <c r="D157" t="s">
        <v>2575</v>
      </c>
    </row>
    <row r="158" spans="1:4">
      <c r="A158" s="443">
        <v>157</v>
      </c>
      <c r="B158" t="s">
        <v>2576</v>
      </c>
      <c r="C158" t="s">
        <v>2578</v>
      </c>
      <c r="D158" t="s">
        <v>2579</v>
      </c>
    </row>
    <row r="159" spans="1:4">
      <c r="A159" s="443">
        <v>158</v>
      </c>
      <c r="B159" t="s">
        <v>2576</v>
      </c>
      <c r="C159" t="s">
        <v>2500</v>
      </c>
      <c r="D159" t="s">
        <v>2580</v>
      </c>
    </row>
    <row r="160" spans="1:4">
      <c r="A160" s="443">
        <v>159</v>
      </c>
      <c r="B160" t="s">
        <v>2576</v>
      </c>
      <c r="C160" t="s">
        <v>2576</v>
      </c>
      <c r="D160" t="s">
        <v>2577</v>
      </c>
    </row>
    <row r="161" spans="1:4">
      <c r="A161" s="443">
        <v>160</v>
      </c>
      <c r="B161" t="s">
        <v>2576</v>
      </c>
      <c r="C161" t="s">
        <v>2581</v>
      </c>
      <c r="D161" t="s">
        <v>2582</v>
      </c>
    </row>
    <row r="162" spans="1:4">
      <c r="A162" s="443">
        <v>161</v>
      </c>
      <c r="B162" t="s">
        <v>2576</v>
      </c>
      <c r="C162" t="s">
        <v>2583</v>
      </c>
      <c r="D162" t="s">
        <v>2584</v>
      </c>
    </row>
    <row r="163" spans="1:4">
      <c r="A163" s="443">
        <v>162</v>
      </c>
      <c r="B163" t="s">
        <v>2576</v>
      </c>
      <c r="C163" t="s">
        <v>2585</v>
      </c>
      <c r="D163" t="s">
        <v>2586</v>
      </c>
    </row>
    <row r="164" spans="1:4">
      <c r="A164" s="443">
        <v>163</v>
      </c>
      <c r="B164" t="s">
        <v>2576</v>
      </c>
      <c r="C164" t="s">
        <v>2587</v>
      </c>
      <c r="D164" t="s">
        <v>2588</v>
      </c>
    </row>
    <row r="165" spans="1:4">
      <c r="A165" s="443">
        <v>164</v>
      </c>
      <c r="B165" t="s">
        <v>2589</v>
      </c>
      <c r="C165" t="s">
        <v>2589</v>
      </c>
      <c r="D165" t="s">
        <v>2590</v>
      </c>
    </row>
    <row r="166" spans="1:4">
      <c r="A166" s="443">
        <v>165</v>
      </c>
      <c r="B166" t="s">
        <v>2591</v>
      </c>
      <c r="C166" t="s">
        <v>2593</v>
      </c>
      <c r="D166" t="s">
        <v>2594</v>
      </c>
    </row>
    <row r="167" spans="1:4">
      <c r="A167" s="443">
        <v>166</v>
      </c>
      <c r="B167" t="s">
        <v>2591</v>
      </c>
      <c r="C167" t="s">
        <v>2595</v>
      </c>
      <c r="D167" t="s">
        <v>2596</v>
      </c>
    </row>
    <row r="168" spans="1:4">
      <c r="A168" s="443">
        <v>167</v>
      </c>
      <c r="B168" t="s">
        <v>2591</v>
      </c>
      <c r="C168" t="s">
        <v>2597</v>
      </c>
      <c r="D168" t="s">
        <v>2598</v>
      </c>
    </row>
    <row r="169" spans="1:4">
      <c r="A169" s="443">
        <v>168</v>
      </c>
      <c r="B169" t="s">
        <v>2591</v>
      </c>
      <c r="C169" t="s">
        <v>2599</v>
      </c>
      <c r="D169" t="s">
        <v>2600</v>
      </c>
    </row>
    <row r="170" spans="1:4">
      <c r="A170" s="443">
        <v>169</v>
      </c>
      <c r="B170" t="s">
        <v>2591</v>
      </c>
      <c r="C170" t="s">
        <v>2591</v>
      </c>
      <c r="D170" t="s">
        <v>2592</v>
      </c>
    </row>
    <row r="171" spans="1:4">
      <c r="A171" s="443">
        <v>170</v>
      </c>
      <c r="B171" t="s">
        <v>2591</v>
      </c>
      <c r="C171" t="s">
        <v>2601</v>
      </c>
      <c r="D171" t="s">
        <v>2602</v>
      </c>
    </row>
    <row r="172" spans="1:4">
      <c r="A172" s="443">
        <v>171</v>
      </c>
      <c r="B172" t="s">
        <v>2603</v>
      </c>
      <c r="C172" t="s">
        <v>2605</v>
      </c>
      <c r="D172" t="s">
        <v>2606</v>
      </c>
    </row>
    <row r="173" spans="1:4">
      <c r="A173" s="443">
        <v>172</v>
      </c>
      <c r="B173" t="s">
        <v>2603</v>
      </c>
      <c r="C173" t="s">
        <v>2607</v>
      </c>
      <c r="D173" t="s">
        <v>2608</v>
      </c>
    </row>
    <row r="174" spans="1:4">
      <c r="A174" s="443">
        <v>173</v>
      </c>
      <c r="B174" t="s">
        <v>2603</v>
      </c>
      <c r="C174" t="s">
        <v>2609</v>
      </c>
      <c r="D174" t="s">
        <v>2610</v>
      </c>
    </row>
    <row r="175" spans="1:4">
      <c r="A175" s="443">
        <v>174</v>
      </c>
      <c r="B175" t="s">
        <v>2603</v>
      </c>
      <c r="C175" t="s">
        <v>2603</v>
      </c>
      <c r="D175" t="s">
        <v>2604</v>
      </c>
    </row>
    <row r="176" spans="1:4">
      <c r="A176" s="443">
        <v>175</v>
      </c>
      <c r="B176" t="s">
        <v>2603</v>
      </c>
      <c r="C176" t="s">
        <v>2611</v>
      </c>
      <c r="D176" t="s">
        <v>2612</v>
      </c>
    </row>
    <row r="177" spans="1:4">
      <c r="A177" s="443">
        <v>176</v>
      </c>
      <c r="B177" t="s">
        <v>2603</v>
      </c>
      <c r="C177" t="s">
        <v>2613</v>
      </c>
      <c r="D177" t="s">
        <v>2614</v>
      </c>
    </row>
    <row r="178" spans="1:4">
      <c r="A178" s="443">
        <v>177</v>
      </c>
      <c r="B178" t="s">
        <v>2603</v>
      </c>
      <c r="C178" t="s">
        <v>2615</v>
      </c>
      <c r="D178" t="s">
        <v>2616</v>
      </c>
    </row>
    <row r="179" spans="1:4">
      <c r="A179" s="443">
        <v>178</v>
      </c>
      <c r="B179" t="s">
        <v>2617</v>
      </c>
      <c r="C179" t="s">
        <v>2619</v>
      </c>
      <c r="D179" t="s">
        <v>2620</v>
      </c>
    </row>
    <row r="180" spans="1:4">
      <c r="A180" s="443">
        <v>179</v>
      </c>
      <c r="B180" t="s">
        <v>2617</v>
      </c>
      <c r="C180" t="s">
        <v>2617</v>
      </c>
      <c r="D180" t="s">
        <v>2618</v>
      </c>
    </row>
    <row r="181" spans="1:4">
      <c r="A181" s="443">
        <v>180</v>
      </c>
      <c r="B181" t="s">
        <v>2617</v>
      </c>
      <c r="C181" t="s">
        <v>2621</v>
      </c>
      <c r="D181" t="s">
        <v>2622</v>
      </c>
    </row>
    <row r="182" spans="1:4">
      <c r="A182" s="443">
        <v>181</v>
      </c>
      <c r="B182" t="s">
        <v>2617</v>
      </c>
      <c r="C182" t="s">
        <v>2623</v>
      </c>
      <c r="D182" t="s">
        <v>2624</v>
      </c>
    </row>
    <row r="183" spans="1:4">
      <c r="A183" s="443">
        <v>182</v>
      </c>
      <c r="B183" t="s">
        <v>2617</v>
      </c>
      <c r="C183" t="s">
        <v>2625</v>
      </c>
      <c r="D183" t="s">
        <v>2626</v>
      </c>
    </row>
    <row r="184" spans="1:4">
      <c r="A184" s="443">
        <v>183</v>
      </c>
      <c r="B184" t="s">
        <v>2617</v>
      </c>
      <c r="C184" t="s">
        <v>2627</v>
      </c>
      <c r="D184" t="s">
        <v>2628</v>
      </c>
    </row>
    <row r="185" spans="1:4">
      <c r="A185" s="443">
        <v>184</v>
      </c>
      <c r="B185" t="s">
        <v>2617</v>
      </c>
      <c r="C185" t="s">
        <v>2629</v>
      </c>
      <c r="D185" t="s">
        <v>2630</v>
      </c>
    </row>
    <row r="186" spans="1:4">
      <c r="A186" s="443">
        <v>185</v>
      </c>
      <c r="B186" t="s">
        <v>2631</v>
      </c>
      <c r="C186" t="s">
        <v>2633</v>
      </c>
      <c r="D186" t="s">
        <v>2634</v>
      </c>
    </row>
    <row r="187" spans="1:4">
      <c r="A187" s="443">
        <v>186</v>
      </c>
      <c r="B187" t="s">
        <v>2631</v>
      </c>
      <c r="C187" t="s">
        <v>2635</v>
      </c>
      <c r="D187" t="s">
        <v>2636</v>
      </c>
    </row>
    <row r="188" spans="1:4">
      <c r="A188" s="443">
        <v>187</v>
      </c>
      <c r="B188" t="s">
        <v>2631</v>
      </c>
      <c r="C188" t="s">
        <v>2637</v>
      </c>
      <c r="D188" t="s">
        <v>2638</v>
      </c>
    </row>
    <row r="189" spans="1:4">
      <c r="A189" s="443">
        <v>188</v>
      </c>
      <c r="B189" t="s">
        <v>2631</v>
      </c>
      <c r="C189" t="s">
        <v>2639</v>
      </c>
      <c r="D189" t="s">
        <v>2640</v>
      </c>
    </row>
    <row r="190" spans="1:4">
      <c r="A190" s="443">
        <v>189</v>
      </c>
      <c r="B190" t="s">
        <v>2631</v>
      </c>
      <c r="C190" t="s">
        <v>2631</v>
      </c>
      <c r="D190" t="s">
        <v>2632</v>
      </c>
    </row>
    <row r="191" spans="1:4">
      <c r="A191" s="443">
        <v>190</v>
      </c>
      <c r="B191" t="s">
        <v>2631</v>
      </c>
      <c r="C191" t="s">
        <v>2641</v>
      </c>
      <c r="D191" t="s">
        <v>2642</v>
      </c>
    </row>
    <row r="192" spans="1:4">
      <c r="A192" s="443">
        <v>191</v>
      </c>
      <c r="B192" t="s">
        <v>2631</v>
      </c>
      <c r="C192" t="s">
        <v>2643</v>
      </c>
      <c r="D192" t="s">
        <v>2644</v>
      </c>
    </row>
    <row r="193" spans="1:4">
      <c r="A193" s="443">
        <v>192</v>
      </c>
      <c r="B193" t="s">
        <v>2631</v>
      </c>
      <c r="C193" t="s">
        <v>2645</v>
      </c>
      <c r="D193" t="s">
        <v>2646</v>
      </c>
    </row>
    <row r="194" spans="1:4">
      <c r="A194" s="443">
        <v>193</v>
      </c>
      <c r="B194" t="s">
        <v>2631</v>
      </c>
      <c r="C194" t="s">
        <v>2647</v>
      </c>
      <c r="D194" t="s">
        <v>2648</v>
      </c>
    </row>
    <row r="195" spans="1:4">
      <c r="A195" s="443">
        <v>194</v>
      </c>
      <c r="B195" t="s">
        <v>2631</v>
      </c>
      <c r="C195" t="s">
        <v>2649</v>
      </c>
      <c r="D195" t="s">
        <v>2650</v>
      </c>
    </row>
    <row r="196" spans="1:4">
      <c r="A196" s="443">
        <v>195</v>
      </c>
      <c r="B196" t="s">
        <v>2631</v>
      </c>
      <c r="C196" t="s">
        <v>2651</v>
      </c>
      <c r="D196" t="s">
        <v>2652</v>
      </c>
    </row>
    <row r="197" spans="1:4">
      <c r="A197" s="443">
        <v>196</v>
      </c>
      <c r="B197" t="s">
        <v>2631</v>
      </c>
      <c r="C197" t="s">
        <v>2653</v>
      </c>
      <c r="D197" t="s">
        <v>2654</v>
      </c>
    </row>
    <row r="198" spans="1:4">
      <c r="A198" s="443">
        <v>197</v>
      </c>
      <c r="B198" t="s">
        <v>2631</v>
      </c>
      <c r="C198" t="s">
        <v>2655</v>
      </c>
      <c r="D198" t="s">
        <v>2656</v>
      </c>
    </row>
    <row r="199" spans="1:4">
      <c r="A199" s="443">
        <v>198</v>
      </c>
      <c r="B199" t="s">
        <v>2657</v>
      </c>
      <c r="C199" t="s">
        <v>2659</v>
      </c>
      <c r="D199" t="s">
        <v>2660</v>
      </c>
    </row>
    <row r="200" spans="1:4">
      <c r="A200" s="443">
        <v>199</v>
      </c>
      <c r="B200" t="s">
        <v>2657</v>
      </c>
      <c r="C200" t="s">
        <v>2661</v>
      </c>
      <c r="D200" t="s">
        <v>2662</v>
      </c>
    </row>
    <row r="201" spans="1:4">
      <c r="A201" s="443">
        <v>200</v>
      </c>
      <c r="B201" t="s">
        <v>2657</v>
      </c>
      <c r="C201" t="s">
        <v>2663</v>
      </c>
      <c r="D201" t="s">
        <v>2664</v>
      </c>
    </row>
    <row r="202" spans="1:4">
      <c r="A202" s="443">
        <v>201</v>
      </c>
      <c r="B202" t="s">
        <v>2657</v>
      </c>
      <c r="C202" t="s">
        <v>2665</v>
      </c>
      <c r="D202" t="s">
        <v>2666</v>
      </c>
    </row>
    <row r="203" spans="1:4">
      <c r="A203" s="443">
        <v>202</v>
      </c>
      <c r="B203" t="s">
        <v>2657</v>
      </c>
      <c r="C203" t="s">
        <v>2667</v>
      </c>
      <c r="D203" t="s">
        <v>2668</v>
      </c>
    </row>
    <row r="204" spans="1:4">
      <c r="A204" s="443">
        <v>203</v>
      </c>
      <c r="B204" t="s">
        <v>2657</v>
      </c>
      <c r="C204" t="s">
        <v>2669</v>
      </c>
      <c r="D204" t="s">
        <v>2670</v>
      </c>
    </row>
    <row r="205" spans="1:4">
      <c r="A205" s="443">
        <v>204</v>
      </c>
      <c r="B205" t="s">
        <v>2657</v>
      </c>
      <c r="C205" t="s">
        <v>2671</v>
      </c>
      <c r="D205" t="s">
        <v>2672</v>
      </c>
    </row>
    <row r="206" spans="1:4">
      <c r="A206" s="443">
        <v>205</v>
      </c>
      <c r="B206" t="s">
        <v>2657</v>
      </c>
      <c r="C206" t="s">
        <v>2657</v>
      </c>
      <c r="D206" t="s">
        <v>2658</v>
      </c>
    </row>
    <row r="207" spans="1:4">
      <c r="A207" s="443">
        <v>206</v>
      </c>
      <c r="B207" t="s">
        <v>2657</v>
      </c>
      <c r="C207" t="s">
        <v>2673</v>
      </c>
      <c r="D207" t="s">
        <v>2674</v>
      </c>
    </row>
    <row r="208" spans="1:4">
      <c r="A208" s="443">
        <v>207</v>
      </c>
      <c r="B208" t="s">
        <v>2657</v>
      </c>
      <c r="C208" t="s">
        <v>2675</v>
      </c>
      <c r="D208" t="s">
        <v>2676</v>
      </c>
    </row>
    <row r="209" spans="1:4">
      <c r="A209" s="443">
        <v>208</v>
      </c>
      <c r="B209" t="s">
        <v>2657</v>
      </c>
      <c r="C209" t="s">
        <v>2677</v>
      </c>
      <c r="D209" t="s">
        <v>2678</v>
      </c>
    </row>
    <row r="210" spans="1:4">
      <c r="A210" s="443">
        <v>209</v>
      </c>
      <c r="B210" t="s">
        <v>2657</v>
      </c>
      <c r="C210" t="s">
        <v>2679</v>
      </c>
      <c r="D210" t="s">
        <v>2680</v>
      </c>
    </row>
    <row r="211" spans="1:4">
      <c r="A211" s="443">
        <v>210</v>
      </c>
      <c r="B211" t="s">
        <v>2657</v>
      </c>
      <c r="C211" t="s">
        <v>2681</v>
      </c>
      <c r="D211" t="s">
        <v>2682</v>
      </c>
    </row>
    <row r="212" spans="1:4">
      <c r="A212" s="443">
        <v>211</v>
      </c>
      <c r="B212" t="s">
        <v>2657</v>
      </c>
      <c r="C212" t="s">
        <v>2308</v>
      </c>
      <c r="D212" t="s">
        <v>2683</v>
      </c>
    </row>
    <row r="213" spans="1:4">
      <c r="A213" s="443">
        <v>212</v>
      </c>
      <c r="B213" t="s">
        <v>2657</v>
      </c>
      <c r="C213" t="s">
        <v>2684</v>
      </c>
      <c r="D213" t="s">
        <v>2685</v>
      </c>
    </row>
    <row r="214" spans="1:4">
      <c r="A214" s="443">
        <v>213</v>
      </c>
      <c r="B214" t="s">
        <v>2686</v>
      </c>
      <c r="C214" t="s">
        <v>2688</v>
      </c>
      <c r="D214" t="s">
        <v>2689</v>
      </c>
    </row>
    <row r="215" spans="1:4">
      <c r="A215" s="443">
        <v>214</v>
      </c>
      <c r="B215" t="s">
        <v>2686</v>
      </c>
      <c r="C215" t="s">
        <v>2690</v>
      </c>
      <c r="D215" t="s">
        <v>2691</v>
      </c>
    </row>
    <row r="216" spans="1:4">
      <c r="A216" s="443">
        <v>215</v>
      </c>
      <c r="B216" t="s">
        <v>2686</v>
      </c>
      <c r="C216" t="s">
        <v>2692</v>
      </c>
      <c r="D216" t="s">
        <v>2693</v>
      </c>
    </row>
    <row r="217" spans="1:4">
      <c r="A217" s="443">
        <v>216</v>
      </c>
      <c r="B217" t="s">
        <v>2686</v>
      </c>
      <c r="C217" t="s">
        <v>2694</v>
      </c>
      <c r="D217" t="s">
        <v>2695</v>
      </c>
    </row>
    <row r="218" spans="1:4">
      <c r="A218" s="443">
        <v>217</v>
      </c>
      <c r="B218" t="s">
        <v>2686</v>
      </c>
      <c r="C218" t="s">
        <v>2392</v>
      </c>
      <c r="D218" t="s">
        <v>2696</v>
      </c>
    </row>
    <row r="219" spans="1:4">
      <c r="A219" s="443">
        <v>218</v>
      </c>
      <c r="B219" t="s">
        <v>2686</v>
      </c>
      <c r="C219" t="s">
        <v>2686</v>
      </c>
      <c r="D219" t="s">
        <v>2687</v>
      </c>
    </row>
    <row r="220" spans="1:4">
      <c r="A220" s="443">
        <v>219</v>
      </c>
      <c r="B220" t="s">
        <v>2686</v>
      </c>
      <c r="C220" t="s">
        <v>2697</v>
      </c>
      <c r="D220" t="s">
        <v>2698</v>
      </c>
    </row>
    <row r="221" spans="1:4">
      <c r="A221" s="443">
        <v>220</v>
      </c>
      <c r="B221" t="s">
        <v>2686</v>
      </c>
      <c r="C221" t="s">
        <v>2699</v>
      </c>
      <c r="D221" t="s">
        <v>2700</v>
      </c>
    </row>
    <row r="222" spans="1:4">
      <c r="A222" s="443">
        <v>221</v>
      </c>
      <c r="B222" t="s">
        <v>2686</v>
      </c>
      <c r="C222" t="s">
        <v>2701</v>
      </c>
      <c r="D222" t="s">
        <v>2702</v>
      </c>
    </row>
    <row r="223" spans="1:4">
      <c r="A223" s="443">
        <v>222</v>
      </c>
      <c r="B223" t="s">
        <v>2703</v>
      </c>
      <c r="C223" t="s">
        <v>2705</v>
      </c>
      <c r="D223" t="s">
        <v>2706</v>
      </c>
    </row>
    <row r="224" spans="1:4">
      <c r="A224" s="443">
        <v>223</v>
      </c>
      <c r="B224" t="s">
        <v>2703</v>
      </c>
      <c r="C224" t="s">
        <v>2707</v>
      </c>
      <c r="D224" t="s">
        <v>2708</v>
      </c>
    </row>
    <row r="225" spans="1:4">
      <c r="A225" s="443">
        <v>224</v>
      </c>
      <c r="B225" t="s">
        <v>2703</v>
      </c>
      <c r="C225" t="s">
        <v>2709</v>
      </c>
      <c r="D225" t="s">
        <v>2710</v>
      </c>
    </row>
    <row r="226" spans="1:4">
      <c r="A226" s="443">
        <v>225</v>
      </c>
      <c r="B226" t="s">
        <v>2703</v>
      </c>
      <c r="C226" t="s">
        <v>2711</v>
      </c>
      <c r="D226" t="s">
        <v>2712</v>
      </c>
    </row>
    <row r="227" spans="1:4">
      <c r="A227" s="443">
        <v>226</v>
      </c>
      <c r="B227" t="s">
        <v>2703</v>
      </c>
      <c r="C227" t="s">
        <v>2713</v>
      </c>
      <c r="D227" t="s">
        <v>2714</v>
      </c>
    </row>
    <row r="228" spans="1:4">
      <c r="A228" s="443">
        <v>227</v>
      </c>
      <c r="B228" t="s">
        <v>2703</v>
      </c>
      <c r="C228" t="s">
        <v>2715</v>
      </c>
      <c r="D228" t="s">
        <v>2716</v>
      </c>
    </row>
    <row r="229" spans="1:4">
      <c r="A229" s="443">
        <v>228</v>
      </c>
      <c r="B229" t="s">
        <v>2703</v>
      </c>
      <c r="C229" t="s">
        <v>2717</v>
      </c>
      <c r="D229" t="s">
        <v>2718</v>
      </c>
    </row>
    <row r="230" spans="1:4">
      <c r="A230" s="443">
        <v>229</v>
      </c>
      <c r="B230" t="s">
        <v>2703</v>
      </c>
      <c r="C230" t="s">
        <v>2719</v>
      </c>
      <c r="D230" t="s">
        <v>2720</v>
      </c>
    </row>
    <row r="231" spans="1:4">
      <c r="A231" s="443">
        <v>230</v>
      </c>
      <c r="B231" t="s">
        <v>2703</v>
      </c>
      <c r="C231" t="s">
        <v>2703</v>
      </c>
      <c r="D231" t="s">
        <v>2704</v>
      </c>
    </row>
    <row r="232" spans="1:4">
      <c r="A232" s="443">
        <v>231</v>
      </c>
      <c r="B232" t="s">
        <v>2703</v>
      </c>
      <c r="C232" t="s">
        <v>2721</v>
      </c>
      <c r="D232" t="s">
        <v>2722</v>
      </c>
    </row>
    <row r="233" spans="1:4">
      <c r="A233" s="443">
        <v>232</v>
      </c>
      <c r="B233" t="s">
        <v>2723</v>
      </c>
      <c r="C233" t="s">
        <v>2723</v>
      </c>
      <c r="D233" t="s">
        <v>2724</v>
      </c>
    </row>
    <row r="234" spans="1:4">
      <c r="A234" s="443">
        <v>233</v>
      </c>
      <c r="B234" t="s">
        <v>2725</v>
      </c>
      <c r="C234" t="s">
        <v>2727</v>
      </c>
      <c r="D234" t="s">
        <v>2728</v>
      </c>
    </row>
    <row r="235" spans="1:4">
      <c r="A235" s="443">
        <v>234</v>
      </c>
      <c r="B235" t="s">
        <v>2725</v>
      </c>
      <c r="C235" t="s">
        <v>2729</v>
      </c>
      <c r="D235" t="s">
        <v>2730</v>
      </c>
    </row>
    <row r="236" spans="1:4">
      <c r="A236" s="443">
        <v>235</v>
      </c>
      <c r="B236" t="s">
        <v>2725</v>
      </c>
      <c r="C236" t="s">
        <v>2731</v>
      </c>
      <c r="D236" t="s">
        <v>2732</v>
      </c>
    </row>
    <row r="237" spans="1:4">
      <c r="A237" s="443">
        <v>236</v>
      </c>
      <c r="B237" t="s">
        <v>2725</v>
      </c>
      <c r="C237" t="s">
        <v>2733</v>
      </c>
      <c r="D237" t="s">
        <v>2734</v>
      </c>
    </row>
    <row r="238" spans="1:4">
      <c r="A238" s="443">
        <v>237</v>
      </c>
      <c r="B238" t="s">
        <v>2725</v>
      </c>
      <c r="C238" t="s">
        <v>2735</v>
      </c>
      <c r="D238" t="s">
        <v>2736</v>
      </c>
    </row>
    <row r="239" spans="1:4">
      <c r="A239" s="443">
        <v>238</v>
      </c>
      <c r="B239" t="s">
        <v>2725</v>
      </c>
      <c r="C239" t="s">
        <v>2737</v>
      </c>
      <c r="D239" t="s">
        <v>2738</v>
      </c>
    </row>
    <row r="240" spans="1:4">
      <c r="A240" s="443">
        <v>239</v>
      </c>
      <c r="B240" t="s">
        <v>2725</v>
      </c>
      <c r="C240" t="s">
        <v>2739</v>
      </c>
      <c r="D240" t="s">
        <v>2740</v>
      </c>
    </row>
    <row r="241" spans="1:4">
      <c r="A241" s="443">
        <v>240</v>
      </c>
      <c r="B241" t="s">
        <v>2725</v>
      </c>
      <c r="C241" t="s">
        <v>2741</v>
      </c>
      <c r="D241" t="s">
        <v>2742</v>
      </c>
    </row>
    <row r="242" spans="1:4">
      <c r="A242" s="443">
        <v>241</v>
      </c>
      <c r="B242" t="s">
        <v>2725</v>
      </c>
      <c r="C242" t="s">
        <v>2725</v>
      </c>
      <c r="D242" t="s">
        <v>2726</v>
      </c>
    </row>
    <row r="243" spans="1:4">
      <c r="A243" s="443">
        <v>242</v>
      </c>
      <c r="B243" t="s">
        <v>2725</v>
      </c>
      <c r="C243" t="s">
        <v>2743</v>
      </c>
      <c r="D243" t="s">
        <v>2744</v>
      </c>
    </row>
    <row r="244" spans="1:4">
      <c r="A244" s="443">
        <v>243</v>
      </c>
      <c r="B244" t="s">
        <v>2725</v>
      </c>
      <c r="C244" t="s">
        <v>2745</v>
      </c>
      <c r="D244" t="s">
        <v>2746</v>
      </c>
    </row>
    <row r="245" spans="1:4">
      <c r="A245" s="443">
        <v>244</v>
      </c>
      <c r="B245" t="s">
        <v>2747</v>
      </c>
      <c r="C245" t="s">
        <v>2747</v>
      </c>
      <c r="D245" t="s">
        <v>2748</v>
      </c>
    </row>
    <row r="246" spans="1:4">
      <c r="A246" s="443">
        <v>245</v>
      </c>
      <c r="B246" t="s">
        <v>2749</v>
      </c>
      <c r="C246" t="s">
        <v>2751</v>
      </c>
      <c r="D246" t="s">
        <v>2752</v>
      </c>
    </row>
    <row r="247" spans="1:4">
      <c r="A247" s="443">
        <v>246</v>
      </c>
      <c r="B247" t="s">
        <v>2749</v>
      </c>
      <c r="C247" t="s">
        <v>2753</v>
      </c>
      <c r="D247" t="s">
        <v>2754</v>
      </c>
    </row>
    <row r="248" spans="1:4">
      <c r="A248" s="443">
        <v>247</v>
      </c>
      <c r="B248" t="s">
        <v>2749</v>
      </c>
      <c r="C248" t="s">
        <v>2755</v>
      </c>
      <c r="D248" t="s">
        <v>2756</v>
      </c>
    </row>
    <row r="249" spans="1:4">
      <c r="A249" s="443">
        <v>248</v>
      </c>
      <c r="B249" t="s">
        <v>2749</v>
      </c>
      <c r="C249" t="s">
        <v>2490</v>
      </c>
      <c r="D249" t="s">
        <v>2757</v>
      </c>
    </row>
    <row r="250" spans="1:4">
      <c r="A250" s="443">
        <v>249</v>
      </c>
      <c r="B250" t="s">
        <v>2749</v>
      </c>
      <c r="C250" t="s">
        <v>2758</v>
      </c>
      <c r="D250" t="s">
        <v>2759</v>
      </c>
    </row>
    <row r="251" spans="1:4">
      <c r="A251" s="443">
        <v>250</v>
      </c>
      <c r="B251" t="s">
        <v>2749</v>
      </c>
      <c r="C251" t="s">
        <v>2643</v>
      </c>
      <c r="D251" t="s">
        <v>2760</v>
      </c>
    </row>
    <row r="252" spans="1:4">
      <c r="A252" s="443">
        <v>251</v>
      </c>
      <c r="B252" t="s">
        <v>2749</v>
      </c>
      <c r="C252" t="s">
        <v>2761</v>
      </c>
      <c r="D252" t="s">
        <v>2762</v>
      </c>
    </row>
    <row r="253" spans="1:4">
      <c r="A253" s="443">
        <v>252</v>
      </c>
      <c r="B253" t="s">
        <v>2749</v>
      </c>
      <c r="C253" t="s">
        <v>2763</v>
      </c>
      <c r="D253" t="s">
        <v>2764</v>
      </c>
    </row>
    <row r="254" spans="1:4">
      <c r="A254" s="443">
        <v>253</v>
      </c>
      <c r="B254" t="s">
        <v>2749</v>
      </c>
      <c r="C254" t="s">
        <v>2765</v>
      </c>
      <c r="D254" t="s">
        <v>2766</v>
      </c>
    </row>
    <row r="255" spans="1:4">
      <c r="A255" s="443">
        <v>254</v>
      </c>
      <c r="B255" t="s">
        <v>2749</v>
      </c>
      <c r="C255" t="s">
        <v>2749</v>
      </c>
      <c r="D255" t="s">
        <v>2750</v>
      </c>
    </row>
    <row r="256" spans="1:4">
      <c r="A256" s="443">
        <v>255</v>
      </c>
      <c r="B256" t="s">
        <v>2749</v>
      </c>
      <c r="C256" t="s">
        <v>2767</v>
      </c>
      <c r="D256" t="s">
        <v>2768</v>
      </c>
    </row>
    <row r="257" spans="1:4">
      <c r="A257" s="443">
        <v>256</v>
      </c>
      <c r="B257" t="s">
        <v>2749</v>
      </c>
      <c r="C257" t="s">
        <v>2769</v>
      </c>
      <c r="D257" t="s">
        <v>2770</v>
      </c>
    </row>
    <row r="258" spans="1:4">
      <c r="A258" s="443">
        <v>257</v>
      </c>
      <c r="B258" t="s">
        <v>2749</v>
      </c>
      <c r="C258" t="s">
        <v>2771</v>
      </c>
      <c r="D258" t="s">
        <v>2772</v>
      </c>
    </row>
    <row r="259" spans="1:4">
      <c r="A259" s="443">
        <v>258</v>
      </c>
      <c r="B259" t="s">
        <v>2773</v>
      </c>
      <c r="C259" t="s">
        <v>2775</v>
      </c>
      <c r="D259" t="s">
        <v>2776</v>
      </c>
    </row>
    <row r="260" spans="1:4">
      <c r="A260" s="443">
        <v>259</v>
      </c>
      <c r="B260" t="s">
        <v>2773</v>
      </c>
      <c r="C260" t="s">
        <v>2777</v>
      </c>
      <c r="D260" t="s">
        <v>2778</v>
      </c>
    </row>
    <row r="261" spans="1:4">
      <c r="A261" s="443">
        <v>260</v>
      </c>
      <c r="B261" t="s">
        <v>2773</v>
      </c>
      <c r="C261" t="s">
        <v>2779</v>
      </c>
      <c r="D261" t="s">
        <v>2780</v>
      </c>
    </row>
    <row r="262" spans="1:4">
      <c r="A262" s="443">
        <v>261</v>
      </c>
      <c r="B262" t="s">
        <v>2773</v>
      </c>
      <c r="C262" t="s">
        <v>2641</v>
      </c>
      <c r="D262" t="s">
        <v>2781</v>
      </c>
    </row>
    <row r="263" spans="1:4">
      <c r="A263" s="443">
        <v>262</v>
      </c>
      <c r="B263" t="s">
        <v>2773</v>
      </c>
      <c r="C263" t="s">
        <v>2782</v>
      </c>
      <c r="D263" t="s">
        <v>2783</v>
      </c>
    </row>
    <row r="264" spans="1:4">
      <c r="A264" s="443">
        <v>263</v>
      </c>
      <c r="B264" t="s">
        <v>2773</v>
      </c>
      <c r="C264" t="s">
        <v>2784</v>
      </c>
      <c r="D264" t="s">
        <v>2785</v>
      </c>
    </row>
    <row r="265" spans="1:4">
      <c r="A265" s="443">
        <v>264</v>
      </c>
      <c r="B265" t="s">
        <v>2773</v>
      </c>
      <c r="C265" t="s">
        <v>2773</v>
      </c>
      <c r="D265" t="s">
        <v>2774</v>
      </c>
    </row>
    <row r="266" spans="1:4">
      <c r="A266" s="443">
        <v>265</v>
      </c>
      <c r="B266" t="s">
        <v>2773</v>
      </c>
      <c r="C266" t="s">
        <v>2786</v>
      </c>
      <c r="D266" t="s">
        <v>2787</v>
      </c>
    </row>
    <row r="267" spans="1:4">
      <c r="A267" s="443">
        <v>266</v>
      </c>
      <c r="B267" t="s">
        <v>2773</v>
      </c>
      <c r="C267" t="s">
        <v>2788</v>
      </c>
      <c r="D267" t="s">
        <v>2789</v>
      </c>
    </row>
    <row r="268" spans="1:4">
      <c r="A268" s="443">
        <v>267</v>
      </c>
      <c r="B268" t="s">
        <v>2773</v>
      </c>
      <c r="C268" t="s">
        <v>2790</v>
      </c>
      <c r="D268" t="s">
        <v>2791</v>
      </c>
    </row>
    <row r="269" spans="1:4">
      <c r="A269" s="443">
        <v>268</v>
      </c>
      <c r="B269" t="s">
        <v>2792</v>
      </c>
      <c r="C269" t="s">
        <v>2792</v>
      </c>
      <c r="D269" t="s">
        <v>2793</v>
      </c>
    </row>
    <row r="270" spans="1:4">
      <c r="A270" s="443">
        <v>269</v>
      </c>
      <c r="B270" t="s">
        <v>2794</v>
      </c>
      <c r="C270" t="s">
        <v>2796</v>
      </c>
      <c r="D270" t="s">
        <v>2797</v>
      </c>
    </row>
    <row r="271" spans="1:4">
      <c r="A271" s="443">
        <v>270</v>
      </c>
      <c r="B271" t="s">
        <v>2794</v>
      </c>
      <c r="C271" t="s">
        <v>2798</v>
      </c>
      <c r="D271" t="s">
        <v>2799</v>
      </c>
    </row>
    <row r="272" spans="1:4">
      <c r="A272" s="443">
        <v>271</v>
      </c>
      <c r="B272" t="s">
        <v>2794</v>
      </c>
      <c r="C272" t="s">
        <v>2400</v>
      </c>
      <c r="D272" t="s">
        <v>2800</v>
      </c>
    </row>
    <row r="273" spans="1:4">
      <c r="A273" s="443">
        <v>272</v>
      </c>
      <c r="B273" t="s">
        <v>2794</v>
      </c>
      <c r="C273" t="s">
        <v>2801</v>
      </c>
      <c r="D273" t="s">
        <v>2802</v>
      </c>
    </row>
    <row r="274" spans="1:4">
      <c r="A274" s="443">
        <v>273</v>
      </c>
      <c r="B274" t="s">
        <v>2794</v>
      </c>
      <c r="C274" t="s">
        <v>2803</v>
      </c>
      <c r="D274" t="s">
        <v>2804</v>
      </c>
    </row>
    <row r="275" spans="1:4">
      <c r="A275" s="443">
        <v>274</v>
      </c>
      <c r="B275" t="s">
        <v>2794</v>
      </c>
      <c r="C275" t="s">
        <v>2805</v>
      </c>
      <c r="D275" t="s">
        <v>2806</v>
      </c>
    </row>
    <row r="276" spans="1:4">
      <c r="A276" s="443">
        <v>275</v>
      </c>
      <c r="B276" t="s">
        <v>2794</v>
      </c>
      <c r="C276" t="s">
        <v>2392</v>
      </c>
      <c r="D276" t="s">
        <v>2807</v>
      </c>
    </row>
    <row r="277" spans="1:4">
      <c r="A277" s="443">
        <v>276</v>
      </c>
      <c r="B277" t="s">
        <v>2794</v>
      </c>
      <c r="C277" t="s">
        <v>2808</v>
      </c>
      <c r="D277" t="s">
        <v>2809</v>
      </c>
    </row>
    <row r="278" spans="1:4">
      <c r="A278" s="443">
        <v>277</v>
      </c>
      <c r="B278" t="s">
        <v>2794</v>
      </c>
      <c r="C278" t="s">
        <v>2794</v>
      </c>
      <c r="D278" t="s">
        <v>2795</v>
      </c>
    </row>
    <row r="279" spans="1:4">
      <c r="A279" s="443">
        <v>278</v>
      </c>
      <c r="B279" t="s">
        <v>2794</v>
      </c>
      <c r="C279" t="s">
        <v>2810</v>
      </c>
      <c r="D279" t="s">
        <v>2811</v>
      </c>
    </row>
    <row r="280" spans="1:4">
      <c r="A280" s="443">
        <v>279</v>
      </c>
      <c r="B280" t="s">
        <v>2794</v>
      </c>
      <c r="C280" t="s">
        <v>2812</v>
      </c>
      <c r="D280" t="s">
        <v>2813</v>
      </c>
    </row>
    <row r="281" spans="1:4">
      <c r="A281" s="443">
        <v>280</v>
      </c>
      <c r="B281" t="s">
        <v>2794</v>
      </c>
      <c r="C281" t="s">
        <v>2814</v>
      </c>
      <c r="D281" t="s">
        <v>2815</v>
      </c>
    </row>
    <row r="282" spans="1:4">
      <c r="A282" s="443">
        <v>281</v>
      </c>
      <c r="B282" t="s">
        <v>2816</v>
      </c>
      <c r="C282" t="s">
        <v>2818</v>
      </c>
      <c r="D282" t="s">
        <v>2819</v>
      </c>
    </row>
    <row r="283" spans="1:4">
      <c r="A283" s="443">
        <v>282</v>
      </c>
      <c r="B283" t="s">
        <v>2816</v>
      </c>
      <c r="C283" t="s">
        <v>2820</v>
      </c>
      <c r="D283" t="s">
        <v>2821</v>
      </c>
    </row>
    <row r="284" spans="1:4">
      <c r="A284" s="443">
        <v>283</v>
      </c>
      <c r="B284" t="s">
        <v>2816</v>
      </c>
      <c r="C284" t="s">
        <v>2822</v>
      </c>
      <c r="D284" t="s">
        <v>2823</v>
      </c>
    </row>
    <row r="285" spans="1:4">
      <c r="A285" s="443">
        <v>284</v>
      </c>
      <c r="B285" t="s">
        <v>2816</v>
      </c>
      <c r="C285" t="s">
        <v>2824</v>
      </c>
      <c r="D285" t="s">
        <v>2825</v>
      </c>
    </row>
    <row r="286" spans="1:4">
      <c r="A286" s="443">
        <v>285</v>
      </c>
      <c r="B286" t="s">
        <v>2816</v>
      </c>
      <c r="C286" t="s">
        <v>2826</v>
      </c>
      <c r="D286" t="s">
        <v>2827</v>
      </c>
    </row>
    <row r="287" spans="1:4">
      <c r="A287" s="443">
        <v>286</v>
      </c>
      <c r="B287" t="s">
        <v>2816</v>
      </c>
      <c r="C287" t="s">
        <v>2828</v>
      </c>
      <c r="D287" t="s">
        <v>2829</v>
      </c>
    </row>
    <row r="288" spans="1:4">
      <c r="A288" s="443">
        <v>287</v>
      </c>
      <c r="B288" t="s">
        <v>2816</v>
      </c>
      <c r="C288" t="s">
        <v>2816</v>
      </c>
      <c r="D288" t="s">
        <v>2817</v>
      </c>
    </row>
    <row r="289" spans="1:4">
      <c r="A289" s="443">
        <v>288</v>
      </c>
      <c r="B289" t="s">
        <v>2816</v>
      </c>
      <c r="C289" t="s">
        <v>2830</v>
      </c>
      <c r="D289" t="s">
        <v>2831</v>
      </c>
    </row>
    <row r="290" spans="1:4">
      <c r="A290" s="443">
        <v>289</v>
      </c>
      <c r="B290" t="s">
        <v>2832</v>
      </c>
      <c r="C290" t="s">
        <v>2832</v>
      </c>
      <c r="D290" t="s">
        <v>2833</v>
      </c>
    </row>
    <row r="291" spans="1:4">
      <c r="A291" s="443">
        <v>290</v>
      </c>
      <c r="B291" t="s">
        <v>2834</v>
      </c>
      <c r="C291" t="s">
        <v>2836</v>
      </c>
      <c r="D291" t="s">
        <v>2837</v>
      </c>
    </row>
    <row r="292" spans="1:4">
      <c r="A292" s="443">
        <v>291</v>
      </c>
      <c r="B292" t="s">
        <v>2834</v>
      </c>
      <c r="C292" t="s">
        <v>2838</v>
      </c>
      <c r="D292" t="s">
        <v>2839</v>
      </c>
    </row>
    <row r="293" spans="1:4">
      <c r="A293" s="443">
        <v>292</v>
      </c>
      <c r="B293" t="s">
        <v>2834</v>
      </c>
      <c r="C293" t="s">
        <v>2840</v>
      </c>
      <c r="D293" t="s">
        <v>2841</v>
      </c>
    </row>
    <row r="294" spans="1:4">
      <c r="A294" s="443">
        <v>293</v>
      </c>
      <c r="B294" t="s">
        <v>2834</v>
      </c>
      <c r="C294" t="s">
        <v>2842</v>
      </c>
      <c r="D294" t="s">
        <v>2843</v>
      </c>
    </row>
    <row r="295" spans="1:4">
      <c r="A295" s="443">
        <v>294</v>
      </c>
      <c r="B295" t="s">
        <v>2834</v>
      </c>
      <c r="C295" t="s">
        <v>2844</v>
      </c>
      <c r="D295" t="s">
        <v>2845</v>
      </c>
    </row>
    <row r="296" spans="1:4">
      <c r="A296" s="443">
        <v>295</v>
      </c>
      <c r="B296" t="s">
        <v>2834</v>
      </c>
      <c r="C296" t="s">
        <v>2846</v>
      </c>
      <c r="D296" t="s">
        <v>2847</v>
      </c>
    </row>
    <row r="297" spans="1:4">
      <c r="A297" s="443">
        <v>296</v>
      </c>
      <c r="B297" t="s">
        <v>2834</v>
      </c>
      <c r="C297" t="s">
        <v>2848</v>
      </c>
      <c r="D297" t="s">
        <v>2849</v>
      </c>
    </row>
    <row r="298" spans="1:4">
      <c r="A298" s="443">
        <v>297</v>
      </c>
      <c r="B298" t="s">
        <v>2834</v>
      </c>
      <c r="C298" t="s">
        <v>2850</v>
      </c>
      <c r="D298" t="s">
        <v>2851</v>
      </c>
    </row>
    <row r="299" spans="1:4">
      <c r="A299" s="443">
        <v>298</v>
      </c>
      <c r="B299" t="s">
        <v>2834</v>
      </c>
      <c r="C299" t="s">
        <v>2834</v>
      </c>
      <c r="D299" t="s">
        <v>2835</v>
      </c>
    </row>
    <row r="300" spans="1:4">
      <c r="A300" s="443">
        <v>299</v>
      </c>
      <c r="B300" t="s">
        <v>2834</v>
      </c>
      <c r="C300" t="s">
        <v>2852</v>
      </c>
      <c r="D300" t="s">
        <v>2853</v>
      </c>
    </row>
    <row r="301" spans="1:4">
      <c r="A301" s="443">
        <v>300</v>
      </c>
      <c r="B301" t="s">
        <v>2854</v>
      </c>
      <c r="C301" t="s">
        <v>2856</v>
      </c>
      <c r="D301" t="s">
        <v>2857</v>
      </c>
    </row>
    <row r="302" spans="1:4">
      <c r="A302" s="443">
        <v>301</v>
      </c>
      <c r="B302" t="s">
        <v>2854</v>
      </c>
      <c r="C302" t="s">
        <v>2858</v>
      </c>
      <c r="D302" t="s">
        <v>2859</v>
      </c>
    </row>
    <row r="303" spans="1:4">
      <c r="A303" s="443">
        <v>302</v>
      </c>
      <c r="B303" t="s">
        <v>2854</v>
      </c>
      <c r="C303" t="s">
        <v>2860</v>
      </c>
      <c r="D303" t="s">
        <v>2861</v>
      </c>
    </row>
    <row r="304" spans="1:4">
      <c r="A304" s="443">
        <v>303</v>
      </c>
      <c r="B304" t="s">
        <v>2854</v>
      </c>
      <c r="C304" t="s">
        <v>2862</v>
      </c>
      <c r="D304" t="s">
        <v>2863</v>
      </c>
    </row>
    <row r="305" spans="1:4">
      <c r="A305" s="443">
        <v>304</v>
      </c>
      <c r="B305" t="s">
        <v>2854</v>
      </c>
      <c r="C305" t="s">
        <v>2864</v>
      </c>
      <c r="D305" t="s">
        <v>2865</v>
      </c>
    </row>
    <row r="306" spans="1:4">
      <c r="A306" s="443">
        <v>305</v>
      </c>
      <c r="B306" t="s">
        <v>2854</v>
      </c>
      <c r="C306" t="s">
        <v>2854</v>
      </c>
      <c r="D306" t="s">
        <v>2855</v>
      </c>
    </row>
    <row r="307" spans="1:4">
      <c r="A307" s="443">
        <v>306</v>
      </c>
      <c r="B307" t="s">
        <v>2854</v>
      </c>
      <c r="C307" t="s">
        <v>2866</v>
      </c>
      <c r="D307" t="s">
        <v>2867</v>
      </c>
    </row>
    <row r="308" spans="1:4">
      <c r="A308" s="443">
        <v>307</v>
      </c>
      <c r="B308" t="s">
        <v>2854</v>
      </c>
      <c r="C308" t="s">
        <v>2868</v>
      </c>
      <c r="D308" t="s">
        <v>2869</v>
      </c>
    </row>
    <row r="309" spans="1:4">
      <c r="A309" s="443">
        <v>308</v>
      </c>
      <c r="B309" t="s">
        <v>2870</v>
      </c>
      <c r="C309" t="s">
        <v>2872</v>
      </c>
      <c r="D309" t="s">
        <v>2873</v>
      </c>
    </row>
    <row r="310" spans="1:4">
      <c r="A310" s="443">
        <v>309</v>
      </c>
      <c r="B310" t="s">
        <v>2870</v>
      </c>
      <c r="C310" t="s">
        <v>2874</v>
      </c>
      <c r="D310" t="s">
        <v>2875</v>
      </c>
    </row>
    <row r="311" spans="1:4">
      <c r="A311" s="443">
        <v>310</v>
      </c>
      <c r="B311" t="s">
        <v>2870</v>
      </c>
      <c r="C311" t="s">
        <v>2876</v>
      </c>
      <c r="D311" t="s">
        <v>2877</v>
      </c>
    </row>
    <row r="312" spans="1:4">
      <c r="A312" s="443">
        <v>311</v>
      </c>
      <c r="B312" t="s">
        <v>2870</v>
      </c>
      <c r="C312" t="s">
        <v>2878</v>
      </c>
      <c r="D312" t="s">
        <v>2879</v>
      </c>
    </row>
    <row r="313" spans="1:4">
      <c r="A313" s="443">
        <v>312</v>
      </c>
      <c r="B313" t="s">
        <v>2870</v>
      </c>
      <c r="C313" t="s">
        <v>2880</v>
      </c>
      <c r="D313" t="s">
        <v>2881</v>
      </c>
    </row>
    <row r="314" spans="1:4">
      <c r="A314" s="443">
        <v>313</v>
      </c>
      <c r="B314" t="s">
        <v>2870</v>
      </c>
      <c r="C314" t="s">
        <v>2870</v>
      </c>
      <c r="D314" t="s">
        <v>2871</v>
      </c>
    </row>
    <row r="315" spans="1:4">
      <c r="A315" s="443">
        <v>314</v>
      </c>
      <c r="B315" t="s">
        <v>2882</v>
      </c>
      <c r="C315" t="s">
        <v>2884</v>
      </c>
      <c r="D315" t="s">
        <v>2885</v>
      </c>
    </row>
    <row r="316" spans="1:4">
      <c r="A316" s="443">
        <v>315</v>
      </c>
      <c r="B316" t="s">
        <v>2882</v>
      </c>
      <c r="C316" t="s">
        <v>2886</v>
      </c>
      <c r="D316" t="s">
        <v>2887</v>
      </c>
    </row>
    <row r="317" spans="1:4">
      <c r="A317" s="443">
        <v>316</v>
      </c>
      <c r="B317" t="s">
        <v>2882</v>
      </c>
      <c r="C317" t="s">
        <v>2888</v>
      </c>
      <c r="D317" t="s">
        <v>2889</v>
      </c>
    </row>
    <row r="318" spans="1:4">
      <c r="A318" s="443">
        <v>317</v>
      </c>
      <c r="B318" t="s">
        <v>2882</v>
      </c>
      <c r="C318" t="s">
        <v>2890</v>
      </c>
      <c r="D318" t="s">
        <v>2891</v>
      </c>
    </row>
    <row r="319" spans="1:4">
      <c r="A319" s="443">
        <v>318</v>
      </c>
      <c r="B319" t="s">
        <v>2882</v>
      </c>
      <c r="C319" t="s">
        <v>2892</v>
      </c>
      <c r="D319" t="s">
        <v>2893</v>
      </c>
    </row>
    <row r="320" spans="1:4">
      <c r="A320" s="443">
        <v>319</v>
      </c>
      <c r="B320" t="s">
        <v>2882</v>
      </c>
      <c r="C320" t="s">
        <v>2894</v>
      </c>
      <c r="D320" t="s">
        <v>2895</v>
      </c>
    </row>
    <row r="321" spans="1:4">
      <c r="A321" s="443">
        <v>320</v>
      </c>
      <c r="B321" t="s">
        <v>2882</v>
      </c>
      <c r="C321" t="s">
        <v>2896</v>
      </c>
      <c r="D321" t="s">
        <v>2897</v>
      </c>
    </row>
    <row r="322" spans="1:4">
      <c r="A322" s="443">
        <v>321</v>
      </c>
      <c r="B322" t="s">
        <v>2882</v>
      </c>
      <c r="C322" t="s">
        <v>2898</v>
      </c>
      <c r="D322" t="s">
        <v>2899</v>
      </c>
    </row>
    <row r="323" spans="1:4">
      <c r="A323" s="443">
        <v>322</v>
      </c>
      <c r="B323" t="s">
        <v>2882</v>
      </c>
      <c r="C323" t="s">
        <v>2882</v>
      </c>
      <c r="D323" t="s">
        <v>2883</v>
      </c>
    </row>
    <row r="324" spans="1:4">
      <c r="A324" s="443">
        <v>323</v>
      </c>
      <c r="B324" t="s">
        <v>2882</v>
      </c>
      <c r="C324" t="s">
        <v>2900</v>
      </c>
      <c r="D324" t="s">
        <v>2901</v>
      </c>
    </row>
    <row r="325" spans="1:4">
      <c r="A325" s="443">
        <v>324</v>
      </c>
      <c r="B325" t="s">
        <v>2902</v>
      </c>
      <c r="C325" t="s">
        <v>2904</v>
      </c>
      <c r="D325" t="s">
        <v>2905</v>
      </c>
    </row>
    <row r="326" spans="1:4">
      <c r="A326" s="443">
        <v>325</v>
      </c>
      <c r="B326" t="s">
        <v>2902</v>
      </c>
      <c r="C326" t="s">
        <v>2906</v>
      </c>
      <c r="D326" t="s">
        <v>2907</v>
      </c>
    </row>
    <row r="327" spans="1:4">
      <c r="A327" s="443">
        <v>326</v>
      </c>
      <c r="B327" t="s">
        <v>2902</v>
      </c>
      <c r="C327" t="s">
        <v>2908</v>
      </c>
      <c r="D327" t="s">
        <v>2909</v>
      </c>
    </row>
    <row r="328" spans="1:4">
      <c r="A328" s="443">
        <v>327</v>
      </c>
      <c r="B328" t="s">
        <v>2902</v>
      </c>
      <c r="C328" t="s">
        <v>2876</v>
      </c>
      <c r="D328" t="s">
        <v>2910</v>
      </c>
    </row>
    <row r="329" spans="1:4">
      <c r="A329" s="443">
        <v>328</v>
      </c>
      <c r="B329" t="s">
        <v>2902</v>
      </c>
      <c r="C329" t="s">
        <v>2609</v>
      </c>
      <c r="D329" t="s">
        <v>2911</v>
      </c>
    </row>
    <row r="330" spans="1:4">
      <c r="A330" s="443">
        <v>329</v>
      </c>
      <c r="B330" t="s">
        <v>2902</v>
      </c>
      <c r="C330" t="s">
        <v>2912</v>
      </c>
      <c r="D330" t="s">
        <v>2913</v>
      </c>
    </row>
    <row r="331" spans="1:4">
      <c r="A331" s="443">
        <v>330</v>
      </c>
      <c r="B331" t="s">
        <v>2902</v>
      </c>
      <c r="C331" t="s">
        <v>2914</v>
      </c>
      <c r="D331" t="s">
        <v>2915</v>
      </c>
    </row>
    <row r="332" spans="1:4">
      <c r="A332" s="443">
        <v>331</v>
      </c>
      <c r="B332" t="s">
        <v>2902</v>
      </c>
      <c r="C332" t="s">
        <v>2916</v>
      </c>
      <c r="D332" t="s">
        <v>2917</v>
      </c>
    </row>
    <row r="333" spans="1:4">
      <c r="A333" s="443">
        <v>332</v>
      </c>
      <c r="B333" t="s">
        <v>2902</v>
      </c>
      <c r="C333" t="s">
        <v>2490</v>
      </c>
      <c r="D333" t="s">
        <v>2918</v>
      </c>
    </row>
    <row r="334" spans="1:4">
      <c r="A334" s="443">
        <v>333</v>
      </c>
      <c r="B334" t="s">
        <v>2902</v>
      </c>
      <c r="C334" t="s">
        <v>2919</v>
      </c>
      <c r="D334" t="s">
        <v>2920</v>
      </c>
    </row>
    <row r="335" spans="1:4">
      <c r="A335" s="443">
        <v>334</v>
      </c>
      <c r="B335" t="s">
        <v>2902</v>
      </c>
      <c r="C335" t="s">
        <v>2921</v>
      </c>
      <c r="D335" t="s">
        <v>2922</v>
      </c>
    </row>
    <row r="336" spans="1:4">
      <c r="A336" s="443">
        <v>335</v>
      </c>
      <c r="B336" t="s">
        <v>2902</v>
      </c>
      <c r="C336" t="s">
        <v>2923</v>
      </c>
      <c r="D336" t="s">
        <v>2924</v>
      </c>
    </row>
    <row r="337" spans="1:4">
      <c r="A337" s="443">
        <v>336</v>
      </c>
      <c r="B337" t="s">
        <v>2902</v>
      </c>
      <c r="C337" t="s">
        <v>2651</v>
      </c>
      <c r="D337" t="s">
        <v>2925</v>
      </c>
    </row>
    <row r="338" spans="1:4">
      <c r="A338" s="443">
        <v>337</v>
      </c>
      <c r="B338" t="s">
        <v>2902</v>
      </c>
      <c r="C338" t="s">
        <v>2926</v>
      </c>
      <c r="D338" t="s">
        <v>2927</v>
      </c>
    </row>
    <row r="339" spans="1:4">
      <c r="A339" s="443">
        <v>338</v>
      </c>
      <c r="B339" t="s">
        <v>2902</v>
      </c>
      <c r="C339" t="s">
        <v>2902</v>
      </c>
      <c r="D339" t="s">
        <v>2903</v>
      </c>
    </row>
    <row r="340" spans="1:4">
      <c r="A340" s="443">
        <v>339</v>
      </c>
      <c r="B340" t="s">
        <v>2902</v>
      </c>
      <c r="C340" t="s">
        <v>2928</v>
      </c>
      <c r="D340" t="s">
        <v>2929</v>
      </c>
    </row>
    <row r="341" spans="1:4">
      <c r="A341" s="443">
        <v>340</v>
      </c>
      <c r="B341" t="s">
        <v>2930</v>
      </c>
      <c r="C341" t="s">
        <v>2932</v>
      </c>
      <c r="D341" t="s">
        <v>2933</v>
      </c>
    </row>
    <row r="342" spans="1:4">
      <c r="A342" s="443">
        <v>341</v>
      </c>
      <c r="B342" t="s">
        <v>2930</v>
      </c>
      <c r="C342" t="s">
        <v>2934</v>
      </c>
      <c r="D342" t="s">
        <v>2935</v>
      </c>
    </row>
    <row r="343" spans="1:4">
      <c r="A343" s="443">
        <v>342</v>
      </c>
      <c r="B343" t="s">
        <v>2930</v>
      </c>
      <c r="C343" t="s">
        <v>2936</v>
      </c>
      <c r="D343" t="s">
        <v>2937</v>
      </c>
    </row>
    <row r="344" spans="1:4">
      <c r="A344" s="443">
        <v>343</v>
      </c>
      <c r="B344" t="s">
        <v>2930</v>
      </c>
      <c r="C344" t="s">
        <v>2938</v>
      </c>
      <c r="D344" t="s">
        <v>2939</v>
      </c>
    </row>
    <row r="345" spans="1:4">
      <c r="A345" s="443">
        <v>344</v>
      </c>
      <c r="B345" t="s">
        <v>2930</v>
      </c>
      <c r="C345" t="s">
        <v>2940</v>
      </c>
      <c r="D345" t="s">
        <v>2941</v>
      </c>
    </row>
    <row r="346" spans="1:4">
      <c r="A346" s="443">
        <v>345</v>
      </c>
      <c r="B346" t="s">
        <v>2930</v>
      </c>
      <c r="C346" t="s">
        <v>2942</v>
      </c>
      <c r="D346" t="s">
        <v>2943</v>
      </c>
    </row>
    <row r="347" spans="1:4">
      <c r="A347" s="443">
        <v>346</v>
      </c>
      <c r="B347" t="s">
        <v>2930</v>
      </c>
      <c r="C347" t="s">
        <v>2944</v>
      </c>
      <c r="D347" t="s">
        <v>2945</v>
      </c>
    </row>
    <row r="348" spans="1:4">
      <c r="A348" s="443">
        <v>347</v>
      </c>
      <c r="B348" t="s">
        <v>2930</v>
      </c>
      <c r="C348" t="s">
        <v>2930</v>
      </c>
      <c r="D348" t="s">
        <v>2931</v>
      </c>
    </row>
    <row r="349" spans="1:4">
      <c r="A349" s="443">
        <v>348</v>
      </c>
      <c r="B349" t="s">
        <v>2930</v>
      </c>
      <c r="C349" t="s">
        <v>2946</v>
      </c>
      <c r="D349" t="s">
        <v>2947</v>
      </c>
    </row>
    <row r="350" spans="1:4">
      <c r="A350" s="443">
        <v>349</v>
      </c>
      <c r="B350" t="s">
        <v>2948</v>
      </c>
      <c r="C350" t="s">
        <v>2950</v>
      </c>
      <c r="D350" t="s">
        <v>2951</v>
      </c>
    </row>
    <row r="351" spans="1:4">
      <c r="A351" s="443">
        <v>350</v>
      </c>
      <c r="B351" t="s">
        <v>2948</v>
      </c>
      <c r="C351" t="s">
        <v>2952</v>
      </c>
      <c r="D351" t="s">
        <v>2953</v>
      </c>
    </row>
    <row r="352" spans="1:4">
      <c r="A352" s="443">
        <v>351</v>
      </c>
      <c r="B352" t="s">
        <v>2948</v>
      </c>
      <c r="C352" t="s">
        <v>2954</v>
      </c>
      <c r="D352" t="s">
        <v>2955</v>
      </c>
    </row>
    <row r="353" spans="1:4">
      <c r="A353" s="443">
        <v>352</v>
      </c>
      <c r="B353" t="s">
        <v>2948</v>
      </c>
      <c r="C353" t="s">
        <v>2956</v>
      </c>
      <c r="D353" t="s">
        <v>2957</v>
      </c>
    </row>
    <row r="354" spans="1:4">
      <c r="A354" s="443">
        <v>353</v>
      </c>
      <c r="B354" t="s">
        <v>2948</v>
      </c>
      <c r="C354" t="s">
        <v>2958</v>
      </c>
      <c r="D354" t="s">
        <v>2959</v>
      </c>
    </row>
    <row r="355" spans="1:4">
      <c r="A355" s="443">
        <v>354</v>
      </c>
      <c r="B355" t="s">
        <v>2948</v>
      </c>
      <c r="C355" t="s">
        <v>2960</v>
      </c>
      <c r="D355" t="s">
        <v>2961</v>
      </c>
    </row>
    <row r="356" spans="1:4">
      <c r="A356" s="443">
        <v>355</v>
      </c>
      <c r="B356" t="s">
        <v>2948</v>
      </c>
      <c r="C356" t="s">
        <v>2962</v>
      </c>
      <c r="D356" t="s">
        <v>2963</v>
      </c>
    </row>
    <row r="357" spans="1:4">
      <c r="A357" s="443">
        <v>356</v>
      </c>
      <c r="B357" t="s">
        <v>2948</v>
      </c>
      <c r="C357" t="s">
        <v>2964</v>
      </c>
      <c r="D357" t="s">
        <v>2965</v>
      </c>
    </row>
    <row r="358" spans="1:4">
      <c r="A358" s="443">
        <v>357</v>
      </c>
      <c r="B358" t="s">
        <v>2948</v>
      </c>
      <c r="C358" t="s">
        <v>2966</v>
      </c>
      <c r="D358" t="s">
        <v>2967</v>
      </c>
    </row>
    <row r="359" spans="1:4">
      <c r="A359" s="443">
        <v>358</v>
      </c>
      <c r="B359" t="s">
        <v>2948</v>
      </c>
      <c r="C359" t="s">
        <v>2968</v>
      </c>
      <c r="D359" t="s">
        <v>2969</v>
      </c>
    </row>
    <row r="360" spans="1:4">
      <c r="A360" s="443">
        <v>359</v>
      </c>
      <c r="B360" t="s">
        <v>2948</v>
      </c>
      <c r="C360" t="s">
        <v>2970</v>
      </c>
      <c r="D360" t="s">
        <v>2971</v>
      </c>
    </row>
    <row r="361" spans="1:4">
      <c r="A361" s="443">
        <v>360</v>
      </c>
      <c r="B361" t="s">
        <v>2948</v>
      </c>
      <c r="C361" t="s">
        <v>2948</v>
      </c>
      <c r="D361" t="s">
        <v>2949</v>
      </c>
    </row>
    <row r="362" spans="1:4">
      <c r="A362" s="443">
        <v>361</v>
      </c>
      <c r="B362" t="s">
        <v>2972</v>
      </c>
      <c r="C362" t="s">
        <v>2972</v>
      </c>
      <c r="D362" t="s">
        <v>2973</v>
      </c>
    </row>
    <row r="363" spans="1:4">
      <c r="A363" s="443">
        <v>362</v>
      </c>
      <c r="B363" t="s">
        <v>2974</v>
      </c>
      <c r="C363" t="s">
        <v>2974</v>
      </c>
      <c r="D363" t="s">
        <v>2975</v>
      </c>
    </row>
    <row r="364" spans="1:4">
      <c r="A364" s="443">
        <v>363</v>
      </c>
      <c r="B364" t="s">
        <v>2976</v>
      </c>
      <c r="C364" t="s">
        <v>2976</v>
      </c>
      <c r="D364" t="s">
        <v>2977</v>
      </c>
    </row>
    <row r="365" spans="1:4">
      <c r="A365" s="443">
        <v>364</v>
      </c>
      <c r="B365" t="s">
        <v>2978</v>
      </c>
      <c r="C365" t="s">
        <v>2978</v>
      </c>
      <c r="D365" t="s">
        <v>2979</v>
      </c>
    </row>
    <row r="366" spans="1:4">
      <c r="A366" s="443">
        <v>365</v>
      </c>
      <c r="B366" t="s">
        <v>2980</v>
      </c>
      <c r="C366" t="s">
        <v>2980</v>
      </c>
      <c r="D366" t="s">
        <v>2981</v>
      </c>
    </row>
    <row r="367" spans="1:4">
      <c r="A367" s="443">
        <v>366</v>
      </c>
      <c r="B367" t="s">
        <v>2982</v>
      </c>
      <c r="C367" t="s">
        <v>2982</v>
      </c>
      <c r="D367" t="s">
        <v>2983</v>
      </c>
    </row>
    <row r="368" spans="1:4">
      <c r="A368" s="443">
        <v>367</v>
      </c>
      <c r="B368" t="s">
        <v>2984</v>
      </c>
      <c r="C368" t="s">
        <v>2984</v>
      </c>
      <c r="D368" t="s">
        <v>2985</v>
      </c>
    </row>
    <row r="369" spans="1:4">
      <c r="A369" s="443">
        <v>368</v>
      </c>
      <c r="B369" t="s">
        <v>2986</v>
      </c>
      <c r="C369" t="s">
        <v>2986</v>
      </c>
      <c r="D369" t="s">
        <v>2987</v>
      </c>
    </row>
    <row r="370" spans="1:4">
      <c r="A370" s="443">
        <v>369</v>
      </c>
      <c r="B370" t="s">
        <v>2988</v>
      </c>
      <c r="C370" t="s">
        <v>2988</v>
      </c>
      <c r="D370" t="s">
        <v>2989</v>
      </c>
    </row>
  </sheetData>
  <phoneticPr fontId="8" type="noConversion"/>
  <pageMargins left="0.7" right="0.7" top="0.75" bottom="0.75" header="0.3" footer="0.3"/>
  <pageSetup paperSize="9" orientation="portrait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TSH_REESTR_MO_FILTER">
    <tabColor rgb="FFFFCC99"/>
  </sheetPr>
  <dimension ref="A1:D3"/>
  <sheetViews>
    <sheetView showGridLines="0" workbookViewId="0"/>
  </sheetViews>
  <sheetFormatPr defaultRowHeight="11.25"/>
  <cols>
    <col min="1" max="16384" width="9.140625" style="355"/>
  </cols>
  <sheetData>
    <row r="1" spans="1:4">
      <c r="A1" s="355" t="s">
        <v>2265</v>
      </c>
      <c r="B1" s="355" t="s">
        <v>157</v>
      </c>
      <c r="C1" s="355" t="s">
        <v>158</v>
      </c>
      <c r="D1" s="355" t="s">
        <v>141</v>
      </c>
    </row>
    <row r="2" spans="1:4">
      <c r="A2" s="355" t="s">
        <v>33</v>
      </c>
      <c r="B2" s="355" t="s">
        <v>2657</v>
      </c>
      <c r="C2" s="355" t="s">
        <v>2657</v>
      </c>
      <c r="D2" s="355" t="s">
        <v>2658</v>
      </c>
    </row>
    <row r="3" spans="1:4">
      <c r="A3" s="355" t="s">
        <v>5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TSH_et_union_vert">
    <tabColor indexed="47"/>
  </sheetPr>
  <dimension ref="A1"/>
  <sheetViews>
    <sheetView showGridLines="0" workbookViewId="0"/>
  </sheetViews>
  <sheetFormatPr defaultRowHeight="11.25"/>
  <sheetData/>
  <pageMargins left="0.7" right="0.7" top="0.75" bottom="0.75" header="0.3" footer="0.3"/>
  <pageSetup paperSize="9" orientation="portrait" verticalDpi="0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modInfo">
    <tabColor indexed="47"/>
  </sheetPr>
  <dimension ref="B1:D11"/>
  <sheetViews>
    <sheetView showGridLines="0" zoomScaleNormal="100" workbookViewId="0"/>
  </sheetViews>
  <sheetFormatPr defaultRowHeight="11.25"/>
  <cols>
    <col min="1" max="1" width="3.7109375" style="54" customWidth="1"/>
    <col min="2" max="2" width="87.28515625" style="54" customWidth="1"/>
    <col min="3" max="3" width="9.140625" style="54"/>
    <col min="4" max="4" width="109.140625" style="54" customWidth="1"/>
    <col min="5" max="16384" width="9.140625" style="54"/>
  </cols>
  <sheetData>
    <row r="1" spans="2:4">
      <c r="B1" s="69" t="s">
        <v>16</v>
      </c>
    </row>
    <row r="2" spans="2:4" ht="90">
      <c r="B2" s="77" t="s">
        <v>161</v>
      </c>
    </row>
    <row r="3" spans="2:4" ht="67.5">
      <c r="B3" s="77" t="s">
        <v>188</v>
      </c>
    </row>
    <row r="4" spans="2:4">
      <c r="B4" s="77" t="s">
        <v>173</v>
      </c>
    </row>
    <row r="5" spans="2:4">
      <c r="B5" s="77" t="s">
        <v>160</v>
      </c>
    </row>
    <row r="6" spans="2:4" ht="33.75">
      <c r="B6" s="77" t="str">
        <f>"Укажите произвольный номер идентификатора тарифа для централизованных систем "&amp;TSphere_full&amp;", которые включены в шаблон. В каждом последующем шаблоне за один отчетный период следует указывать различные идентификаторы тарифа"</f>
        <v>Укажите произвольный номер идентификатора тарифа для централизованных систем горячего водоснабжения, которые включены в шаблон. В каждом последующем шаблоне за один отчетный период следует указывать различные идентификаторы тарифа</v>
      </c>
    </row>
    <row r="7" spans="2:4">
      <c r="B7" s="77" t="s">
        <v>215</v>
      </c>
      <c r="D7" s="54" t="s">
        <v>218</v>
      </c>
    </row>
    <row r="8" spans="2:4">
      <c r="B8" s="69" t="s">
        <v>114</v>
      </c>
    </row>
    <row r="9" spans="2:4" ht="25.5" customHeight="1">
      <c r="B9" s="70" t="s">
        <v>131</v>
      </c>
    </row>
    <row r="10" spans="2:4">
      <c r="B10" s="69" t="s">
        <v>217</v>
      </c>
    </row>
    <row r="11" spans="2:4" ht="45">
      <c r="B11" s="70" t="s">
        <v>216</v>
      </c>
    </row>
  </sheetData>
  <phoneticPr fontId="8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modReestr">
    <tabColor indexed="47"/>
  </sheetPr>
  <dimension ref="A1:C19"/>
  <sheetViews>
    <sheetView showGridLines="0" zoomScaleNormal="100" workbookViewId="0"/>
  </sheetViews>
  <sheetFormatPr defaultRowHeight="11.25"/>
  <cols>
    <col min="1" max="1" width="49.140625" customWidth="1"/>
    <col min="2" max="2" width="70.7109375" customWidth="1"/>
    <col min="3" max="3" width="32.140625" customWidth="1"/>
  </cols>
  <sheetData>
    <row r="1" spans="1:3">
      <c r="A1" s="211" t="s">
        <v>377</v>
      </c>
    </row>
    <row r="2" spans="1:3">
      <c r="A2" s="212" t="s">
        <v>378</v>
      </c>
    </row>
    <row r="3" spans="1:3">
      <c r="A3" s="211" t="s">
        <v>379</v>
      </c>
      <c r="B3" s="213"/>
      <c r="C3" s="213"/>
    </row>
    <row r="4" spans="1:3">
      <c r="A4" s="214" t="s">
        <v>380</v>
      </c>
      <c r="B4" s="212" t="s">
        <v>381</v>
      </c>
      <c r="C4" s="212" t="s">
        <v>19</v>
      </c>
    </row>
    <row r="5" spans="1:3">
      <c r="A5" s="214" t="s">
        <v>520</v>
      </c>
      <c r="B5" s="212" t="s">
        <v>521</v>
      </c>
      <c r="C5" s="212" t="s">
        <v>522</v>
      </c>
    </row>
    <row r="6" spans="1:3" ht="12">
      <c r="A6" s="473" t="s">
        <v>3001</v>
      </c>
      <c r="B6" s="474" t="s">
        <v>523</v>
      </c>
      <c r="C6" s="474" t="s">
        <v>522</v>
      </c>
    </row>
    <row r="7" spans="1:3" ht="12">
      <c r="A7" s="18"/>
    </row>
    <row r="8" spans="1:3" ht="12">
      <c r="A8" s="18"/>
    </row>
    <row r="9" spans="1:3" ht="12">
      <c r="A9" s="18"/>
    </row>
    <row r="10" spans="1:3" ht="12">
      <c r="A10" s="18"/>
    </row>
    <row r="11" spans="1:3" ht="12">
      <c r="A11" s="18"/>
    </row>
    <row r="12" spans="1:3" ht="12">
      <c r="A12" s="18"/>
    </row>
    <row r="13" spans="1:3" ht="12">
      <c r="A13" s="18"/>
    </row>
    <row r="14" spans="1:3" ht="12">
      <c r="A14" s="18"/>
    </row>
    <row r="15" spans="1:3" ht="12">
      <c r="A15" s="18"/>
    </row>
    <row r="16" spans="1:3" ht="12">
      <c r="A16" s="18"/>
    </row>
    <row r="17" spans="1:1" ht="12">
      <c r="A17" s="18"/>
    </row>
    <row r="18" spans="1:1" ht="12">
      <c r="A18" s="18"/>
    </row>
    <row r="19" spans="1:1" ht="12">
      <c r="A19" s="18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00">
    <tabColor indexed="31"/>
  </sheetPr>
  <dimension ref="A1:J62"/>
  <sheetViews>
    <sheetView showGridLines="0" tabSelected="1" topLeftCell="D4" zoomScaleNormal="100" workbookViewId="0">
      <selection activeCell="I33" sqref="I33"/>
    </sheetView>
  </sheetViews>
  <sheetFormatPr defaultRowHeight="11.25"/>
  <cols>
    <col min="1" max="1" width="10.7109375" style="25" hidden="1" customWidth="1"/>
    <col min="2" max="2" width="10.7109375" style="22" hidden="1" customWidth="1"/>
    <col min="3" max="3" width="3.7109375" style="26" hidden="1" customWidth="1"/>
    <col min="4" max="4" width="3.7109375" style="31" customWidth="1"/>
    <col min="5" max="5" width="55.28515625" style="31" customWidth="1"/>
    <col min="6" max="6" width="50.7109375" style="31" customWidth="1"/>
    <col min="7" max="7" width="3.7109375" style="30" customWidth="1"/>
    <col min="8" max="8" width="9.140625" style="31"/>
    <col min="9" max="9" width="9.140625" style="78" customWidth="1"/>
    <col min="10" max="16384" width="9.140625" style="31"/>
  </cols>
  <sheetData>
    <row r="1" spans="1:9" s="23" customFormat="1" ht="13.5" hidden="1" customHeight="1">
      <c r="A1" s="21"/>
      <c r="B1" s="22"/>
      <c r="F1" s="60">
        <v>31196714</v>
      </c>
      <c r="G1" s="24"/>
      <c r="I1" s="78"/>
    </row>
    <row r="2" spans="1:9" s="23" customFormat="1" ht="12" hidden="1" customHeight="1">
      <c r="A2" s="21"/>
      <c r="B2" s="22"/>
      <c r="G2" s="24"/>
      <c r="I2" s="78"/>
    </row>
    <row r="3" spans="1:9" hidden="1"/>
    <row r="4" spans="1:9">
      <c r="D4" s="27"/>
      <c r="E4" s="28"/>
      <c r="F4" s="29" t="str">
        <f>version</f>
        <v>Версия 1.0</v>
      </c>
    </row>
    <row r="5" spans="1:9" ht="22.5">
      <c r="D5" s="32"/>
      <c r="E5" s="526" t="s">
        <v>538</v>
      </c>
      <c r="F5" s="526"/>
      <c r="G5" s="312"/>
    </row>
    <row r="6" spans="1:9" s="320" customFormat="1" ht="6">
      <c r="A6" s="329"/>
      <c r="B6" s="317"/>
      <c r="C6" s="318"/>
      <c r="D6" s="319"/>
      <c r="E6" s="328"/>
      <c r="F6" s="330"/>
      <c r="G6" s="331"/>
      <c r="I6" s="322"/>
    </row>
    <row r="7" spans="1:9" ht="22.5">
      <c r="D7" s="32"/>
      <c r="E7" s="33" t="s">
        <v>8</v>
      </c>
      <c r="F7" s="334" t="s">
        <v>37</v>
      </c>
      <c r="G7" s="312"/>
    </row>
    <row r="8" spans="1:9" s="320" customFormat="1" ht="6" hidden="1">
      <c r="A8" s="326"/>
      <c r="B8" s="317"/>
      <c r="C8" s="318"/>
      <c r="D8" s="327"/>
      <c r="E8" s="328"/>
      <c r="F8" s="335"/>
      <c r="G8" s="321"/>
      <c r="I8" s="322"/>
    </row>
    <row r="9" spans="1:9" s="387" customFormat="1" ht="6" hidden="1">
      <c r="A9" s="381"/>
      <c r="B9" s="382"/>
      <c r="C9" s="383"/>
      <c r="D9" s="384"/>
      <c r="E9" s="389"/>
      <c r="F9" s="390"/>
      <c r="G9" s="384"/>
      <c r="I9" s="388"/>
    </row>
    <row r="10" spans="1:9" s="320" customFormat="1" ht="6" hidden="1">
      <c r="A10" s="326"/>
      <c r="B10" s="317"/>
      <c r="C10" s="318"/>
      <c r="D10" s="327"/>
      <c r="E10" s="328"/>
      <c r="F10" s="335"/>
      <c r="G10" s="321"/>
      <c r="I10" s="322"/>
    </row>
    <row r="11" spans="1:9" s="387" customFormat="1" ht="6" hidden="1">
      <c r="A11" s="381"/>
      <c r="B11" s="382"/>
      <c r="C11" s="383"/>
      <c r="D11" s="384"/>
      <c r="E11" s="385"/>
      <c r="F11" s="386"/>
      <c r="G11" s="384"/>
      <c r="I11" s="388"/>
    </row>
    <row r="12" spans="1:9" s="320" customFormat="1" ht="6">
      <c r="A12" s="326"/>
      <c r="B12" s="317"/>
      <c r="C12" s="318"/>
      <c r="D12" s="327"/>
      <c r="E12" s="328"/>
      <c r="F12" s="335"/>
      <c r="G12" s="321"/>
      <c r="I12" s="322"/>
    </row>
    <row r="13" spans="1:9" ht="22.5">
      <c r="A13" s="34"/>
      <c r="D13" s="35"/>
      <c r="E13" s="50" t="s">
        <v>462</v>
      </c>
      <c r="F13" s="336" t="s">
        <v>27</v>
      </c>
      <c r="G13" s="314"/>
    </row>
    <row r="14" spans="1:9" s="320" customFormat="1" ht="6">
      <c r="A14" s="326"/>
      <c r="B14" s="317"/>
      <c r="C14" s="318"/>
      <c r="D14" s="327"/>
      <c r="E14" s="328"/>
      <c r="F14" s="335"/>
      <c r="G14" s="321"/>
      <c r="I14" s="322"/>
    </row>
    <row r="15" spans="1:9" ht="22.5">
      <c r="A15" s="34"/>
      <c r="D15" s="35"/>
      <c r="E15" s="71" t="s">
        <v>463</v>
      </c>
      <c r="F15" s="475" t="s">
        <v>3002</v>
      </c>
      <c r="G15" s="314"/>
    </row>
    <row r="16" spans="1:9" s="320" customFormat="1" ht="6">
      <c r="A16" s="326"/>
      <c r="B16" s="317"/>
      <c r="C16" s="318"/>
      <c r="D16" s="327"/>
      <c r="E16" s="328"/>
      <c r="F16" s="335"/>
      <c r="G16" s="321"/>
      <c r="I16" s="322"/>
    </row>
    <row r="17" spans="1:9" ht="22.5">
      <c r="A17" s="34"/>
      <c r="D17" s="35"/>
      <c r="E17" s="71" t="s">
        <v>464</v>
      </c>
      <c r="F17" s="337" t="s">
        <v>465</v>
      </c>
      <c r="G17" s="314"/>
    </row>
    <row r="18" spans="1:9" s="320" customFormat="1" ht="6">
      <c r="A18" s="326"/>
      <c r="B18" s="317"/>
      <c r="C18" s="318"/>
      <c r="D18" s="327"/>
      <c r="E18" s="328"/>
      <c r="F18" s="335"/>
      <c r="G18" s="321"/>
      <c r="I18" s="322"/>
    </row>
    <row r="19" spans="1:9" ht="22.5">
      <c r="A19" s="34"/>
      <c r="D19" s="35"/>
      <c r="E19" s="71" t="s">
        <v>583</v>
      </c>
      <c r="F19" s="336" t="s">
        <v>27</v>
      </c>
      <c r="G19" s="314"/>
    </row>
    <row r="20" spans="1:9" s="320" customFormat="1" ht="6" hidden="1">
      <c r="A20" s="326"/>
      <c r="B20" s="317"/>
      <c r="C20" s="318"/>
      <c r="D20" s="327"/>
      <c r="E20" s="328"/>
      <c r="F20" s="335"/>
      <c r="G20" s="321"/>
      <c r="I20" s="322"/>
    </row>
    <row r="21" spans="1:9" ht="22.5" hidden="1">
      <c r="A21" s="34"/>
      <c r="D21" s="35"/>
      <c r="E21" s="71" t="s">
        <v>225</v>
      </c>
      <c r="F21" s="476" t="s">
        <v>586</v>
      </c>
      <c r="G21" s="314"/>
    </row>
    <row r="22" spans="1:9" s="308" customFormat="1" ht="5.25" hidden="1">
      <c r="A22" s="302"/>
      <c r="B22" s="303"/>
      <c r="C22" s="304"/>
      <c r="D22" s="305"/>
      <c r="E22" s="306"/>
      <c r="F22" s="338"/>
      <c r="G22" s="307"/>
      <c r="I22" s="309"/>
    </row>
    <row r="23" spans="1:9" hidden="1"/>
    <row r="24" spans="1:9" s="308" customFormat="1" ht="5.25">
      <c r="A24" s="302"/>
      <c r="B24" s="303"/>
      <c r="C24" s="304"/>
      <c r="D24" s="305"/>
      <c r="E24" s="306"/>
      <c r="F24" s="339"/>
      <c r="G24" s="307"/>
      <c r="I24" s="309"/>
    </row>
    <row r="25" spans="1:9" s="308" customFormat="1" ht="5.25" hidden="1">
      <c r="A25" s="302"/>
      <c r="B25" s="303"/>
      <c r="C25" s="304"/>
      <c r="D25" s="305"/>
      <c r="E25" s="306"/>
      <c r="F25" s="340"/>
      <c r="G25" s="307"/>
      <c r="I25" s="309"/>
    </row>
    <row r="26" spans="1:9" s="308" customFormat="1" ht="5.25" hidden="1">
      <c r="A26" s="302"/>
      <c r="B26" s="303"/>
      <c r="C26" s="304"/>
      <c r="D26" s="305"/>
      <c r="E26" s="306"/>
      <c r="F26" s="341"/>
      <c r="G26" s="307"/>
      <c r="I26" s="309"/>
    </row>
    <row r="27" spans="1:9" s="308" customFormat="1" ht="5.25" hidden="1">
      <c r="A27" s="302"/>
      <c r="B27" s="303"/>
      <c r="C27" s="304"/>
      <c r="D27" s="305"/>
      <c r="E27" s="306"/>
      <c r="F27" s="340"/>
      <c r="G27" s="307"/>
      <c r="I27" s="309"/>
    </row>
    <row r="28" spans="1:9" s="308" customFormat="1" ht="5.25" hidden="1">
      <c r="A28" s="302"/>
      <c r="B28" s="303"/>
      <c r="C28" s="304"/>
      <c r="D28" s="305"/>
      <c r="E28" s="306"/>
      <c r="F28" s="342"/>
      <c r="G28" s="307"/>
      <c r="I28" s="309"/>
    </row>
    <row r="29" spans="1:9" s="308" customFormat="1" ht="5.25" hidden="1">
      <c r="A29" s="310"/>
      <c r="B29" s="303"/>
      <c r="C29" s="304"/>
      <c r="D29" s="311"/>
      <c r="E29" s="306"/>
      <c r="F29" s="341"/>
      <c r="G29" s="307"/>
      <c r="I29" s="309"/>
    </row>
    <row r="30" spans="1:9" s="308" customFormat="1" ht="5.25" hidden="1">
      <c r="A30" s="310"/>
      <c r="B30" s="303"/>
      <c r="C30" s="304"/>
      <c r="D30" s="311"/>
      <c r="E30" s="306"/>
      <c r="F30" s="341"/>
      <c r="G30" s="311"/>
      <c r="I30" s="309"/>
    </row>
    <row r="31" spans="1:9" s="320" customFormat="1" ht="6" hidden="1">
      <c r="A31" s="326"/>
      <c r="B31" s="317"/>
      <c r="C31" s="318"/>
      <c r="D31" s="327"/>
      <c r="E31" s="328"/>
      <c r="F31" s="335"/>
      <c r="G31" s="321"/>
      <c r="I31" s="322"/>
    </row>
    <row r="32" spans="1:9" ht="22.5">
      <c r="D32" s="32"/>
      <c r="E32" s="50" t="s">
        <v>110</v>
      </c>
      <c r="F32" s="336" t="s">
        <v>27</v>
      </c>
      <c r="G32" s="313"/>
    </row>
    <row r="33" spans="1:10" ht="30" customHeight="1">
      <c r="C33" s="38"/>
      <c r="D33" s="35"/>
      <c r="E33" s="40"/>
      <c r="F33" s="343"/>
      <c r="G33" s="37"/>
    </row>
    <row r="34" spans="1:10" ht="22.5">
      <c r="C34" s="38"/>
      <c r="D34" s="39"/>
      <c r="E34" s="72" t="s">
        <v>466</v>
      </c>
      <c r="F34" s="344" t="s">
        <v>1895</v>
      </c>
      <c r="G34" s="315"/>
      <c r="J34" s="45"/>
    </row>
    <row r="35" spans="1:10" ht="22.5" hidden="1">
      <c r="C35" s="38"/>
      <c r="D35" s="39"/>
      <c r="E35" s="72" t="s">
        <v>135</v>
      </c>
      <c r="F35" s="345"/>
      <c r="G35" s="315"/>
      <c r="J35" s="45"/>
    </row>
    <row r="36" spans="1:10" ht="22.5">
      <c r="C36" s="38"/>
      <c r="D36" s="39"/>
      <c r="E36" s="40" t="s">
        <v>9</v>
      </c>
      <c r="F36" s="344" t="s">
        <v>1896</v>
      </c>
      <c r="G36" s="315"/>
      <c r="J36" s="45"/>
    </row>
    <row r="37" spans="1:10" ht="22.5">
      <c r="C37" s="38"/>
      <c r="D37" s="39"/>
      <c r="E37" s="40" t="s">
        <v>10</v>
      </c>
      <c r="F37" s="344" t="s">
        <v>703</v>
      </c>
      <c r="G37" s="315"/>
      <c r="H37" s="41"/>
      <c r="J37" s="45"/>
    </row>
    <row r="38" spans="1:10" s="320" customFormat="1" ht="6">
      <c r="A38" s="326"/>
      <c r="B38" s="317"/>
      <c r="C38" s="318"/>
      <c r="D38" s="327"/>
      <c r="E38" s="328"/>
      <c r="F38" s="335"/>
      <c r="G38" s="321"/>
      <c r="I38" s="322"/>
    </row>
    <row r="39" spans="1:10" ht="22.5">
      <c r="A39" s="34"/>
      <c r="D39" s="35"/>
      <c r="E39" s="71" t="s">
        <v>576</v>
      </c>
      <c r="F39" s="485" t="s">
        <v>577</v>
      </c>
      <c r="G39" s="314"/>
    </row>
    <row r="40" spans="1:10" s="320" customFormat="1" ht="6">
      <c r="A40" s="326"/>
      <c r="B40" s="317"/>
      <c r="C40" s="318"/>
      <c r="D40" s="327"/>
      <c r="E40" s="328"/>
      <c r="F40" s="335"/>
      <c r="G40" s="321"/>
      <c r="I40" s="322"/>
    </row>
    <row r="41" spans="1:10" ht="22.5">
      <c r="D41" s="32"/>
      <c r="E41" s="50" t="s">
        <v>350</v>
      </c>
      <c r="F41" s="337" t="s">
        <v>136</v>
      </c>
      <c r="G41" s="313"/>
    </row>
    <row r="42" spans="1:10" s="308" customFormat="1" ht="5.25" hidden="1">
      <c r="A42" s="302"/>
      <c r="B42" s="303"/>
      <c r="C42" s="304"/>
      <c r="D42" s="305"/>
      <c r="E42" s="306"/>
      <c r="F42" s="340"/>
      <c r="G42" s="307"/>
      <c r="I42" s="309"/>
    </row>
    <row r="43" spans="1:10" s="308" customFormat="1" ht="5.25" hidden="1">
      <c r="A43" s="302"/>
      <c r="B43" s="303"/>
      <c r="C43" s="304"/>
      <c r="D43" s="305"/>
      <c r="E43" s="306"/>
      <c r="F43" s="340"/>
      <c r="G43" s="307"/>
      <c r="I43" s="309"/>
    </row>
    <row r="44" spans="1:10" s="308" customFormat="1" ht="5.25" hidden="1">
      <c r="A44" s="332"/>
      <c r="B44" s="303"/>
      <c r="C44" s="304"/>
      <c r="D44" s="311"/>
      <c r="F44" s="342"/>
      <c r="G44" s="307"/>
      <c r="I44" s="309"/>
    </row>
    <row r="45" spans="1:10" s="320" customFormat="1" ht="6">
      <c r="A45" s="316"/>
      <c r="B45" s="323"/>
      <c r="C45" s="318"/>
      <c r="D45" s="324"/>
      <c r="E45" s="325"/>
      <c r="F45" s="346"/>
      <c r="G45" s="321"/>
      <c r="I45" s="322"/>
    </row>
    <row r="46" spans="1:10" ht="22.5">
      <c r="A46" s="42"/>
      <c r="B46" s="43"/>
      <c r="D46" s="44"/>
      <c r="E46" s="52" t="s">
        <v>461</v>
      </c>
      <c r="F46" s="392" t="str">
        <f>IF(mail_post="","",mail_post)</f>
        <v>г. Нижний Новгород, ул.Тимирязева, д.15, корп.2</v>
      </c>
      <c r="G46" s="314"/>
    </row>
    <row r="47" spans="1:10" ht="19.5" hidden="1">
      <c r="D47" s="32"/>
      <c r="E47" s="33"/>
      <c r="F47" s="347"/>
      <c r="G47" s="27"/>
    </row>
    <row r="48" spans="1:10" s="320" customFormat="1" ht="6">
      <c r="A48" s="316"/>
      <c r="B48" s="317"/>
      <c r="C48" s="318"/>
      <c r="D48" s="319"/>
      <c r="F48" s="348"/>
      <c r="G48" s="321"/>
      <c r="I48" s="322"/>
    </row>
    <row r="49" spans="1:9" ht="22.5">
      <c r="A49" s="42"/>
      <c r="B49" s="43"/>
      <c r="D49" s="44"/>
      <c r="E49" s="52" t="s">
        <v>368</v>
      </c>
      <c r="F49" s="391" t="str">
        <f>ruk_f &amp; " " &amp; ruk_i &amp; " " &amp; ruk_o</f>
        <v>Юдин Виталий Сергеевич</v>
      </c>
      <c r="G49" s="314"/>
    </row>
    <row r="50" spans="1:9" s="387" customFormat="1" ht="6" hidden="1">
      <c r="A50" s="456"/>
      <c r="B50" s="457"/>
      <c r="C50" s="383"/>
      <c r="D50" s="458"/>
      <c r="E50" s="459"/>
      <c r="F50" s="460"/>
      <c r="G50" s="461"/>
      <c r="I50" s="388"/>
    </row>
    <row r="51" spans="1:9" ht="19.5" hidden="1">
      <c r="A51" s="42"/>
      <c r="B51" s="43"/>
      <c r="D51" s="44"/>
      <c r="E51" s="52"/>
      <c r="F51" s="297"/>
      <c r="G51" s="36"/>
    </row>
    <row r="52" spans="1:9" ht="13.5" hidden="1" customHeight="1">
      <c r="D52" s="32"/>
      <c r="E52" s="33"/>
      <c r="F52" s="49"/>
      <c r="G52" s="27"/>
    </row>
    <row r="53" spans="1:9" ht="20.100000000000001" hidden="1" customHeight="1">
      <c r="A53" s="42"/>
      <c r="D53" s="27"/>
      <c r="F53" s="51"/>
      <c r="G53" s="36"/>
    </row>
    <row r="54" spans="1:9" ht="19.5" hidden="1">
      <c r="A54" s="42"/>
      <c r="B54" s="43"/>
      <c r="D54" s="44"/>
      <c r="E54" s="52"/>
      <c r="F54" s="297"/>
      <c r="G54" s="36"/>
    </row>
    <row r="55" spans="1:9" ht="19.5" hidden="1">
      <c r="A55" s="42"/>
      <c r="B55" s="43"/>
      <c r="D55" s="44"/>
      <c r="E55" s="52"/>
      <c r="F55" s="297"/>
      <c r="G55" s="36"/>
    </row>
    <row r="56" spans="1:9" ht="13.5" hidden="1" customHeight="1">
      <c r="D56" s="32"/>
      <c r="E56" s="33"/>
      <c r="F56" s="49"/>
      <c r="G56" s="27"/>
    </row>
    <row r="57" spans="1:9" hidden="1">
      <c r="A57" s="42"/>
      <c r="D57" s="27"/>
      <c r="F57" s="51"/>
      <c r="G57" s="36"/>
    </row>
    <row r="58" spans="1:9" ht="27">
      <c r="A58" s="42"/>
      <c r="B58" s="43"/>
      <c r="D58" s="44"/>
      <c r="E58" s="33"/>
      <c r="F58" s="462" t="s">
        <v>512</v>
      </c>
      <c r="G58" s="465"/>
    </row>
    <row r="59" spans="1:9" ht="27">
      <c r="A59" s="42"/>
      <c r="B59" s="43"/>
      <c r="D59" s="44"/>
      <c r="E59" s="463" t="s">
        <v>513</v>
      </c>
      <c r="F59" s="498" t="s">
        <v>3115</v>
      </c>
      <c r="G59" s="465"/>
    </row>
    <row r="60" spans="1:9" ht="27">
      <c r="A60" s="42"/>
      <c r="B60" s="43"/>
      <c r="D60" s="44"/>
      <c r="E60" s="463" t="s">
        <v>514</v>
      </c>
      <c r="F60" s="498" t="s">
        <v>3116</v>
      </c>
      <c r="G60" s="465"/>
    </row>
    <row r="61" spans="1:9" ht="27">
      <c r="A61" s="42"/>
      <c r="B61" s="43"/>
      <c r="D61" s="44"/>
      <c r="E61" s="463" t="s">
        <v>515</v>
      </c>
      <c r="F61" s="498" t="s">
        <v>3117</v>
      </c>
      <c r="G61" s="465"/>
    </row>
    <row r="62" spans="1:9" ht="27">
      <c r="E62" s="464" t="s">
        <v>516</v>
      </c>
      <c r="F62" s="501" t="s">
        <v>3015</v>
      </c>
      <c r="G62" s="466"/>
    </row>
  </sheetData>
  <sheetProtection algorithmName="SHA-512" hashValue="eUy+18SeCXXScOpUwyJpNkyldYl8uE5CM2UAsG8YN5XSUM6UWB+0cz/DKpClrzms3+J15x0VRQnhbWuIAAmyEA==" saltValue="fc9+B5w9w/pDPH+DFJt2mw==" spinCount="100000" sheet="1" objects="1" scenarios="1" formatColumns="0" formatRows="0"/>
  <dataConsolidate/>
  <mergeCells count="1">
    <mergeCell ref="E5:F5"/>
  </mergeCells>
  <phoneticPr fontId="8" type="noConversion"/>
  <dataValidations xWindow="446" yWindow="425" count="7"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32 F13 F19" xr:uid="{00000000-0002-0000-0200-000000000000}">
      <formula1>"a"</formula1>
    </dataValidation>
    <dataValidation type="textLength" operator="lessThanOrEqual" allowBlank="1" showInputMessage="1" showErrorMessage="1" errorTitle="Ошибка" error="Допускаетꬨ˻_x0000__x0000__x0010__x0000__x0008__x0001__x0000__x0000_ÿ_x0000_￷_xffff__x0000__x0000_ 900 символов!" sqref="F54:F55 F35 F45:F46 F49:F51" xr:uid="{00000000-0002-0000-0200-000001000000}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F17" xr:uid="{00000000-0002-0000-0200-000002000000}">
      <formula1>data_type</formula1>
    </dataValidation>
    <dataValidation type="list" allowBlank="1" showInputMessage="1" showErrorMessage="1" errorTitle="Ошибка" error="Выберите значение из списка" prompt="Выберите значение из списка" sqref="F41" xr:uid="{00000000-0002-0000-0200-000003000000}">
      <formula1>kind_of_NDS</formula1>
    </dataValidation>
    <dataValidation type="textLength" operator="lessThanOrEqual" allowBlank="1" showInputMessage="1" showErrorMessage="1" errorTitle="Ошибка" error="Допускается ввод не более 900 символов!" sqref="F59:F62" xr:uid="{00000000-0002-0000-0200-000004000000}">
      <formula1>900</formula1>
    </dataValidation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" sqref="F15 F21" xr:uid="{00000000-0002-0000-0200-000005000000}"/>
    <dataValidation type="list" allowBlank="1" showInputMessage="1" showErrorMessage="1" errorTitle="Ошибка" error="Выберите значение из списка" prompt="Выберите значение из списка" sqref="F39" xr:uid="{00000000-0002-0000-0200-000006000000}">
      <formula1>kind_of_org_type</formula1>
    </dataValidation>
  </dataValidations>
  <hyperlinks>
    <hyperlink ref="F62" r:id="rId1" display="mailto:eploplus-nnov@yandex.ru" xr:uid="{00000000-0004-0000-0200-000000000000}"/>
  </hyperlinks>
  <pageMargins left="0.75" right="0.75" top="1" bottom="1" header="0.5" footer="0.5"/>
  <pageSetup paperSize="8" orientation="portrait" r:id="rId2"/>
  <headerFooter alignWithMargins="0"/>
  <drawing r:id="rId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modfrmReestr">
    <tabColor indexed="47"/>
  </sheetPr>
  <dimension ref="A1"/>
  <sheetViews>
    <sheetView showGridLines="0" zoomScaleNormal="100" workbookViewId="0"/>
  </sheetViews>
  <sheetFormatPr defaultRowHeight="11.25"/>
  <cols>
    <col min="1" max="1" width="9.140625" style="19"/>
    <col min="2" max="16384" width="9.140625" style="20"/>
  </cols>
  <sheetData/>
  <sheetProtection formatColumns="0" formatRows="0"/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modUpdTemplMain">
    <tabColor indexed="47"/>
  </sheetPr>
  <dimension ref="AA1:AJ1"/>
  <sheetViews>
    <sheetView showGridLines="0" zoomScaleNormal="100" workbookViewId="0"/>
  </sheetViews>
  <sheetFormatPr defaultRowHeight="11.25"/>
  <cols>
    <col min="1" max="26" width="9.140625" style="10"/>
    <col min="27" max="36" width="9.140625" style="11"/>
    <col min="37" max="16384" width="9.140625" style="10"/>
  </cols>
  <sheetData/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TSH_REESTR_ORG">
    <tabColor indexed="47"/>
  </sheetPr>
  <dimension ref="A1:J549"/>
  <sheetViews>
    <sheetView showGridLines="0" zoomScaleNormal="100" workbookViewId="0"/>
  </sheetViews>
  <sheetFormatPr defaultRowHeight="11.25"/>
  <cols>
    <col min="1" max="16384" width="9.140625" style="6"/>
  </cols>
  <sheetData>
    <row r="1" spans="1:10">
      <c r="A1" s="6" t="s">
        <v>2265</v>
      </c>
      <c r="B1" s="6" t="s">
        <v>587</v>
      </c>
      <c r="C1" s="6" t="s">
        <v>588</v>
      </c>
      <c r="D1" s="6" t="s">
        <v>589</v>
      </c>
      <c r="E1" s="6" t="s">
        <v>590</v>
      </c>
      <c r="F1" s="6" t="s">
        <v>591</v>
      </c>
      <c r="G1" s="6" t="s">
        <v>592</v>
      </c>
      <c r="H1" s="6" t="s">
        <v>593</v>
      </c>
      <c r="I1" s="6" t="s">
        <v>594</v>
      </c>
    </row>
    <row r="2" spans="1:10">
      <c r="A2" s="6">
        <v>1</v>
      </c>
      <c r="B2" s="6" t="s">
        <v>595</v>
      </c>
      <c r="C2" s="6" t="s">
        <v>37</v>
      </c>
      <c r="D2" s="6" t="s">
        <v>596</v>
      </c>
      <c r="E2" s="6" t="s">
        <v>597</v>
      </c>
      <c r="F2" s="6" t="s">
        <v>598</v>
      </c>
      <c r="G2" s="6" t="s">
        <v>599</v>
      </c>
      <c r="H2" s="6" t="s">
        <v>376</v>
      </c>
      <c r="I2" s="6" t="s">
        <v>376</v>
      </c>
      <c r="J2" s="6" t="s">
        <v>221</v>
      </c>
    </row>
    <row r="3" spans="1:10">
      <c r="A3" s="6">
        <v>2</v>
      </c>
      <c r="B3" s="6" t="s">
        <v>595</v>
      </c>
      <c r="C3" s="6" t="s">
        <v>37</v>
      </c>
      <c r="D3" s="6" t="s">
        <v>600</v>
      </c>
      <c r="E3" s="6" t="s">
        <v>601</v>
      </c>
      <c r="F3" s="6" t="s">
        <v>602</v>
      </c>
      <c r="G3" s="6" t="s">
        <v>603</v>
      </c>
      <c r="H3" s="6" t="s">
        <v>376</v>
      </c>
      <c r="I3" s="6" t="s">
        <v>376</v>
      </c>
      <c r="J3" s="6" t="s">
        <v>221</v>
      </c>
    </row>
    <row r="4" spans="1:10">
      <c r="A4" s="6">
        <v>3</v>
      </c>
      <c r="B4" s="6" t="s">
        <v>595</v>
      </c>
      <c r="C4" s="6" t="s">
        <v>37</v>
      </c>
      <c r="D4" s="6" t="s">
        <v>2100</v>
      </c>
      <c r="E4" s="6" t="s">
        <v>3018</v>
      </c>
      <c r="F4" s="6" t="s">
        <v>2101</v>
      </c>
      <c r="G4" s="6" t="s">
        <v>607</v>
      </c>
      <c r="H4" s="6" t="s">
        <v>2102</v>
      </c>
      <c r="I4" s="6" t="s">
        <v>376</v>
      </c>
      <c r="J4" s="6" t="s">
        <v>221</v>
      </c>
    </row>
    <row r="5" spans="1:10">
      <c r="A5" s="6">
        <v>4</v>
      </c>
      <c r="B5" s="6" t="s">
        <v>595</v>
      </c>
      <c r="C5" s="6" t="s">
        <v>37</v>
      </c>
      <c r="D5" s="6" t="s">
        <v>604</v>
      </c>
      <c r="E5" s="6" t="s">
        <v>605</v>
      </c>
      <c r="F5" s="6" t="s">
        <v>606</v>
      </c>
      <c r="G5" s="6" t="s">
        <v>665</v>
      </c>
      <c r="H5" s="6" t="s">
        <v>376</v>
      </c>
      <c r="I5" s="6" t="s">
        <v>376</v>
      </c>
      <c r="J5" s="6" t="s">
        <v>221</v>
      </c>
    </row>
    <row r="6" spans="1:10">
      <c r="A6" s="6">
        <v>5</v>
      </c>
      <c r="B6" s="6" t="s">
        <v>595</v>
      </c>
      <c r="C6" s="6" t="s">
        <v>37</v>
      </c>
      <c r="D6" s="6" t="s">
        <v>608</v>
      </c>
      <c r="E6" s="6" t="s">
        <v>609</v>
      </c>
      <c r="F6" s="6" t="s">
        <v>610</v>
      </c>
      <c r="G6" s="6" t="s">
        <v>603</v>
      </c>
      <c r="H6" s="6" t="s">
        <v>376</v>
      </c>
      <c r="I6" s="6" t="s">
        <v>376</v>
      </c>
      <c r="J6" s="6" t="s">
        <v>221</v>
      </c>
    </row>
    <row r="7" spans="1:10">
      <c r="A7" s="6">
        <v>6</v>
      </c>
      <c r="B7" s="6" t="s">
        <v>595</v>
      </c>
      <c r="C7" s="6" t="s">
        <v>37</v>
      </c>
      <c r="D7" s="6" t="s">
        <v>611</v>
      </c>
      <c r="E7" s="6" t="s">
        <v>612</v>
      </c>
      <c r="F7" s="6" t="s">
        <v>613</v>
      </c>
      <c r="G7" s="6" t="s">
        <v>614</v>
      </c>
      <c r="H7" s="6" t="s">
        <v>376</v>
      </c>
      <c r="I7" s="6" t="s">
        <v>376</v>
      </c>
      <c r="J7" s="6" t="s">
        <v>221</v>
      </c>
    </row>
    <row r="8" spans="1:10">
      <c r="A8" s="6">
        <v>7</v>
      </c>
      <c r="B8" s="6" t="s">
        <v>595</v>
      </c>
      <c r="C8" s="6" t="s">
        <v>37</v>
      </c>
      <c r="D8" s="6" t="s">
        <v>615</v>
      </c>
      <c r="E8" s="6" t="s">
        <v>616</v>
      </c>
      <c r="F8" s="6" t="s">
        <v>617</v>
      </c>
      <c r="G8" s="6" t="s">
        <v>618</v>
      </c>
      <c r="H8" s="6" t="s">
        <v>376</v>
      </c>
      <c r="I8" s="6" t="s">
        <v>376</v>
      </c>
      <c r="J8" s="6" t="s">
        <v>221</v>
      </c>
    </row>
    <row r="9" spans="1:10">
      <c r="A9" s="6">
        <v>8</v>
      </c>
      <c r="B9" s="6" t="s">
        <v>595</v>
      </c>
      <c r="C9" s="6" t="s">
        <v>37</v>
      </c>
      <c r="D9" s="6" t="s">
        <v>619</v>
      </c>
      <c r="E9" s="6" t="s">
        <v>620</v>
      </c>
      <c r="F9" s="6" t="s">
        <v>621</v>
      </c>
      <c r="G9" s="6" t="s">
        <v>622</v>
      </c>
      <c r="H9" s="6" t="s">
        <v>376</v>
      </c>
      <c r="I9" s="6" t="s">
        <v>376</v>
      </c>
      <c r="J9" s="6" t="s">
        <v>221</v>
      </c>
    </row>
    <row r="10" spans="1:10">
      <c r="A10" s="6">
        <v>9</v>
      </c>
      <c r="B10" s="6" t="s">
        <v>595</v>
      </c>
      <c r="C10" s="6" t="s">
        <v>37</v>
      </c>
      <c r="D10" s="6" t="s">
        <v>623</v>
      </c>
      <c r="E10" s="6" t="s">
        <v>624</v>
      </c>
      <c r="F10" s="6" t="s">
        <v>625</v>
      </c>
      <c r="G10" s="6" t="s">
        <v>626</v>
      </c>
      <c r="H10" s="6" t="s">
        <v>376</v>
      </c>
      <c r="I10" s="6" t="s">
        <v>376</v>
      </c>
      <c r="J10" s="6" t="s">
        <v>221</v>
      </c>
    </row>
    <row r="11" spans="1:10">
      <c r="A11" s="6">
        <v>10</v>
      </c>
      <c r="B11" s="6" t="s">
        <v>595</v>
      </c>
      <c r="C11" s="6" t="s">
        <v>37</v>
      </c>
      <c r="D11" s="6" t="s">
        <v>627</v>
      </c>
      <c r="E11" s="6" t="s">
        <v>628</v>
      </c>
      <c r="F11" s="6" t="s">
        <v>629</v>
      </c>
      <c r="G11" s="6" t="s">
        <v>630</v>
      </c>
      <c r="H11" s="6" t="s">
        <v>376</v>
      </c>
      <c r="I11" s="6" t="s">
        <v>376</v>
      </c>
      <c r="J11" s="6" t="s">
        <v>221</v>
      </c>
    </row>
    <row r="12" spans="1:10">
      <c r="A12" s="6">
        <v>11</v>
      </c>
      <c r="B12" s="6" t="s">
        <v>595</v>
      </c>
      <c r="C12" s="6" t="s">
        <v>37</v>
      </c>
      <c r="D12" s="6" t="s">
        <v>3019</v>
      </c>
      <c r="E12" s="6" t="s">
        <v>3020</v>
      </c>
      <c r="F12" s="6" t="s">
        <v>3021</v>
      </c>
      <c r="G12" s="6" t="s">
        <v>618</v>
      </c>
      <c r="H12" s="6" t="s">
        <v>376</v>
      </c>
      <c r="I12" s="6" t="s">
        <v>376</v>
      </c>
      <c r="J12" s="6" t="s">
        <v>221</v>
      </c>
    </row>
    <row r="13" spans="1:10">
      <c r="A13" s="6">
        <v>12</v>
      </c>
      <c r="B13" s="6" t="s">
        <v>595</v>
      </c>
      <c r="C13" s="6" t="s">
        <v>37</v>
      </c>
      <c r="D13" s="6" t="s">
        <v>631</v>
      </c>
      <c r="E13" s="6" t="s">
        <v>632</v>
      </c>
      <c r="F13" s="6" t="s">
        <v>633</v>
      </c>
      <c r="G13" s="6" t="s">
        <v>940</v>
      </c>
      <c r="H13" s="6" t="s">
        <v>376</v>
      </c>
      <c r="I13" s="6" t="s">
        <v>376</v>
      </c>
      <c r="J13" s="6" t="s">
        <v>221</v>
      </c>
    </row>
    <row r="14" spans="1:10">
      <c r="A14" s="6">
        <v>13</v>
      </c>
      <c r="B14" s="6" t="s">
        <v>595</v>
      </c>
      <c r="C14" s="6" t="s">
        <v>37</v>
      </c>
      <c r="D14" s="6" t="s">
        <v>634</v>
      </c>
      <c r="E14" s="6" t="s">
        <v>635</v>
      </c>
      <c r="F14" s="6" t="s">
        <v>636</v>
      </c>
      <c r="G14" s="6" t="s">
        <v>637</v>
      </c>
      <c r="H14" s="6" t="s">
        <v>376</v>
      </c>
      <c r="I14" s="6" t="s">
        <v>376</v>
      </c>
      <c r="J14" s="6" t="s">
        <v>221</v>
      </c>
    </row>
    <row r="15" spans="1:10">
      <c r="A15" s="6">
        <v>14</v>
      </c>
      <c r="B15" s="6" t="s">
        <v>595</v>
      </c>
      <c r="C15" s="6" t="s">
        <v>37</v>
      </c>
      <c r="D15" s="6" t="s">
        <v>1378</v>
      </c>
      <c r="E15" s="6" t="s">
        <v>3022</v>
      </c>
      <c r="F15" s="6" t="s">
        <v>1379</v>
      </c>
      <c r="G15" s="6" t="s">
        <v>839</v>
      </c>
      <c r="H15" s="6" t="s">
        <v>376</v>
      </c>
      <c r="I15" s="6" t="s">
        <v>376</v>
      </c>
      <c r="J15" s="6" t="s">
        <v>221</v>
      </c>
    </row>
    <row r="16" spans="1:10">
      <c r="A16" s="6">
        <v>15</v>
      </c>
      <c r="B16" s="6" t="s">
        <v>595</v>
      </c>
      <c r="C16" s="6" t="s">
        <v>37</v>
      </c>
      <c r="D16" s="6" t="s">
        <v>638</v>
      </c>
      <c r="E16" s="6" t="s">
        <v>639</v>
      </c>
      <c r="F16" s="6" t="s">
        <v>640</v>
      </c>
      <c r="G16" s="6" t="s">
        <v>618</v>
      </c>
      <c r="H16" s="6" t="s">
        <v>376</v>
      </c>
      <c r="I16" s="6" t="s">
        <v>376</v>
      </c>
      <c r="J16" s="6" t="s">
        <v>221</v>
      </c>
    </row>
    <row r="17" spans="1:10">
      <c r="A17" s="6">
        <v>16</v>
      </c>
      <c r="B17" s="6" t="s">
        <v>595</v>
      </c>
      <c r="C17" s="6" t="s">
        <v>37</v>
      </c>
      <c r="D17" s="6" t="s">
        <v>641</v>
      </c>
      <c r="E17" s="6" t="s">
        <v>642</v>
      </c>
      <c r="F17" s="6" t="s">
        <v>643</v>
      </c>
      <c r="G17" s="6" t="s">
        <v>651</v>
      </c>
      <c r="H17" s="6" t="s">
        <v>376</v>
      </c>
      <c r="I17" s="6" t="s">
        <v>376</v>
      </c>
      <c r="J17" s="6" t="s">
        <v>221</v>
      </c>
    </row>
    <row r="18" spans="1:10">
      <c r="A18" s="6">
        <v>17</v>
      </c>
      <c r="B18" s="6" t="s">
        <v>595</v>
      </c>
      <c r="C18" s="6" t="s">
        <v>37</v>
      </c>
      <c r="D18" s="6" t="s">
        <v>644</v>
      </c>
      <c r="E18" s="6" t="s">
        <v>645</v>
      </c>
      <c r="F18" s="6" t="s">
        <v>646</v>
      </c>
      <c r="G18" s="6" t="s">
        <v>647</v>
      </c>
      <c r="H18" s="6" t="s">
        <v>376</v>
      </c>
      <c r="I18" s="6" t="s">
        <v>376</v>
      </c>
      <c r="J18" s="6" t="s">
        <v>221</v>
      </c>
    </row>
    <row r="19" spans="1:10">
      <c r="A19" s="6">
        <v>18</v>
      </c>
      <c r="B19" s="6" t="s">
        <v>595</v>
      </c>
      <c r="C19" s="6" t="s">
        <v>37</v>
      </c>
      <c r="D19" s="6" t="s">
        <v>648</v>
      </c>
      <c r="E19" s="6" t="s">
        <v>649</v>
      </c>
      <c r="F19" s="6" t="s">
        <v>650</v>
      </c>
      <c r="G19" s="6" t="s">
        <v>651</v>
      </c>
      <c r="H19" s="6" t="s">
        <v>376</v>
      </c>
      <c r="I19" s="6" t="s">
        <v>376</v>
      </c>
      <c r="J19" s="6" t="s">
        <v>221</v>
      </c>
    </row>
    <row r="20" spans="1:10">
      <c r="A20" s="6">
        <v>19</v>
      </c>
      <c r="B20" s="6" t="s">
        <v>595</v>
      </c>
      <c r="C20" s="6" t="s">
        <v>37</v>
      </c>
      <c r="D20" s="6" t="s">
        <v>3023</v>
      </c>
      <c r="E20" s="6" t="s">
        <v>653</v>
      </c>
      <c r="F20" s="6" t="s">
        <v>3024</v>
      </c>
      <c r="G20" s="6" t="s">
        <v>614</v>
      </c>
      <c r="H20" s="6" t="s">
        <v>376</v>
      </c>
      <c r="I20" s="6" t="s">
        <v>376</v>
      </c>
      <c r="J20" s="6" t="s">
        <v>221</v>
      </c>
    </row>
    <row r="21" spans="1:10">
      <c r="A21" s="6">
        <v>20</v>
      </c>
      <c r="B21" s="6" t="s">
        <v>595</v>
      </c>
      <c r="C21" s="6" t="s">
        <v>37</v>
      </c>
      <c r="D21" s="6" t="s">
        <v>655</v>
      </c>
      <c r="E21" s="6" t="s">
        <v>656</v>
      </c>
      <c r="F21" s="6" t="s">
        <v>657</v>
      </c>
      <c r="G21" s="6" t="s">
        <v>658</v>
      </c>
      <c r="H21" s="6" t="s">
        <v>376</v>
      </c>
      <c r="I21" s="6" t="s">
        <v>376</v>
      </c>
      <c r="J21" s="6" t="s">
        <v>221</v>
      </c>
    </row>
    <row r="22" spans="1:10">
      <c r="A22" s="6">
        <v>21</v>
      </c>
      <c r="B22" s="6" t="s">
        <v>595</v>
      </c>
      <c r="C22" s="6" t="s">
        <v>37</v>
      </c>
      <c r="D22" s="6" t="s">
        <v>2107</v>
      </c>
      <c r="E22" s="6" t="s">
        <v>3025</v>
      </c>
      <c r="F22" s="6" t="s">
        <v>2108</v>
      </c>
      <c r="G22" s="6" t="s">
        <v>603</v>
      </c>
      <c r="H22" s="6" t="s">
        <v>2109</v>
      </c>
      <c r="I22" s="6" t="s">
        <v>376</v>
      </c>
      <c r="J22" s="6" t="s">
        <v>221</v>
      </c>
    </row>
    <row r="23" spans="1:10">
      <c r="A23" s="6">
        <v>22</v>
      </c>
      <c r="B23" s="6" t="s">
        <v>595</v>
      </c>
      <c r="C23" s="6" t="s">
        <v>37</v>
      </c>
      <c r="D23" s="6" t="s">
        <v>659</v>
      </c>
      <c r="E23" s="6" t="s">
        <v>660</v>
      </c>
      <c r="F23" s="6" t="s">
        <v>661</v>
      </c>
      <c r="G23" s="6" t="s">
        <v>651</v>
      </c>
      <c r="H23" s="6" t="s">
        <v>376</v>
      </c>
      <c r="I23" s="6" t="s">
        <v>376</v>
      </c>
      <c r="J23" s="6" t="s">
        <v>221</v>
      </c>
    </row>
    <row r="24" spans="1:10">
      <c r="A24" s="6">
        <v>23</v>
      </c>
      <c r="B24" s="6" t="s">
        <v>595</v>
      </c>
      <c r="C24" s="6" t="s">
        <v>37</v>
      </c>
      <c r="D24" s="6" t="s">
        <v>662</v>
      </c>
      <c r="E24" s="6" t="s">
        <v>663</v>
      </c>
      <c r="F24" s="6" t="s">
        <v>664</v>
      </c>
      <c r="G24" s="6" t="s">
        <v>665</v>
      </c>
      <c r="H24" s="6" t="s">
        <v>376</v>
      </c>
      <c r="I24" s="6" t="s">
        <v>376</v>
      </c>
      <c r="J24" s="6" t="s">
        <v>221</v>
      </c>
    </row>
    <row r="25" spans="1:10">
      <c r="A25" s="6">
        <v>24</v>
      </c>
      <c r="B25" s="6" t="s">
        <v>595</v>
      </c>
      <c r="C25" s="6" t="s">
        <v>37</v>
      </c>
      <c r="D25" s="6" t="s">
        <v>666</v>
      </c>
      <c r="E25" s="6" t="s">
        <v>667</v>
      </c>
      <c r="F25" s="6" t="s">
        <v>668</v>
      </c>
      <c r="G25" s="6" t="s">
        <v>614</v>
      </c>
      <c r="H25" s="6" t="s">
        <v>376</v>
      </c>
      <c r="I25" s="6" t="s">
        <v>376</v>
      </c>
      <c r="J25" s="6" t="s">
        <v>221</v>
      </c>
    </row>
    <row r="26" spans="1:10">
      <c r="A26" s="6">
        <v>25</v>
      </c>
      <c r="B26" s="6" t="s">
        <v>595</v>
      </c>
      <c r="C26" s="6" t="s">
        <v>37</v>
      </c>
      <c r="D26" s="6" t="s">
        <v>669</v>
      </c>
      <c r="E26" s="6" t="s">
        <v>670</v>
      </c>
      <c r="F26" s="6" t="s">
        <v>671</v>
      </c>
      <c r="G26" s="6" t="s">
        <v>672</v>
      </c>
      <c r="H26" s="6" t="s">
        <v>673</v>
      </c>
      <c r="I26" s="6" t="s">
        <v>376</v>
      </c>
      <c r="J26" s="6" t="s">
        <v>221</v>
      </c>
    </row>
    <row r="27" spans="1:10">
      <c r="A27" s="6">
        <v>26</v>
      </c>
      <c r="B27" s="6" t="s">
        <v>595</v>
      </c>
      <c r="C27" s="6" t="s">
        <v>37</v>
      </c>
      <c r="D27" s="6" t="s">
        <v>674</v>
      </c>
      <c r="E27" s="6" t="s">
        <v>675</v>
      </c>
      <c r="F27" s="6" t="s">
        <v>676</v>
      </c>
      <c r="G27" s="6" t="s">
        <v>672</v>
      </c>
      <c r="H27" s="6" t="s">
        <v>376</v>
      </c>
      <c r="I27" s="6" t="s">
        <v>376</v>
      </c>
      <c r="J27" s="6" t="s">
        <v>221</v>
      </c>
    </row>
    <row r="28" spans="1:10">
      <c r="A28" s="6">
        <v>27</v>
      </c>
      <c r="B28" s="6" t="s">
        <v>595</v>
      </c>
      <c r="C28" s="6" t="s">
        <v>37</v>
      </c>
      <c r="D28" s="6" t="s">
        <v>2116</v>
      </c>
      <c r="E28" s="6" t="s">
        <v>3026</v>
      </c>
      <c r="F28" s="6" t="s">
        <v>2117</v>
      </c>
      <c r="G28" s="6" t="s">
        <v>626</v>
      </c>
      <c r="H28" s="6" t="s">
        <v>376</v>
      </c>
      <c r="I28" s="6" t="s">
        <v>376</v>
      </c>
      <c r="J28" s="6" t="s">
        <v>221</v>
      </c>
    </row>
    <row r="29" spans="1:10">
      <c r="A29" s="6">
        <v>28</v>
      </c>
      <c r="B29" s="6" t="s">
        <v>595</v>
      </c>
      <c r="C29" s="6" t="s">
        <v>37</v>
      </c>
      <c r="D29" s="6" t="s">
        <v>677</v>
      </c>
      <c r="E29" s="6" t="s">
        <v>678</v>
      </c>
      <c r="F29" s="6" t="s">
        <v>679</v>
      </c>
      <c r="G29" s="6" t="s">
        <v>603</v>
      </c>
      <c r="H29" s="6" t="s">
        <v>376</v>
      </c>
      <c r="I29" s="6" t="s">
        <v>376</v>
      </c>
      <c r="J29" s="6" t="s">
        <v>221</v>
      </c>
    </row>
    <row r="30" spans="1:10">
      <c r="A30" s="6">
        <v>29</v>
      </c>
      <c r="B30" s="6" t="s">
        <v>595</v>
      </c>
      <c r="C30" s="6" t="s">
        <v>37</v>
      </c>
      <c r="D30" s="6" t="s">
        <v>3027</v>
      </c>
      <c r="E30" s="6" t="s">
        <v>3028</v>
      </c>
      <c r="F30" s="6" t="s">
        <v>3029</v>
      </c>
      <c r="G30" s="6" t="s">
        <v>3030</v>
      </c>
      <c r="H30" s="6" t="s">
        <v>376</v>
      </c>
      <c r="I30" s="6" t="s">
        <v>376</v>
      </c>
      <c r="J30" s="6" t="s">
        <v>221</v>
      </c>
    </row>
    <row r="31" spans="1:10">
      <c r="A31" s="6">
        <v>30</v>
      </c>
      <c r="B31" s="6" t="s">
        <v>595</v>
      </c>
      <c r="C31" s="6" t="s">
        <v>37</v>
      </c>
      <c r="D31" s="6" t="s">
        <v>1422</v>
      </c>
      <c r="E31" s="6" t="s">
        <v>3031</v>
      </c>
      <c r="F31" s="6" t="s">
        <v>1423</v>
      </c>
      <c r="G31" s="6" t="s">
        <v>647</v>
      </c>
      <c r="H31" s="6" t="s">
        <v>376</v>
      </c>
      <c r="I31" s="6" t="s">
        <v>376</v>
      </c>
      <c r="J31" s="6" t="s">
        <v>221</v>
      </c>
    </row>
    <row r="32" spans="1:10">
      <c r="A32" s="6">
        <v>31</v>
      </c>
      <c r="B32" s="6" t="s">
        <v>595</v>
      </c>
      <c r="C32" s="6" t="s">
        <v>37</v>
      </c>
      <c r="D32" s="6" t="s">
        <v>680</v>
      </c>
      <c r="E32" s="6" t="s">
        <v>681</v>
      </c>
      <c r="F32" s="6" t="s">
        <v>682</v>
      </c>
      <c r="G32" s="6" t="s">
        <v>603</v>
      </c>
      <c r="H32" s="6" t="s">
        <v>376</v>
      </c>
      <c r="I32" s="6" t="s">
        <v>376</v>
      </c>
      <c r="J32" s="6" t="s">
        <v>221</v>
      </c>
    </row>
    <row r="33" spans="1:10">
      <c r="A33" s="6">
        <v>32</v>
      </c>
      <c r="B33" s="6" t="s">
        <v>595</v>
      </c>
      <c r="C33" s="6" t="s">
        <v>37</v>
      </c>
      <c r="D33" s="6" t="s">
        <v>683</v>
      </c>
      <c r="E33" s="6" t="s">
        <v>684</v>
      </c>
      <c r="F33" s="6" t="s">
        <v>685</v>
      </c>
      <c r="G33" s="6" t="s">
        <v>686</v>
      </c>
      <c r="H33" s="6" t="s">
        <v>376</v>
      </c>
      <c r="I33" s="6" t="s">
        <v>376</v>
      </c>
      <c r="J33" s="6" t="s">
        <v>221</v>
      </c>
    </row>
    <row r="34" spans="1:10">
      <c r="A34" s="6">
        <v>33</v>
      </c>
      <c r="B34" s="6" t="s">
        <v>595</v>
      </c>
      <c r="C34" s="6" t="s">
        <v>37</v>
      </c>
      <c r="D34" s="6" t="s">
        <v>687</v>
      </c>
      <c r="E34" s="6" t="s">
        <v>688</v>
      </c>
      <c r="F34" s="6" t="s">
        <v>689</v>
      </c>
      <c r="G34" s="6" t="s">
        <v>690</v>
      </c>
      <c r="H34" s="6" t="s">
        <v>376</v>
      </c>
      <c r="I34" s="6" t="s">
        <v>376</v>
      </c>
      <c r="J34" s="6" t="s">
        <v>221</v>
      </c>
    </row>
    <row r="35" spans="1:10">
      <c r="A35" s="6">
        <v>34</v>
      </c>
      <c r="B35" s="6" t="s">
        <v>595</v>
      </c>
      <c r="C35" s="6" t="s">
        <v>37</v>
      </c>
      <c r="D35" s="6" t="s">
        <v>691</v>
      </c>
      <c r="E35" s="6" t="s">
        <v>692</v>
      </c>
      <c r="F35" s="6" t="s">
        <v>693</v>
      </c>
      <c r="G35" s="6" t="s">
        <v>622</v>
      </c>
      <c r="H35" s="6" t="s">
        <v>376</v>
      </c>
      <c r="I35" s="6" t="s">
        <v>376</v>
      </c>
      <c r="J35" s="6" t="s">
        <v>221</v>
      </c>
    </row>
    <row r="36" spans="1:10">
      <c r="A36" s="6">
        <v>35</v>
      </c>
      <c r="B36" s="6" t="s">
        <v>595</v>
      </c>
      <c r="C36" s="6" t="s">
        <v>37</v>
      </c>
      <c r="D36" s="6" t="s">
        <v>694</v>
      </c>
      <c r="E36" s="6" t="s">
        <v>695</v>
      </c>
      <c r="F36" s="6" t="s">
        <v>696</v>
      </c>
      <c r="G36" s="6" t="s">
        <v>603</v>
      </c>
      <c r="H36" s="6" t="s">
        <v>376</v>
      </c>
      <c r="I36" s="6" t="s">
        <v>376</v>
      </c>
      <c r="J36" s="6" t="s">
        <v>221</v>
      </c>
    </row>
    <row r="37" spans="1:10">
      <c r="A37" s="6">
        <v>36</v>
      </c>
      <c r="B37" s="6" t="s">
        <v>595</v>
      </c>
      <c r="C37" s="6" t="s">
        <v>37</v>
      </c>
      <c r="D37" s="6" t="s">
        <v>697</v>
      </c>
      <c r="E37" s="6" t="s">
        <v>698</v>
      </c>
      <c r="F37" s="6" t="s">
        <v>699</v>
      </c>
      <c r="G37" s="6" t="s">
        <v>626</v>
      </c>
      <c r="H37" s="6" t="s">
        <v>376</v>
      </c>
      <c r="I37" s="6" t="s">
        <v>376</v>
      </c>
      <c r="J37" s="6" t="s">
        <v>221</v>
      </c>
    </row>
    <row r="38" spans="1:10">
      <c r="A38" s="6">
        <v>37</v>
      </c>
      <c r="B38" s="6" t="s">
        <v>595</v>
      </c>
      <c r="C38" s="6" t="s">
        <v>37</v>
      </c>
      <c r="D38" s="6" t="s">
        <v>2129</v>
      </c>
      <c r="E38" s="6" t="s">
        <v>3032</v>
      </c>
      <c r="F38" s="6" t="s">
        <v>2130</v>
      </c>
      <c r="G38" s="6" t="s">
        <v>686</v>
      </c>
      <c r="H38" s="6" t="s">
        <v>376</v>
      </c>
      <c r="I38" s="6" t="s">
        <v>376</v>
      </c>
      <c r="J38" s="6" t="s">
        <v>221</v>
      </c>
    </row>
    <row r="39" spans="1:10">
      <c r="A39" s="6">
        <v>38</v>
      </c>
      <c r="B39" s="6" t="s">
        <v>595</v>
      </c>
      <c r="C39" s="6" t="s">
        <v>37</v>
      </c>
      <c r="D39" s="6" t="s">
        <v>700</v>
      </c>
      <c r="E39" s="6" t="s">
        <v>701</v>
      </c>
      <c r="F39" s="6" t="s">
        <v>702</v>
      </c>
      <c r="G39" s="6" t="s">
        <v>703</v>
      </c>
      <c r="H39" s="6" t="s">
        <v>704</v>
      </c>
      <c r="I39" s="6" t="s">
        <v>376</v>
      </c>
      <c r="J39" s="6" t="s">
        <v>221</v>
      </c>
    </row>
    <row r="40" spans="1:10">
      <c r="A40" s="6">
        <v>39</v>
      </c>
      <c r="B40" s="6" t="s">
        <v>595</v>
      </c>
      <c r="C40" s="6" t="s">
        <v>37</v>
      </c>
      <c r="D40" s="6" t="s">
        <v>705</v>
      </c>
      <c r="E40" s="6" t="s">
        <v>706</v>
      </c>
      <c r="F40" s="6" t="s">
        <v>707</v>
      </c>
      <c r="G40" s="6" t="s">
        <v>622</v>
      </c>
      <c r="H40" s="6" t="s">
        <v>376</v>
      </c>
      <c r="I40" s="6" t="s">
        <v>376</v>
      </c>
      <c r="J40" s="6" t="s">
        <v>221</v>
      </c>
    </row>
    <row r="41" spans="1:10">
      <c r="A41" s="6">
        <v>40</v>
      </c>
      <c r="B41" s="6" t="s">
        <v>595</v>
      </c>
      <c r="C41" s="6" t="s">
        <v>37</v>
      </c>
      <c r="D41" s="6" t="s">
        <v>708</v>
      </c>
      <c r="E41" s="6" t="s">
        <v>709</v>
      </c>
      <c r="F41" s="6" t="s">
        <v>707</v>
      </c>
      <c r="G41" s="6" t="s">
        <v>710</v>
      </c>
      <c r="H41" s="6" t="s">
        <v>376</v>
      </c>
      <c r="I41" s="6" t="s">
        <v>376</v>
      </c>
      <c r="J41" s="6" t="s">
        <v>221</v>
      </c>
    </row>
    <row r="42" spans="1:10">
      <c r="A42" s="6">
        <v>41</v>
      </c>
      <c r="B42" s="6" t="s">
        <v>595</v>
      </c>
      <c r="C42" s="6" t="s">
        <v>37</v>
      </c>
      <c r="D42" s="6" t="s">
        <v>711</v>
      </c>
      <c r="E42" s="6" t="s">
        <v>712</v>
      </c>
      <c r="F42" s="6" t="s">
        <v>707</v>
      </c>
      <c r="G42" s="6" t="s">
        <v>713</v>
      </c>
      <c r="H42" s="6" t="s">
        <v>376</v>
      </c>
      <c r="I42" s="6" t="s">
        <v>376</v>
      </c>
      <c r="J42" s="6" t="s">
        <v>221</v>
      </c>
    </row>
    <row r="43" spans="1:10">
      <c r="A43" s="6">
        <v>42</v>
      </c>
      <c r="B43" s="6" t="s">
        <v>595</v>
      </c>
      <c r="C43" s="6" t="s">
        <v>37</v>
      </c>
      <c r="D43" s="6" t="s">
        <v>714</v>
      </c>
      <c r="E43" s="6" t="s">
        <v>715</v>
      </c>
      <c r="F43" s="6" t="s">
        <v>707</v>
      </c>
      <c r="G43" s="6" t="s">
        <v>716</v>
      </c>
      <c r="H43" s="6" t="s">
        <v>376</v>
      </c>
      <c r="I43" s="6" t="s">
        <v>376</v>
      </c>
      <c r="J43" s="6" t="s">
        <v>221</v>
      </c>
    </row>
    <row r="44" spans="1:10">
      <c r="A44" s="6">
        <v>43</v>
      </c>
      <c r="B44" s="6" t="s">
        <v>595</v>
      </c>
      <c r="C44" s="6" t="s">
        <v>37</v>
      </c>
      <c r="D44" s="6" t="s">
        <v>717</v>
      </c>
      <c r="E44" s="6" t="s">
        <v>718</v>
      </c>
      <c r="F44" s="6" t="s">
        <v>707</v>
      </c>
      <c r="G44" s="6" t="s">
        <v>719</v>
      </c>
      <c r="H44" s="6" t="s">
        <v>376</v>
      </c>
      <c r="I44" s="6" t="s">
        <v>376</v>
      </c>
      <c r="J44" s="6" t="s">
        <v>221</v>
      </c>
    </row>
    <row r="45" spans="1:10">
      <c r="A45" s="6">
        <v>44</v>
      </c>
      <c r="B45" s="6" t="s">
        <v>595</v>
      </c>
      <c r="C45" s="6" t="s">
        <v>37</v>
      </c>
      <c r="D45" s="6" t="s">
        <v>720</v>
      </c>
      <c r="E45" s="6" t="s">
        <v>721</v>
      </c>
      <c r="F45" s="6" t="s">
        <v>707</v>
      </c>
      <c r="G45" s="6" t="s">
        <v>722</v>
      </c>
      <c r="H45" s="6" t="s">
        <v>376</v>
      </c>
      <c r="I45" s="6" t="s">
        <v>376</v>
      </c>
      <c r="J45" s="6" t="s">
        <v>221</v>
      </c>
    </row>
    <row r="46" spans="1:10">
      <c r="A46" s="6">
        <v>45</v>
      </c>
      <c r="B46" s="6" t="s">
        <v>595</v>
      </c>
      <c r="C46" s="6" t="s">
        <v>37</v>
      </c>
      <c r="D46" s="6" t="s">
        <v>3033</v>
      </c>
      <c r="E46" s="6" t="s">
        <v>3034</v>
      </c>
      <c r="F46" s="6" t="s">
        <v>3035</v>
      </c>
      <c r="G46" s="6" t="s">
        <v>1840</v>
      </c>
      <c r="H46" s="6" t="s">
        <v>376</v>
      </c>
      <c r="I46" s="6" t="s">
        <v>376</v>
      </c>
      <c r="J46" s="6" t="s">
        <v>221</v>
      </c>
    </row>
    <row r="47" spans="1:10">
      <c r="A47" s="6">
        <v>46</v>
      </c>
      <c r="B47" s="6" t="s">
        <v>595</v>
      </c>
      <c r="C47" s="6" t="s">
        <v>37</v>
      </c>
      <c r="D47" s="6" t="s">
        <v>723</v>
      </c>
      <c r="E47" s="6" t="s">
        <v>724</v>
      </c>
      <c r="F47" s="6" t="s">
        <v>725</v>
      </c>
      <c r="G47" s="6" t="s">
        <v>622</v>
      </c>
      <c r="H47" s="6" t="s">
        <v>376</v>
      </c>
      <c r="I47" s="6" t="s">
        <v>376</v>
      </c>
      <c r="J47" s="6" t="s">
        <v>221</v>
      </c>
    </row>
    <row r="48" spans="1:10">
      <c r="A48" s="6">
        <v>47</v>
      </c>
      <c r="B48" s="6" t="s">
        <v>595</v>
      </c>
      <c r="C48" s="6" t="s">
        <v>37</v>
      </c>
      <c r="D48" s="6" t="s">
        <v>726</v>
      </c>
      <c r="E48" s="6" t="s">
        <v>727</v>
      </c>
      <c r="F48" s="6" t="s">
        <v>728</v>
      </c>
      <c r="G48" s="6" t="s">
        <v>607</v>
      </c>
      <c r="H48" s="6" t="s">
        <v>376</v>
      </c>
      <c r="I48" s="6" t="s">
        <v>376</v>
      </c>
      <c r="J48" s="6" t="s">
        <v>221</v>
      </c>
    </row>
    <row r="49" spans="1:10">
      <c r="A49" s="6">
        <v>48</v>
      </c>
      <c r="B49" s="6" t="s">
        <v>595</v>
      </c>
      <c r="C49" s="6" t="s">
        <v>37</v>
      </c>
      <c r="D49" s="6" t="s">
        <v>729</v>
      </c>
      <c r="E49" s="6" t="s">
        <v>730</v>
      </c>
      <c r="F49" s="6" t="s">
        <v>731</v>
      </c>
      <c r="G49" s="6" t="s">
        <v>732</v>
      </c>
      <c r="H49" s="6" t="s">
        <v>376</v>
      </c>
      <c r="I49" s="6" t="s">
        <v>376</v>
      </c>
      <c r="J49" s="6" t="s">
        <v>221</v>
      </c>
    </row>
    <row r="50" spans="1:10">
      <c r="A50" s="6">
        <v>49</v>
      </c>
      <c r="B50" s="6" t="s">
        <v>595</v>
      </c>
      <c r="C50" s="6" t="s">
        <v>37</v>
      </c>
      <c r="D50" s="6" t="s">
        <v>733</v>
      </c>
      <c r="E50" s="6" t="s">
        <v>734</v>
      </c>
      <c r="F50" s="6" t="s">
        <v>735</v>
      </c>
      <c r="G50" s="6" t="s">
        <v>736</v>
      </c>
      <c r="H50" s="6" t="s">
        <v>376</v>
      </c>
      <c r="I50" s="6" t="s">
        <v>376</v>
      </c>
      <c r="J50" s="6" t="s">
        <v>221</v>
      </c>
    </row>
    <row r="51" spans="1:10">
      <c r="A51" s="6">
        <v>50</v>
      </c>
      <c r="B51" s="6" t="s">
        <v>595</v>
      </c>
      <c r="C51" s="6" t="s">
        <v>37</v>
      </c>
      <c r="D51" s="6" t="s">
        <v>737</v>
      </c>
      <c r="E51" s="6" t="s">
        <v>738</v>
      </c>
      <c r="F51" s="6" t="s">
        <v>739</v>
      </c>
      <c r="G51" s="6" t="s">
        <v>740</v>
      </c>
      <c r="H51" s="6" t="s">
        <v>376</v>
      </c>
      <c r="I51" s="6" t="s">
        <v>376</v>
      </c>
      <c r="J51" s="6" t="s">
        <v>221</v>
      </c>
    </row>
    <row r="52" spans="1:10">
      <c r="A52" s="6">
        <v>51</v>
      </c>
      <c r="B52" s="6" t="s">
        <v>595</v>
      </c>
      <c r="C52" s="6" t="s">
        <v>37</v>
      </c>
      <c r="D52" s="6" t="s">
        <v>741</v>
      </c>
      <c r="E52" s="6" t="s">
        <v>742</v>
      </c>
      <c r="F52" s="6" t="s">
        <v>743</v>
      </c>
      <c r="G52" s="6" t="s">
        <v>607</v>
      </c>
      <c r="H52" s="6" t="s">
        <v>376</v>
      </c>
      <c r="I52" s="6" t="s">
        <v>376</v>
      </c>
      <c r="J52" s="6" t="s">
        <v>221</v>
      </c>
    </row>
    <row r="53" spans="1:10">
      <c r="A53" s="6">
        <v>52</v>
      </c>
      <c r="B53" s="6" t="s">
        <v>595</v>
      </c>
      <c r="C53" s="6" t="s">
        <v>37</v>
      </c>
      <c r="D53" s="6" t="s">
        <v>744</v>
      </c>
      <c r="E53" s="6" t="s">
        <v>745</v>
      </c>
      <c r="F53" s="6" t="s">
        <v>746</v>
      </c>
      <c r="G53" s="6" t="s">
        <v>740</v>
      </c>
      <c r="H53" s="6" t="s">
        <v>376</v>
      </c>
      <c r="I53" s="6" t="s">
        <v>376</v>
      </c>
      <c r="J53" s="6" t="s">
        <v>221</v>
      </c>
    </row>
    <row r="54" spans="1:10">
      <c r="A54" s="6">
        <v>53</v>
      </c>
      <c r="B54" s="6" t="s">
        <v>595</v>
      </c>
      <c r="C54" s="6" t="s">
        <v>37</v>
      </c>
      <c r="D54" s="6" t="s">
        <v>3036</v>
      </c>
      <c r="E54" s="6" t="s">
        <v>3037</v>
      </c>
      <c r="F54" s="6" t="s">
        <v>3038</v>
      </c>
      <c r="G54" s="6" t="s">
        <v>769</v>
      </c>
      <c r="H54" s="6" t="s">
        <v>376</v>
      </c>
      <c r="I54" s="6" t="s">
        <v>376</v>
      </c>
      <c r="J54" s="6" t="s">
        <v>221</v>
      </c>
    </row>
    <row r="55" spans="1:10">
      <c r="A55" s="6">
        <v>54</v>
      </c>
      <c r="B55" s="6" t="s">
        <v>595</v>
      </c>
      <c r="C55" s="6" t="s">
        <v>37</v>
      </c>
      <c r="D55" s="6" t="s">
        <v>747</v>
      </c>
      <c r="E55" s="6" t="s">
        <v>748</v>
      </c>
      <c r="F55" s="6" t="s">
        <v>749</v>
      </c>
      <c r="G55" s="6" t="s">
        <v>658</v>
      </c>
      <c r="H55" s="6" t="s">
        <v>750</v>
      </c>
      <c r="I55" s="6" t="s">
        <v>376</v>
      </c>
      <c r="J55" s="6" t="s">
        <v>221</v>
      </c>
    </row>
    <row r="56" spans="1:10">
      <c r="A56" s="6">
        <v>55</v>
      </c>
      <c r="B56" s="6" t="s">
        <v>595</v>
      </c>
      <c r="C56" s="6" t="s">
        <v>37</v>
      </c>
      <c r="D56" s="6" t="s">
        <v>751</v>
      </c>
      <c r="E56" s="6" t="s">
        <v>752</v>
      </c>
      <c r="F56" s="6" t="s">
        <v>753</v>
      </c>
      <c r="G56" s="6" t="s">
        <v>603</v>
      </c>
      <c r="H56" s="6" t="s">
        <v>376</v>
      </c>
      <c r="I56" s="6" t="s">
        <v>376</v>
      </c>
      <c r="J56" s="6" t="s">
        <v>221</v>
      </c>
    </row>
    <row r="57" spans="1:10">
      <c r="A57" s="6">
        <v>56</v>
      </c>
      <c r="B57" s="6" t="s">
        <v>595</v>
      </c>
      <c r="C57" s="6" t="s">
        <v>37</v>
      </c>
      <c r="D57" s="6" t="s">
        <v>754</v>
      </c>
      <c r="E57" s="6" t="s">
        <v>755</v>
      </c>
      <c r="F57" s="6" t="s">
        <v>756</v>
      </c>
      <c r="G57" s="6" t="s">
        <v>1016</v>
      </c>
      <c r="H57" s="6" t="s">
        <v>757</v>
      </c>
      <c r="I57" s="6" t="s">
        <v>376</v>
      </c>
      <c r="J57" s="6" t="s">
        <v>221</v>
      </c>
    </row>
    <row r="58" spans="1:10">
      <c r="A58" s="6">
        <v>57</v>
      </c>
      <c r="B58" s="6" t="s">
        <v>595</v>
      </c>
      <c r="C58" s="6" t="s">
        <v>37</v>
      </c>
      <c r="D58" s="6" t="s">
        <v>758</v>
      </c>
      <c r="E58" s="6" t="s">
        <v>759</v>
      </c>
      <c r="F58" s="6" t="s">
        <v>760</v>
      </c>
      <c r="G58" s="6" t="s">
        <v>626</v>
      </c>
      <c r="H58" s="6" t="s">
        <v>761</v>
      </c>
      <c r="I58" s="6" t="s">
        <v>376</v>
      </c>
      <c r="J58" s="6" t="s">
        <v>221</v>
      </c>
    </row>
    <row r="59" spans="1:10">
      <c r="A59" s="6">
        <v>58</v>
      </c>
      <c r="B59" s="6" t="s">
        <v>595</v>
      </c>
      <c r="C59" s="6" t="s">
        <v>37</v>
      </c>
      <c r="D59" s="6" t="s">
        <v>762</v>
      </c>
      <c r="E59" s="6" t="s">
        <v>763</v>
      </c>
      <c r="F59" s="6" t="s">
        <v>764</v>
      </c>
      <c r="G59" s="6" t="s">
        <v>765</v>
      </c>
      <c r="H59" s="6" t="s">
        <v>376</v>
      </c>
      <c r="I59" s="6" t="s">
        <v>376</v>
      </c>
      <c r="J59" s="6" t="s">
        <v>221</v>
      </c>
    </row>
    <row r="60" spans="1:10">
      <c r="A60" s="6">
        <v>59</v>
      </c>
      <c r="B60" s="6" t="s">
        <v>595</v>
      </c>
      <c r="C60" s="6" t="s">
        <v>37</v>
      </c>
      <c r="D60" s="6" t="s">
        <v>766</v>
      </c>
      <c r="E60" s="6" t="s">
        <v>767</v>
      </c>
      <c r="F60" s="6" t="s">
        <v>768</v>
      </c>
      <c r="G60" s="6" t="s">
        <v>769</v>
      </c>
      <c r="H60" s="6" t="s">
        <v>376</v>
      </c>
      <c r="I60" s="6" t="s">
        <v>376</v>
      </c>
      <c r="J60" s="6" t="s">
        <v>221</v>
      </c>
    </row>
    <row r="61" spans="1:10">
      <c r="A61" s="6">
        <v>60</v>
      </c>
      <c r="B61" s="6" t="s">
        <v>595</v>
      </c>
      <c r="C61" s="6" t="s">
        <v>37</v>
      </c>
      <c r="D61" s="6" t="s">
        <v>770</v>
      </c>
      <c r="E61" s="6" t="s">
        <v>771</v>
      </c>
      <c r="F61" s="6" t="s">
        <v>772</v>
      </c>
      <c r="G61" s="6" t="s">
        <v>892</v>
      </c>
      <c r="H61" s="6" t="s">
        <v>773</v>
      </c>
      <c r="I61" s="6" t="s">
        <v>376</v>
      </c>
      <c r="J61" s="6" t="s">
        <v>221</v>
      </c>
    </row>
    <row r="62" spans="1:10">
      <c r="A62" s="6">
        <v>61</v>
      </c>
      <c r="B62" s="6" t="s">
        <v>595</v>
      </c>
      <c r="C62" s="6" t="s">
        <v>37</v>
      </c>
      <c r="D62" s="6" t="s">
        <v>774</v>
      </c>
      <c r="E62" s="6" t="s">
        <v>775</v>
      </c>
      <c r="F62" s="6" t="s">
        <v>776</v>
      </c>
      <c r="G62" s="6" t="s">
        <v>892</v>
      </c>
      <c r="H62" s="6" t="s">
        <v>376</v>
      </c>
      <c r="I62" s="6" t="s">
        <v>376</v>
      </c>
      <c r="J62" s="6" t="s">
        <v>221</v>
      </c>
    </row>
    <row r="63" spans="1:10">
      <c r="A63" s="6">
        <v>62</v>
      </c>
      <c r="B63" s="6" t="s">
        <v>595</v>
      </c>
      <c r="C63" s="6" t="s">
        <v>37</v>
      </c>
      <c r="D63" s="6" t="s">
        <v>777</v>
      </c>
      <c r="E63" s="6" t="s">
        <v>778</v>
      </c>
      <c r="F63" s="6" t="s">
        <v>707</v>
      </c>
      <c r="G63" s="6" t="s">
        <v>779</v>
      </c>
      <c r="H63" s="6" t="s">
        <v>376</v>
      </c>
      <c r="I63" s="6" t="s">
        <v>376</v>
      </c>
      <c r="J63" s="6" t="s">
        <v>221</v>
      </c>
    </row>
    <row r="64" spans="1:10">
      <c r="A64" s="6">
        <v>63</v>
      </c>
      <c r="B64" s="6" t="s">
        <v>595</v>
      </c>
      <c r="C64" s="6" t="s">
        <v>37</v>
      </c>
      <c r="D64" s="6" t="s">
        <v>780</v>
      </c>
      <c r="E64" s="6" t="s">
        <v>781</v>
      </c>
      <c r="F64" s="6" t="s">
        <v>782</v>
      </c>
      <c r="G64" s="6" t="s">
        <v>783</v>
      </c>
      <c r="H64" s="6" t="s">
        <v>376</v>
      </c>
      <c r="I64" s="6" t="s">
        <v>376</v>
      </c>
      <c r="J64" s="6" t="s">
        <v>221</v>
      </c>
    </row>
    <row r="65" spans="1:10">
      <c r="A65" s="6">
        <v>64</v>
      </c>
      <c r="B65" s="6" t="s">
        <v>595</v>
      </c>
      <c r="C65" s="6" t="s">
        <v>37</v>
      </c>
      <c r="D65" s="6" t="s">
        <v>784</v>
      </c>
      <c r="E65" s="6" t="s">
        <v>785</v>
      </c>
      <c r="F65" s="6" t="s">
        <v>786</v>
      </c>
      <c r="G65" s="6" t="s">
        <v>787</v>
      </c>
      <c r="H65" s="6" t="s">
        <v>788</v>
      </c>
      <c r="I65" s="6" t="s">
        <v>376</v>
      </c>
      <c r="J65" s="6" t="s">
        <v>221</v>
      </c>
    </row>
    <row r="66" spans="1:10">
      <c r="A66" s="6">
        <v>65</v>
      </c>
      <c r="B66" s="6" t="s">
        <v>595</v>
      </c>
      <c r="C66" s="6" t="s">
        <v>37</v>
      </c>
      <c r="D66" s="6" t="s">
        <v>789</v>
      </c>
      <c r="E66" s="6" t="s">
        <v>790</v>
      </c>
      <c r="F66" s="6" t="s">
        <v>791</v>
      </c>
      <c r="G66" s="6" t="s">
        <v>792</v>
      </c>
      <c r="H66" s="6" t="s">
        <v>376</v>
      </c>
      <c r="I66" s="6" t="s">
        <v>376</v>
      </c>
      <c r="J66" s="6" t="s">
        <v>221</v>
      </c>
    </row>
    <row r="67" spans="1:10">
      <c r="A67" s="6">
        <v>66</v>
      </c>
      <c r="B67" s="6" t="s">
        <v>595</v>
      </c>
      <c r="C67" s="6" t="s">
        <v>37</v>
      </c>
      <c r="D67" s="6" t="s">
        <v>793</v>
      </c>
      <c r="E67" s="6" t="s">
        <v>794</v>
      </c>
      <c r="F67" s="6" t="s">
        <v>795</v>
      </c>
      <c r="G67" s="6" t="s">
        <v>769</v>
      </c>
      <c r="H67" s="6" t="s">
        <v>376</v>
      </c>
      <c r="I67" s="6" t="s">
        <v>376</v>
      </c>
      <c r="J67" s="6" t="s">
        <v>221</v>
      </c>
    </row>
    <row r="68" spans="1:10">
      <c r="A68" s="6">
        <v>67</v>
      </c>
      <c r="B68" s="6" t="s">
        <v>595</v>
      </c>
      <c r="C68" s="6" t="s">
        <v>37</v>
      </c>
      <c r="D68" s="6" t="s">
        <v>796</v>
      </c>
      <c r="E68" s="6" t="s">
        <v>797</v>
      </c>
      <c r="F68" s="6" t="s">
        <v>798</v>
      </c>
      <c r="G68" s="6" t="s">
        <v>799</v>
      </c>
      <c r="H68" s="6" t="s">
        <v>376</v>
      </c>
      <c r="I68" s="6" t="s">
        <v>376</v>
      </c>
      <c r="J68" s="6" t="s">
        <v>221</v>
      </c>
    </row>
    <row r="69" spans="1:10">
      <c r="A69" s="6">
        <v>68</v>
      </c>
      <c r="B69" s="6" t="s">
        <v>595</v>
      </c>
      <c r="C69" s="6" t="s">
        <v>37</v>
      </c>
      <c r="D69" s="6" t="s">
        <v>800</v>
      </c>
      <c r="E69" s="6" t="s">
        <v>801</v>
      </c>
      <c r="F69" s="6" t="s">
        <v>802</v>
      </c>
      <c r="G69" s="6" t="s">
        <v>672</v>
      </c>
      <c r="H69" s="6" t="s">
        <v>376</v>
      </c>
      <c r="I69" s="6" t="s">
        <v>376</v>
      </c>
      <c r="J69" s="6" t="s">
        <v>221</v>
      </c>
    </row>
    <row r="70" spans="1:10">
      <c r="A70" s="6">
        <v>69</v>
      </c>
      <c r="B70" s="6" t="s">
        <v>595</v>
      </c>
      <c r="C70" s="6" t="s">
        <v>37</v>
      </c>
      <c r="D70" s="6" t="s">
        <v>803</v>
      </c>
      <c r="E70" s="6" t="s">
        <v>804</v>
      </c>
      <c r="F70" s="6" t="s">
        <v>805</v>
      </c>
      <c r="G70" s="6" t="s">
        <v>806</v>
      </c>
      <c r="H70" s="6" t="s">
        <v>376</v>
      </c>
      <c r="I70" s="6" t="s">
        <v>376</v>
      </c>
      <c r="J70" s="6" t="s">
        <v>221</v>
      </c>
    </row>
    <row r="71" spans="1:10">
      <c r="A71" s="6">
        <v>70</v>
      </c>
      <c r="B71" s="6" t="s">
        <v>595</v>
      </c>
      <c r="C71" s="6" t="s">
        <v>37</v>
      </c>
      <c r="D71" s="6" t="s">
        <v>3039</v>
      </c>
      <c r="E71" s="6" t="s">
        <v>3040</v>
      </c>
      <c r="F71" s="6" t="s">
        <v>3041</v>
      </c>
      <c r="G71" s="6" t="s">
        <v>1479</v>
      </c>
      <c r="H71" s="6" t="s">
        <v>376</v>
      </c>
      <c r="I71" s="6" t="s">
        <v>376</v>
      </c>
      <c r="J71" s="6" t="s">
        <v>221</v>
      </c>
    </row>
    <row r="72" spans="1:10">
      <c r="A72" s="6">
        <v>71</v>
      </c>
      <c r="B72" s="6" t="s">
        <v>595</v>
      </c>
      <c r="C72" s="6" t="s">
        <v>37</v>
      </c>
      <c r="D72" s="6" t="s">
        <v>807</v>
      </c>
      <c r="E72" s="6" t="s">
        <v>808</v>
      </c>
      <c r="F72" s="6" t="s">
        <v>809</v>
      </c>
      <c r="G72" s="6" t="s">
        <v>810</v>
      </c>
      <c r="H72" s="6" t="s">
        <v>376</v>
      </c>
      <c r="I72" s="6" t="s">
        <v>376</v>
      </c>
      <c r="J72" s="6" t="s">
        <v>221</v>
      </c>
    </row>
    <row r="73" spans="1:10">
      <c r="A73" s="6">
        <v>72</v>
      </c>
      <c r="B73" s="6" t="s">
        <v>595</v>
      </c>
      <c r="C73" s="6" t="s">
        <v>37</v>
      </c>
      <c r="D73" s="6" t="s">
        <v>811</v>
      </c>
      <c r="E73" s="6" t="s">
        <v>812</v>
      </c>
      <c r="F73" s="6" t="s">
        <v>813</v>
      </c>
      <c r="G73" s="6" t="s">
        <v>626</v>
      </c>
      <c r="H73" s="6" t="s">
        <v>376</v>
      </c>
      <c r="I73" s="6" t="s">
        <v>376</v>
      </c>
      <c r="J73" s="6" t="s">
        <v>221</v>
      </c>
    </row>
    <row r="74" spans="1:10">
      <c r="A74" s="6">
        <v>73</v>
      </c>
      <c r="B74" s="6" t="s">
        <v>595</v>
      </c>
      <c r="C74" s="6" t="s">
        <v>37</v>
      </c>
      <c r="D74" s="6" t="s">
        <v>814</v>
      </c>
      <c r="E74" s="6" t="s">
        <v>815</v>
      </c>
      <c r="F74" s="6" t="s">
        <v>816</v>
      </c>
      <c r="G74" s="6" t="s">
        <v>817</v>
      </c>
      <c r="H74" s="6" t="s">
        <v>376</v>
      </c>
      <c r="I74" s="6" t="s">
        <v>376</v>
      </c>
      <c r="J74" s="6" t="s">
        <v>221</v>
      </c>
    </row>
    <row r="75" spans="1:10">
      <c r="A75" s="6">
        <v>74</v>
      </c>
      <c r="B75" s="6" t="s">
        <v>595</v>
      </c>
      <c r="C75" s="6" t="s">
        <v>37</v>
      </c>
      <c r="D75" s="6" t="s">
        <v>818</v>
      </c>
      <c r="E75" s="6" t="s">
        <v>819</v>
      </c>
      <c r="F75" s="6" t="s">
        <v>820</v>
      </c>
      <c r="G75" s="6" t="s">
        <v>821</v>
      </c>
      <c r="H75" s="6" t="s">
        <v>376</v>
      </c>
      <c r="I75" s="6" t="s">
        <v>376</v>
      </c>
      <c r="J75" s="6" t="s">
        <v>221</v>
      </c>
    </row>
    <row r="76" spans="1:10">
      <c r="A76" s="6">
        <v>75</v>
      </c>
      <c r="B76" s="6" t="s">
        <v>595</v>
      </c>
      <c r="C76" s="6" t="s">
        <v>37</v>
      </c>
      <c r="D76" s="6" t="s">
        <v>822</v>
      </c>
      <c r="E76" s="6" t="s">
        <v>823</v>
      </c>
      <c r="F76" s="6" t="s">
        <v>824</v>
      </c>
      <c r="G76" s="6" t="s">
        <v>825</v>
      </c>
      <c r="H76" s="6" t="s">
        <v>376</v>
      </c>
      <c r="I76" s="6" t="s">
        <v>376</v>
      </c>
      <c r="J76" s="6" t="s">
        <v>221</v>
      </c>
    </row>
    <row r="77" spans="1:10">
      <c r="A77" s="6">
        <v>76</v>
      </c>
      <c r="B77" s="6" t="s">
        <v>595</v>
      </c>
      <c r="C77" s="6" t="s">
        <v>37</v>
      </c>
      <c r="D77" s="6" t="s">
        <v>826</v>
      </c>
      <c r="E77" s="6" t="s">
        <v>827</v>
      </c>
      <c r="F77" s="6" t="s">
        <v>828</v>
      </c>
      <c r="G77" s="6" t="s">
        <v>651</v>
      </c>
      <c r="H77" s="6" t="s">
        <v>376</v>
      </c>
      <c r="I77" s="6" t="s">
        <v>376</v>
      </c>
      <c r="J77" s="6" t="s">
        <v>221</v>
      </c>
    </row>
    <row r="78" spans="1:10">
      <c r="A78" s="6">
        <v>77</v>
      </c>
      <c r="B78" s="6" t="s">
        <v>595</v>
      </c>
      <c r="C78" s="6" t="s">
        <v>37</v>
      </c>
      <c r="D78" s="6" t="s">
        <v>829</v>
      </c>
      <c r="E78" s="6" t="s">
        <v>830</v>
      </c>
      <c r="F78" s="6" t="s">
        <v>831</v>
      </c>
      <c r="G78" s="6" t="s">
        <v>832</v>
      </c>
      <c r="H78" s="6" t="s">
        <v>376</v>
      </c>
      <c r="I78" s="6" t="s">
        <v>376</v>
      </c>
      <c r="J78" s="6" t="s">
        <v>221</v>
      </c>
    </row>
    <row r="79" spans="1:10">
      <c r="A79" s="6">
        <v>78</v>
      </c>
      <c r="B79" s="6" t="s">
        <v>595</v>
      </c>
      <c r="C79" s="6" t="s">
        <v>37</v>
      </c>
      <c r="D79" s="6" t="s">
        <v>833</v>
      </c>
      <c r="E79" s="6" t="s">
        <v>834</v>
      </c>
      <c r="F79" s="6" t="s">
        <v>835</v>
      </c>
      <c r="G79" s="6" t="s">
        <v>614</v>
      </c>
      <c r="H79" s="6" t="s">
        <v>376</v>
      </c>
      <c r="I79" s="6" t="s">
        <v>376</v>
      </c>
      <c r="J79" s="6" t="s">
        <v>221</v>
      </c>
    </row>
    <row r="80" spans="1:10">
      <c r="A80" s="6">
        <v>79</v>
      </c>
      <c r="B80" s="6" t="s">
        <v>595</v>
      </c>
      <c r="C80" s="6" t="s">
        <v>37</v>
      </c>
      <c r="D80" s="6" t="s">
        <v>836</v>
      </c>
      <c r="E80" s="6" t="s">
        <v>837</v>
      </c>
      <c r="F80" s="6" t="s">
        <v>838</v>
      </c>
      <c r="G80" s="6" t="s">
        <v>839</v>
      </c>
      <c r="H80" s="6" t="s">
        <v>376</v>
      </c>
      <c r="I80" s="6" t="s">
        <v>376</v>
      </c>
      <c r="J80" s="6" t="s">
        <v>221</v>
      </c>
    </row>
    <row r="81" spans="1:10">
      <c r="A81" s="6">
        <v>80</v>
      </c>
      <c r="B81" s="6" t="s">
        <v>595</v>
      </c>
      <c r="C81" s="6" t="s">
        <v>37</v>
      </c>
      <c r="D81" s="6" t="s">
        <v>840</v>
      </c>
      <c r="E81" s="6" t="s">
        <v>841</v>
      </c>
      <c r="F81" s="6" t="s">
        <v>842</v>
      </c>
      <c r="G81" s="6" t="s">
        <v>647</v>
      </c>
      <c r="H81" s="6" t="s">
        <v>376</v>
      </c>
      <c r="I81" s="6" t="s">
        <v>376</v>
      </c>
      <c r="J81" s="6" t="s">
        <v>221</v>
      </c>
    </row>
    <row r="82" spans="1:10">
      <c r="A82" s="6">
        <v>81</v>
      </c>
      <c r="B82" s="6" t="s">
        <v>595</v>
      </c>
      <c r="C82" s="6" t="s">
        <v>37</v>
      </c>
      <c r="D82" s="6" t="s">
        <v>843</v>
      </c>
      <c r="E82" s="6" t="s">
        <v>844</v>
      </c>
      <c r="F82" s="6" t="s">
        <v>845</v>
      </c>
      <c r="G82" s="6" t="s">
        <v>846</v>
      </c>
      <c r="H82" s="6" t="s">
        <v>376</v>
      </c>
      <c r="I82" s="6" t="s">
        <v>376</v>
      </c>
      <c r="J82" s="6" t="s">
        <v>221</v>
      </c>
    </row>
    <row r="83" spans="1:10">
      <c r="A83" s="6">
        <v>82</v>
      </c>
      <c r="B83" s="6" t="s">
        <v>595</v>
      </c>
      <c r="C83" s="6" t="s">
        <v>37</v>
      </c>
      <c r="D83" s="6" t="s">
        <v>847</v>
      </c>
      <c r="E83" s="6" t="s">
        <v>848</v>
      </c>
      <c r="F83" s="6" t="s">
        <v>849</v>
      </c>
      <c r="G83" s="6" t="s">
        <v>703</v>
      </c>
      <c r="H83" s="6" t="s">
        <v>376</v>
      </c>
      <c r="I83" s="6" t="s">
        <v>376</v>
      </c>
      <c r="J83" s="6" t="s">
        <v>221</v>
      </c>
    </row>
    <row r="84" spans="1:10">
      <c r="A84" s="6">
        <v>83</v>
      </c>
      <c r="B84" s="6" t="s">
        <v>595</v>
      </c>
      <c r="C84" s="6" t="s">
        <v>37</v>
      </c>
      <c r="D84" s="6" t="s">
        <v>850</v>
      </c>
      <c r="E84" s="6" t="s">
        <v>851</v>
      </c>
      <c r="F84" s="6" t="s">
        <v>852</v>
      </c>
      <c r="G84" s="6" t="s">
        <v>622</v>
      </c>
      <c r="H84" s="6" t="s">
        <v>376</v>
      </c>
      <c r="I84" s="6" t="s">
        <v>376</v>
      </c>
      <c r="J84" s="6" t="s">
        <v>221</v>
      </c>
    </row>
    <row r="85" spans="1:10">
      <c r="A85" s="6">
        <v>84</v>
      </c>
      <c r="B85" s="6" t="s">
        <v>595</v>
      </c>
      <c r="C85" s="6" t="s">
        <v>37</v>
      </c>
      <c r="D85" s="6" t="s">
        <v>853</v>
      </c>
      <c r="E85" s="6" t="s">
        <v>854</v>
      </c>
      <c r="F85" s="6" t="s">
        <v>855</v>
      </c>
      <c r="G85" s="6" t="s">
        <v>856</v>
      </c>
      <c r="H85" s="6" t="s">
        <v>376</v>
      </c>
      <c r="I85" s="6" t="s">
        <v>376</v>
      </c>
      <c r="J85" s="6" t="s">
        <v>221</v>
      </c>
    </row>
    <row r="86" spans="1:10">
      <c r="A86" s="6">
        <v>85</v>
      </c>
      <c r="B86" s="6" t="s">
        <v>595</v>
      </c>
      <c r="C86" s="6" t="s">
        <v>37</v>
      </c>
      <c r="D86" s="6" t="s">
        <v>857</v>
      </c>
      <c r="E86" s="6" t="s">
        <v>858</v>
      </c>
      <c r="F86" s="6" t="s">
        <v>859</v>
      </c>
      <c r="G86" s="6" t="s">
        <v>787</v>
      </c>
      <c r="H86" s="6" t="s">
        <v>376</v>
      </c>
      <c r="I86" s="6" t="s">
        <v>376</v>
      </c>
      <c r="J86" s="6" t="s">
        <v>221</v>
      </c>
    </row>
    <row r="87" spans="1:10">
      <c r="A87" s="6">
        <v>86</v>
      </c>
      <c r="B87" s="6" t="s">
        <v>595</v>
      </c>
      <c r="C87" s="6" t="s">
        <v>37</v>
      </c>
      <c r="D87" s="6" t="s">
        <v>860</v>
      </c>
      <c r="E87" s="6" t="s">
        <v>861</v>
      </c>
      <c r="F87" s="6" t="s">
        <v>862</v>
      </c>
      <c r="G87" s="6" t="s">
        <v>863</v>
      </c>
      <c r="H87" s="6" t="s">
        <v>376</v>
      </c>
      <c r="I87" s="6" t="s">
        <v>376</v>
      </c>
      <c r="J87" s="6" t="s">
        <v>221</v>
      </c>
    </row>
    <row r="88" spans="1:10">
      <c r="A88" s="6">
        <v>87</v>
      </c>
      <c r="B88" s="6" t="s">
        <v>595</v>
      </c>
      <c r="C88" s="6" t="s">
        <v>37</v>
      </c>
      <c r="D88" s="6" t="s">
        <v>864</v>
      </c>
      <c r="E88" s="6" t="s">
        <v>865</v>
      </c>
      <c r="F88" s="6" t="s">
        <v>866</v>
      </c>
      <c r="G88" s="6" t="s">
        <v>787</v>
      </c>
      <c r="H88" s="6" t="s">
        <v>376</v>
      </c>
      <c r="I88" s="6" t="s">
        <v>376</v>
      </c>
      <c r="J88" s="6" t="s">
        <v>221</v>
      </c>
    </row>
    <row r="89" spans="1:10">
      <c r="A89" s="6">
        <v>88</v>
      </c>
      <c r="B89" s="6" t="s">
        <v>595</v>
      </c>
      <c r="C89" s="6" t="s">
        <v>37</v>
      </c>
      <c r="D89" s="6" t="s">
        <v>870</v>
      </c>
      <c r="E89" s="6" t="s">
        <v>871</v>
      </c>
      <c r="F89" s="6" t="s">
        <v>872</v>
      </c>
      <c r="G89" s="6" t="s">
        <v>873</v>
      </c>
      <c r="H89" s="6" t="s">
        <v>376</v>
      </c>
      <c r="I89" s="6" t="s">
        <v>376</v>
      </c>
      <c r="J89" s="6" t="s">
        <v>221</v>
      </c>
    </row>
    <row r="90" spans="1:10">
      <c r="A90" s="6">
        <v>89</v>
      </c>
      <c r="B90" s="6" t="s">
        <v>595</v>
      </c>
      <c r="C90" s="6" t="s">
        <v>37</v>
      </c>
      <c r="D90" s="6" t="s">
        <v>874</v>
      </c>
      <c r="E90" s="6" t="s">
        <v>875</v>
      </c>
      <c r="F90" s="6" t="s">
        <v>876</v>
      </c>
      <c r="G90" s="6" t="s">
        <v>614</v>
      </c>
      <c r="H90" s="6" t="s">
        <v>376</v>
      </c>
      <c r="I90" s="6" t="s">
        <v>376</v>
      </c>
      <c r="J90" s="6" t="s">
        <v>221</v>
      </c>
    </row>
    <row r="91" spans="1:10">
      <c r="A91" s="6">
        <v>90</v>
      </c>
      <c r="B91" s="6" t="s">
        <v>595</v>
      </c>
      <c r="C91" s="6" t="s">
        <v>37</v>
      </c>
      <c r="D91" s="6" t="s">
        <v>877</v>
      </c>
      <c r="E91" s="6" t="s">
        <v>878</v>
      </c>
      <c r="F91" s="6" t="s">
        <v>879</v>
      </c>
      <c r="G91" s="6" t="s">
        <v>614</v>
      </c>
      <c r="H91" s="6" t="s">
        <v>376</v>
      </c>
      <c r="I91" s="6" t="s">
        <v>376</v>
      </c>
      <c r="J91" s="6" t="s">
        <v>221</v>
      </c>
    </row>
    <row r="92" spans="1:10">
      <c r="A92" s="6">
        <v>91</v>
      </c>
      <c r="B92" s="6" t="s">
        <v>595</v>
      </c>
      <c r="C92" s="6" t="s">
        <v>37</v>
      </c>
      <c r="D92" s="6" t="s">
        <v>880</v>
      </c>
      <c r="E92" s="6" t="s">
        <v>881</v>
      </c>
      <c r="F92" s="6" t="s">
        <v>882</v>
      </c>
      <c r="G92" s="6" t="s">
        <v>622</v>
      </c>
      <c r="H92" s="6" t="s">
        <v>376</v>
      </c>
      <c r="I92" s="6" t="s">
        <v>376</v>
      </c>
      <c r="J92" s="6" t="s">
        <v>221</v>
      </c>
    </row>
    <row r="93" spans="1:10">
      <c r="A93" s="6">
        <v>92</v>
      </c>
      <c r="B93" s="6" t="s">
        <v>595</v>
      </c>
      <c r="C93" s="6" t="s">
        <v>37</v>
      </c>
      <c r="D93" s="6" t="s">
        <v>883</v>
      </c>
      <c r="E93" s="6" t="s">
        <v>884</v>
      </c>
      <c r="F93" s="6" t="s">
        <v>885</v>
      </c>
      <c r="G93" s="6" t="s">
        <v>832</v>
      </c>
      <c r="H93" s="6" t="s">
        <v>376</v>
      </c>
      <c r="I93" s="6" t="s">
        <v>376</v>
      </c>
      <c r="J93" s="6" t="s">
        <v>221</v>
      </c>
    </row>
    <row r="94" spans="1:10">
      <c r="A94" s="6">
        <v>93</v>
      </c>
      <c r="B94" s="6" t="s">
        <v>595</v>
      </c>
      <c r="C94" s="6" t="s">
        <v>37</v>
      </c>
      <c r="D94" s="6" t="s">
        <v>886</v>
      </c>
      <c r="E94" s="6" t="s">
        <v>887</v>
      </c>
      <c r="F94" s="6" t="s">
        <v>888</v>
      </c>
      <c r="G94" s="6" t="s">
        <v>658</v>
      </c>
      <c r="H94" s="6" t="s">
        <v>376</v>
      </c>
      <c r="I94" s="6" t="s">
        <v>376</v>
      </c>
      <c r="J94" s="6" t="s">
        <v>221</v>
      </c>
    </row>
    <row r="95" spans="1:10">
      <c r="A95" s="6">
        <v>94</v>
      </c>
      <c r="B95" s="6" t="s">
        <v>595</v>
      </c>
      <c r="C95" s="6" t="s">
        <v>37</v>
      </c>
      <c r="D95" s="6" t="s">
        <v>889</v>
      </c>
      <c r="E95" s="6" t="s">
        <v>890</v>
      </c>
      <c r="F95" s="6" t="s">
        <v>891</v>
      </c>
      <c r="G95" s="6" t="s">
        <v>892</v>
      </c>
      <c r="H95" s="6" t="s">
        <v>376</v>
      </c>
      <c r="I95" s="6" t="s">
        <v>376</v>
      </c>
      <c r="J95" s="6" t="s">
        <v>221</v>
      </c>
    </row>
    <row r="96" spans="1:10">
      <c r="A96" s="6">
        <v>95</v>
      </c>
      <c r="B96" s="6" t="s">
        <v>595</v>
      </c>
      <c r="C96" s="6" t="s">
        <v>37</v>
      </c>
      <c r="D96" s="6" t="s">
        <v>893</v>
      </c>
      <c r="E96" s="6" t="s">
        <v>894</v>
      </c>
      <c r="F96" s="6" t="s">
        <v>895</v>
      </c>
      <c r="G96" s="6" t="s">
        <v>703</v>
      </c>
      <c r="H96" s="6" t="s">
        <v>376</v>
      </c>
      <c r="I96" s="6" t="s">
        <v>376</v>
      </c>
      <c r="J96" s="6" t="s">
        <v>221</v>
      </c>
    </row>
    <row r="97" spans="1:10">
      <c r="A97" s="6">
        <v>96</v>
      </c>
      <c r="B97" s="6" t="s">
        <v>595</v>
      </c>
      <c r="C97" s="6" t="s">
        <v>37</v>
      </c>
      <c r="D97" s="6" t="s">
        <v>896</v>
      </c>
      <c r="E97" s="6" t="s">
        <v>897</v>
      </c>
      <c r="F97" s="6" t="s">
        <v>898</v>
      </c>
      <c r="G97" s="6" t="s">
        <v>622</v>
      </c>
      <c r="H97" s="6" t="s">
        <v>376</v>
      </c>
      <c r="I97" s="6" t="s">
        <v>376</v>
      </c>
      <c r="J97" s="6" t="s">
        <v>221</v>
      </c>
    </row>
    <row r="98" spans="1:10">
      <c r="A98" s="6">
        <v>97</v>
      </c>
      <c r="B98" s="6" t="s">
        <v>595</v>
      </c>
      <c r="C98" s="6" t="s">
        <v>37</v>
      </c>
      <c r="D98" s="6" t="s">
        <v>899</v>
      </c>
      <c r="E98" s="6" t="s">
        <v>900</v>
      </c>
      <c r="F98" s="6" t="s">
        <v>901</v>
      </c>
      <c r="G98" s="6" t="s">
        <v>703</v>
      </c>
      <c r="H98" s="6" t="s">
        <v>376</v>
      </c>
      <c r="I98" s="6" t="s">
        <v>376</v>
      </c>
      <c r="J98" s="6" t="s">
        <v>221</v>
      </c>
    </row>
    <row r="99" spans="1:10">
      <c r="A99" s="6">
        <v>98</v>
      </c>
      <c r="B99" s="6" t="s">
        <v>595</v>
      </c>
      <c r="C99" s="6" t="s">
        <v>37</v>
      </c>
      <c r="D99" s="6" t="s">
        <v>902</v>
      </c>
      <c r="E99" s="6" t="s">
        <v>903</v>
      </c>
      <c r="F99" s="6" t="s">
        <v>904</v>
      </c>
      <c r="G99" s="6" t="s">
        <v>622</v>
      </c>
      <c r="H99" s="6" t="s">
        <v>376</v>
      </c>
      <c r="I99" s="6" t="s">
        <v>376</v>
      </c>
      <c r="J99" s="6" t="s">
        <v>221</v>
      </c>
    </row>
    <row r="100" spans="1:10">
      <c r="A100" s="6">
        <v>99</v>
      </c>
      <c r="B100" s="6" t="s">
        <v>595</v>
      </c>
      <c r="C100" s="6" t="s">
        <v>37</v>
      </c>
      <c r="D100" s="6" t="s">
        <v>905</v>
      </c>
      <c r="E100" s="6" t="s">
        <v>906</v>
      </c>
      <c r="F100" s="6" t="s">
        <v>907</v>
      </c>
      <c r="G100" s="6" t="s">
        <v>672</v>
      </c>
      <c r="H100" s="6" t="s">
        <v>376</v>
      </c>
      <c r="I100" s="6" t="s">
        <v>376</v>
      </c>
      <c r="J100" s="6" t="s">
        <v>221</v>
      </c>
    </row>
    <row r="101" spans="1:10">
      <c r="A101" s="6">
        <v>100</v>
      </c>
      <c r="B101" s="6" t="s">
        <v>595</v>
      </c>
      <c r="C101" s="6" t="s">
        <v>37</v>
      </c>
      <c r="D101" s="6" t="s">
        <v>908</v>
      </c>
      <c r="E101" s="6" t="s">
        <v>909</v>
      </c>
      <c r="F101" s="6" t="s">
        <v>910</v>
      </c>
      <c r="G101" s="6" t="s">
        <v>846</v>
      </c>
      <c r="H101" s="6" t="s">
        <v>376</v>
      </c>
      <c r="I101" s="6" t="s">
        <v>376</v>
      </c>
      <c r="J101" s="6" t="s">
        <v>221</v>
      </c>
    </row>
    <row r="102" spans="1:10">
      <c r="A102" s="6">
        <v>101</v>
      </c>
      <c r="B102" s="6" t="s">
        <v>595</v>
      </c>
      <c r="C102" s="6" t="s">
        <v>37</v>
      </c>
      <c r="D102" s="6" t="s">
        <v>911</v>
      </c>
      <c r="E102" s="6" t="s">
        <v>912</v>
      </c>
      <c r="F102" s="6" t="s">
        <v>913</v>
      </c>
      <c r="G102" s="6" t="s">
        <v>914</v>
      </c>
      <c r="H102" s="6" t="s">
        <v>376</v>
      </c>
      <c r="I102" s="6" t="s">
        <v>376</v>
      </c>
      <c r="J102" s="6" t="s">
        <v>221</v>
      </c>
    </row>
    <row r="103" spans="1:10">
      <c r="A103" s="6">
        <v>102</v>
      </c>
      <c r="B103" s="6" t="s">
        <v>595</v>
      </c>
      <c r="C103" s="6" t="s">
        <v>37</v>
      </c>
      <c r="D103" s="6" t="s">
        <v>915</v>
      </c>
      <c r="E103" s="6" t="s">
        <v>916</v>
      </c>
      <c r="F103" s="6" t="s">
        <v>917</v>
      </c>
      <c r="G103" s="6" t="s">
        <v>892</v>
      </c>
      <c r="H103" s="6" t="s">
        <v>376</v>
      </c>
      <c r="I103" s="6" t="s">
        <v>376</v>
      </c>
      <c r="J103" s="6" t="s">
        <v>221</v>
      </c>
    </row>
    <row r="104" spans="1:10">
      <c r="A104" s="6">
        <v>103</v>
      </c>
      <c r="B104" s="6" t="s">
        <v>595</v>
      </c>
      <c r="C104" s="6" t="s">
        <v>37</v>
      </c>
      <c r="D104" s="6" t="s">
        <v>918</v>
      </c>
      <c r="E104" s="6" t="s">
        <v>919</v>
      </c>
      <c r="F104" s="6" t="s">
        <v>920</v>
      </c>
      <c r="G104" s="6" t="s">
        <v>846</v>
      </c>
      <c r="H104" s="6" t="s">
        <v>376</v>
      </c>
      <c r="I104" s="6" t="s">
        <v>376</v>
      </c>
      <c r="J104" s="6" t="s">
        <v>221</v>
      </c>
    </row>
    <row r="105" spans="1:10">
      <c r="A105" s="6">
        <v>104</v>
      </c>
      <c r="B105" s="6" t="s">
        <v>595</v>
      </c>
      <c r="C105" s="6" t="s">
        <v>37</v>
      </c>
      <c r="D105" s="6" t="s">
        <v>921</v>
      </c>
      <c r="E105" s="6" t="s">
        <v>922</v>
      </c>
      <c r="F105" s="6" t="s">
        <v>923</v>
      </c>
      <c r="G105" s="6" t="s">
        <v>832</v>
      </c>
      <c r="H105" s="6" t="s">
        <v>376</v>
      </c>
      <c r="I105" s="6" t="s">
        <v>376</v>
      </c>
      <c r="J105" s="6" t="s">
        <v>221</v>
      </c>
    </row>
    <row r="106" spans="1:10">
      <c r="A106" s="6">
        <v>105</v>
      </c>
      <c r="B106" s="6" t="s">
        <v>595</v>
      </c>
      <c r="C106" s="6" t="s">
        <v>37</v>
      </c>
      <c r="D106" s="6" t="s">
        <v>924</v>
      </c>
      <c r="E106" s="6" t="s">
        <v>925</v>
      </c>
      <c r="F106" s="6" t="s">
        <v>926</v>
      </c>
      <c r="G106" s="6" t="s">
        <v>344</v>
      </c>
      <c r="H106" s="6" t="s">
        <v>376</v>
      </c>
      <c r="I106" s="6" t="s">
        <v>376</v>
      </c>
      <c r="J106" s="6" t="s">
        <v>221</v>
      </c>
    </row>
    <row r="107" spans="1:10">
      <c r="A107" s="6">
        <v>106</v>
      </c>
      <c r="B107" s="6" t="s">
        <v>595</v>
      </c>
      <c r="C107" s="6" t="s">
        <v>37</v>
      </c>
      <c r="D107" s="6" t="s">
        <v>927</v>
      </c>
      <c r="E107" s="6" t="s">
        <v>928</v>
      </c>
      <c r="F107" s="6" t="s">
        <v>929</v>
      </c>
      <c r="G107" s="6" t="s">
        <v>344</v>
      </c>
      <c r="H107" s="6" t="s">
        <v>376</v>
      </c>
      <c r="I107" s="6" t="s">
        <v>930</v>
      </c>
      <c r="J107" s="6" t="s">
        <v>221</v>
      </c>
    </row>
    <row r="108" spans="1:10">
      <c r="A108" s="6">
        <v>107</v>
      </c>
      <c r="B108" s="6" t="s">
        <v>595</v>
      </c>
      <c r="C108" s="6" t="s">
        <v>37</v>
      </c>
      <c r="D108" s="6" t="s">
        <v>931</v>
      </c>
      <c r="E108" s="6" t="s">
        <v>932</v>
      </c>
      <c r="F108" s="6" t="s">
        <v>933</v>
      </c>
      <c r="G108" s="6" t="s">
        <v>344</v>
      </c>
      <c r="H108" s="6" t="s">
        <v>376</v>
      </c>
      <c r="I108" s="6" t="s">
        <v>376</v>
      </c>
      <c r="J108" s="6" t="s">
        <v>221</v>
      </c>
    </row>
    <row r="109" spans="1:10">
      <c r="A109" s="6">
        <v>108</v>
      </c>
      <c r="B109" s="6" t="s">
        <v>595</v>
      </c>
      <c r="C109" s="6" t="s">
        <v>37</v>
      </c>
      <c r="D109" s="6" t="s">
        <v>934</v>
      </c>
      <c r="E109" s="6" t="s">
        <v>935</v>
      </c>
      <c r="F109" s="6" t="s">
        <v>936</v>
      </c>
      <c r="G109" s="6" t="s">
        <v>344</v>
      </c>
      <c r="H109" s="6" t="s">
        <v>376</v>
      </c>
      <c r="I109" s="6" t="s">
        <v>376</v>
      </c>
      <c r="J109" s="6" t="s">
        <v>221</v>
      </c>
    </row>
    <row r="110" spans="1:10">
      <c r="A110" s="6">
        <v>109</v>
      </c>
      <c r="B110" s="6" t="s">
        <v>595</v>
      </c>
      <c r="C110" s="6" t="s">
        <v>37</v>
      </c>
      <c r="D110" s="6" t="s">
        <v>937</v>
      </c>
      <c r="E110" s="6" t="s">
        <v>938</v>
      </c>
      <c r="F110" s="6" t="s">
        <v>939</v>
      </c>
      <c r="G110" s="6" t="s">
        <v>344</v>
      </c>
      <c r="H110" s="6" t="s">
        <v>376</v>
      </c>
      <c r="I110" s="6" t="s">
        <v>376</v>
      </c>
      <c r="J110" s="6" t="s">
        <v>221</v>
      </c>
    </row>
    <row r="111" spans="1:10">
      <c r="A111" s="6">
        <v>110</v>
      </c>
      <c r="B111" s="6" t="s">
        <v>595</v>
      </c>
      <c r="C111" s="6" t="s">
        <v>37</v>
      </c>
      <c r="D111" s="6" t="s">
        <v>941</v>
      </c>
      <c r="E111" s="6" t="s">
        <v>942</v>
      </c>
      <c r="F111" s="6" t="s">
        <v>943</v>
      </c>
      <c r="G111" s="6" t="s">
        <v>344</v>
      </c>
      <c r="H111" s="6" t="s">
        <v>376</v>
      </c>
      <c r="I111" s="6" t="s">
        <v>376</v>
      </c>
      <c r="J111" s="6" t="s">
        <v>221</v>
      </c>
    </row>
    <row r="112" spans="1:10">
      <c r="A112" s="6">
        <v>111</v>
      </c>
      <c r="B112" s="6" t="s">
        <v>595</v>
      </c>
      <c r="C112" s="6" t="s">
        <v>37</v>
      </c>
      <c r="D112" s="6" t="s">
        <v>944</v>
      </c>
      <c r="E112" s="6" t="s">
        <v>945</v>
      </c>
      <c r="F112" s="6" t="s">
        <v>946</v>
      </c>
      <c r="G112" s="6" t="s">
        <v>344</v>
      </c>
      <c r="H112" s="6" t="s">
        <v>376</v>
      </c>
      <c r="I112" s="6" t="s">
        <v>376</v>
      </c>
      <c r="J112" s="6" t="s">
        <v>221</v>
      </c>
    </row>
    <row r="113" spans="1:10">
      <c r="A113" s="6">
        <v>112</v>
      </c>
      <c r="B113" s="6" t="s">
        <v>595</v>
      </c>
      <c r="C113" s="6" t="s">
        <v>37</v>
      </c>
      <c r="D113" s="6" t="s">
        <v>947</v>
      </c>
      <c r="E113" s="6" t="s">
        <v>948</v>
      </c>
      <c r="F113" s="6" t="s">
        <v>949</v>
      </c>
      <c r="G113" s="6" t="s">
        <v>950</v>
      </c>
      <c r="H113" s="6" t="s">
        <v>376</v>
      </c>
      <c r="I113" s="6" t="s">
        <v>376</v>
      </c>
      <c r="J113" s="6" t="s">
        <v>221</v>
      </c>
    </row>
    <row r="114" spans="1:10">
      <c r="A114" s="6">
        <v>113</v>
      </c>
      <c r="B114" s="6" t="s">
        <v>595</v>
      </c>
      <c r="C114" s="6" t="s">
        <v>37</v>
      </c>
      <c r="D114" s="6" t="s">
        <v>951</v>
      </c>
      <c r="E114" s="6" t="s">
        <v>952</v>
      </c>
      <c r="F114" s="6" t="s">
        <v>953</v>
      </c>
      <c r="G114" s="6" t="s">
        <v>954</v>
      </c>
      <c r="H114" s="6" t="s">
        <v>376</v>
      </c>
      <c r="I114" s="6" t="s">
        <v>376</v>
      </c>
      <c r="J114" s="6" t="s">
        <v>221</v>
      </c>
    </row>
    <row r="115" spans="1:10">
      <c r="A115" s="6">
        <v>114</v>
      </c>
      <c r="B115" s="6" t="s">
        <v>595</v>
      </c>
      <c r="C115" s="6" t="s">
        <v>37</v>
      </c>
      <c r="D115" s="6" t="s">
        <v>955</v>
      </c>
      <c r="E115" s="6" t="s">
        <v>956</v>
      </c>
      <c r="F115" s="6" t="s">
        <v>791</v>
      </c>
      <c r="G115" s="6" t="s">
        <v>957</v>
      </c>
      <c r="H115" s="6" t="s">
        <v>376</v>
      </c>
      <c r="I115" s="6" t="s">
        <v>376</v>
      </c>
      <c r="J115" s="6" t="s">
        <v>221</v>
      </c>
    </row>
    <row r="116" spans="1:10">
      <c r="A116" s="6">
        <v>115</v>
      </c>
      <c r="B116" s="6" t="s">
        <v>595</v>
      </c>
      <c r="C116" s="6" t="s">
        <v>37</v>
      </c>
      <c r="D116" s="6" t="s">
        <v>958</v>
      </c>
      <c r="E116" s="6" t="s">
        <v>959</v>
      </c>
      <c r="F116" s="6" t="s">
        <v>960</v>
      </c>
      <c r="G116" s="6" t="s">
        <v>769</v>
      </c>
      <c r="H116" s="6" t="s">
        <v>376</v>
      </c>
      <c r="I116" s="6" t="s">
        <v>376</v>
      </c>
      <c r="J116" s="6" t="s">
        <v>221</v>
      </c>
    </row>
    <row r="117" spans="1:10">
      <c r="A117" s="6">
        <v>116</v>
      </c>
      <c r="B117" s="6" t="s">
        <v>595</v>
      </c>
      <c r="C117" s="6" t="s">
        <v>37</v>
      </c>
      <c r="D117" s="6" t="s">
        <v>961</v>
      </c>
      <c r="E117" s="6" t="s">
        <v>962</v>
      </c>
      <c r="F117" s="6" t="s">
        <v>963</v>
      </c>
      <c r="G117" s="6" t="s">
        <v>769</v>
      </c>
      <c r="H117" s="6" t="s">
        <v>376</v>
      </c>
      <c r="I117" s="6" t="s">
        <v>376</v>
      </c>
      <c r="J117" s="6" t="s">
        <v>221</v>
      </c>
    </row>
    <row r="118" spans="1:10">
      <c r="A118" s="6">
        <v>117</v>
      </c>
      <c r="B118" s="6" t="s">
        <v>595</v>
      </c>
      <c r="C118" s="6" t="s">
        <v>37</v>
      </c>
      <c r="D118" s="6" t="s">
        <v>964</v>
      </c>
      <c r="E118" s="6" t="s">
        <v>965</v>
      </c>
      <c r="F118" s="6" t="s">
        <v>966</v>
      </c>
      <c r="G118" s="6" t="s">
        <v>967</v>
      </c>
      <c r="H118" s="6" t="s">
        <v>376</v>
      </c>
      <c r="I118" s="6" t="s">
        <v>376</v>
      </c>
      <c r="J118" s="6" t="s">
        <v>221</v>
      </c>
    </row>
    <row r="119" spans="1:10">
      <c r="A119" s="6">
        <v>118</v>
      </c>
      <c r="B119" s="6" t="s">
        <v>595</v>
      </c>
      <c r="C119" s="6" t="s">
        <v>37</v>
      </c>
      <c r="D119" s="6" t="s">
        <v>968</v>
      </c>
      <c r="E119" s="6" t="s">
        <v>969</v>
      </c>
      <c r="F119" s="6" t="s">
        <v>970</v>
      </c>
      <c r="G119" s="6" t="s">
        <v>971</v>
      </c>
      <c r="H119" s="6" t="s">
        <v>376</v>
      </c>
      <c r="I119" s="6" t="s">
        <v>376</v>
      </c>
      <c r="J119" s="6" t="s">
        <v>221</v>
      </c>
    </row>
    <row r="120" spans="1:10">
      <c r="A120" s="6">
        <v>119</v>
      </c>
      <c r="B120" s="6" t="s">
        <v>595</v>
      </c>
      <c r="C120" s="6" t="s">
        <v>37</v>
      </c>
      <c r="D120" s="6" t="s">
        <v>972</v>
      </c>
      <c r="E120" s="6" t="s">
        <v>973</v>
      </c>
      <c r="F120" s="6" t="s">
        <v>974</v>
      </c>
      <c r="G120" s="6" t="s">
        <v>863</v>
      </c>
      <c r="H120" s="6" t="s">
        <v>975</v>
      </c>
      <c r="I120" s="6" t="s">
        <v>376</v>
      </c>
      <c r="J120" s="6" t="s">
        <v>221</v>
      </c>
    </row>
    <row r="121" spans="1:10">
      <c r="A121" s="6">
        <v>120</v>
      </c>
      <c r="B121" s="6" t="s">
        <v>595</v>
      </c>
      <c r="C121" s="6" t="s">
        <v>37</v>
      </c>
      <c r="D121" s="6" t="s">
        <v>976</v>
      </c>
      <c r="E121" s="6" t="s">
        <v>977</v>
      </c>
      <c r="F121" s="6" t="s">
        <v>978</v>
      </c>
      <c r="G121" s="6" t="s">
        <v>979</v>
      </c>
      <c r="H121" s="6" t="s">
        <v>376</v>
      </c>
      <c r="I121" s="6" t="s">
        <v>376</v>
      </c>
      <c r="J121" s="6" t="s">
        <v>221</v>
      </c>
    </row>
    <row r="122" spans="1:10">
      <c r="A122" s="6">
        <v>121</v>
      </c>
      <c r="B122" s="6" t="s">
        <v>595</v>
      </c>
      <c r="C122" s="6" t="s">
        <v>37</v>
      </c>
      <c r="D122" s="6" t="s">
        <v>980</v>
      </c>
      <c r="E122" s="6" t="s">
        <v>981</v>
      </c>
      <c r="F122" s="6" t="s">
        <v>982</v>
      </c>
      <c r="G122" s="6" t="s">
        <v>967</v>
      </c>
      <c r="H122" s="6" t="s">
        <v>376</v>
      </c>
      <c r="I122" s="6" t="s">
        <v>376</v>
      </c>
      <c r="J122" s="6" t="s">
        <v>221</v>
      </c>
    </row>
    <row r="123" spans="1:10">
      <c r="A123" s="6">
        <v>122</v>
      </c>
      <c r="B123" s="6" t="s">
        <v>595</v>
      </c>
      <c r="C123" s="6" t="s">
        <v>37</v>
      </c>
      <c r="D123" s="6" t="s">
        <v>983</v>
      </c>
      <c r="E123" s="6" t="s">
        <v>984</v>
      </c>
      <c r="F123" s="6" t="s">
        <v>985</v>
      </c>
      <c r="G123" s="6" t="s">
        <v>986</v>
      </c>
      <c r="H123" s="6" t="s">
        <v>376</v>
      </c>
      <c r="I123" s="6" t="s">
        <v>376</v>
      </c>
      <c r="J123" s="6" t="s">
        <v>221</v>
      </c>
    </row>
    <row r="124" spans="1:10">
      <c r="A124" s="6">
        <v>123</v>
      </c>
      <c r="B124" s="6" t="s">
        <v>595</v>
      </c>
      <c r="C124" s="6" t="s">
        <v>37</v>
      </c>
      <c r="D124" s="6" t="s">
        <v>987</v>
      </c>
      <c r="E124" s="6" t="s">
        <v>988</v>
      </c>
      <c r="F124" s="6" t="s">
        <v>989</v>
      </c>
      <c r="G124" s="6" t="s">
        <v>967</v>
      </c>
      <c r="H124" s="6" t="s">
        <v>376</v>
      </c>
      <c r="I124" s="6" t="s">
        <v>376</v>
      </c>
      <c r="J124" s="6" t="s">
        <v>221</v>
      </c>
    </row>
    <row r="125" spans="1:10">
      <c r="A125" s="6">
        <v>124</v>
      </c>
      <c r="B125" s="6" t="s">
        <v>595</v>
      </c>
      <c r="C125" s="6" t="s">
        <v>37</v>
      </c>
      <c r="D125" s="6" t="s">
        <v>3042</v>
      </c>
      <c r="E125" s="6" t="s">
        <v>3043</v>
      </c>
      <c r="F125" s="6" t="s">
        <v>3044</v>
      </c>
      <c r="G125" s="6" t="s">
        <v>1566</v>
      </c>
      <c r="H125" s="6" t="s">
        <v>376</v>
      </c>
      <c r="I125" s="6" t="s">
        <v>376</v>
      </c>
      <c r="J125" s="6" t="s">
        <v>221</v>
      </c>
    </row>
    <row r="126" spans="1:10">
      <c r="A126" s="6">
        <v>125</v>
      </c>
      <c r="B126" s="6" t="s">
        <v>595</v>
      </c>
      <c r="C126" s="6" t="s">
        <v>37</v>
      </c>
      <c r="D126" s="6" t="s">
        <v>990</v>
      </c>
      <c r="E126" s="6" t="s">
        <v>991</v>
      </c>
      <c r="F126" s="6" t="s">
        <v>992</v>
      </c>
      <c r="G126" s="6" t="s">
        <v>769</v>
      </c>
      <c r="H126" s="6" t="s">
        <v>376</v>
      </c>
      <c r="I126" s="6" t="s">
        <v>376</v>
      </c>
      <c r="J126" s="6" t="s">
        <v>221</v>
      </c>
    </row>
    <row r="127" spans="1:10">
      <c r="A127" s="6">
        <v>126</v>
      </c>
      <c r="B127" s="6" t="s">
        <v>595</v>
      </c>
      <c r="C127" s="6" t="s">
        <v>37</v>
      </c>
      <c r="D127" s="6" t="s">
        <v>993</v>
      </c>
      <c r="E127" s="6" t="s">
        <v>994</v>
      </c>
      <c r="F127" s="6" t="s">
        <v>995</v>
      </c>
      <c r="G127" s="6" t="s">
        <v>996</v>
      </c>
      <c r="H127" s="6" t="s">
        <v>376</v>
      </c>
      <c r="I127" s="6" t="s">
        <v>376</v>
      </c>
      <c r="J127" s="6" t="s">
        <v>221</v>
      </c>
    </row>
    <row r="128" spans="1:10">
      <c r="A128" s="6">
        <v>127</v>
      </c>
      <c r="B128" s="6" t="s">
        <v>595</v>
      </c>
      <c r="C128" s="6" t="s">
        <v>37</v>
      </c>
      <c r="D128" s="6" t="s">
        <v>997</v>
      </c>
      <c r="E128" s="6" t="s">
        <v>998</v>
      </c>
      <c r="F128" s="6" t="s">
        <v>999</v>
      </c>
      <c r="G128" s="6" t="s">
        <v>996</v>
      </c>
      <c r="H128" s="6" t="s">
        <v>376</v>
      </c>
      <c r="I128" s="6" t="s">
        <v>376</v>
      </c>
      <c r="J128" s="6" t="s">
        <v>221</v>
      </c>
    </row>
    <row r="129" spans="1:10">
      <c r="A129" s="6">
        <v>128</v>
      </c>
      <c r="B129" s="6" t="s">
        <v>595</v>
      </c>
      <c r="C129" s="6" t="s">
        <v>37</v>
      </c>
      <c r="D129" s="6" t="s">
        <v>1000</v>
      </c>
      <c r="E129" s="6" t="s">
        <v>1001</v>
      </c>
      <c r="F129" s="6" t="s">
        <v>1002</v>
      </c>
      <c r="G129" s="6" t="s">
        <v>690</v>
      </c>
      <c r="H129" s="6" t="s">
        <v>376</v>
      </c>
      <c r="I129" s="6" t="s">
        <v>376</v>
      </c>
      <c r="J129" s="6" t="s">
        <v>221</v>
      </c>
    </row>
    <row r="130" spans="1:10">
      <c r="A130" s="6">
        <v>129</v>
      </c>
      <c r="B130" s="6" t="s">
        <v>595</v>
      </c>
      <c r="C130" s="6" t="s">
        <v>37</v>
      </c>
      <c r="D130" s="6" t="s">
        <v>1003</v>
      </c>
      <c r="E130" s="6" t="s">
        <v>1004</v>
      </c>
      <c r="F130" s="6" t="s">
        <v>1005</v>
      </c>
      <c r="G130" s="6" t="s">
        <v>1006</v>
      </c>
      <c r="H130" s="6" t="s">
        <v>376</v>
      </c>
      <c r="I130" s="6" t="s">
        <v>376</v>
      </c>
      <c r="J130" s="6" t="s">
        <v>221</v>
      </c>
    </row>
    <row r="131" spans="1:10">
      <c r="A131" s="6">
        <v>130</v>
      </c>
      <c r="B131" s="6" t="s">
        <v>595</v>
      </c>
      <c r="C131" s="6" t="s">
        <v>37</v>
      </c>
      <c r="D131" s="6" t="s">
        <v>1007</v>
      </c>
      <c r="E131" s="6" t="s">
        <v>1008</v>
      </c>
      <c r="F131" s="6" t="s">
        <v>1009</v>
      </c>
      <c r="G131" s="6" t="s">
        <v>614</v>
      </c>
      <c r="H131" s="6" t="s">
        <v>376</v>
      </c>
      <c r="I131" s="6" t="s">
        <v>376</v>
      </c>
      <c r="J131" s="6" t="s">
        <v>221</v>
      </c>
    </row>
    <row r="132" spans="1:10">
      <c r="A132" s="6">
        <v>131</v>
      </c>
      <c r="B132" s="6" t="s">
        <v>595</v>
      </c>
      <c r="C132" s="6" t="s">
        <v>37</v>
      </c>
      <c r="D132" s="6" t="s">
        <v>1010</v>
      </c>
      <c r="E132" s="6" t="s">
        <v>1011</v>
      </c>
      <c r="F132" s="6" t="s">
        <v>1012</v>
      </c>
      <c r="G132" s="6" t="s">
        <v>690</v>
      </c>
      <c r="H132" s="6" t="s">
        <v>376</v>
      </c>
      <c r="I132" s="6" t="s">
        <v>376</v>
      </c>
      <c r="J132" s="6" t="s">
        <v>221</v>
      </c>
    </row>
    <row r="133" spans="1:10">
      <c r="A133" s="6">
        <v>132</v>
      </c>
      <c r="B133" s="6" t="s">
        <v>595</v>
      </c>
      <c r="C133" s="6" t="s">
        <v>37</v>
      </c>
      <c r="D133" s="6" t="s">
        <v>1013</v>
      </c>
      <c r="E133" s="6" t="s">
        <v>1014</v>
      </c>
      <c r="F133" s="6" t="s">
        <v>1015</v>
      </c>
      <c r="G133" s="6" t="s">
        <v>1016</v>
      </c>
      <c r="H133" s="6" t="s">
        <v>376</v>
      </c>
      <c r="I133" s="6" t="s">
        <v>376</v>
      </c>
      <c r="J133" s="6" t="s">
        <v>221</v>
      </c>
    </row>
    <row r="134" spans="1:10">
      <c r="A134" s="6">
        <v>133</v>
      </c>
      <c r="B134" s="6" t="s">
        <v>595</v>
      </c>
      <c r="C134" s="6" t="s">
        <v>37</v>
      </c>
      <c r="D134" s="6" t="s">
        <v>1017</v>
      </c>
      <c r="E134" s="6" t="s">
        <v>1018</v>
      </c>
      <c r="F134" s="6" t="s">
        <v>1019</v>
      </c>
      <c r="G134" s="6" t="s">
        <v>1006</v>
      </c>
      <c r="H134" s="6" t="s">
        <v>376</v>
      </c>
      <c r="I134" s="6" t="s">
        <v>376</v>
      </c>
      <c r="J134" s="6" t="s">
        <v>221</v>
      </c>
    </row>
    <row r="135" spans="1:10">
      <c r="A135" s="6">
        <v>134</v>
      </c>
      <c r="B135" s="6" t="s">
        <v>595</v>
      </c>
      <c r="C135" s="6" t="s">
        <v>37</v>
      </c>
      <c r="D135" s="6" t="s">
        <v>1020</v>
      </c>
      <c r="E135" s="6" t="s">
        <v>1021</v>
      </c>
      <c r="F135" s="6" t="s">
        <v>1022</v>
      </c>
      <c r="G135" s="6" t="s">
        <v>1023</v>
      </c>
      <c r="H135" s="6" t="s">
        <v>376</v>
      </c>
      <c r="I135" s="6" t="s">
        <v>376</v>
      </c>
      <c r="J135" s="6" t="s">
        <v>221</v>
      </c>
    </row>
    <row r="136" spans="1:10">
      <c r="A136" s="6">
        <v>135</v>
      </c>
      <c r="B136" s="6" t="s">
        <v>595</v>
      </c>
      <c r="C136" s="6" t="s">
        <v>37</v>
      </c>
      <c r="D136" s="6" t="s">
        <v>1024</v>
      </c>
      <c r="E136" s="6" t="s">
        <v>1025</v>
      </c>
      <c r="F136" s="6" t="s">
        <v>1026</v>
      </c>
      <c r="G136" s="6" t="s">
        <v>651</v>
      </c>
      <c r="H136" s="6" t="s">
        <v>376</v>
      </c>
      <c r="I136" s="6" t="s">
        <v>376</v>
      </c>
      <c r="J136" s="6" t="s">
        <v>221</v>
      </c>
    </row>
    <row r="137" spans="1:10">
      <c r="A137" s="6">
        <v>136</v>
      </c>
      <c r="B137" s="6" t="s">
        <v>595</v>
      </c>
      <c r="C137" s="6" t="s">
        <v>37</v>
      </c>
      <c r="D137" s="6" t="s">
        <v>1027</v>
      </c>
      <c r="E137" s="6" t="s">
        <v>1028</v>
      </c>
      <c r="F137" s="6" t="s">
        <v>1029</v>
      </c>
      <c r="G137" s="6" t="s">
        <v>914</v>
      </c>
      <c r="H137" s="6" t="s">
        <v>376</v>
      </c>
      <c r="I137" s="6" t="s">
        <v>376</v>
      </c>
      <c r="J137" s="6" t="s">
        <v>221</v>
      </c>
    </row>
    <row r="138" spans="1:10">
      <c r="A138" s="6">
        <v>137</v>
      </c>
      <c r="B138" s="6" t="s">
        <v>595</v>
      </c>
      <c r="C138" s="6" t="s">
        <v>37</v>
      </c>
      <c r="D138" s="6" t="s">
        <v>1030</v>
      </c>
      <c r="E138" s="6" t="s">
        <v>1031</v>
      </c>
      <c r="F138" s="6" t="s">
        <v>1032</v>
      </c>
      <c r="G138" s="6" t="s">
        <v>599</v>
      </c>
      <c r="H138" s="6" t="s">
        <v>376</v>
      </c>
      <c r="I138" s="6" t="s">
        <v>376</v>
      </c>
      <c r="J138" s="6" t="s">
        <v>221</v>
      </c>
    </row>
    <row r="139" spans="1:10">
      <c r="A139" s="6">
        <v>138</v>
      </c>
      <c r="B139" s="6" t="s">
        <v>595</v>
      </c>
      <c r="C139" s="6" t="s">
        <v>37</v>
      </c>
      <c r="D139" s="6" t="s">
        <v>1033</v>
      </c>
      <c r="E139" s="6" t="s">
        <v>1034</v>
      </c>
      <c r="F139" s="6" t="s">
        <v>1035</v>
      </c>
      <c r="G139" s="6" t="s">
        <v>672</v>
      </c>
      <c r="H139" s="6" t="s">
        <v>376</v>
      </c>
      <c r="I139" s="6" t="s">
        <v>376</v>
      </c>
      <c r="J139" s="6" t="s">
        <v>221</v>
      </c>
    </row>
    <row r="140" spans="1:10">
      <c r="A140" s="6">
        <v>139</v>
      </c>
      <c r="B140" s="6" t="s">
        <v>595</v>
      </c>
      <c r="C140" s="6" t="s">
        <v>37</v>
      </c>
      <c r="D140" s="6" t="s">
        <v>1036</v>
      </c>
      <c r="E140" s="6" t="s">
        <v>1037</v>
      </c>
      <c r="F140" s="6" t="s">
        <v>1038</v>
      </c>
      <c r="G140" s="6" t="s">
        <v>950</v>
      </c>
      <c r="H140" s="6" t="s">
        <v>376</v>
      </c>
      <c r="I140" s="6" t="s">
        <v>376</v>
      </c>
      <c r="J140" s="6" t="s">
        <v>221</v>
      </c>
    </row>
    <row r="141" spans="1:10">
      <c r="A141" s="6">
        <v>140</v>
      </c>
      <c r="B141" s="6" t="s">
        <v>595</v>
      </c>
      <c r="C141" s="6" t="s">
        <v>37</v>
      </c>
      <c r="D141" s="6" t="s">
        <v>1039</v>
      </c>
      <c r="E141" s="6" t="s">
        <v>1040</v>
      </c>
      <c r="F141" s="6" t="s">
        <v>1041</v>
      </c>
      <c r="G141" s="6" t="s">
        <v>979</v>
      </c>
      <c r="H141" s="6" t="s">
        <v>376</v>
      </c>
      <c r="I141" s="6" t="s">
        <v>376</v>
      </c>
      <c r="J141" s="6" t="s">
        <v>221</v>
      </c>
    </row>
    <row r="142" spans="1:10">
      <c r="A142" s="6">
        <v>141</v>
      </c>
      <c r="B142" s="6" t="s">
        <v>595</v>
      </c>
      <c r="C142" s="6" t="s">
        <v>37</v>
      </c>
      <c r="D142" s="6" t="s">
        <v>1042</v>
      </c>
      <c r="E142" s="6" t="s">
        <v>1043</v>
      </c>
      <c r="F142" s="6" t="s">
        <v>1044</v>
      </c>
      <c r="G142" s="6" t="s">
        <v>940</v>
      </c>
      <c r="H142" s="6" t="s">
        <v>376</v>
      </c>
      <c r="I142" s="6" t="s">
        <v>376</v>
      </c>
      <c r="J142" s="6" t="s">
        <v>221</v>
      </c>
    </row>
    <row r="143" spans="1:10">
      <c r="A143" s="6">
        <v>142</v>
      </c>
      <c r="B143" s="6" t="s">
        <v>595</v>
      </c>
      <c r="C143" s="6" t="s">
        <v>37</v>
      </c>
      <c r="D143" s="6" t="s">
        <v>1045</v>
      </c>
      <c r="E143" s="6" t="s">
        <v>1046</v>
      </c>
      <c r="F143" s="6" t="s">
        <v>1047</v>
      </c>
      <c r="G143" s="6" t="s">
        <v>1048</v>
      </c>
      <c r="H143" s="6" t="s">
        <v>376</v>
      </c>
      <c r="I143" s="6" t="s">
        <v>376</v>
      </c>
      <c r="J143" s="6" t="s">
        <v>221</v>
      </c>
    </row>
    <row r="144" spans="1:10">
      <c r="A144" s="6">
        <v>143</v>
      </c>
      <c r="B144" s="6" t="s">
        <v>595</v>
      </c>
      <c r="C144" s="6" t="s">
        <v>37</v>
      </c>
      <c r="D144" s="6" t="s">
        <v>3045</v>
      </c>
      <c r="E144" s="6" t="s">
        <v>3046</v>
      </c>
      <c r="F144" s="6" t="s">
        <v>3047</v>
      </c>
      <c r="G144" s="6" t="s">
        <v>1408</v>
      </c>
      <c r="H144" s="6" t="s">
        <v>376</v>
      </c>
      <c r="I144" s="6" t="s">
        <v>376</v>
      </c>
      <c r="J144" s="6" t="s">
        <v>221</v>
      </c>
    </row>
    <row r="145" spans="1:10">
      <c r="A145" s="6">
        <v>144</v>
      </c>
      <c r="B145" s="6" t="s">
        <v>595</v>
      </c>
      <c r="C145" s="6" t="s">
        <v>37</v>
      </c>
      <c r="D145" s="6" t="s">
        <v>1049</v>
      </c>
      <c r="E145" s="6" t="s">
        <v>1050</v>
      </c>
      <c r="F145" s="6" t="s">
        <v>1051</v>
      </c>
      <c r="G145" s="6" t="s">
        <v>1052</v>
      </c>
      <c r="H145" s="6" t="s">
        <v>376</v>
      </c>
      <c r="I145" s="6" t="s">
        <v>376</v>
      </c>
      <c r="J145" s="6" t="s">
        <v>221</v>
      </c>
    </row>
    <row r="146" spans="1:10">
      <c r="A146" s="6">
        <v>145</v>
      </c>
      <c r="B146" s="6" t="s">
        <v>595</v>
      </c>
      <c r="C146" s="6" t="s">
        <v>37</v>
      </c>
      <c r="D146" s="6" t="s">
        <v>1053</v>
      </c>
      <c r="E146" s="6" t="s">
        <v>1054</v>
      </c>
      <c r="F146" s="6" t="s">
        <v>1055</v>
      </c>
      <c r="G146" s="6" t="s">
        <v>817</v>
      </c>
      <c r="H146" s="6" t="s">
        <v>376</v>
      </c>
      <c r="I146" s="6" t="s">
        <v>376</v>
      </c>
      <c r="J146" s="6" t="s">
        <v>221</v>
      </c>
    </row>
    <row r="147" spans="1:10">
      <c r="A147" s="6">
        <v>146</v>
      </c>
      <c r="B147" s="6" t="s">
        <v>595</v>
      </c>
      <c r="C147" s="6" t="s">
        <v>37</v>
      </c>
      <c r="D147" s="6" t="s">
        <v>1056</v>
      </c>
      <c r="E147" s="6" t="s">
        <v>1057</v>
      </c>
      <c r="F147" s="6" t="s">
        <v>1058</v>
      </c>
      <c r="G147" s="6" t="s">
        <v>647</v>
      </c>
      <c r="H147" s="6" t="s">
        <v>376</v>
      </c>
      <c r="I147" s="6" t="s">
        <v>376</v>
      </c>
      <c r="J147" s="6" t="s">
        <v>221</v>
      </c>
    </row>
    <row r="148" spans="1:10">
      <c r="A148" s="6">
        <v>147</v>
      </c>
      <c r="B148" s="6" t="s">
        <v>595</v>
      </c>
      <c r="C148" s="6" t="s">
        <v>37</v>
      </c>
      <c r="D148" s="6" t="s">
        <v>1059</v>
      </c>
      <c r="E148" s="6" t="s">
        <v>1060</v>
      </c>
      <c r="F148" s="6" t="s">
        <v>1061</v>
      </c>
      <c r="G148" s="6" t="s">
        <v>1048</v>
      </c>
      <c r="H148" s="6" t="s">
        <v>376</v>
      </c>
      <c r="I148" s="6" t="s">
        <v>376</v>
      </c>
      <c r="J148" s="6" t="s">
        <v>221</v>
      </c>
    </row>
    <row r="149" spans="1:10">
      <c r="A149" s="6">
        <v>148</v>
      </c>
      <c r="B149" s="6" t="s">
        <v>595</v>
      </c>
      <c r="C149" s="6" t="s">
        <v>37</v>
      </c>
      <c r="D149" s="6" t="s">
        <v>1062</v>
      </c>
      <c r="E149" s="6" t="s">
        <v>1063</v>
      </c>
      <c r="F149" s="6" t="s">
        <v>1064</v>
      </c>
      <c r="G149" s="6" t="s">
        <v>647</v>
      </c>
      <c r="H149" s="6" t="s">
        <v>376</v>
      </c>
      <c r="I149" s="6" t="s">
        <v>376</v>
      </c>
      <c r="J149" s="6" t="s">
        <v>221</v>
      </c>
    </row>
    <row r="150" spans="1:10">
      <c r="A150" s="6">
        <v>149</v>
      </c>
      <c r="B150" s="6" t="s">
        <v>595</v>
      </c>
      <c r="C150" s="6" t="s">
        <v>37</v>
      </c>
      <c r="D150" s="6" t="s">
        <v>1065</v>
      </c>
      <c r="E150" s="6" t="s">
        <v>1066</v>
      </c>
      <c r="F150" s="6" t="s">
        <v>1067</v>
      </c>
      <c r="G150" s="6" t="s">
        <v>618</v>
      </c>
      <c r="H150" s="6" t="s">
        <v>376</v>
      </c>
      <c r="I150" s="6" t="s">
        <v>376</v>
      </c>
      <c r="J150" s="6" t="s">
        <v>221</v>
      </c>
    </row>
    <row r="151" spans="1:10">
      <c r="A151" s="6">
        <v>150</v>
      </c>
      <c r="B151" s="6" t="s">
        <v>595</v>
      </c>
      <c r="C151" s="6" t="s">
        <v>37</v>
      </c>
      <c r="D151" s="6" t="s">
        <v>1068</v>
      </c>
      <c r="E151" s="6" t="s">
        <v>1069</v>
      </c>
      <c r="F151" s="6" t="s">
        <v>1070</v>
      </c>
      <c r="G151" s="6" t="s">
        <v>821</v>
      </c>
      <c r="H151" s="6" t="s">
        <v>376</v>
      </c>
      <c r="I151" s="6" t="s">
        <v>376</v>
      </c>
      <c r="J151" s="6" t="s">
        <v>221</v>
      </c>
    </row>
    <row r="152" spans="1:10">
      <c r="A152" s="6">
        <v>151</v>
      </c>
      <c r="B152" s="6" t="s">
        <v>595</v>
      </c>
      <c r="C152" s="6" t="s">
        <v>37</v>
      </c>
      <c r="D152" s="6" t="s">
        <v>1071</v>
      </c>
      <c r="E152" s="6" t="s">
        <v>1072</v>
      </c>
      <c r="F152" s="6" t="s">
        <v>1073</v>
      </c>
      <c r="G152" s="6" t="s">
        <v>651</v>
      </c>
      <c r="H152" s="6" t="s">
        <v>376</v>
      </c>
      <c r="I152" s="6" t="s">
        <v>376</v>
      </c>
      <c r="J152" s="6" t="s">
        <v>221</v>
      </c>
    </row>
    <row r="153" spans="1:10">
      <c r="A153" s="6">
        <v>152</v>
      </c>
      <c r="B153" s="6" t="s">
        <v>595</v>
      </c>
      <c r="C153" s="6" t="s">
        <v>37</v>
      </c>
      <c r="D153" s="6" t="s">
        <v>1074</v>
      </c>
      <c r="E153" s="6" t="s">
        <v>1075</v>
      </c>
      <c r="F153" s="6" t="s">
        <v>1076</v>
      </c>
      <c r="G153" s="6" t="s">
        <v>1048</v>
      </c>
      <c r="H153" s="6" t="s">
        <v>376</v>
      </c>
      <c r="I153" s="6" t="s">
        <v>376</v>
      </c>
      <c r="J153" s="6" t="s">
        <v>221</v>
      </c>
    </row>
    <row r="154" spans="1:10">
      <c r="A154" s="6">
        <v>153</v>
      </c>
      <c r="B154" s="6" t="s">
        <v>595</v>
      </c>
      <c r="C154" s="6" t="s">
        <v>37</v>
      </c>
      <c r="D154" s="6" t="s">
        <v>1077</v>
      </c>
      <c r="E154" s="6" t="s">
        <v>1078</v>
      </c>
      <c r="F154" s="6" t="s">
        <v>1079</v>
      </c>
      <c r="G154" s="6" t="s">
        <v>825</v>
      </c>
      <c r="H154" s="6" t="s">
        <v>376</v>
      </c>
      <c r="I154" s="6" t="s">
        <v>376</v>
      </c>
      <c r="J154" s="6" t="s">
        <v>221</v>
      </c>
    </row>
    <row r="155" spans="1:10">
      <c r="A155" s="6">
        <v>154</v>
      </c>
      <c r="B155" s="6" t="s">
        <v>595</v>
      </c>
      <c r="C155" s="6" t="s">
        <v>37</v>
      </c>
      <c r="D155" s="6" t="s">
        <v>1080</v>
      </c>
      <c r="E155" s="6" t="s">
        <v>1081</v>
      </c>
      <c r="F155" s="6" t="s">
        <v>1082</v>
      </c>
      <c r="G155" s="6" t="s">
        <v>1083</v>
      </c>
      <c r="H155" s="6" t="s">
        <v>376</v>
      </c>
      <c r="I155" s="6" t="s">
        <v>376</v>
      </c>
      <c r="J155" s="6" t="s">
        <v>221</v>
      </c>
    </row>
    <row r="156" spans="1:10">
      <c r="A156" s="6">
        <v>155</v>
      </c>
      <c r="B156" s="6" t="s">
        <v>595</v>
      </c>
      <c r="C156" s="6" t="s">
        <v>37</v>
      </c>
      <c r="D156" s="6" t="s">
        <v>1084</v>
      </c>
      <c r="E156" s="6" t="s">
        <v>1085</v>
      </c>
      <c r="F156" s="6" t="s">
        <v>1086</v>
      </c>
      <c r="G156" s="6" t="s">
        <v>1083</v>
      </c>
      <c r="H156" s="6" t="s">
        <v>376</v>
      </c>
      <c r="I156" s="6" t="s">
        <v>376</v>
      </c>
      <c r="J156" s="6" t="s">
        <v>221</v>
      </c>
    </row>
    <row r="157" spans="1:10">
      <c r="A157" s="6">
        <v>156</v>
      </c>
      <c r="B157" s="6" t="s">
        <v>595</v>
      </c>
      <c r="C157" s="6" t="s">
        <v>37</v>
      </c>
      <c r="D157" s="6" t="s">
        <v>1087</v>
      </c>
      <c r="E157" s="6" t="s">
        <v>1088</v>
      </c>
      <c r="F157" s="6" t="s">
        <v>1089</v>
      </c>
      <c r="G157" s="6" t="s">
        <v>1083</v>
      </c>
      <c r="H157" s="6" t="s">
        <v>376</v>
      </c>
      <c r="I157" s="6" t="s">
        <v>376</v>
      </c>
      <c r="J157" s="6" t="s">
        <v>221</v>
      </c>
    </row>
    <row r="158" spans="1:10">
      <c r="A158" s="6">
        <v>157</v>
      </c>
      <c r="B158" s="6" t="s">
        <v>595</v>
      </c>
      <c r="C158" s="6" t="s">
        <v>37</v>
      </c>
      <c r="D158" s="6" t="s">
        <v>1090</v>
      </c>
      <c r="E158" s="6" t="s">
        <v>1091</v>
      </c>
      <c r="F158" s="6" t="s">
        <v>1092</v>
      </c>
      <c r="G158" s="6" t="s">
        <v>1083</v>
      </c>
      <c r="H158" s="6" t="s">
        <v>376</v>
      </c>
      <c r="I158" s="6" t="s">
        <v>376</v>
      </c>
      <c r="J158" s="6" t="s">
        <v>221</v>
      </c>
    </row>
    <row r="159" spans="1:10">
      <c r="A159" s="6">
        <v>158</v>
      </c>
      <c r="B159" s="6" t="s">
        <v>595</v>
      </c>
      <c r="C159" s="6" t="s">
        <v>37</v>
      </c>
      <c r="D159" s="6" t="s">
        <v>1093</v>
      </c>
      <c r="E159" s="6" t="s">
        <v>1094</v>
      </c>
      <c r="F159" s="6" t="s">
        <v>1095</v>
      </c>
      <c r="G159" s="6" t="s">
        <v>1083</v>
      </c>
      <c r="H159" s="6" t="s">
        <v>376</v>
      </c>
      <c r="I159" s="6" t="s">
        <v>376</v>
      </c>
      <c r="J159" s="6" t="s">
        <v>221</v>
      </c>
    </row>
    <row r="160" spans="1:10">
      <c r="A160" s="6">
        <v>159</v>
      </c>
      <c r="B160" s="6" t="s">
        <v>595</v>
      </c>
      <c r="C160" s="6" t="s">
        <v>37</v>
      </c>
      <c r="D160" s="6" t="s">
        <v>1096</v>
      </c>
      <c r="E160" s="6" t="s">
        <v>1097</v>
      </c>
      <c r="F160" s="6" t="s">
        <v>1098</v>
      </c>
      <c r="G160" s="6" t="s">
        <v>1083</v>
      </c>
      <c r="H160" s="6" t="s">
        <v>376</v>
      </c>
      <c r="I160" s="6" t="s">
        <v>376</v>
      </c>
      <c r="J160" s="6" t="s">
        <v>221</v>
      </c>
    </row>
    <row r="161" spans="1:10">
      <c r="A161" s="6">
        <v>160</v>
      </c>
      <c r="B161" s="6" t="s">
        <v>595</v>
      </c>
      <c r="C161" s="6" t="s">
        <v>37</v>
      </c>
      <c r="D161" s="6" t="s">
        <v>1099</v>
      </c>
      <c r="E161" s="6" t="s">
        <v>1100</v>
      </c>
      <c r="F161" s="6" t="s">
        <v>1101</v>
      </c>
      <c r="G161" s="6" t="s">
        <v>1083</v>
      </c>
      <c r="H161" s="6" t="s">
        <v>376</v>
      </c>
      <c r="I161" s="6" t="s">
        <v>376</v>
      </c>
      <c r="J161" s="6" t="s">
        <v>221</v>
      </c>
    </row>
    <row r="162" spans="1:10">
      <c r="A162" s="6">
        <v>161</v>
      </c>
      <c r="B162" s="6" t="s">
        <v>595</v>
      </c>
      <c r="C162" s="6" t="s">
        <v>37</v>
      </c>
      <c r="D162" s="6" t="s">
        <v>1102</v>
      </c>
      <c r="E162" s="6" t="s">
        <v>1103</v>
      </c>
      <c r="F162" s="6" t="s">
        <v>1104</v>
      </c>
      <c r="G162" s="6" t="s">
        <v>672</v>
      </c>
      <c r="H162" s="6" t="s">
        <v>376</v>
      </c>
      <c r="I162" s="6" t="s">
        <v>376</v>
      </c>
      <c r="J162" s="6" t="s">
        <v>221</v>
      </c>
    </row>
    <row r="163" spans="1:10">
      <c r="A163" s="6">
        <v>162</v>
      </c>
      <c r="B163" s="6" t="s">
        <v>595</v>
      </c>
      <c r="C163" s="6" t="s">
        <v>37</v>
      </c>
      <c r="D163" s="6" t="s">
        <v>1105</v>
      </c>
      <c r="E163" s="6" t="s">
        <v>1106</v>
      </c>
      <c r="F163" s="6" t="s">
        <v>1107</v>
      </c>
      <c r="G163" s="6" t="s">
        <v>1083</v>
      </c>
      <c r="H163" s="6" t="s">
        <v>376</v>
      </c>
      <c r="I163" s="6" t="s">
        <v>376</v>
      </c>
      <c r="J163" s="6" t="s">
        <v>221</v>
      </c>
    </row>
    <row r="164" spans="1:10">
      <c r="A164" s="6">
        <v>163</v>
      </c>
      <c r="B164" s="6" t="s">
        <v>595</v>
      </c>
      <c r="C164" s="6" t="s">
        <v>37</v>
      </c>
      <c r="D164" s="6" t="s">
        <v>1108</v>
      </c>
      <c r="E164" s="6" t="s">
        <v>1109</v>
      </c>
      <c r="F164" s="6" t="s">
        <v>1110</v>
      </c>
      <c r="G164" s="6" t="s">
        <v>1083</v>
      </c>
      <c r="H164" s="6" t="s">
        <v>376</v>
      </c>
      <c r="I164" s="6" t="s">
        <v>376</v>
      </c>
      <c r="J164" s="6" t="s">
        <v>221</v>
      </c>
    </row>
    <row r="165" spans="1:10">
      <c r="A165" s="6">
        <v>164</v>
      </c>
      <c r="B165" s="6" t="s">
        <v>595</v>
      </c>
      <c r="C165" s="6" t="s">
        <v>37</v>
      </c>
      <c r="D165" s="6" t="s">
        <v>1111</v>
      </c>
      <c r="E165" s="6" t="s">
        <v>1112</v>
      </c>
      <c r="F165" s="6" t="s">
        <v>1113</v>
      </c>
      <c r="G165" s="6" t="s">
        <v>1114</v>
      </c>
      <c r="H165" s="6" t="s">
        <v>376</v>
      </c>
      <c r="I165" s="6" t="s">
        <v>376</v>
      </c>
      <c r="J165" s="6" t="s">
        <v>221</v>
      </c>
    </row>
    <row r="166" spans="1:10">
      <c r="A166" s="6">
        <v>165</v>
      </c>
      <c r="B166" s="6" t="s">
        <v>595</v>
      </c>
      <c r="C166" s="6" t="s">
        <v>37</v>
      </c>
      <c r="D166" s="6" t="s">
        <v>1115</v>
      </c>
      <c r="E166" s="6" t="s">
        <v>1116</v>
      </c>
      <c r="F166" s="6" t="s">
        <v>1117</v>
      </c>
      <c r="G166" s="6" t="s">
        <v>1083</v>
      </c>
      <c r="H166" s="6" t="s">
        <v>376</v>
      </c>
      <c r="I166" s="6" t="s">
        <v>376</v>
      </c>
      <c r="J166" s="6" t="s">
        <v>221</v>
      </c>
    </row>
    <row r="167" spans="1:10">
      <c r="A167" s="6">
        <v>166</v>
      </c>
      <c r="B167" s="6" t="s">
        <v>595</v>
      </c>
      <c r="C167" s="6" t="s">
        <v>37</v>
      </c>
      <c r="D167" s="6" t="s">
        <v>1118</v>
      </c>
      <c r="E167" s="6" t="s">
        <v>1119</v>
      </c>
      <c r="F167" s="6" t="s">
        <v>1120</v>
      </c>
      <c r="G167" s="6" t="s">
        <v>1083</v>
      </c>
      <c r="H167" s="6" t="s">
        <v>376</v>
      </c>
      <c r="I167" s="6" t="s">
        <v>376</v>
      </c>
      <c r="J167" s="6" t="s">
        <v>221</v>
      </c>
    </row>
    <row r="168" spans="1:10">
      <c r="A168" s="6">
        <v>167</v>
      </c>
      <c r="B168" s="6" t="s">
        <v>595</v>
      </c>
      <c r="C168" s="6" t="s">
        <v>37</v>
      </c>
      <c r="D168" s="6" t="s">
        <v>1121</v>
      </c>
      <c r="E168" s="6" t="s">
        <v>1122</v>
      </c>
      <c r="F168" s="6" t="s">
        <v>1123</v>
      </c>
      <c r="G168" s="6" t="s">
        <v>1083</v>
      </c>
      <c r="H168" s="6" t="s">
        <v>376</v>
      </c>
      <c r="I168" s="6" t="s">
        <v>376</v>
      </c>
      <c r="J168" s="6" t="s">
        <v>221</v>
      </c>
    </row>
    <row r="169" spans="1:10">
      <c r="A169" s="6">
        <v>168</v>
      </c>
      <c r="B169" s="6" t="s">
        <v>595</v>
      </c>
      <c r="C169" s="6" t="s">
        <v>37</v>
      </c>
      <c r="D169" s="6" t="s">
        <v>3048</v>
      </c>
      <c r="E169" s="6" t="s">
        <v>3049</v>
      </c>
      <c r="F169" s="6" t="s">
        <v>3050</v>
      </c>
      <c r="G169" s="6" t="s">
        <v>1687</v>
      </c>
      <c r="H169" s="6" t="s">
        <v>376</v>
      </c>
      <c r="I169" s="6" t="s">
        <v>376</v>
      </c>
      <c r="J169" s="6" t="s">
        <v>221</v>
      </c>
    </row>
    <row r="170" spans="1:10">
      <c r="A170" s="6">
        <v>169</v>
      </c>
      <c r="B170" s="6" t="s">
        <v>595</v>
      </c>
      <c r="C170" s="6" t="s">
        <v>37</v>
      </c>
      <c r="D170" s="6" t="s">
        <v>1124</v>
      </c>
      <c r="E170" s="6" t="s">
        <v>1125</v>
      </c>
      <c r="F170" s="6" t="s">
        <v>1126</v>
      </c>
      <c r="G170" s="6" t="s">
        <v>1127</v>
      </c>
      <c r="H170" s="6" t="s">
        <v>376</v>
      </c>
      <c r="I170" s="6" t="s">
        <v>376</v>
      </c>
      <c r="J170" s="6" t="s">
        <v>221</v>
      </c>
    </row>
    <row r="171" spans="1:10">
      <c r="A171" s="6">
        <v>170</v>
      </c>
      <c r="B171" s="6" t="s">
        <v>595</v>
      </c>
      <c r="C171" s="6" t="s">
        <v>37</v>
      </c>
      <c r="D171" s="6" t="s">
        <v>3051</v>
      </c>
      <c r="E171" s="6" t="s">
        <v>3052</v>
      </c>
      <c r="F171" s="6" t="s">
        <v>3053</v>
      </c>
      <c r="G171" s="6" t="s">
        <v>799</v>
      </c>
      <c r="H171" s="6" t="s">
        <v>376</v>
      </c>
      <c r="I171" s="6" t="s">
        <v>376</v>
      </c>
      <c r="J171" s="6" t="s">
        <v>221</v>
      </c>
    </row>
    <row r="172" spans="1:10">
      <c r="A172" s="6">
        <v>171</v>
      </c>
      <c r="B172" s="6" t="s">
        <v>595</v>
      </c>
      <c r="C172" s="6" t="s">
        <v>37</v>
      </c>
      <c r="D172" s="6" t="s">
        <v>1128</v>
      </c>
      <c r="E172" s="6" t="s">
        <v>1129</v>
      </c>
      <c r="F172" s="6" t="s">
        <v>1130</v>
      </c>
      <c r="G172" s="6" t="s">
        <v>863</v>
      </c>
      <c r="H172" s="6" t="s">
        <v>1131</v>
      </c>
      <c r="I172" s="6" t="s">
        <v>376</v>
      </c>
      <c r="J172" s="6" t="s">
        <v>221</v>
      </c>
    </row>
    <row r="173" spans="1:10">
      <c r="A173" s="6">
        <v>172</v>
      </c>
      <c r="B173" s="6" t="s">
        <v>595</v>
      </c>
      <c r="C173" s="6" t="s">
        <v>37</v>
      </c>
      <c r="D173" s="6" t="s">
        <v>1132</v>
      </c>
      <c r="E173" s="6" t="s">
        <v>1133</v>
      </c>
      <c r="F173" s="6" t="s">
        <v>1134</v>
      </c>
      <c r="G173" s="6" t="s">
        <v>821</v>
      </c>
      <c r="H173" s="6" t="s">
        <v>376</v>
      </c>
      <c r="I173" s="6" t="s">
        <v>376</v>
      </c>
      <c r="J173" s="6" t="s">
        <v>221</v>
      </c>
    </row>
    <row r="174" spans="1:10">
      <c r="A174" s="6">
        <v>173</v>
      </c>
      <c r="B174" s="6" t="s">
        <v>595</v>
      </c>
      <c r="C174" s="6" t="s">
        <v>37</v>
      </c>
      <c r="D174" s="6" t="s">
        <v>1135</v>
      </c>
      <c r="E174" s="6" t="s">
        <v>1136</v>
      </c>
      <c r="F174" s="6" t="s">
        <v>1137</v>
      </c>
      <c r="G174" s="6" t="s">
        <v>940</v>
      </c>
      <c r="H174" s="6" t="s">
        <v>376</v>
      </c>
      <c r="I174" s="6" t="s">
        <v>376</v>
      </c>
      <c r="J174" s="6" t="s">
        <v>221</v>
      </c>
    </row>
    <row r="175" spans="1:10">
      <c r="A175" s="6">
        <v>174</v>
      </c>
      <c r="B175" s="6" t="s">
        <v>595</v>
      </c>
      <c r="C175" s="6" t="s">
        <v>37</v>
      </c>
      <c r="D175" s="6" t="s">
        <v>1138</v>
      </c>
      <c r="E175" s="6" t="s">
        <v>1139</v>
      </c>
      <c r="F175" s="6" t="s">
        <v>1140</v>
      </c>
      <c r="G175" s="6" t="s">
        <v>672</v>
      </c>
      <c r="H175" s="6" t="s">
        <v>376</v>
      </c>
      <c r="I175" s="6" t="s">
        <v>376</v>
      </c>
      <c r="J175" s="6" t="s">
        <v>221</v>
      </c>
    </row>
    <row r="176" spans="1:10">
      <c r="A176" s="6">
        <v>175</v>
      </c>
      <c r="B176" s="6" t="s">
        <v>595</v>
      </c>
      <c r="C176" s="6" t="s">
        <v>37</v>
      </c>
      <c r="D176" s="6" t="s">
        <v>1141</v>
      </c>
      <c r="E176" s="6" t="s">
        <v>1142</v>
      </c>
      <c r="F176" s="6" t="s">
        <v>1143</v>
      </c>
      <c r="G176" s="6" t="s">
        <v>1144</v>
      </c>
      <c r="H176" s="6" t="s">
        <v>376</v>
      </c>
      <c r="I176" s="6" t="s">
        <v>376</v>
      </c>
      <c r="J176" s="6" t="s">
        <v>221</v>
      </c>
    </row>
    <row r="177" spans="1:10">
      <c r="A177" s="6">
        <v>176</v>
      </c>
      <c r="B177" s="6" t="s">
        <v>595</v>
      </c>
      <c r="C177" s="6" t="s">
        <v>37</v>
      </c>
      <c r="D177" s="6" t="s">
        <v>1145</v>
      </c>
      <c r="E177" s="6" t="s">
        <v>1146</v>
      </c>
      <c r="F177" s="6" t="s">
        <v>1147</v>
      </c>
      <c r="G177" s="6" t="s">
        <v>825</v>
      </c>
      <c r="H177" s="6" t="s">
        <v>376</v>
      </c>
      <c r="I177" s="6" t="s">
        <v>376</v>
      </c>
      <c r="J177" s="6" t="s">
        <v>221</v>
      </c>
    </row>
    <row r="178" spans="1:10">
      <c r="A178" s="6">
        <v>177</v>
      </c>
      <c r="B178" s="6" t="s">
        <v>595</v>
      </c>
      <c r="C178" s="6" t="s">
        <v>37</v>
      </c>
      <c r="D178" s="6" t="s">
        <v>1148</v>
      </c>
      <c r="E178" s="6" t="s">
        <v>1149</v>
      </c>
      <c r="F178" s="6" t="s">
        <v>1150</v>
      </c>
      <c r="G178" s="6" t="s">
        <v>665</v>
      </c>
      <c r="H178" s="6" t="s">
        <v>376</v>
      </c>
      <c r="I178" s="6" t="s">
        <v>376</v>
      </c>
      <c r="J178" s="6" t="s">
        <v>221</v>
      </c>
    </row>
    <row r="179" spans="1:10">
      <c r="A179" s="6">
        <v>178</v>
      </c>
      <c r="B179" s="6" t="s">
        <v>595</v>
      </c>
      <c r="C179" s="6" t="s">
        <v>37</v>
      </c>
      <c r="D179" s="6" t="s">
        <v>1151</v>
      </c>
      <c r="E179" s="6" t="s">
        <v>1152</v>
      </c>
      <c r="F179" s="6" t="s">
        <v>1153</v>
      </c>
      <c r="G179" s="6" t="s">
        <v>940</v>
      </c>
      <c r="H179" s="6" t="s">
        <v>376</v>
      </c>
      <c r="I179" s="6" t="s">
        <v>376</v>
      </c>
      <c r="J179" s="6" t="s">
        <v>221</v>
      </c>
    </row>
    <row r="180" spans="1:10">
      <c r="A180" s="6">
        <v>179</v>
      </c>
      <c r="B180" s="6" t="s">
        <v>595</v>
      </c>
      <c r="C180" s="6" t="s">
        <v>37</v>
      </c>
      <c r="D180" s="6" t="s">
        <v>1154</v>
      </c>
      <c r="E180" s="6" t="s">
        <v>1155</v>
      </c>
      <c r="F180" s="6" t="s">
        <v>1156</v>
      </c>
      <c r="G180" s="6" t="s">
        <v>821</v>
      </c>
      <c r="H180" s="6" t="s">
        <v>376</v>
      </c>
      <c r="I180" s="6" t="s">
        <v>376</v>
      </c>
      <c r="J180" s="6" t="s">
        <v>221</v>
      </c>
    </row>
    <row r="181" spans="1:10">
      <c r="A181" s="6">
        <v>180</v>
      </c>
      <c r="B181" s="6" t="s">
        <v>595</v>
      </c>
      <c r="C181" s="6" t="s">
        <v>37</v>
      </c>
      <c r="D181" s="6" t="s">
        <v>3054</v>
      </c>
      <c r="E181" s="6" t="s">
        <v>3055</v>
      </c>
      <c r="F181" s="6" t="s">
        <v>3056</v>
      </c>
      <c r="G181" s="6" t="s">
        <v>672</v>
      </c>
      <c r="H181" s="6" t="s">
        <v>376</v>
      </c>
      <c r="I181" s="6" t="s">
        <v>376</v>
      </c>
      <c r="J181" s="6" t="s">
        <v>221</v>
      </c>
    </row>
    <row r="182" spans="1:10">
      <c r="A182" s="6">
        <v>181</v>
      </c>
      <c r="B182" s="6" t="s">
        <v>595</v>
      </c>
      <c r="C182" s="6" t="s">
        <v>37</v>
      </c>
      <c r="D182" s="6" t="s">
        <v>1157</v>
      </c>
      <c r="E182" s="6" t="s">
        <v>1158</v>
      </c>
      <c r="F182" s="6" t="s">
        <v>1159</v>
      </c>
      <c r="G182" s="6" t="s">
        <v>940</v>
      </c>
      <c r="H182" s="6" t="s">
        <v>376</v>
      </c>
      <c r="I182" s="6" t="s">
        <v>376</v>
      </c>
      <c r="J182" s="6" t="s">
        <v>221</v>
      </c>
    </row>
    <row r="183" spans="1:10">
      <c r="A183" s="6">
        <v>182</v>
      </c>
      <c r="B183" s="6" t="s">
        <v>595</v>
      </c>
      <c r="C183" s="6" t="s">
        <v>37</v>
      </c>
      <c r="D183" s="6" t="s">
        <v>3057</v>
      </c>
      <c r="E183" s="6" t="s">
        <v>3058</v>
      </c>
      <c r="F183" s="6" t="s">
        <v>3059</v>
      </c>
      <c r="G183" s="6" t="s">
        <v>940</v>
      </c>
      <c r="H183" s="6" t="s">
        <v>376</v>
      </c>
      <c r="I183" s="6" t="s">
        <v>376</v>
      </c>
      <c r="J183" s="6" t="s">
        <v>221</v>
      </c>
    </row>
    <row r="184" spans="1:10">
      <c r="A184" s="6">
        <v>183</v>
      </c>
      <c r="B184" s="6" t="s">
        <v>595</v>
      </c>
      <c r="C184" s="6" t="s">
        <v>37</v>
      </c>
      <c r="D184" s="6" t="s">
        <v>1160</v>
      </c>
      <c r="E184" s="6" t="s">
        <v>1161</v>
      </c>
      <c r="F184" s="6" t="s">
        <v>1162</v>
      </c>
      <c r="G184" s="6" t="s">
        <v>940</v>
      </c>
      <c r="H184" s="6" t="s">
        <v>376</v>
      </c>
      <c r="I184" s="6" t="s">
        <v>376</v>
      </c>
      <c r="J184" s="6" t="s">
        <v>221</v>
      </c>
    </row>
    <row r="185" spans="1:10">
      <c r="A185" s="6">
        <v>184</v>
      </c>
      <c r="B185" s="6" t="s">
        <v>595</v>
      </c>
      <c r="C185" s="6" t="s">
        <v>37</v>
      </c>
      <c r="D185" s="6" t="s">
        <v>1163</v>
      </c>
      <c r="E185" s="6" t="s">
        <v>1164</v>
      </c>
      <c r="F185" s="6" t="s">
        <v>1165</v>
      </c>
      <c r="G185" s="6" t="s">
        <v>940</v>
      </c>
      <c r="H185" s="6" t="s">
        <v>376</v>
      </c>
      <c r="I185" s="6" t="s">
        <v>376</v>
      </c>
      <c r="J185" s="6" t="s">
        <v>221</v>
      </c>
    </row>
    <row r="186" spans="1:10">
      <c r="A186" s="6">
        <v>185</v>
      </c>
      <c r="B186" s="6" t="s">
        <v>595</v>
      </c>
      <c r="C186" s="6" t="s">
        <v>37</v>
      </c>
      <c r="D186" s="6" t="s">
        <v>1166</v>
      </c>
      <c r="E186" s="6" t="s">
        <v>1167</v>
      </c>
      <c r="F186" s="6" t="s">
        <v>1168</v>
      </c>
      <c r="G186" s="6" t="s">
        <v>825</v>
      </c>
      <c r="H186" s="6" t="s">
        <v>376</v>
      </c>
      <c r="I186" s="6" t="s">
        <v>376</v>
      </c>
      <c r="J186" s="6" t="s">
        <v>221</v>
      </c>
    </row>
    <row r="187" spans="1:10">
      <c r="A187" s="6">
        <v>186</v>
      </c>
      <c r="B187" s="6" t="s">
        <v>595</v>
      </c>
      <c r="C187" s="6" t="s">
        <v>37</v>
      </c>
      <c r="D187" s="6" t="s">
        <v>1169</v>
      </c>
      <c r="E187" s="6" t="s">
        <v>1170</v>
      </c>
      <c r="F187" s="6" t="s">
        <v>1171</v>
      </c>
      <c r="G187" s="6" t="s">
        <v>1172</v>
      </c>
      <c r="H187" s="6" t="s">
        <v>376</v>
      </c>
      <c r="I187" s="6" t="s">
        <v>376</v>
      </c>
      <c r="J187" s="6" t="s">
        <v>221</v>
      </c>
    </row>
    <row r="188" spans="1:10">
      <c r="A188" s="6">
        <v>187</v>
      </c>
      <c r="B188" s="6" t="s">
        <v>595</v>
      </c>
      <c r="C188" s="6" t="s">
        <v>37</v>
      </c>
      <c r="D188" s="6" t="s">
        <v>1173</v>
      </c>
      <c r="E188" s="6" t="s">
        <v>1174</v>
      </c>
      <c r="F188" s="6" t="s">
        <v>1175</v>
      </c>
      <c r="G188" s="6" t="s">
        <v>1144</v>
      </c>
      <c r="H188" s="6" t="s">
        <v>376</v>
      </c>
      <c r="I188" s="6" t="s">
        <v>376</v>
      </c>
      <c r="J188" s="6" t="s">
        <v>221</v>
      </c>
    </row>
    <row r="189" spans="1:10">
      <c r="A189" s="6">
        <v>188</v>
      </c>
      <c r="B189" s="6" t="s">
        <v>595</v>
      </c>
      <c r="C189" s="6" t="s">
        <v>37</v>
      </c>
      <c r="D189" s="6" t="s">
        <v>1176</v>
      </c>
      <c r="E189" s="6" t="s">
        <v>1177</v>
      </c>
      <c r="F189" s="6" t="s">
        <v>1178</v>
      </c>
      <c r="G189" s="6" t="s">
        <v>825</v>
      </c>
      <c r="H189" s="6" t="s">
        <v>376</v>
      </c>
      <c r="I189" s="6" t="s">
        <v>376</v>
      </c>
      <c r="J189" s="6" t="s">
        <v>221</v>
      </c>
    </row>
    <row r="190" spans="1:10">
      <c r="A190" s="6">
        <v>189</v>
      </c>
      <c r="B190" s="6" t="s">
        <v>595</v>
      </c>
      <c r="C190" s="6" t="s">
        <v>37</v>
      </c>
      <c r="D190" s="6" t="s">
        <v>1179</v>
      </c>
      <c r="E190" s="6" t="s">
        <v>1180</v>
      </c>
      <c r="F190" s="6" t="s">
        <v>1181</v>
      </c>
      <c r="G190" s="6" t="s">
        <v>817</v>
      </c>
      <c r="H190" s="6" t="s">
        <v>376</v>
      </c>
      <c r="I190" s="6" t="s">
        <v>376</v>
      </c>
      <c r="J190" s="6" t="s">
        <v>221</v>
      </c>
    </row>
    <row r="191" spans="1:10">
      <c r="A191" s="6">
        <v>190</v>
      </c>
      <c r="B191" s="6" t="s">
        <v>595</v>
      </c>
      <c r="C191" s="6" t="s">
        <v>37</v>
      </c>
      <c r="D191" s="6" t="s">
        <v>1182</v>
      </c>
      <c r="E191" s="6" t="s">
        <v>1183</v>
      </c>
      <c r="F191" s="6" t="s">
        <v>1184</v>
      </c>
      <c r="G191" s="6" t="s">
        <v>810</v>
      </c>
      <c r="H191" s="6" t="s">
        <v>376</v>
      </c>
      <c r="I191" s="6" t="s">
        <v>376</v>
      </c>
      <c r="J191" s="6" t="s">
        <v>221</v>
      </c>
    </row>
    <row r="192" spans="1:10">
      <c r="A192" s="6">
        <v>191</v>
      </c>
      <c r="B192" s="6" t="s">
        <v>595</v>
      </c>
      <c r="C192" s="6" t="s">
        <v>37</v>
      </c>
      <c r="D192" s="6" t="s">
        <v>1185</v>
      </c>
      <c r="E192" s="6" t="s">
        <v>1186</v>
      </c>
      <c r="F192" s="6" t="s">
        <v>1187</v>
      </c>
      <c r="G192" s="6" t="s">
        <v>1114</v>
      </c>
      <c r="H192" s="6" t="s">
        <v>376</v>
      </c>
      <c r="I192" s="6" t="s">
        <v>376</v>
      </c>
      <c r="J192" s="6" t="s">
        <v>221</v>
      </c>
    </row>
    <row r="193" spans="1:10">
      <c r="A193" s="6">
        <v>192</v>
      </c>
      <c r="B193" s="6" t="s">
        <v>595</v>
      </c>
      <c r="C193" s="6" t="s">
        <v>37</v>
      </c>
      <c r="D193" s="6" t="s">
        <v>1188</v>
      </c>
      <c r="E193" s="6" t="s">
        <v>1189</v>
      </c>
      <c r="F193" s="6" t="s">
        <v>1190</v>
      </c>
      <c r="G193" s="6" t="s">
        <v>825</v>
      </c>
      <c r="H193" s="6" t="s">
        <v>376</v>
      </c>
      <c r="I193" s="6" t="s">
        <v>376</v>
      </c>
      <c r="J193" s="6" t="s">
        <v>221</v>
      </c>
    </row>
    <row r="194" spans="1:10">
      <c r="A194" s="6">
        <v>193</v>
      </c>
      <c r="B194" s="6" t="s">
        <v>595</v>
      </c>
      <c r="C194" s="6" t="s">
        <v>37</v>
      </c>
      <c r="D194" s="6" t="s">
        <v>1191</v>
      </c>
      <c r="E194" s="6" t="s">
        <v>1192</v>
      </c>
      <c r="F194" s="6" t="s">
        <v>1193</v>
      </c>
      <c r="G194" s="6" t="s">
        <v>647</v>
      </c>
      <c r="H194" s="6" t="s">
        <v>376</v>
      </c>
      <c r="I194" s="6" t="s">
        <v>376</v>
      </c>
      <c r="J194" s="6" t="s">
        <v>221</v>
      </c>
    </row>
    <row r="195" spans="1:10">
      <c r="A195" s="6">
        <v>194</v>
      </c>
      <c r="B195" s="6" t="s">
        <v>595</v>
      </c>
      <c r="C195" s="6" t="s">
        <v>37</v>
      </c>
      <c r="D195" s="6" t="s">
        <v>1194</v>
      </c>
      <c r="E195" s="6" t="s">
        <v>1195</v>
      </c>
      <c r="F195" s="6" t="s">
        <v>1196</v>
      </c>
      <c r="G195" s="6" t="s">
        <v>647</v>
      </c>
      <c r="H195" s="6" t="s">
        <v>376</v>
      </c>
      <c r="I195" s="6" t="s">
        <v>376</v>
      </c>
      <c r="J195" s="6" t="s">
        <v>221</v>
      </c>
    </row>
    <row r="196" spans="1:10">
      <c r="A196" s="6">
        <v>195</v>
      </c>
      <c r="B196" s="6" t="s">
        <v>595</v>
      </c>
      <c r="C196" s="6" t="s">
        <v>37</v>
      </c>
      <c r="D196" s="6" t="s">
        <v>1197</v>
      </c>
      <c r="E196" s="6" t="s">
        <v>1198</v>
      </c>
      <c r="F196" s="6" t="s">
        <v>1199</v>
      </c>
      <c r="G196" s="6" t="s">
        <v>1083</v>
      </c>
      <c r="H196" s="6" t="s">
        <v>376</v>
      </c>
      <c r="I196" s="6" t="s">
        <v>376</v>
      </c>
      <c r="J196" s="6" t="s">
        <v>221</v>
      </c>
    </row>
    <row r="197" spans="1:10">
      <c r="A197" s="6">
        <v>196</v>
      </c>
      <c r="B197" s="6" t="s">
        <v>595</v>
      </c>
      <c r="C197" s="6" t="s">
        <v>37</v>
      </c>
      <c r="D197" s="6" t="s">
        <v>3060</v>
      </c>
      <c r="E197" s="6" t="s">
        <v>3061</v>
      </c>
      <c r="F197" s="6" t="s">
        <v>3062</v>
      </c>
      <c r="G197" s="6" t="s">
        <v>1127</v>
      </c>
      <c r="H197" s="6" t="s">
        <v>376</v>
      </c>
      <c r="I197" s="6" t="s">
        <v>376</v>
      </c>
      <c r="J197" s="6" t="s">
        <v>221</v>
      </c>
    </row>
    <row r="198" spans="1:10">
      <c r="A198" s="6">
        <v>197</v>
      </c>
      <c r="B198" s="6" t="s">
        <v>595</v>
      </c>
      <c r="C198" s="6" t="s">
        <v>37</v>
      </c>
      <c r="D198" s="6" t="s">
        <v>1200</v>
      </c>
      <c r="E198" s="6" t="s">
        <v>1201</v>
      </c>
      <c r="F198" s="6" t="s">
        <v>1202</v>
      </c>
      <c r="G198" s="6" t="s">
        <v>839</v>
      </c>
      <c r="H198" s="6" t="s">
        <v>376</v>
      </c>
      <c r="I198" s="6" t="s">
        <v>376</v>
      </c>
      <c r="J198" s="6" t="s">
        <v>221</v>
      </c>
    </row>
    <row r="199" spans="1:10">
      <c r="A199" s="6">
        <v>198</v>
      </c>
      <c r="B199" s="6" t="s">
        <v>595</v>
      </c>
      <c r="C199" s="6" t="s">
        <v>37</v>
      </c>
      <c r="D199" s="6" t="s">
        <v>1203</v>
      </c>
      <c r="E199" s="6" t="s">
        <v>1204</v>
      </c>
      <c r="F199" s="6" t="s">
        <v>1205</v>
      </c>
      <c r="G199" s="6" t="s">
        <v>1206</v>
      </c>
      <c r="H199" s="6" t="s">
        <v>376</v>
      </c>
      <c r="I199" s="6" t="s">
        <v>376</v>
      </c>
      <c r="J199" s="6" t="s">
        <v>221</v>
      </c>
    </row>
    <row r="200" spans="1:10">
      <c r="A200" s="6">
        <v>199</v>
      </c>
      <c r="B200" s="6" t="s">
        <v>595</v>
      </c>
      <c r="C200" s="6" t="s">
        <v>37</v>
      </c>
      <c r="D200" s="6" t="s">
        <v>1207</v>
      </c>
      <c r="E200" s="6" t="s">
        <v>1208</v>
      </c>
      <c r="F200" s="6" t="s">
        <v>1209</v>
      </c>
      <c r="G200" s="6" t="s">
        <v>1206</v>
      </c>
      <c r="H200" s="6" t="s">
        <v>376</v>
      </c>
      <c r="I200" s="6" t="s">
        <v>376</v>
      </c>
      <c r="J200" s="6" t="s">
        <v>221</v>
      </c>
    </row>
    <row r="201" spans="1:10">
      <c r="A201" s="6">
        <v>200</v>
      </c>
      <c r="B201" s="6" t="s">
        <v>595</v>
      </c>
      <c r="C201" s="6" t="s">
        <v>37</v>
      </c>
      <c r="D201" s="6" t="s">
        <v>1210</v>
      </c>
      <c r="E201" s="6" t="s">
        <v>1211</v>
      </c>
      <c r="F201" s="6" t="s">
        <v>1212</v>
      </c>
      <c r="G201" s="6" t="s">
        <v>1083</v>
      </c>
      <c r="H201" s="6" t="s">
        <v>376</v>
      </c>
      <c r="I201" s="6" t="s">
        <v>376</v>
      </c>
      <c r="J201" s="6" t="s">
        <v>221</v>
      </c>
    </row>
    <row r="202" spans="1:10">
      <c r="A202" s="6">
        <v>201</v>
      </c>
      <c r="B202" s="6" t="s">
        <v>595</v>
      </c>
      <c r="C202" s="6" t="s">
        <v>37</v>
      </c>
      <c r="D202" s="6" t="s">
        <v>1213</v>
      </c>
      <c r="E202" s="6" t="s">
        <v>1214</v>
      </c>
      <c r="F202" s="6" t="s">
        <v>1215</v>
      </c>
      <c r="G202" s="6" t="s">
        <v>769</v>
      </c>
      <c r="H202" s="6" t="s">
        <v>376</v>
      </c>
      <c r="I202" s="6" t="s">
        <v>376</v>
      </c>
      <c r="J202" s="6" t="s">
        <v>221</v>
      </c>
    </row>
    <row r="203" spans="1:10">
      <c r="A203" s="6">
        <v>202</v>
      </c>
      <c r="B203" s="6" t="s">
        <v>595</v>
      </c>
      <c r="C203" s="6" t="s">
        <v>37</v>
      </c>
      <c r="D203" s="6" t="s">
        <v>1216</v>
      </c>
      <c r="E203" s="6" t="s">
        <v>1217</v>
      </c>
      <c r="F203" s="6" t="s">
        <v>1218</v>
      </c>
      <c r="G203" s="6" t="s">
        <v>832</v>
      </c>
      <c r="H203" s="6" t="s">
        <v>376</v>
      </c>
      <c r="I203" s="6" t="s">
        <v>376</v>
      </c>
      <c r="J203" s="6" t="s">
        <v>221</v>
      </c>
    </row>
    <row r="204" spans="1:10">
      <c r="A204" s="6">
        <v>203</v>
      </c>
      <c r="B204" s="6" t="s">
        <v>595</v>
      </c>
      <c r="C204" s="6" t="s">
        <v>37</v>
      </c>
      <c r="D204" s="6" t="s">
        <v>1219</v>
      </c>
      <c r="E204" s="6" t="s">
        <v>1220</v>
      </c>
      <c r="F204" s="6" t="s">
        <v>1221</v>
      </c>
      <c r="G204" s="6" t="s">
        <v>1048</v>
      </c>
      <c r="H204" s="6" t="s">
        <v>376</v>
      </c>
      <c r="I204" s="6" t="s">
        <v>376</v>
      </c>
      <c r="J204" s="6" t="s">
        <v>221</v>
      </c>
    </row>
    <row r="205" spans="1:10">
      <c r="A205" s="6">
        <v>204</v>
      </c>
      <c r="B205" s="6" t="s">
        <v>595</v>
      </c>
      <c r="C205" s="6" t="s">
        <v>37</v>
      </c>
      <c r="D205" s="6" t="s">
        <v>1222</v>
      </c>
      <c r="E205" s="6" t="s">
        <v>1223</v>
      </c>
      <c r="F205" s="6" t="s">
        <v>1224</v>
      </c>
      <c r="G205" s="6" t="s">
        <v>1048</v>
      </c>
      <c r="H205" s="6" t="s">
        <v>1225</v>
      </c>
      <c r="I205" s="6" t="s">
        <v>376</v>
      </c>
      <c r="J205" s="6" t="s">
        <v>221</v>
      </c>
    </row>
    <row r="206" spans="1:10">
      <c r="A206" s="6">
        <v>205</v>
      </c>
      <c r="B206" s="6" t="s">
        <v>595</v>
      </c>
      <c r="C206" s="6" t="s">
        <v>37</v>
      </c>
      <c r="D206" s="6" t="s">
        <v>1226</v>
      </c>
      <c r="E206" s="6" t="s">
        <v>1227</v>
      </c>
      <c r="F206" s="6" t="s">
        <v>1228</v>
      </c>
      <c r="G206" s="6" t="s">
        <v>967</v>
      </c>
      <c r="H206" s="6" t="s">
        <v>376</v>
      </c>
      <c r="I206" s="6" t="s">
        <v>376</v>
      </c>
      <c r="J206" s="6" t="s">
        <v>221</v>
      </c>
    </row>
    <row r="207" spans="1:10">
      <c r="A207" s="6">
        <v>206</v>
      </c>
      <c r="B207" s="6" t="s">
        <v>595</v>
      </c>
      <c r="C207" s="6" t="s">
        <v>37</v>
      </c>
      <c r="D207" s="6" t="s">
        <v>1229</v>
      </c>
      <c r="E207" s="6" t="s">
        <v>1230</v>
      </c>
      <c r="F207" s="6" t="s">
        <v>1231</v>
      </c>
      <c r="G207" s="6" t="s">
        <v>971</v>
      </c>
      <c r="H207" s="6" t="s">
        <v>376</v>
      </c>
      <c r="I207" s="6" t="s">
        <v>376</v>
      </c>
      <c r="J207" s="6" t="s">
        <v>221</v>
      </c>
    </row>
    <row r="208" spans="1:10">
      <c r="A208" s="6">
        <v>207</v>
      </c>
      <c r="B208" s="6" t="s">
        <v>595</v>
      </c>
      <c r="C208" s="6" t="s">
        <v>37</v>
      </c>
      <c r="D208" s="6" t="s">
        <v>1232</v>
      </c>
      <c r="E208" s="6" t="s">
        <v>1233</v>
      </c>
      <c r="F208" s="6" t="s">
        <v>1234</v>
      </c>
      <c r="G208" s="6" t="s">
        <v>647</v>
      </c>
      <c r="H208" s="6" t="s">
        <v>376</v>
      </c>
      <c r="I208" s="6" t="s">
        <v>376</v>
      </c>
      <c r="J208" s="6" t="s">
        <v>221</v>
      </c>
    </row>
    <row r="209" spans="1:10">
      <c r="A209" s="6">
        <v>208</v>
      </c>
      <c r="B209" s="6" t="s">
        <v>595</v>
      </c>
      <c r="C209" s="6" t="s">
        <v>37</v>
      </c>
      <c r="D209" s="6" t="s">
        <v>1235</v>
      </c>
      <c r="E209" s="6" t="s">
        <v>1236</v>
      </c>
      <c r="F209" s="6" t="s">
        <v>1237</v>
      </c>
      <c r="G209" s="6" t="s">
        <v>647</v>
      </c>
      <c r="H209" s="6" t="s">
        <v>376</v>
      </c>
      <c r="I209" s="6" t="s">
        <v>376</v>
      </c>
      <c r="J209" s="6" t="s">
        <v>221</v>
      </c>
    </row>
    <row r="210" spans="1:10">
      <c r="A210" s="6">
        <v>209</v>
      </c>
      <c r="B210" s="6" t="s">
        <v>595</v>
      </c>
      <c r="C210" s="6" t="s">
        <v>37</v>
      </c>
      <c r="D210" s="6" t="s">
        <v>1238</v>
      </c>
      <c r="E210" s="6" t="s">
        <v>1239</v>
      </c>
      <c r="F210" s="6" t="s">
        <v>1240</v>
      </c>
      <c r="G210" s="6" t="s">
        <v>1048</v>
      </c>
      <c r="H210" s="6" t="s">
        <v>376</v>
      </c>
      <c r="I210" s="6" t="s">
        <v>376</v>
      </c>
      <c r="J210" s="6" t="s">
        <v>221</v>
      </c>
    </row>
    <row r="211" spans="1:10">
      <c r="A211" s="6">
        <v>210</v>
      </c>
      <c r="B211" s="6" t="s">
        <v>595</v>
      </c>
      <c r="C211" s="6" t="s">
        <v>37</v>
      </c>
      <c r="D211" s="6" t="s">
        <v>3063</v>
      </c>
      <c r="E211" s="6" t="s">
        <v>3064</v>
      </c>
      <c r="F211" s="6" t="s">
        <v>3065</v>
      </c>
      <c r="G211" s="6" t="s">
        <v>817</v>
      </c>
      <c r="H211" s="6" t="s">
        <v>376</v>
      </c>
      <c r="I211" s="6" t="s">
        <v>376</v>
      </c>
      <c r="J211" s="6" t="s">
        <v>221</v>
      </c>
    </row>
    <row r="212" spans="1:10">
      <c r="A212" s="6">
        <v>211</v>
      </c>
      <c r="B212" s="6" t="s">
        <v>595</v>
      </c>
      <c r="C212" s="6" t="s">
        <v>37</v>
      </c>
      <c r="D212" s="6" t="s">
        <v>1241</v>
      </c>
      <c r="E212" s="6" t="s">
        <v>1242</v>
      </c>
      <c r="F212" s="6" t="s">
        <v>1243</v>
      </c>
      <c r="G212" s="6" t="s">
        <v>817</v>
      </c>
      <c r="H212" s="6" t="s">
        <v>376</v>
      </c>
      <c r="I212" s="6" t="s">
        <v>376</v>
      </c>
      <c r="J212" s="6" t="s">
        <v>221</v>
      </c>
    </row>
    <row r="213" spans="1:10">
      <c r="A213" s="6">
        <v>212</v>
      </c>
      <c r="B213" s="6" t="s">
        <v>595</v>
      </c>
      <c r="C213" s="6" t="s">
        <v>37</v>
      </c>
      <c r="D213" s="6" t="s">
        <v>1244</v>
      </c>
      <c r="E213" s="6" t="s">
        <v>1245</v>
      </c>
      <c r="F213" s="6" t="s">
        <v>1246</v>
      </c>
      <c r="G213" s="6" t="s">
        <v>839</v>
      </c>
      <c r="H213" s="6" t="s">
        <v>376</v>
      </c>
      <c r="I213" s="6" t="s">
        <v>376</v>
      </c>
      <c r="J213" s="6" t="s">
        <v>221</v>
      </c>
    </row>
    <row r="214" spans="1:10">
      <c r="A214" s="6">
        <v>213</v>
      </c>
      <c r="B214" s="6" t="s">
        <v>595</v>
      </c>
      <c r="C214" s="6" t="s">
        <v>37</v>
      </c>
      <c r="D214" s="6" t="s">
        <v>1247</v>
      </c>
      <c r="E214" s="6" t="s">
        <v>1248</v>
      </c>
      <c r="F214" s="6" t="s">
        <v>1249</v>
      </c>
      <c r="G214" s="6" t="s">
        <v>1250</v>
      </c>
      <c r="H214" s="6" t="s">
        <v>376</v>
      </c>
      <c r="I214" s="6" t="s">
        <v>376</v>
      </c>
      <c r="J214" s="6" t="s">
        <v>221</v>
      </c>
    </row>
    <row r="215" spans="1:10">
      <c r="A215" s="6">
        <v>214</v>
      </c>
      <c r="B215" s="6" t="s">
        <v>595</v>
      </c>
      <c r="C215" s="6" t="s">
        <v>37</v>
      </c>
      <c r="D215" s="6" t="s">
        <v>1251</v>
      </c>
      <c r="E215" s="6" t="s">
        <v>1252</v>
      </c>
      <c r="F215" s="6" t="s">
        <v>1253</v>
      </c>
      <c r="G215" s="6" t="s">
        <v>787</v>
      </c>
      <c r="H215" s="6" t="s">
        <v>376</v>
      </c>
      <c r="I215" s="6" t="s">
        <v>376</v>
      </c>
      <c r="J215" s="6" t="s">
        <v>221</v>
      </c>
    </row>
    <row r="216" spans="1:10">
      <c r="A216" s="6">
        <v>215</v>
      </c>
      <c r="B216" s="6" t="s">
        <v>595</v>
      </c>
      <c r="C216" s="6" t="s">
        <v>37</v>
      </c>
      <c r="D216" s="6" t="s">
        <v>1254</v>
      </c>
      <c r="E216" s="6" t="s">
        <v>1255</v>
      </c>
      <c r="F216" s="6" t="s">
        <v>1256</v>
      </c>
      <c r="G216" s="6" t="s">
        <v>672</v>
      </c>
      <c r="H216" s="6" t="s">
        <v>376</v>
      </c>
      <c r="I216" s="6" t="s">
        <v>376</v>
      </c>
      <c r="J216" s="6" t="s">
        <v>221</v>
      </c>
    </row>
    <row r="217" spans="1:10">
      <c r="A217" s="6">
        <v>216</v>
      </c>
      <c r="B217" s="6" t="s">
        <v>595</v>
      </c>
      <c r="C217" s="6" t="s">
        <v>37</v>
      </c>
      <c r="D217" s="6" t="s">
        <v>1257</v>
      </c>
      <c r="E217" s="6" t="s">
        <v>1258</v>
      </c>
      <c r="F217" s="6" t="s">
        <v>1259</v>
      </c>
      <c r="G217" s="6" t="s">
        <v>672</v>
      </c>
      <c r="H217" s="6" t="s">
        <v>376</v>
      </c>
      <c r="I217" s="6" t="s">
        <v>376</v>
      </c>
      <c r="J217" s="6" t="s">
        <v>221</v>
      </c>
    </row>
    <row r="218" spans="1:10">
      <c r="A218" s="6">
        <v>217</v>
      </c>
      <c r="B218" s="6" t="s">
        <v>595</v>
      </c>
      <c r="C218" s="6" t="s">
        <v>37</v>
      </c>
      <c r="D218" s="6" t="s">
        <v>1260</v>
      </c>
      <c r="E218" s="6" t="s">
        <v>1261</v>
      </c>
      <c r="F218" s="6" t="s">
        <v>1262</v>
      </c>
      <c r="G218" s="6" t="s">
        <v>825</v>
      </c>
      <c r="H218" s="6" t="s">
        <v>1263</v>
      </c>
      <c r="I218" s="6" t="s">
        <v>376</v>
      </c>
      <c r="J218" s="6" t="s">
        <v>221</v>
      </c>
    </row>
    <row r="219" spans="1:10">
      <c r="A219" s="6">
        <v>218</v>
      </c>
      <c r="B219" s="6" t="s">
        <v>595</v>
      </c>
      <c r="C219" s="6" t="s">
        <v>37</v>
      </c>
      <c r="D219" s="6" t="s">
        <v>1264</v>
      </c>
      <c r="E219" s="6" t="s">
        <v>1265</v>
      </c>
      <c r="F219" s="6" t="s">
        <v>1266</v>
      </c>
      <c r="G219" s="6" t="s">
        <v>825</v>
      </c>
      <c r="H219" s="6" t="s">
        <v>376</v>
      </c>
      <c r="I219" s="6" t="s">
        <v>376</v>
      </c>
      <c r="J219" s="6" t="s">
        <v>221</v>
      </c>
    </row>
    <row r="220" spans="1:10">
      <c r="A220" s="6">
        <v>219</v>
      </c>
      <c r="B220" s="6" t="s">
        <v>595</v>
      </c>
      <c r="C220" s="6" t="s">
        <v>37</v>
      </c>
      <c r="D220" s="6" t="s">
        <v>652</v>
      </c>
      <c r="E220" s="6" t="s">
        <v>3066</v>
      </c>
      <c r="F220" s="6" t="s">
        <v>654</v>
      </c>
      <c r="G220" s="6" t="s">
        <v>614</v>
      </c>
      <c r="H220" s="6" t="s">
        <v>376</v>
      </c>
      <c r="I220" s="6" t="s">
        <v>376</v>
      </c>
      <c r="J220" s="6" t="s">
        <v>221</v>
      </c>
    </row>
    <row r="221" spans="1:10">
      <c r="A221" s="6">
        <v>220</v>
      </c>
      <c r="B221" s="6" t="s">
        <v>595</v>
      </c>
      <c r="C221" s="6" t="s">
        <v>37</v>
      </c>
      <c r="D221" s="6" t="s">
        <v>1267</v>
      </c>
      <c r="E221" s="6" t="s">
        <v>1268</v>
      </c>
      <c r="F221" s="6" t="s">
        <v>1269</v>
      </c>
      <c r="G221" s="6" t="s">
        <v>1270</v>
      </c>
      <c r="H221" s="6" t="s">
        <v>376</v>
      </c>
      <c r="I221" s="6" t="s">
        <v>376</v>
      </c>
      <c r="J221" s="6" t="s">
        <v>221</v>
      </c>
    </row>
    <row r="222" spans="1:10">
      <c r="A222" s="6">
        <v>221</v>
      </c>
      <c r="B222" s="6" t="s">
        <v>595</v>
      </c>
      <c r="C222" s="6" t="s">
        <v>37</v>
      </c>
      <c r="D222" s="6" t="s">
        <v>1271</v>
      </c>
      <c r="E222" s="6" t="s">
        <v>1272</v>
      </c>
      <c r="F222" s="6" t="s">
        <v>1273</v>
      </c>
      <c r="G222" s="6" t="s">
        <v>672</v>
      </c>
      <c r="H222" s="6" t="s">
        <v>376</v>
      </c>
      <c r="I222" s="6" t="s">
        <v>376</v>
      </c>
      <c r="J222" s="6" t="s">
        <v>221</v>
      </c>
    </row>
    <row r="223" spans="1:10">
      <c r="A223" s="6">
        <v>222</v>
      </c>
      <c r="B223" s="6" t="s">
        <v>595</v>
      </c>
      <c r="C223" s="6" t="s">
        <v>37</v>
      </c>
      <c r="D223" s="6" t="s">
        <v>1274</v>
      </c>
      <c r="E223" s="6" t="s">
        <v>1275</v>
      </c>
      <c r="F223" s="6" t="s">
        <v>1276</v>
      </c>
      <c r="G223" s="6" t="s">
        <v>672</v>
      </c>
      <c r="H223" s="6" t="s">
        <v>376</v>
      </c>
      <c r="I223" s="6" t="s">
        <v>376</v>
      </c>
      <c r="J223" s="6" t="s">
        <v>221</v>
      </c>
    </row>
    <row r="224" spans="1:10">
      <c r="A224" s="6">
        <v>223</v>
      </c>
      <c r="B224" s="6" t="s">
        <v>595</v>
      </c>
      <c r="C224" s="6" t="s">
        <v>37</v>
      </c>
      <c r="D224" s="6" t="s">
        <v>1277</v>
      </c>
      <c r="E224" s="6" t="s">
        <v>1278</v>
      </c>
      <c r="F224" s="6" t="s">
        <v>1279</v>
      </c>
      <c r="G224" s="6" t="s">
        <v>672</v>
      </c>
      <c r="H224" s="6" t="s">
        <v>376</v>
      </c>
      <c r="I224" s="6" t="s">
        <v>376</v>
      </c>
      <c r="J224" s="6" t="s">
        <v>221</v>
      </c>
    </row>
    <row r="225" spans="1:10">
      <c r="A225" s="6">
        <v>224</v>
      </c>
      <c r="B225" s="6" t="s">
        <v>595</v>
      </c>
      <c r="C225" s="6" t="s">
        <v>37</v>
      </c>
      <c r="D225" s="6" t="s">
        <v>1280</v>
      </c>
      <c r="E225" s="6" t="s">
        <v>1281</v>
      </c>
      <c r="F225" s="6" t="s">
        <v>1282</v>
      </c>
      <c r="G225" s="6" t="s">
        <v>1083</v>
      </c>
      <c r="H225" s="6" t="s">
        <v>376</v>
      </c>
      <c r="I225" s="6" t="s">
        <v>376</v>
      </c>
      <c r="J225" s="6" t="s">
        <v>221</v>
      </c>
    </row>
    <row r="226" spans="1:10">
      <c r="A226" s="6">
        <v>225</v>
      </c>
      <c r="B226" s="6" t="s">
        <v>595</v>
      </c>
      <c r="C226" s="6" t="s">
        <v>37</v>
      </c>
      <c r="D226" s="6" t="s">
        <v>1283</v>
      </c>
      <c r="E226" s="6" t="s">
        <v>1284</v>
      </c>
      <c r="F226" s="6" t="s">
        <v>1285</v>
      </c>
      <c r="G226" s="6" t="s">
        <v>787</v>
      </c>
      <c r="H226" s="6" t="s">
        <v>1286</v>
      </c>
      <c r="I226" s="6" t="s">
        <v>376</v>
      </c>
      <c r="J226" s="6" t="s">
        <v>221</v>
      </c>
    </row>
    <row r="227" spans="1:10">
      <c r="A227" s="6">
        <v>226</v>
      </c>
      <c r="B227" s="6" t="s">
        <v>595</v>
      </c>
      <c r="C227" s="6" t="s">
        <v>37</v>
      </c>
      <c r="D227" s="6" t="s">
        <v>1287</v>
      </c>
      <c r="E227" s="6" t="s">
        <v>1288</v>
      </c>
      <c r="F227" s="6" t="s">
        <v>1289</v>
      </c>
      <c r="G227" s="6" t="s">
        <v>1290</v>
      </c>
      <c r="H227" s="6" t="s">
        <v>376</v>
      </c>
      <c r="I227" s="6" t="s">
        <v>376</v>
      </c>
      <c r="J227" s="6" t="s">
        <v>221</v>
      </c>
    </row>
    <row r="228" spans="1:10">
      <c r="A228" s="6">
        <v>227</v>
      </c>
      <c r="B228" s="6" t="s">
        <v>595</v>
      </c>
      <c r="C228" s="6" t="s">
        <v>37</v>
      </c>
      <c r="D228" s="6" t="s">
        <v>1291</v>
      </c>
      <c r="E228" s="6" t="s">
        <v>1292</v>
      </c>
      <c r="F228" s="6" t="s">
        <v>1293</v>
      </c>
      <c r="G228" s="6" t="s">
        <v>1290</v>
      </c>
      <c r="H228" s="6" t="s">
        <v>376</v>
      </c>
      <c r="I228" s="6" t="s">
        <v>376</v>
      </c>
      <c r="J228" s="6" t="s">
        <v>221</v>
      </c>
    </row>
    <row r="229" spans="1:10">
      <c r="A229" s="6">
        <v>228</v>
      </c>
      <c r="B229" s="6" t="s">
        <v>595</v>
      </c>
      <c r="C229" s="6" t="s">
        <v>37</v>
      </c>
      <c r="D229" s="6" t="s">
        <v>1294</v>
      </c>
      <c r="E229" s="6" t="s">
        <v>1295</v>
      </c>
      <c r="F229" s="6" t="s">
        <v>1296</v>
      </c>
      <c r="G229" s="6" t="s">
        <v>1083</v>
      </c>
      <c r="H229" s="6" t="s">
        <v>376</v>
      </c>
      <c r="I229" s="6" t="s">
        <v>376</v>
      </c>
      <c r="J229" s="6" t="s">
        <v>221</v>
      </c>
    </row>
    <row r="230" spans="1:10">
      <c r="A230" s="6">
        <v>229</v>
      </c>
      <c r="B230" s="6" t="s">
        <v>595</v>
      </c>
      <c r="C230" s="6" t="s">
        <v>37</v>
      </c>
      <c r="D230" s="6" t="s">
        <v>1297</v>
      </c>
      <c r="E230" s="6" t="s">
        <v>1298</v>
      </c>
      <c r="F230" s="6" t="s">
        <v>1299</v>
      </c>
      <c r="G230" s="6" t="s">
        <v>971</v>
      </c>
      <c r="H230" s="6" t="s">
        <v>376</v>
      </c>
      <c r="I230" s="6" t="s">
        <v>376</v>
      </c>
      <c r="J230" s="6" t="s">
        <v>221</v>
      </c>
    </row>
    <row r="231" spans="1:10">
      <c r="A231" s="6">
        <v>230</v>
      </c>
      <c r="B231" s="6" t="s">
        <v>595</v>
      </c>
      <c r="C231" s="6" t="s">
        <v>37</v>
      </c>
      <c r="D231" s="6" t="s">
        <v>1300</v>
      </c>
      <c r="E231" s="6" t="s">
        <v>1301</v>
      </c>
      <c r="F231" s="6" t="s">
        <v>1302</v>
      </c>
      <c r="G231" s="6" t="s">
        <v>1083</v>
      </c>
      <c r="H231" s="6" t="s">
        <v>376</v>
      </c>
      <c r="I231" s="6" t="s">
        <v>376</v>
      </c>
      <c r="J231" s="6" t="s">
        <v>221</v>
      </c>
    </row>
    <row r="232" spans="1:10">
      <c r="A232" s="6">
        <v>231</v>
      </c>
      <c r="B232" s="6" t="s">
        <v>595</v>
      </c>
      <c r="C232" s="6" t="s">
        <v>37</v>
      </c>
      <c r="D232" s="6" t="s">
        <v>1303</v>
      </c>
      <c r="E232" s="6" t="s">
        <v>1304</v>
      </c>
      <c r="F232" s="6" t="s">
        <v>1305</v>
      </c>
      <c r="G232" s="6" t="s">
        <v>971</v>
      </c>
      <c r="H232" s="6" t="s">
        <v>376</v>
      </c>
      <c r="I232" s="6" t="s">
        <v>376</v>
      </c>
      <c r="J232" s="6" t="s">
        <v>221</v>
      </c>
    </row>
    <row r="233" spans="1:10">
      <c r="A233" s="6">
        <v>232</v>
      </c>
      <c r="B233" s="6" t="s">
        <v>595</v>
      </c>
      <c r="C233" s="6" t="s">
        <v>37</v>
      </c>
      <c r="D233" s="6" t="s">
        <v>1306</v>
      </c>
      <c r="E233" s="6" t="s">
        <v>1307</v>
      </c>
      <c r="F233" s="6" t="s">
        <v>1308</v>
      </c>
      <c r="G233" s="6" t="s">
        <v>971</v>
      </c>
      <c r="H233" s="6" t="s">
        <v>376</v>
      </c>
      <c r="I233" s="6" t="s">
        <v>376</v>
      </c>
      <c r="J233" s="6" t="s">
        <v>221</v>
      </c>
    </row>
    <row r="234" spans="1:10">
      <c r="A234" s="6">
        <v>233</v>
      </c>
      <c r="B234" s="6" t="s">
        <v>595</v>
      </c>
      <c r="C234" s="6" t="s">
        <v>37</v>
      </c>
      <c r="D234" s="6" t="s">
        <v>1309</v>
      </c>
      <c r="E234" s="6" t="s">
        <v>1310</v>
      </c>
      <c r="F234" s="6" t="s">
        <v>1311</v>
      </c>
      <c r="G234" s="6" t="s">
        <v>863</v>
      </c>
      <c r="H234" s="6" t="s">
        <v>1312</v>
      </c>
      <c r="I234" s="6" t="s">
        <v>376</v>
      </c>
      <c r="J234" s="6" t="s">
        <v>221</v>
      </c>
    </row>
    <row r="235" spans="1:10">
      <c r="A235" s="6">
        <v>234</v>
      </c>
      <c r="B235" s="6" t="s">
        <v>595</v>
      </c>
      <c r="C235" s="6" t="s">
        <v>37</v>
      </c>
      <c r="D235" s="6" t="s">
        <v>1313</v>
      </c>
      <c r="E235" s="6" t="s">
        <v>1314</v>
      </c>
      <c r="F235" s="6" t="s">
        <v>1315</v>
      </c>
      <c r="G235" s="6" t="s">
        <v>769</v>
      </c>
      <c r="H235" s="6" t="s">
        <v>376</v>
      </c>
      <c r="I235" s="6" t="s">
        <v>376</v>
      </c>
      <c r="J235" s="6" t="s">
        <v>221</v>
      </c>
    </row>
    <row r="236" spans="1:10">
      <c r="A236" s="6">
        <v>235</v>
      </c>
      <c r="B236" s="6" t="s">
        <v>595</v>
      </c>
      <c r="C236" s="6" t="s">
        <v>37</v>
      </c>
      <c r="D236" s="6" t="s">
        <v>1316</v>
      </c>
      <c r="E236" s="6" t="s">
        <v>1317</v>
      </c>
      <c r="F236" s="6" t="s">
        <v>1318</v>
      </c>
      <c r="G236" s="6" t="s">
        <v>1319</v>
      </c>
      <c r="H236" s="6" t="s">
        <v>376</v>
      </c>
      <c r="I236" s="6" t="s">
        <v>376</v>
      </c>
      <c r="J236" s="6" t="s">
        <v>221</v>
      </c>
    </row>
    <row r="237" spans="1:10">
      <c r="A237" s="6">
        <v>236</v>
      </c>
      <c r="B237" s="6" t="s">
        <v>595</v>
      </c>
      <c r="C237" s="6" t="s">
        <v>37</v>
      </c>
      <c r="D237" s="6" t="s">
        <v>1320</v>
      </c>
      <c r="E237" s="6" t="s">
        <v>1321</v>
      </c>
      <c r="F237" s="6" t="s">
        <v>1322</v>
      </c>
      <c r="G237" s="6" t="s">
        <v>787</v>
      </c>
      <c r="H237" s="6" t="s">
        <v>1323</v>
      </c>
      <c r="I237" s="6" t="s">
        <v>376</v>
      </c>
      <c r="J237" s="6" t="s">
        <v>221</v>
      </c>
    </row>
    <row r="238" spans="1:10">
      <c r="A238" s="6">
        <v>237</v>
      </c>
      <c r="B238" s="6" t="s">
        <v>595</v>
      </c>
      <c r="C238" s="6" t="s">
        <v>37</v>
      </c>
      <c r="D238" s="6" t="s">
        <v>1324</v>
      </c>
      <c r="E238" s="6" t="s">
        <v>1325</v>
      </c>
      <c r="F238" s="6" t="s">
        <v>1326</v>
      </c>
      <c r="G238" s="6" t="s">
        <v>622</v>
      </c>
      <c r="H238" s="6" t="s">
        <v>376</v>
      </c>
      <c r="I238" s="6" t="s">
        <v>376</v>
      </c>
      <c r="J238" s="6" t="s">
        <v>221</v>
      </c>
    </row>
    <row r="239" spans="1:10">
      <c r="A239" s="6">
        <v>238</v>
      </c>
      <c r="B239" s="6" t="s">
        <v>595</v>
      </c>
      <c r="C239" s="6" t="s">
        <v>37</v>
      </c>
      <c r="D239" s="6" t="s">
        <v>1327</v>
      </c>
      <c r="E239" s="6" t="s">
        <v>1328</v>
      </c>
      <c r="F239" s="6" t="s">
        <v>1329</v>
      </c>
      <c r="G239" s="6" t="s">
        <v>622</v>
      </c>
      <c r="H239" s="6" t="s">
        <v>376</v>
      </c>
      <c r="I239" s="6" t="s">
        <v>376</v>
      </c>
      <c r="J239" s="6" t="s">
        <v>221</v>
      </c>
    </row>
    <row r="240" spans="1:10">
      <c r="A240" s="6">
        <v>239</v>
      </c>
      <c r="B240" s="6" t="s">
        <v>595</v>
      </c>
      <c r="C240" s="6" t="s">
        <v>37</v>
      </c>
      <c r="D240" s="6" t="s">
        <v>1330</v>
      </c>
      <c r="E240" s="6" t="s">
        <v>1331</v>
      </c>
      <c r="F240" s="6" t="s">
        <v>782</v>
      </c>
      <c r="G240" s="6" t="s">
        <v>846</v>
      </c>
      <c r="H240" s="6" t="s">
        <v>376</v>
      </c>
      <c r="I240" s="6" t="s">
        <v>376</v>
      </c>
      <c r="J240" s="6" t="s">
        <v>221</v>
      </c>
    </row>
    <row r="241" spans="1:10">
      <c r="A241" s="6">
        <v>240</v>
      </c>
      <c r="B241" s="6" t="s">
        <v>595</v>
      </c>
      <c r="C241" s="6" t="s">
        <v>37</v>
      </c>
      <c r="D241" s="6" t="s">
        <v>1332</v>
      </c>
      <c r="E241" s="6" t="s">
        <v>1333</v>
      </c>
      <c r="F241" s="6" t="s">
        <v>1334</v>
      </c>
      <c r="G241" s="6" t="s">
        <v>1335</v>
      </c>
      <c r="H241" s="6" t="s">
        <v>376</v>
      </c>
      <c r="I241" s="6" t="s">
        <v>376</v>
      </c>
      <c r="J241" s="6" t="s">
        <v>221</v>
      </c>
    </row>
    <row r="242" spans="1:10">
      <c r="A242" s="6">
        <v>241</v>
      </c>
      <c r="B242" s="6" t="s">
        <v>595</v>
      </c>
      <c r="C242" s="6" t="s">
        <v>37</v>
      </c>
      <c r="D242" s="6" t="s">
        <v>1336</v>
      </c>
      <c r="E242" s="6" t="s">
        <v>1337</v>
      </c>
      <c r="F242" s="6" t="s">
        <v>1334</v>
      </c>
      <c r="G242" s="6" t="s">
        <v>1338</v>
      </c>
      <c r="H242" s="6" t="s">
        <v>376</v>
      </c>
      <c r="I242" s="6" t="s">
        <v>376</v>
      </c>
      <c r="J242" s="6" t="s">
        <v>221</v>
      </c>
    </row>
    <row r="243" spans="1:10">
      <c r="A243" s="6">
        <v>242</v>
      </c>
      <c r="B243" s="6" t="s">
        <v>595</v>
      </c>
      <c r="C243" s="6" t="s">
        <v>37</v>
      </c>
      <c r="D243" s="6" t="s">
        <v>1339</v>
      </c>
      <c r="E243" s="6" t="s">
        <v>1340</v>
      </c>
      <c r="F243" s="6" t="s">
        <v>1341</v>
      </c>
      <c r="G243" s="6" t="s">
        <v>607</v>
      </c>
      <c r="H243" s="6" t="s">
        <v>376</v>
      </c>
      <c r="I243" s="6" t="s">
        <v>376</v>
      </c>
      <c r="J243" s="6" t="s">
        <v>221</v>
      </c>
    </row>
    <row r="244" spans="1:10">
      <c r="A244" s="6">
        <v>243</v>
      </c>
      <c r="B244" s="6" t="s">
        <v>595</v>
      </c>
      <c r="C244" s="6" t="s">
        <v>37</v>
      </c>
      <c r="D244" s="6" t="s">
        <v>1342</v>
      </c>
      <c r="E244" s="6" t="s">
        <v>1343</v>
      </c>
      <c r="F244" s="6" t="s">
        <v>1344</v>
      </c>
      <c r="G244" s="6" t="s">
        <v>787</v>
      </c>
      <c r="H244" s="6" t="s">
        <v>376</v>
      </c>
      <c r="I244" s="6" t="s">
        <v>376</v>
      </c>
      <c r="J244" s="6" t="s">
        <v>221</v>
      </c>
    </row>
    <row r="245" spans="1:10">
      <c r="A245" s="6">
        <v>244</v>
      </c>
      <c r="B245" s="6" t="s">
        <v>595</v>
      </c>
      <c r="C245" s="6" t="s">
        <v>37</v>
      </c>
      <c r="D245" s="6" t="s">
        <v>1345</v>
      </c>
      <c r="E245" s="6" t="s">
        <v>1346</v>
      </c>
      <c r="F245" s="6" t="s">
        <v>1347</v>
      </c>
      <c r="G245" s="6" t="s">
        <v>846</v>
      </c>
      <c r="H245" s="6" t="s">
        <v>376</v>
      </c>
      <c r="I245" s="6" t="s">
        <v>376</v>
      </c>
      <c r="J245" s="6" t="s">
        <v>221</v>
      </c>
    </row>
    <row r="246" spans="1:10">
      <c r="A246" s="6">
        <v>245</v>
      </c>
      <c r="B246" s="6" t="s">
        <v>595</v>
      </c>
      <c r="C246" s="6" t="s">
        <v>37</v>
      </c>
      <c r="D246" s="6" t="s">
        <v>1348</v>
      </c>
      <c r="E246" s="6" t="s">
        <v>1349</v>
      </c>
      <c r="F246" s="6" t="s">
        <v>1350</v>
      </c>
      <c r="G246" s="6" t="s">
        <v>892</v>
      </c>
      <c r="H246" s="6" t="s">
        <v>376</v>
      </c>
      <c r="I246" s="6" t="s">
        <v>376</v>
      </c>
      <c r="J246" s="6" t="s">
        <v>221</v>
      </c>
    </row>
    <row r="247" spans="1:10">
      <c r="A247" s="6">
        <v>246</v>
      </c>
      <c r="B247" s="6" t="s">
        <v>595</v>
      </c>
      <c r="C247" s="6" t="s">
        <v>37</v>
      </c>
      <c r="D247" s="6" t="s">
        <v>1351</v>
      </c>
      <c r="E247" s="6" t="s">
        <v>1352</v>
      </c>
      <c r="F247" s="6" t="s">
        <v>1353</v>
      </c>
      <c r="G247" s="6" t="s">
        <v>832</v>
      </c>
      <c r="H247" s="6" t="s">
        <v>376</v>
      </c>
      <c r="I247" s="6" t="s">
        <v>376</v>
      </c>
      <c r="J247" s="6" t="s">
        <v>221</v>
      </c>
    </row>
    <row r="248" spans="1:10">
      <c r="A248" s="6">
        <v>247</v>
      </c>
      <c r="B248" s="6" t="s">
        <v>595</v>
      </c>
      <c r="C248" s="6" t="s">
        <v>37</v>
      </c>
      <c r="D248" s="6" t="s">
        <v>1354</v>
      </c>
      <c r="E248" s="6" t="s">
        <v>1355</v>
      </c>
      <c r="F248" s="6" t="s">
        <v>1356</v>
      </c>
      <c r="G248" s="6" t="s">
        <v>996</v>
      </c>
      <c r="H248" s="6" t="s">
        <v>376</v>
      </c>
      <c r="I248" s="6" t="s">
        <v>376</v>
      </c>
      <c r="J248" s="6" t="s">
        <v>221</v>
      </c>
    </row>
    <row r="249" spans="1:10">
      <c r="A249" s="6">
        <v>248</v>
      </c>
      <c r="B249" s="6" t="s">
        <v>595</v>
      </c>
      <c r="C249" s="6" t="s">
        <v>37</v>
      </c>
      <c r="D249" s="6" t="s">
        <v>1357</v>
      </c>
      <c r="E249" s="6" t="s">
        <v>1358</v>
      </c>
      <c r="F249" s="6" t="s">
        <v>1359</v>
      </c>
      <c r="G249" s="6" t="s">
        <v>665</v>
      </c>
      <c r="H249" s="6" t="s">
        <v>376</v>
      </c>
      <c r="I249" s="6" t="s">
        <v>376</v>
      </c>
      <c r="J249" s="6" t="s">
        <v>221</v>
      </c>
    </row>
    <row r="250" spans="1:10">
      <c r="A250" s="6">
        <v>249</v>
      </c>
      <c r="B250" s="6" t="s">
        <v>595</v>
      </c>
      <c r="C250" s="6" t="s">
        <v>37</v>
      </c>
      <c r="D250" s="6" t="s">
        <v>1360</v>
      </c>
      <c r="E250" s="6" t="s">
        <v>1361</v>
      </c>
      <c r="F250" s="6" t="s">
        <v>1362</v>
      </c>
      <c r="G250" s="6" t="s">
        <v>603</v>
      </c>
      <c r="H250" s="6" t="s">
        <v>376</v>
      </c>
      <c r="I250" s="6" t="s">
        <v>376</v>
      </c>
      <c r="J250" s="6" t="s">
        <v>221</v>
      </c>
    </row>
    <row r="251" spans="1:10">
      <c r="A251" s="6">
        <v>250</v>
      </c>
      <c r="B251" s="6" t="s">
        <v>595</v>
      </c>
      <c r="C251" s="6" t="s">
        <v>37</v>
      </c>
      <c r="D251" s="6" t="s">
        <v>1363</v>
      </c>
      <c r="E251" s="6" t="s">
        <v>1364</v>
      </c>
      <c r="F251" s="6" t="s">
        <v>629</v>
      </c>
      <c r="G251" s="6" t="s">
        <v>1365</v>
      </c>
      <c r="H251" s="6" t="s">
        <v>376</v>
      </c>
      <c r="I251" s="6" t="s">
        <v>376</v>
      </c>
      <c r="J251" s="6" t="s">
        <v>221</v>
      </c>
    </row>
    <row r="252" spans="1:10">
      <c r="A252" s="6">
        <v>251</v>
      </c>
      <c r="B252" s="6" t="s">
        <v>595</v>
      </c>
      <c r="C252" s="6" t="s">
        <v>37</v>
      </c>
      <c r="D252" s="6" t="s">
        <v>1366</v>
      </c>
      <c r="E252" s="6" t="s">
        <v>1367</v>
      </c>
      <c r="F252" s="6" t="s">
        <v>1368</v>
      </c>
      <c r="G252" s="6" t="s">
        <v>846</v>
      </c>
      <c r="H252" s="6" t="s">
        <v>376</v>
      </c>
      <c r="I252" s="6" t="s">
        <v>376</v>
      </c>
      <c r="J252" s="6" t="s">
        <v>221</v>
      </c>
    </row>
    <row r="253" spans="1:10">
      <c r="A253" s="6">
        <v>252</v>
      </c>
      <c r="B253" s="6" t="s">
        <v>595</v>
      </c>
      <c r="C253" s="6" t="s">
        <v>37</v>
      </c>
      <c r="D253" s="6" t="s">
        <v>1369</v>
      </c>
      <c r="E253" s="6" t="s">
        <v>1370</v>
      </c>
      <c r="F253" s="6" t="s">
        <v>1371</v>
      </c>
      <c r="G253" s="6" t="s">
        <v>986</v>
      </c>
      <c r="H253" s="6" t="s">
        <v>376</v>
      </c>
      <c r="I253" s="6" t="s">
        <v>376</v>
      </c>
      <c r="J253" s="6" t="s">
        <v>221</v>
      </c>
    </row>
    <row r="254" spans="1:10">
      <c r="A254" s="6">
        <v>253</v>
      </c>
      <c r="B254" s="6" t="s">
        <v>595</v>
      </c>
      <c r="C254" s="6" t="s">
        <v>37</v>
      </c>
      <c r="D254" s="6" t="s">
        <v>1372</v>
      </c>
      <c r="E254" s="6" t="s">
        <v>1373</v>
      </c>
      <c r="F254" s="6" t="s">
        <v>1374</v>
      </c>
      <c r="G254" s="6" t="s">
        <v>658</v>
      </c>
      <c r="H254" s="6" t="s">
        <v>376</v>
      </c>
      <c r="I254" s="6" t="s">
        <v>376</v>
      </c>
      <c r="J254" s="6" t="s">
        <v>221</v>
      </c>
    </row>
    <row r="255" spans="1:10">
      <c r="A255" s="6">
        <v>254</v>
      </c>
      <c r="B255" s="6" t="s">
        <v>595</v>
      </c>
      <c r="C255" s="6" t="s">
        <v>37</v>
      </c>
      <c r="D255" s="6" t="s">
        <v>1375</v>
      </c>
      <c r="E255" s="6" t="s">
        <v>1376</v>
      </c>
      <c r="F255" s="6" t="s">
        <v>1377</v>
      </c>
      <c r="G255" s="6" t="s">
        <v>618</v>
      </c>
      <c r="H255" s="6" t="s">
        <v>376</v>
      </c>
      <c r="I255" s="6" t="s">
        <v>376</v>
      </c>
      <c r="J255" s="6" t="s">
        <v>221</v>
      </c>
    </row>
    <row r="256" spans="1:10">
      <c r="A256" s="6">
        <v>255</v>
      </c>
      <c r="B256" s="6" t="s">
        <v>595</v>
      </c>
      <c r="C256" s="6" t="s">
        <v>37</v>
      </c>
      <c r="D256" s="6" t="s">
        <v>1380</v>
      </c>
      <c r="E256" s="6" t="s">
        <v>1381</v>
      </c>
      <c r="F256" s="6" t="s">
        <v>1382</v>
      </c>
      <c r="G256" s="6" t="s">
        <v>603</v>
      </c>
      <c r="H256" s="6" t="s">
        <v>376</v>
      </c>
      <c r="I256" s="6" t="s">
        <v>376</v>
      </c>
      <c r="J256" s="6" t="s">
        <v>221</v>
      </c>
    </row>
    <row r="257" spans="1:10">
      <c r="A257" s="6">
        <v>256</v>
      </c>
      <c r="B257" s="6" t="s">
        <v>595</v>
      </c>
      <c r="C257" s="6" t="s">
        <v>37</v>
      </c>
      <c r="D257" s="6" t="s">
        <v>1383</v>
      </c>
      <c r="E257" s="6" t="s">
        <v>1384</v>
      </c>
      <c r="F257" s="6" t="s">
        <v>1385</v>
      </c>
      <c r="G257" s="6" t="s">
        <v>651</v>
      </c>
      <c r="H257" s="6" t="s">
        <v>376</v>
      </c>
      <c r="I257" s="6" t="s">
        <v>376</v>
      </c>
      <c r="J257" s="6" t="s">
        <v>221</v>
      </c>
    </row>
    <row r="258" spans="1:10">
      <c r="A258" s="6">
        <v>257</v>
      </c>
      <c r="B258" s="6" t="s">
        <v>595</v>
      </c>
      <c r="C258" s="6" t="s">
        <v>37</v>
      </c>
      <c r="D258" s="6" t="s">
        <v>1386</v>
      </c>
      <c r="E258" s="6" t="s">
        <v>1387</v>
      </c>
      <c r="F258" s="6" t="s">
        <v>1388</v>
      </c>
      <c r="G258" s="6" t="s">
        <v>658</v>
      </c>
      <c r="H258" s="6" t="s">
        <v>376</v>
      </c>
      <c r="I258" s="6" t="s">
        <v>376</v>
      </c>
      <c r="J258" s="6" t="s">
        <v>221</v>
      </c>
    </row>
    <row r="259" spans="1:10">
      <c r="A259" s="6">
        <v>258</v>
      </c>
      <c r="B259" s="6" t="s">
        <v>595</v>
      </c>
      <c r="C259" s="6" t="s">
        <v>37</v>
      </c>
      <c r="D259" s="6" t="s">
        <v>1389</v>
      </c>
      <c r="E259" s="6" t="s">
        <v>1390</v>
      </c>
      <c r="F259" s="6" t="s">
        <v>1391</v>
      </c>
      <c r="G259" s="6" t="s">
        <v>622</v>
      </c>
      <c r="H259" s="6" t="s">
        <v>1392</v>
      </c>
      <c r="I259" s="6" t="s">
        <v>376</v>
      </c>
      <c r="J259" s="6" t="s">
        <v>221</v>
      </c>
    </row>
    <row r="260" spans="1:10">
      <c r="A260" s="6">
        <v>259</v>
      </c>
      <c r="B260" s="6" t="s">
        <v>595</v>
      </c>
      <c r="C260" s="6" t="s">
        <v>37</v>
      </c>
      <c r="D260" s="6" t="s">
        <v>1393</v>
      </c>
      <c r="E260" s="6" t="s">
        <v>1394</v>
      </c>
      <c r="F260" s="6" t="s">
        <v>1395</v>
      </c>
      <c r="G260" s="6" t="s">
        <v>686</v>
      </c>
      <c r="H260" s="6" t="s">
        <v>376</v>
      </c>
      <c r="I260" s="6" t="s">
        <v>376</v>
      </c>
      <c r="J260" s="6" t="s">
        <v>221</v>
      </c>
    </row>
    <row r="261" spans="1:10">
      <c r="A261" s="6">
        <v>260</v>
      </c>
      <c r="B261" s="6" t="s">
        <v>595</v>
      </c>
      <c r="C261" s="6" t="s">
        <v>37</v>
      </c>
      <c r="D261" s="6" t="s">
        <v>1396</v>
      </c>
      <c r="E261" s="6" t="s">
        <v>1397</v>
      </c>
      <c r="F261" s="6" t="s">
        <v>1398</v>
      </c>
      <c r="G261" s="6" t="s">
        <v>825</v>
      </c>
      <c r="H261" s="6" t="s">
        <v>376</v>
      </c>
      <c r="I261" s="6" t="s">
        <v>376</v>
      </c>
      <c r="J261" s="6" t="s">
        <v>221</v>
      </c>
    </row>
    <row r="262" spans="1:10">
      <c r="A262" s="6">
        <v>261</v>
      </c>
      <c r="B262" s="6" t="s">
        <v>595</v>
      </c>
      <c r="C262" s="6" t="s">
        <v>37</v>
      </c>
      <c r="D262" s="6" t="s">
        <v>1399</v>
      </c>
      <c r="E262" s="6" t="s">
        <v>1400</v>
      </c>
      <c r="F262" s="6" t="s">
        <v>1401</v>
      </c>
      <c r="G262" s="6" t="s">
        <v>658</v>
      </c>
      <c r="H262" s="6" t="s">
        <v>376</v>
      </c>
      <c r="I262" s="6" t="s">
        <v>376</v>
      </c>
      <c r="J262" s="6" t="s">
        <v>221</v>
      </c>
    </row>
    <row r="263" spans="1:10">
      <c r="A263" s="6">
        <v>262</v>
      </c>
      <c r="B263" s="6" t="s">
        <v>595</v>
      </c>
      <c r="C263" s="6" t="s">
        <v>37</v>
      </c>
      <c r="D263" s="6" t="s">
        <v>1402</v>
      </c>
      <c r="E263" s="6" t="s">
        <v>1403</v>
      </c>
      <c r="F263" s="6" t="s">
        <v>1404</v>
      </c>
      <c r="G263" s="6" t="s">
        <v>1172</v>
      </c>
      <c r="H263" s="6" t="s">
        <v>376</v>
      </c>
      <c r="I263" s="6" t="s">
        <v>376</v>
      </c>
      <c r="J263" s="6" t="s">
        <v>221</v>
      </c>
    </row>
    <row r="264" spans="1:10">
      <c r="A264" s="6">
        <v>263</v>
      </c>
      <c r="B264" s="6" t="s">
        <v>595</v>
      </c>
      <c r="C264" s="6" t="s">
        <v>37</v>
      </c>
      <c r="D264" s="6" t="s">
        <v>1405</v>
      </c>
      <c r="E264" s="6" t="s">
        <v>1406</v>
      </c>
      <c r="F264" s="6" t="s">
        <v>1407</v>
      </c>
      <c r="G264" s="6" t="s">
        <v>1408</v>
      </c>
      <c r="H264" s="6" t="s">
        <v>376</v>
      </c>
      <c r="I264" s="6" t="s">
        <v>376</v>
      </c>
      <c r="J264" s="6" t="s">
        <v>221</v>
      </c>
    </row>
    <row r="265" spans="1:10">
      <c r="A265" s="6">
        <v>264</v>
      </c>
      <c r="B265" s="6" t="s">
        <v>595</v>
      </c>
      <c r="C265" s="6" t="s">
        <v>37</v>
      </c>
      <c r="D265" s="6" t="s">
        <v>1409</v>
      </c>
      <c r="E265" s="6" t="s">
        <v>1410</v>
      </c>
      <c r="F265" s="6" t="s">
        <v>1411</v>
      </c>
      <c r="G265" s="6" t="s">
        <v>665</v>
      </c>
      <c r="H265" s="6" t="s">
        <v>1412</v>
      </c>
      <c r="I265" s="6" t="s">
        <v>376</v>
      </c>
      <c r="J265" s="6" t="s">
        <v>221</v>
      </c>
    </row>
    <row r="266" spans="1:10">
      <c r="A266" s="6">
        <v>265</v>
      </c>
      <c r="B266" s="6" t="s">
        <v>595</v>
      </c>
      <c r="C266" s="6" t="s">
        <v>37</v>
      </c>
      <c r="D266" s="6" t="s">
        <v>1413</v>
      </c>
      <c r="E266" s="6" t="s">
        <v>1414</v>
      </c>
      <c r="F266" s="6" t="s">
        <v>1415</v>
      </c>
      <c r="G266" s="6" t="s">
        <v>672</v>
      </c>
      <c r="H266" s="6" t="s">
        <v>376</v>
      </c>
      <c r="I266" s="6" t="s">
        <v>376</v>
      </c>
      <c r="J266" s="6" t="s">
        <v>221</v>
      </c>
    </row>
    <row r="267" spans="1:10">
      <c r="A267" s="6">
        <v>266</v>
      </c>
      <c r="B267" s="6" t="s">
        <v>595</v>
      </c>
      <c r="C267" s="6" t="s">
        <v>37</v>
      </c>
      <c r="D267" s="6" t="s">
        <v>1416</v>
      </c>
      <c r="E267" s="6" t="s">
        <v>1417</v>
      </c>
      <c r="F267" s="6" t="s">
        <v>1418</v>
      </c>
      <c r="G267" s="6" t="s">
        <v>839</v>
      </c>
      <c r="H267" s="6" t="s">
        <v>376</v>
      </c>
      <c r="I267" s="6" t="s">
        <v>376</v>
      </c>
      <c r="J267" s="6" t="s">
        <v>221</v>
      </c>
    </row>
    <row r="268" spans="1:10">
      <c r="A268" s="6">
        <v>267</v>
      </c>
      <c r="B268" s="6" t="s">
        <v>595</v>
      </c>
      <c r="C268" s="6" t="s">
        <v>37</v>
      </c>
      <c r="D268" s="6" t="s">
        <v>1419</v>
      </c>
      <c r="E268" s="6" t="s">
        <v>1420</v>
      </c>
      <c r="F268" s="6" t="s">
        <v>1421</v>
      </c>
      <c r="G268" s="6" t="s">
        <v>703</v>
      </c>
      <c r="H268" s="6" t="s">
        <v>376</v>
      </c>
      <c r="I268" s="6" t="s">
        <v>376</v>
      </c>
      <c r="J268" s="6" t="s">
        <v>221</v>
      </c>
    </row>
    <row r="269" spans="1:10">
      <c r="A269" s="6">
        <v>268</v>
      </c>
      <c r="B269" s="6" t="s">
        <v>595</v>
      </c>
      <c r="C269" s="6" t="s">
        <v>37</v>
      </c>
      <c r="D269" s="6" t="s">
        <v>1424</v>
      </c>
      <c r="E269" s="6" t="s">
        <v>1425</v>
      </c>
      <c r="F269" s="6" t="s">
        <v>1426</v>
      </c>
      <c r="G269" s="6" t="s">
        <v>846</v>
      </c>
      <c r="H269" s="6" t="s">
        <v>376</v>
      </c>
      <c r="I269" s="6" t="s">
        <v>3067</v>
      </c>
      <c r="J269" s="6" t="s">
        <v>221</v>
      </c>
    </row>
    <row r="270" spans="1:10">
      <c r="A270" s="6">
        <v>269</v>
      </c>
      <c r="B270" s="6" t="s">
        <v>595</v>
      </c>
      <c r="C270" s="6" t="s">
        <v>37</v>
      </c>
      <c r="D270" s="6" t="s">
        <v>1427</v>
      </c>
      <c r="E270" s="6" t="s">
        <v>1428</v>
      </c>
      <c r="F270" s="6" t="s">
        <v>1429</v>
      </c>
      <c r="G270" s="6" t="s">
        <v>622</v>
      </c>
      <c r="H270" s="6" t="s">
        <v>376</v>
      </c>
      <c r="I270" s="6" t="s">
        <v>376</v>
      </c>
      <c r="J270" s="6" t="s">
        <v>221</v>
      </c>
    </row>
    <row r="271" spans="1:10">
      <c r="A271" s="6">
        <v>270</v>
      </c>
      <c r="B271" s="6" t="s">
        <v>595</v>
      </c>
      <c r="C271" s="6" t="s">
        <v>37</v>
      </c>
      <c r="D271" s="6" t="s">
        <v>1430</v>
      </c>
      <c r="E271" s="6" t="s">
        <v>1431</v>
      </c>
      <c r="F271" s="6" t="s">
        <v>1432</v>
      </c>
      <c r="G271" s="6" t="s">
        <v>614</v>
      </c>
      <c r="H271" s="6" t="s">
        <v>376</v>
      </c>
      <c r="I271" s="6" t="s">
        <v>376</v>
      </c>
      <c r="J271" s="6" t="s">
        <v>221</v>
      </c>
    </row>
    <row r="272" spans="1:10">
      <c r="A272" s="6">
        <v>271</v>
      </c>
      <c r="B272" s="6" t="s">
        <v>595</v>
      </c>
      <c r="C272" s="6" t="s">
        <v>37</v>
      </c>
      <c r="D272" s="6" t="s">
        <v>1433</v>
      </c>
      <c r="E272" s="6" t="s">
        <v>1434</v>
      </c>
      <c r="F272" s="6" t="s">
        <v>1435</v>
      </c>
      <c r="G272" s="6" t="s">
        <v>686</v>
      </c>
      <c r="H272" s="6" t="s">
        <v>376</v>
      </c>
      <c r="I272" s="6" t="s">
        <v>376</v>
      </c>
      <c r="J272" s="6" t="s">
        <v>221</v>
      </c>
    </row>
    <row r="273" spans="1:10">
      <c r="A273" s="6">
        <v>272</v>
      </c>
      <c r="B273" s="6" t="s">
        <v>595</v>
      </c>
      <c r="C273" s="6" t="s">
        <v>37</v>
      </c>
      <c r="D273" s="6" t="s">
        <v>1436</v>
      </c>
      <c r="E273" s="6" t="s">
        <v>1437</v>
      </c>
      <c r="F273" s="6" t="s">
        <v>1438</v>
      </c>
      <c r="G273" s="6" t="s">
        <v>1083</v>
      </c>
      <c r="H273" s="6" t="s">
        <v>376</v>
      </c>
      <c r="I273" s="6" t="s">
        <v>376</v>
      </c>
      <c r="J273" s="6" t="s">
        <v>221</v>
      </c>
    </row>
    <row r="274" spans="1:10">
      <c r="A274" s="6">
        <v>273</v>
      </c>
      <c r="B274" s="6" t="s">
        <v>595</v>
      </c>
      <c r="C274" s="6" t="s">
        <v>37</v>
      </c>
      <c r="D274" s="6" t="s">
        <v>1439</v>
      </c>
      <c r="E274" s="6" t="s">
        <v>1440</v>
      </c>
      <c r="F274" s="6" t="s">
        <v>1441</v>
      </c>
      <c r="G274" s="6" t="s">
        <v>839</v>
      </c>
      <c r="H274" s="6" t="s">
        <v>376</v>
      </c>
      <c r="I274" s="6" t="s">
        <v>376</v>
      </c>
      <c r="J274" s="6" t="s">
        <v>221</v>
      </c>
    </row>
    <row r="275" spans="1:10">
      <c r="A275" s="6">
        <v>274</v>
      </c>
      <c r="B275" s="6" t="s">
        <v>595</v>
      </c>
      <c r="C275" s="6" t="s">
        <v>37</v>
      </c>
      <c r="D275" s="6" t="s">
        <v>1442</v>
      </c>
      <c r="E275" s="6" t="s">
        <v>1443</v>
      </c>
      <c r="F275" s="6" t="s">
        <v>1444</v>
      </c>
      <c r="G275" s="6" t="s">
        <v>839</v>
      </c>
      <c r="H275" s="6" t="s">
        <v>376</v>
      </c>
      <c r="I275" s="6" t="s">
        <v>376</v>
      </c>
      <c r="J275" s="6" t="s">
        <v>221</v>
      </c>
    </row>
    <row r="276" spans="1:10">
      <c r="A276" s="6">
        <v>275</v>
      </c>
      <c r="B276" s="6" t="s">
        <v>595</v>
      </c>
      <c r="C276" s="6" t="s">
        <v>37</v>
      </c>
      <c r="D276" s="6" t="s">
        <v>1445</v>
      </c>
      <c r="E276" s="6" t="s">
        <v>1446</v>
      </c>
      <c r="F276" s="6" t="s">
        <v>1447</v>
      </c>
      <c r="G276" s="6" t="s">
        <v>1006</v>
      </c>
      <c r="H276" s="6" t="s">
        <v>376</v>
      </c>
      <c r="I276" s="6" t="s">
        <v>376</v>
      </c>
      <c r="J276" s="6" t="s">
        <v>221</v>
      </c>
    </row>
    <row r="277" spans="1:10">
      <c r="A277" s="6">
        <v>276</v>
      </c>
      <c r="B277" s="6" t="s">
        <v>595</v>
      </c>
      <c r="C277" s="6" t="s">
        <v>37</v>
      </c>
      <c r="D277" s="6" t="s">
        <v>1448</v>
      </c>
      <c r="E277" s="6" t="s">
        <v>1449</v>
      </c>
      <c r="F277" s="6" t="s">
        <v>1450</v>
      </c>
      <c r="G277" s="6" t="s">
        <v>940</v>
      </c>
      <c r="H277" s="6" t="s">
        <v>376</v>
      </c>
      <c r="I277" s="6" t="s">
        <v>376</v>
      </c>
      <c r="J277" s="6" t="s">
        <v>221</v>
      </c>
    </row>
    <row r="278" spans="1:10">
      <c r="A278" s="6">
        <v>277</v>
      </c>
      <c r="B278" s="6" t="s">
        <v>595</v>
      </c>
      <c r="C278" s="6" t="s">
        <v>37</v>
      </c>
      <c r="D278" s="6" t="s">
        <v>1451</v>
      </c>
      <c r="E278" s="6" t="s">
        <v>1452</v>
      </c>
      <c r="F278" s="6" t="s">
        <v>1453</v>
      </c>
      <c r="G278" s="6" t="s">
        <v>607</v>
      </c>
      <c r="H278" s="6" t="s">
        <v>376</v>
      </c>
      <c r="I278" s="6" t="s">
        <v>376</v>
      </c>
      <c r="J278" s="6" t="s">
        <v>221</v>
      </c>
    </row>
    <row r="279" spans="1:10">
      <c r="A279" s="6">
        <v>278</v>
      </c>
      <c r="B279" s="6" t="s">
        <v>595</v>
      </c>
      <c r="C279" s="6" t="s">
        <v>37</v>
      </c>
      <c r="D279" s="6" t="s">
        <v>1454</v>
      </c>
      <c r="E279" s="6" t="s">
        <v>1455</v>
      </c>
      <c r="F279" s="6" t="s">
        <v>855</v>
      </c>
      <c r="G279" s="6" t="s">
        <v>1456</v>
      </c>
      <c r="H279" s="6" t="s">
        <v>376</v>
      </c>
      <c r="I279" s="6" t="s">
        <v>376</v>
      </c>
      <c r="J279" s="6" t="s">
        <v>221</v>
      </c>
    </row>
    <row r="280" spans="1:10">
      <c r="A280" s="6">
        <v>279</v>
      </c>
      <c r="B280" s="6" t="s">
        <v>595</v>
      </c>
      <c r="C280" s="6" t="s">
        <v>37</v>
      </c>
      <c r="D280" s="6" t="s">
        <v>1457</v>
      </c>
      <c r="E280" s="6" t="s">
        <v>1458</v>
      </c>
      <c r="F280" s="6" t="s">
        <v>1459</v>
      </c>
      <c r="G280" s="6" t="s">
        <v>892</v>
      </c>
      <c r="H280" s="6" t="s">
        <v>376</v>
      </c>
      <c r="I280" s="6" t="s">
        <v>376</v>
      </c>
      <c r="J280" s="6" t="s">
        <v>221</v>
      </c>
    </row>
    <row r="281" spans="1:10">
      <c r="A281" s="6">
        <v>280</v>
      </c>
      <c r="B281" s="6" t="s">
        <v>595</v>
      </c>
      <c r="C281" s="6" t="s">
        <v>37</v>
      </c>
      <c r="D281" s="6" t="s">
        <v>1460</v>
      </c>
      <c r="E281" s="6" t="s">
        <v>1461</v>
      </c>
      <c r="F281" s="6" t="s">
        <v>1462</v>
      </c>
      <c r="G281" s="6" t="s">
        <v>665</v>
      </c>
      <c r="H281" s="6" t="s">
        <v>376</v>
      </c>
      <c r="I281" s="6" t="s">
        <v>376</v>
      </c>
      <c r="J281" s="6" t="s">
        <v>221</v>
      </c>
    </row>
    <row r="282" spans="1:10">
      <c r="A282" s="6">
        <v>281</v>
      </c>
      <c r="B282" s="6" t="s">
        <v>595</v>
      </c>
      <c r="C282" s="6" t="s">
        <v>37</v>
      </c>
      <c r="D282" s="6" t="s">
        <v>1463</v>
      </c>
      <c r="E282" s="6" t="s">
        <v>1464</v>
      </c>
      <c r="F282" s="6" t="s">
        <v>1465</v>
      </c>
      <c r="G282" s="6" t="s">
        <v>658</v>
      </c>
      <c r="H282" s="6" t="s">
        <v>376</v>
      </c>
      <c r="I282" s="6" t="s">
        <v>376</v>
      </c>
      <c r="J282" s="6" t="s">
        <v>221</v>
      </c>
    </row>
    <row r="283" spans="1:10">
      <c r="A283" s="6">
        <v>282</v>
      </c>
      <c r="B283" s="6" t="s">
        <v>595</v>
      </c>
      <c r="C283" s="6" t="s">
        <v>37</v>
      </c>
      <c r="D283" s="6" t="s">
        <v>1466</v>
      </c>
      <c r="E283" s="6" t="s">
        <v>1467</v>
      </c>
      <c r="F283" s="6" t="s">
        <v>1468</v>
      </c>
      <c r="G283" s="6" t="s">
        <v>622</v>
      </c>
      <c r="H283" s="6" t="s">
        <v>376</v>
      </c>
      <c r="I283" s="6" t="s">
        <v>376</v>
      </c>
      <c r="J283" s="6" t="s">
        <v>221</v>
      </c>
    </row>
    <row r="284" spans="1:10">
      <c r="A284" s="6">
        <v>283</v>
      </c>
      <c r="B284" s="6" t="s">
        <v>595</v>
      </c>
      <c r="C284" s="6" t="s">
        <v>37</v>
      </c>
      <c r="D284" s="6" t="s">
        <v>1469</v>
      </c>
      <c r="E284" s="6" t="s">
        <v>1470</v>
      </c>
      <c r="F284" s="6" t="s">
        <v>1471</v>
      </c>
      <c r="G284" s="6" t="s">
        <v>1172</v>
      </c>
      <c r="H284" s="6" t="s">
        <v>376</v>
      </c>
      <c r="I284" s="6" t="s">
        <v>376</v>
      </c>
      <c r="J284" s="6" t="s">
        <v>221</v>
      </c>
    </row>
    <row r="285" spans="1:10">
      <c r="A285" s="6">
        <v>284</v>
      </c>
      <c r="B285" s="6" t="s">
        <v>595</v>
      </c>
      <c r="C285" s="6" t="s">
        <v>37</v>
      </c>
      <c r="D285" s="6" t="s">
        <v>1472</v>
      </c>
      <c r="E285" s="6" t="s">
        <v>1473</v>
      </c>
      <c r="F285" s="6" t="s">
        <v>1474</v>
      </c>
      <c r="G285" s="6" t="s">
        <v>1052</v>
      </c>
      <c r="H285" s="6" t="s">
        <v>1475</v>
      </c>
      <c r="I285" s="6" t="s">
        <v>376</v>
      </c>
      <c r="J285" s="6" t="s">
        <v>221</v>
      </c>
    </row>
    <row r="286" spans="1:10">
      <c r="A286" s="6">
        <v>285</v>
      </c>
      <c r="B286" s="6" t="s">
        <v>595</v>
      </c>
      <c r="C286" s="6" t="s">
        <v>37</v>
      </c>
      <c r="D286" s="6" t="s">
        <v>1476</v>
      </c>
      <c r="E286" s="6" t="s">
        <v>1477</v>
      </c>
      <c r="F286" s="6" t="s">
        <v>1478</v>
      </c>
      <c r="G286" s="6" t="s">
        <v>1479</v>
      </c>
      <c r="H286" s="6" t="s">
        <v>376</v>
      </c>
      <c r="I286" s="6" t="s">
        <v>376</v>
      </c>
      <c r="J286" s="6" t="s">
        <v>221</v>
      </c>
    </row>
    <row r="287" spans="1:10">
      <c r="A287" s="6">
        <v>286</v>
      </c>
      <c r="B287" s="6" t="s">
        <v>595</v>
      </c>
      <c r="C287" s="6" t="s">
        <v>37</v>
      </c>
      <c r="D287" s="6" t="s">
        <v>1480</v>
      </c>
      <c r="E287" s="6" t="s">
        <v>1481</v>
      </c>
      <c r="F287" s="6" t="s">
        <v>1482</v>
      </c>
      <c r="G287" s="6" t="s">
        <v>1483</v>
      </c>
      <c r="H287" s="6" t="s">
        <v>376</v>
      </c>
      <c r="I287" s="6" t="s">
        <v>376</v>
      </c>
      <c r="J287" s="6" t="s">
        <v>221</v>
      </c>
    </row>
    <row r="288" spans="1:10">
      <c r="A288" s="6">
        <v>287</v>
      </c>
      <c r="B288" s="6" t="s">
        <v>595</v>
      </c>
      <c r="C288" s="6" t="s">
        <v>37</v>
      </c>
      <c r="D288" s="6" t="s">
        <v>1484</v>
      </c>
      <c r="E288" s="6" t="s">
        <v>1485</v>
      </c>
      <c r="F288" s="6" t="s">
        <v>1486</v>
      </c>
      <c r="G288" s="6" t="s">
        <v>892</v>
      </c>
      <c r="H288" s="6" t="s">
        <v>376</v>
      </c>
      <c r="I288" s="6" t="s">
        <v>376</v>
      </c>
      <c r="J288" s="6" t="s">
        <v>221</v>
      </c>
    </row>
    <row r="289" spans="1:10">
      <c r="A289" s="6">
        <v>288</v>
      </c>
      <c r="B289" s="6" t="s">
        <v>595</v>
      </c>
      <c r="C289" s="6" t="s">
        <v>37</v>
      </c>
      <c r="D289" s="6" t="s">
        <v>1487</v>
      </c>
      <c r="E289" s="6" t="s">
        <v>1488</v>
      </c>
      <c r="F289" s="6" t="s">
        <v>1489</v>
      </c>
      <c r="G289" s="6" t="s">
        <v>846</v>
      </c>
      <c r="H289" s="6" t="s">
        <v>376</v>
      </c>
      <c r="I289" s="6" t="s">
        <v>376</v>
      </c>
      <c r="J289" s="6" t="s">
        <v>221</v>
      </c>
    </row>
    <row r="290" spans="1:10">
      <c r="A290" s="6">
        <v>289</v>
      </c>
      <c r="B290" s="6" t="s">
        <v>595</v>
      </c>
      <c r="C290" s="6" t="s">
        <v>37</v>
      </c>
      <c r="D290" s="6" t="s">
        <v>1490</v>
      </c>
      <c r="E290" s="6" t="s">
        <v>1491</v>
      </c>
      <c r="F290" s="6" t="s">
        <v>1492</v>
      </c>
      <c r="G290" s="6" t="s">
        <v>626</v>
      </c>
      <c r="H290" s="6" t="s">
        <v>376</v>
      </c>
      <c r="I290" s="6" t="s">
        <v>376</v>
      </c>
      <c r="J290" s="6" t="s">
        <v>221</v>
      </c>
    </row>
    <row r="291" spans="1:10">
      <c r="A291" s="6">
        <v>290</v>
      </c>
      <c r="B291" s="6" t="s">
        <v>595</v>
      </c>
      <c r="C291" s="6" t="s">
        <v>37</v>
      </c>
      <c r="D291" s="6" t="s">
        <v>1493</v>
      </c>
      <c r="E291" s="6" t="s">
        <v>1494</v>
      </c>
      <c r="F291" s="6" t="s">
        <v>1495</v>
      </c>
      <c r="G291" s="6" t="s">
        <v>703</v>
      </c>
      <c r="H291" s="6" t="s">
        <v>376</v>
      </c>
      <c r="I291" s="6" t="s">
        <v>376</v>
      </c>
      <c r="J291" s="6" t="s">
        <v>221</v>
      </c>
    </row>
    <row r="292" spans="1:10">
      <c r="A292" s="6">
        <v>291</v>
      </c>
      <c r="B292" s="6" t="s">
        <v>595</v>
      </c>
      <c r="C292" s="6" t="s">
        <v>37</v>
      </c>
      <c r="D292" s="6" t="s">
        <v>1496</v>
      </c>
      <c r="E292" s="6" t="s">
        <v>1497</v>
      </c>
      <c r="F292" s="6" t="s">
        <v>1498</v>
      </c>
      <c r="G292" s="6" t="s">
        <v>626</v>
      </c>
      <c r="H292" s="6" t="s">
        <v>376</v>
      </c>
      <c r="I292" s="6" t="s">
        <v>376</v>
      </c>
      <c r="J292" s="6" t="s">
        <v>221</v>
      </c>
    </row>
    <row r="293" spans="1:10">
      <c r="A293" s="6">
        <v>292</v>
      </c>
      <c r="B293" s="6" t="s">
        <v>595</v>
      </c>
      <c r="C293" s="6" t="s">
        <v>37</v>
      </c>
      <c r="D293" s="6" t="s">
        <v>1499</v>
      </c>
      <c r="E293" s="6" t="s">
        <v>1500</v>
      </c>
      <c r="F293" s="6" t="s">
        <v>1501</v>
      </c>
      <c r="G293" s="6" t="s">
        <v>686</v>
      </c>
      <c r="H293" s="6" t="s">
        <v>376</v>
      </c>
      <c r="I293" s="6" t="s">
        <v>376</v>
      </c>
      <c r="J293" s="6" t="s">
        <v>221</v>
      </c>
    </row>
    <row r="294" spans="1:10">
      <c r="A294" s="6">
        <v>293</v>
      </c>
      <c r="B294" s="6" t="s">
        <v>595</v>
      </c>
      <c r="C294" s="6" t="s">
        <v>37</v>
      </c>
      <c r="D294" s="6" t="s">
        <v>1502</v>
      </c>
      <c r="E294" s="6" t="s">
        <v>1503</v>
      </c>
      <c r="F294" s="6" t="s">
        <v>1504</v>
      </c>
      <c r="G294" s="6" t="s">
        <v>967</v>
      </c>
      <c r="H294" s="6" t="s">
        <v>376</v>
      </c>
      <c r="I294" s="6" t="s">
        <v>376</v>
      </c>
      <c r="J294" s="6" t="s">
        <v>221</v>
      </c>
    </row>
    <row r="295" spans="1:10">
      <c r="A295" s="6">
        <v>294</v>
      </c>
      <c r="B295" s="6" t="s">
        <v>595</v>
      </c>
      <c r="C295" s="6" t="s">
        <v>37</v>
      </c>
      <c r="D295" s="6" t="s">
        <v>1505</v>
      </c>
      <c r="E295" s="6" t="s">
        <v>1506</v>
      </c>
      <c r="F295" s="6" t="s">
        <v>1507</v>
      </c>
      <c r="G295" s="6" t="s">
        <v>622</v>
      </c>
      <c r="H295" s="6" t="s">
        <v>376</v>
      </c>
      <c r="I295" s="6" t="s">
        <v>376</v>
      </c>
      <c r="J295" s="6" t="s">
        <v>221</v>
      </c>
    </row>
    <row r="296" spans="1:10">
      <c r="A296" s="6">
        <v>295</v>
      </c>
      <c r="B296" s="6" t="s">
        <v>595</v>
      </c>
      <c r="C296" s="6" t="s">
        <v>37</v>
      </c>
      <c r="D296" s="6" t="s">
        <v>1508</v>
      </c>
      <c r="E296" s="6" t="s">
        <v>1509</v>
      </c>
      <c r="F296" s="6" t="s">
        <v>791</v>
      </c>
      <c r="G296" s="6" t="s">
        <v>665</v>
      </c>
      <c r="H296" s="6" t="s">
        <v>376</v>
      </c>
      <c r="I296" s="6" t="s">
        <v>376</v>
      </c>
      <c r="J296" s="6" t="s">
        <v>221</v>
      </c>
    </row>
    <row r="297" spans="1:10">
      <c r="A297" s="6">
        <v>296</v>
      </c>
      <c r="B297" s="6" t="s">
        <v>595</v>
      </c>
      <c r="C297" s="6" t="s">
        <v>37</v>
      </c>
      <c r="D297" s="6" t="s">
        <v>1510</v>
      </c>
      <c r="E297" s="6" t="s">
        <v>1511</v>
      </c>
      <c r="F297" s="6" t="s">
        <v>1512</v>
      </c>
      <c r="G297" s="6" t="s">
        <v>832</v>
      </c>
      <c r="H297" s="6" t="s">
        <v>376</v>
      </c>
      <c r="I297" s="6" t="s">
        <v>376</v>
      </c>
      <c r="J297" s="6" t="s">
        <v>221</v>
      </c>
    </row>
    <row r="298" spans="1:10">
      <c r="A298" s="6">
        <v>297</v>
      </c>
      <c r="B298" s="6" t="s">
        <v>595</v>
      </c>
      <c r="C298" s="6" t="s">
        <v>37</v>
      </c>
      <c r="D298" s="6" t="s">
        <v>1513</v>
      </c>
      <c r="E298" s="6" t="s">
        <v>1514</v>
      </c>
      <c r="F298" s="6" t="s">
        <v>1515</v>
      </c>
      <c r="G298" s="6" t="s">
        <v>686</v>
      </c>
      <c r="H298" s="6" t="s">
        <v>376</v>
      </c>
      <c r="I298" s="6" t="s">
        <v>376</v>
      </c>
      <c r="J298" s="6" t="s">
        <v>221</v>
      </c>
    </row>
    <row r="299" spans="1:10">
      <c r="A299" s="6">
        <v>298</v>
      </c>
      <c r="B299" s="6" t="s">
        <v>595</v>
      </c>
      <c r="C299" s="6" t="s">
        <v>37</v>
      </c>
      <c r="D299" s="6" t="s">
        <v>1516</v>
      </c>
      <c r="E299" s="6" t="s">
        <v>1517</v>
      </c>
      <c r="F299" s="6" t="s">
        <v>1518</v>
      </c>
      <c r="G299" s="6" t="s">
        <v>892</v>
      </c>
      <c r="H299" s="6" t="s">
        <v>376</v>
      </c>
      <c r="I299" s="6" t="s">
        <v>376</v>
      </c>
      <c r="J299" s="6" t="s">
        <v>221</v>
      </c>
    </row>
    <row r="300" spans="1:10">
      <c r="A300" s="6">
        <v>299</v>
      </c>
      <c r="B300" s="6" t="s">
        <v>595</v>
      </c>
      <c r="C300" s="6" t="s">
        <v>37</v>
      </c>
      <c r="D300" s="6" t="s">
        <v>1519</v>
      </c>
      <c r="E300" s="6" t="s">
        <v>1520</v>
      </c>
      <c r="F300" s="6" t="s">
        <v>1521</v>
      </c>
      <c r="G300" s="6" t="s">
        <v>614</v>
      </c>
      <c r="H300" s="6" t="s">
        <v>376</v>
      </c>
      <c r="I300" s="6" t="s">
        <v>376</v>
      </c>
      <c r="J300" s="6" t="s">
        <v>221</v>
      </c>
    </row>
    <row r="301" spans="1:10">
      <c r="A301" s="6">
        <v>300</v>
      </c>
      <c r="B301" s="6" t="s">
        <v>595</v>
      </c>
      <c r="C301" s="6" t="s">
        <v>37</v>
      </c>
      <c r="D301" s="6" t="s">
        <v>1522</v>
      </c>
      <c r="E301" s="6" t="s">
        <v>1523</v>
      </c>
      <c r="F301" s="6" t="s">
        <v>1524</v>
      </c>
      <c r="G301" s="6" t="s">
        <v>614</v>
      </c>
      <c r="H301" s="6" t="s">
        <v>376</v>
      </c>
      <c r="I301" s="6" t="s">
        <v>376</v>
      </c>
      <c r="J301" s="6" t="s">
        <v>221</v>
      </c>
    </row>
    <row r="302" spans="1:10">
      <c r="A302" s="6">
        <v>301</v>
      </c>
      <c r="B302" s="6" t="s">
        <v>595</v>
      </c>
      <c r="C302" s="6" t="s">
        <v>37</v>
      </c>
      <c r="D302" s="6" t="s">
        <v>1525</v>
      </c>
      <c r="E302" s="6" t="s">
        <v>1526</v>
      </c>
      <c r="F302" s="6" t="s">
        <v>1527</v>
      </c>
      <c r="G302" s="6" t="s">
        <v>940</v>
      </c>
      <c r="H302" s="6" t="s">
        <v>376</v>
      </c>
      <c r="I302" s="6" t="s">
        <v>376</v>
      </c>
      <c r="J302" s="6" t="s">
        <v>221</v>
      </c>
    </row>
    <row r="303" spans="1:10">
      <c r="A303" s="6">
        <v>302</v>
      </c>
      <c r="B303" s="6" t="s">
        <v>595</v>
      </c>
      <c r="C303" s="6" t="s">
        <v>37</v>
      </c>
      <c r="D303" s="6" t="s">
        <v>1528</v>
      </c>
      <c r="E303" s="6" t="s">
        <v>1529</v>
      </c>
      <c r="F303" s="6" t="s">
        <v>1530</v>
      </c>
      <c r="G303" s="6" t="s">
        <v>672</v>
      </c>
      <c r="H303" s="6" t="s">
        <v>376</v>
      </c>
      <c r="I303" s="6" t="s">
        <v>376</v>
      </c>
      <c r="J303" s="6" t="s">
        <v>221</v>
      </c>
    </row>
    <row r="304" spans="1:10">
      <c r="A304" s="6">
        <v>303</v>
      </c>
      <c r="B304" s="6" t="s">
        <v>595</v>
      </c>
      <c r="C304" s="6" t="s">
        <v>37</v>
      </c>
      <c r="D304" s="6" t="s">
        <v>1531</v>
      </c>
      <c r="E304" s="6" t="s">
        <v>1532</v>
      </c>
      <c r="F304" s="6" t="s">
        <v>1533</v>
      </c>
      <c r="G304" s="6" t="s">
        <v>614</v>
      </c>
      <c r="H304" s="6" t="s">
        <v>376</v>
      </c>
      <c r="I304" s="6" t="s">
        <v>376</v>
      </c>
      <c r="J304" s="6" t="s">
        <v>221</v>
      </c>
    </row>
    <row r="305" spans="1:10">
      <c r="A305" s="6">
        <v>304</v>
      </c>
      <c r="B305" s="6" t="s">
        <v>595</v>
      </c>
      <c r="C305" s="6" t="s">
        <v>37</v>
      </c>
      <c r="D305" s="6" t="s">
        <v>1534</v>
      </c>
      <c r="E305" s="6" t="s">
        <v>1535</v>
      </c>
      <c r="F305" s="6" t="s">
        <v>1536</v>
      </c>
      <c r="G305" s="6" t="s">
        <v>914</v>
      </c>
      <c r="H305" s="6" t="s">
        <v>376</v>
      </c>
      <c r="I305" s="6" t="s">
        <v>376</v>
      </c>
      <c r="J305" s="6" t="s">
        <v>221</v>
      </c>
    </row>
    <row r="306" spans="1:10">
      <c r="A306" s="6">
        <v>305</v>
      </c>
      <c r="B306" s="6" t="s">
        <v>595</v>
      </c>
      <c r="C306" s="6" t="s">
        <v>37</v>
      </c>
      <c r="D306" s="6" t="s">
        <v>1537</v>
      </c>
      <c r="E306" s="6" t="s">
        <v>1538</v>
      </c>
      <c r="F306" s="6" t="s">
        <v>1539</v>
      </c>
      <c r="G306" s="6" t="s">
        <v>614</v>
      </c>
      <c r="H306" s="6" t="s">
        <v>376</v>
      </c>
      <c r="I306" s="6" t="s">
        <v>376</v>
      </c>
      <c r="J306" s="6" t="s">
        <v>221</v>
      </c>
    </row>
    <row r="307" spans="1:10">
      <c r="A307" s="6">
        <v>306</v>
      </c>
      <c r="B307" s="6" t="s">
        <v>595</v>
      </c>
      <c r="C307" s="6" t="s">
        <v>37</v>
      </c>
      <c r="D307" s="6" t="s">
        <v>1540</v>
      </c>
      <c r="E307" s="6" t="s">
        <v>1541</v>
      </c>
      <c r="F307" s="6" t="s">
        <v>1542</v>
      </c>
      <c r="G307" s="6" t="s">
        <v>614</v>
      </c>
      <c r="H307" s="6" t="s">
        <v>376</v>
      </c>
      <c r="I307" s="6" t="s">
        <v>376</v>
      </c>
      <c r="J307" s="6" t="s">
        <v>221</v>
      </c>
    </row>
    <row r="308" spans="1:10">
      <c r="A308" s="6">
        <v>307</v>
      </c>
      <c r="B308" s="6" t="s">
        <v>595</v>
      </c>
      <c r="C308" s="6" t="s">
        <v>37</v>
      </c>
      <c r="D308" s="6" t="s">
        <v>1543</v>
      </c>
      <c r="E308" s="6" t="s">
        <v>1544</v>
      </c>
      <c r="F308" s="6" t="s">
        <v>1545</v>
      </c>
      <c r="G308" s="6" t="s">
        <v>825</v>
      </c>
      <c r="H308" s="6" t="s">
        <v>376</v>
      </c>
      <c r="I308" s="6" t="s">
        <v>376</v>
      </c>
      <c r="J308" s="6" t="s">
        <v>221</v>
      </c>
    </row>
    <row r="309" spans="1:10">
      <c r="A309" s="6">
        <v>308</v>
      </c>
      <c r="B309" s="6" t="s">
        <v>595</v>
      </c>
      <c r="C309" s="6" t="s">
        <v>37</v>
      </c>
      <c r="D309" s="6" t="s">
        <v>1546</v>
      </c>
      <c r="E309" s="6" t="s">
        <v>1544</v>
      </c>
      <c r="F309" s="6" t="s">
        <v>1547</v>
      </c>
      <c r="G309" s="6" t="s">
        <v>892</v>
      </c>
      <c r="H309" s="6" t="s">
        <v>376</v>
      </c>
      <c r="I309" s="6" t="s">
        <v>376</v>
      </c>
      <c r="J309" s="6" t="s">
        <v>221</v>
      </c>
    </row>
    <row r="310" spans="1:10">
      <c r="A310" s="6">
        <v>309</v>
      </c>
      <c r="B310" s="6" t="s">
        <v>595</v>
      </c>
      <c r="C310" s="6" t="s">
        <v>37</v>
      </c>
      <c r="D310" s="6" t="s">
        <v>1548</v>
      </c>
      <c r="E310" s="6" t="s">
        <v>1544</v>
      </c>
      <c r="F310" s="6" t="s">
        <v>1549</v>
      </c>
      <c r="G310" s="6" t="s">
        <v>846</v>
      </c>
      <c r="H310" s="6" t="s">
        <v>376</v>
      </c>
      <c r="I310" s="6" t="s">
        <v>376</v>
      </c>
      <c r="J310" s="6" t="s">
        <v>221</v>
      </c>
    </row>
    <row r="311" spans="1:10">
      <c r="A311" s="6">
        <v>310</v>
      </c>
      <c r="B311" s="6" t="s">
        <v>595</v>
      </c>
      <c r="C311" s="6" t="s">
        <v>37</v>
      </c>
      <c r="D311" s="6" t="s">
        <v>1550</v>
      </c>
      <c r="E311" s="6" t="s">
        <v>1551</v>
      </c>
      <c r="F311" s="6" t="s">
        <v>1552</v>
      </c>
      <c r="G311" s="6" t="s">
        <v>1553</v>
      </c>
      <c r="H311" s="6" t="s">
        <v>376</v>
      </c>
      <c r="I311" s="6" t="s">
        <v>376</v>
      </c>
      <c r="J311" s="6" t="s">
        <v>221</v>
      </c>
    </row>
    <row r="312" spans="1:10">
      <c r="A312" s="6">
        <v>311</v>
      </c>
      <c r="B312" s="6" t="s">
        <v>595</v>
      </c>
      <c r="C312" s="6" t="s">
        <v>37</v>
      </c>
      <c r="D312" s="6" t="s">
        <v>1554</v>
      </c>
      <c r="E312" s="6" t="s">
        <v>1555</v>
      </c>
      <c r="F312" s="6" t="s">
        <v>1556</v>
      </c>
      <c r="G312" s="6" t="s">
        <v>603</v>
      </c>
      <c r="H312" s="6" t="s">
        <v>376</v>
      </c>
      <c r="I312" s="6" t="s">
        <v>376</v>
      </c>
      <c r="J312" s="6" t="s">
        <v>221</v>
      </c>
    </row>
    <row r="313" spans="1:10">
      <c r="A313" s="6">
        <v>312</v>
      </c>
      <c r="B313" s="6" t="s">
        <v>595</v>
      </c>
      <c r="C313" s="6" t="s">
        <v>37</v>
      </c>
      <c r="D313" s="6" t="s">
        <v>1557</v>
      </c>
      <c r="E313" s="6" t="s">
        <v>1558</v>
      </c>
      <c r="F313" s="6" t="s">
        <v>1559</v>
      </c>
      <c r="G313" s="6" t="s">
        <v>618</v>
      </c>
      <c r="H313" s="6" t="s">
        <v>376</v>
      </c>
      <c r="I313" s="6" t="s">
        <v>376</v>
      </c>
      <c r="J313" s="6" t="s">
        <v>221</v>
      </c>
    </row>
    <row r="314" spans="1:10">
      <c r="A314" s="6">
        <v>313</v>
      </c>
      <c r="B314" s="6" t="s">
        <v>595</v>
      </c>
      <c r="C314" s="6" t="s">
        <v>37</v>
      </c>
      <c r="D314" s="6" t="s">
        <v>1560</v>
      </c>
      <c r="E314" s="6" t="s">
        <v>1561</v>
      </c>
      <c r="F314" s="6" t="s">
        <v>1562</v>
      </c>
      <c r="G314" s="6" t="s">
        <v>940</v>
      </c>
      <c r="H314" s="6" t="s">
        <v>376</v>
      </c>
      <c r="I314" s="6" t="s">
        <v>376</v>
      </c>
      <c r="J314" s="6" t="s">
        <v>221</v>
      </c>
    </row>
    <row r="315" spans="1:10">
      <c r="A315" s="6">
        <v>314</v>
      </c>
      <c r="B315" s="6" t="s">
        <v>595</v>
      </c>
      <c r="C315" s="6" t="s">
        <v>37</v>
      </c>
      <c r="D315" s="6" t="s">
        <v>1563</v>
      </c>
      <c r="E315" s="6" t="s">
        <v>1564</v>
      </c>
      <c r="F315" s="6" t="s">
        <v>1565</v>
      </c>
      <c r="G315" s="6" t="s">
        <v>1566</v>
      </c>
      <c r="H315" s="6" t="s">
        <v>376</v>
      </c>
      <c r="I315" s="6" t="s">
        <v>376</v>
      </c>
      <c r="J315" s="6" t="s">
        <v>221</v>
      </c>
    </row>
    <row r="316" spans="1:10">
      <c r="A316" s="6">
        <v>315</v>
      </c>
      <c r="B316" s="6" t="s">
        <v>595</v>
      </c>
      <c r="C316" s="6" t="s">
        <v>37</v>
      </c>
      <c r="D316" s="6" t="s">
        <v>1567</v>
      </c>
      <c r="E316" s="6" t="s">
        <v>1568</v>
      </c>
      <c r="F316" s="6" t="s">
        <v>1569</v>
      </c>
      <c r="G316" s="6" t="s">
        <v>967</v>
      </c>
      <c r="H316" s="6" t="s">
        <v>376</v>
      </c>
      <c r="I316" s="6" t="s">
        <v>376</v>
      </c>
      <c r="J316" s="6" t="s">
        <v>221</v>
      </c>
    </row>
    <row r="317" spans="1:10">
      <c r="A317" s="6">
        <v>316</v>
      </c>
      <c r="B317" s="6" t="s">
        <v>595</v>
      </c>
      <c r="C317" s="6" t="s">
        <v>37</v>
      </c>
      <c r="D317" s="6" t="s">
        <v>1570</v>
      </c>
      <c r="E317" s="6" t="s">
        <v>1571</v>
      </c>
      <c r="F317" s="6" t="s">
        <v>1572</v>
      </c>
      <c r="G317" s="6" t="s">
        <v>979</v>
      </c>
      <c r="H317" s="6" t="s">
        <v>376</v>
      </c>
      <c r="I317" s="6" t="s">
        <v>376</v>
      </c>
      <c r="J317" s="6" t="s">
        <v>221</v>
      </c>
    </row>
    <row r="318" spans="1:10">
      <c r="A318" s="6">
        <v>317</v>
      </c>
      <c r="B318" s="6" t="s">
        <v>595</v>
      </c>
      <c r="C318" s="6" t="s">
        <v>37</v>
      </c>
      <c r="D318" s="6" t="s">
        <v>1573</v>
      </c>
      <c r="E318" s="6" t="s">
        <v>1574</v>
      </c>
      <c r="F318" s="6" t="s">
        <v>1575</v>
      </c>
      <c r="G318" s="6" t="s">
        <v>603</v>
      </c>
      <c r="H318" s="6" t="s">
        <v>1576</v>
      </c>
      <c r="I318" s="6" t="s">
        <v>376</v>
      </c>
      <c r="J318" s="6" t="s">
        <v>221</v>
      </c>
    </row>
    <row r="319" spans="1:10">
      <c r="A319" s="6">
        <v>318</v>
      </c>
      <c r="B319" s="6" t="s">
        <v>595</v>
      </c>
      <c r="C319" s="6" t="s">
        <v>37</v>
      </c>
      <c r="D319" s="6" t="s">
        <v>1577</v>
      </c>
      <c r="E319" s="6" t="s">
        <v>1578</v>
      </c>
      <c r="F319" s="6" t="s">
        <v>1579</v>
      </c>
      <c r="G319" s="6" t="s">
        <v>832</v>
      </c>
      <c r="H319" s="6" t="s">
        <v>376</v>
      </c>
      <c r="I319" s="6" t="s">
        <v>376</v>
      </c>
      <c r="J319" s="6" t="s">
        <v>221</v>
      </c>
    </row>
    <row r="320" spans="1:10">
      <c r="A320" s="6">
        <v>319</v>
      </c>
      <c r="B320" s="6" t="s">
        <v>595</v>
      </c>
      <c r="C320" s="6" t="s">
        <v>37</v>
      </c>
      <c r="D320" s="6" t="s">
        <v>1580</v>
      </c>
      <c r="E320" s="6" t="s">
        <v>1578</v>
      </c>
      <c r="F320" s="6" t="s">
        <v>1581</v>
      </c>
      <c r="G320" s="6" t="s">
        <v>950</v>
      </c>
      <c r="H320" s="6" t="s">
        <v>376</v>
      </c>
      <c r="I320" s="6" t="s">
        <v>376</v>
      </c>
      <c r="J320" s="6" t="s">
        <v>221</v>
      </c>
    </row>
    <row r="321" spans="1:10">
      <c r="A321" s="6">
        <v>320</v>
      </c>
      <c r="B321" s="6" t="s">
        <v>595</v>
      </c>
      <c r="C321" s="6" t="s">
        <v>37</v>
      </c>
      <c r="D321" s="6" t="s">
        <v>1582</v>
      </c>
      <c r="E321" s="6" t="s">
        <v>1583</v>
      </c>
      <c r="F321" s="6" t="s">
        <v>1584</v>
      </c>
      <c r="G321" s="6" t="s">
        <v>986</v>
      </c>
      <c r="H321" s="6" t="s">
        <v>376</v>
      </c>
      <c r="I321" s="6" t="s">
        <v>376</v>
      </c>
      <c r="J321" s="6" t="s">
        <v>221</v>
      </c>
    </row>
    <row r="322" spans="1:10">
      <c r="A322" s="6">
        <v>321</v>
      </c>
      <c r="B322" s="6" t="s">
        <v>595</v>
      </c>
      <c r="C322" s="6" t="s">
        <v>37</v>
      </c>
      <c r="D322" s="6" t="s">
        <v>1585</v>
      </c>
      <c r="E322" s="6" t="s">
        <v>1586</v>
      </c>
      <c r="F322" s="6" t="s">
        <v>1587</v>
      </c>
      <c r="G322" s="6" t="s">
        <v>607</v>
      </c>
      <c r="H322" s="6" t="s">
        <v>376</v>
      </c>
      <c r="I322" s="6" t="s">
        <v>376</v>
      </c>
      <c r="J322" s="6" t="s">
        <v>221</v>
      </c>
    </row>
    <row r="323" spans="1:10">
      <c r="A323" s="6">
        <v>322</v>
      </c>
      <c r="B323" s="6" t="s">
        <v>595</v>
      </c>
      <c r="C323" s="6" t="s">
        <v>37</v>
      </c>
      <c r="D323" s="6" t="s">
        <v>1588</v>
      </c>
      <c r="E323" s="6" t="s">
        <v>1589</v>
      </c>
      <c r="F323" s="6" t="s">
        <v>1590</v>
      </c>
      <c r="G323" s="6" t="s">
        <v>614</v>
      </c>
      <c r="H323" s="6" t="s">
        <v>376</v>
      </c>
      <c r="I323" s="6" t="s">
        <v>376</v>
      </c>
      <c r="J323" s="6" t="s">
        <v>221</v>
      </c>
    </row>
    <row r="324" spans="1:10">
      <c r="A324" s="6">
        <v>323</v>
      </c>
      <c r="B324" s="6" t="s">
        <v>595</v>
      </c>
      <c r="C324" s="6" t="s">
        <v>37</v>
      </c>
      <c r="D324" s="6" t="s">
        <v>1591</v>
      </c>
      <c r="E324" s="6" t="s">
        <v>1592</v>
      </c>
      <c r="F324" s="6" t="s">
        <v>1593</v>
      </c>
      <c r="G324" s="6" t="s">
        <v>1290</v>
      </c>
      <c r="H324" s="6" t="s">
        <v>376</v>
      </c>
      <c r="I324" s="6" t="s">
        <v>376</v>
      </c>
      <c r="J324" s="6" t="s">
        <v>221</v>
      </c>
    </row>
    <row r="325" spans="1:10">
      <c r="A325" s="6">
        <v>324</v>
      </c>
      <c r="B325" s="6" t="s">
        <v>595</v>
      </c>
      <c r="C325" s="6" t="s">
        <v>37</v>
      </c>
      <c r="D325" s="6" t="s">
        <v>1594</v>
      </c>
      <c r="E325" s="6" t="s">
        <v>1595</v>
      </c>
      <c r="F325" s="6" t="s">
        <v>1596</v>
      </c>
      <c r="G325" s="6" t="s">
        <v>817</v>
      </c>
      <c r="H325" s="6" t="s">
        <v>376</v>
      </c>
      <c r="I325" s="6" t="s">
        <v>376</v>
      </c>
      <c r="J325" s="6" t="s">
        <v>221</v>
      </c>
    </row>
    <row r="326" spans="1:10">
      <c r="A326" s="6">
        <v>325</v>
      </c>
      <c r="B326" s="6" t="s">
        <v>595</v>
      </c>
      <c r="C326" s="6" t="s">
        <v>37</v>
      </c>
      <c r="D326" s="6" t="s">
        <v>1597</v>
      </c>
      <c r="E326" s="6" t="s">
        <v>1598</v>
      </c>
      <c r="F326" s="6" t="s">
        <v>1599</v>
      </c>
      <c r="G326" s="6" t="s">
        <v>817</v>
      </c>
      <c r="H326" s="6" t="s">
        <v>376</v>
      </c>
      <c r="I326" s="6" t="s">
        <v>376</v>
      </c>
      <c r="J326" s="6" t="s">
        <v>221</v>
      </c>
    </row>
    <row r="327" spans="1:10">
      <c r="A327" s="6">
        <v>326</v>
      </c>
      <c r="B327" s="6" t="s">
        <v>595</v>
      </c>
      <c r="C327" s="6" t="s">
        <v>37</v>
      </c>
      <c r="D327" s="6" t="s">
        <v>1600</v>
      </c>
      <c r="E327" s="6" t="s">
        <v>1601</v>
      </c>
      <c r="F327" s="6" t="s">
        <v>1602</v>
      </c>
      <c r="G327" s="6" t="s">
        <v>622</v>
      </c>
      <c r="H327" s="6" t="s">
        <v>376</v>
      </c>
      <c r="I327" s="6" t="s">
        <v>376</v>
      </c>
      <c r="J327" s="6" t="s">
        <v>221</v>
      </c>
    </row>
    <row r="328" spans="1:10">
      <c r="A328" s="6">
        <v>327</v>
      </c>
      <c r="B328" s="6" t="s">
        <v>595</v>
      </c>
      <c r="C328" s="6" t="s">
        <v>37</v>
      </c>
      <c r="D328" s="6" t="s">
        <v>1603</v>
      </c>
      <c r="E328" s="6" t="s">
        <v>1604</v>
      </c>
      <c r="F328" s="6" t="s">
        <v>1605</v>
      </c>
      <c r="G328" s="6" t="s">
        <v>1606</v>
      </c>
      <c r="H328" s="6" t="s">
        <v>376</v>
      </c>
      <c r="I328" s="6" t="s">
        <v>376</v>
      </c>
      <c r="J328" s="6" t="s">
        <v>221</v>
      </c>
    </row>
    <row r="329" spans="1:10">
      <c r="A329" s="6">
        <v>328</v>
      </c>
      <c r="B329" s="6" t="s">
        <v>595</v>
      </c>
      <c r="C329" s="6" t="s">
        <v>37</v>
      </c>
      <c r="D329" s="6" t="s">
        <v>1607</v>
      </c>
      <c r="E329" s="6" t="s">
        <v>1608</v>
      </c>
      <c r="F329" s="6" t="s">
        <v>1609</v>
      </c>
      <c r="G329" s="6" t="s">
        <v>892</v>
      </c>
      <c r="H329" s="6" t="s">
        <v>376</v>
      </c>
      <c r="I329" s="6" t="s">
        <v>376</v>
      </c>
      <c r="J329" s="6" t="s">
        <v>221</v>
      </c>
    </row>
    <row r="330" spans="1:10">
      <c r="A330" s="6">
        <v>329</v>
      </c>
      <c r="B330" s="6" t="s">
        <v>595</v>
      </c>
      <c r="C330" s="6" t="s">
        <v>37</v>
      </c>
      <c r="D330" s="6" t="s">
        <v>1610</v>
      </c>
      <c r="E330" s="6" t="s">
        <v>1611</v>
      </c>
      <c r="F330" s="6" t="s">
        <v>1612</v>
      </c>
      <c r="G330" s="6" t="s">
        <v>647</v>
      </c>
      <c r="H330" s="6" t="s">
        <v>376</v>
      </c>
      <c r="I330" s="6" t="s">
        <v>376</v>
      </c>
      <c r="J330" s="6" t="s">
        <v>221</v>
      </c>
    </row>
    <row r="331" spans="1:10">
      <c r="A331" s="6">
        <v>330</v>
      </c>
      <c r="B331" s="6" t="s">
        <v>595</v>
      </c>
      <c r="C331" s="6" t="s">
        <v>37</v>
      </c>
      <c r="D331" s="6" t="s">
        <v>1613</v>
      </c>
      <c r="E331" s="6" t="s">
        <v>1614</v>
      </c>
      <c r="F331" s="6" t="s">
        <v>1615</v>
      </c>
      <c r="G331" s="6" t="s">
        <v>1083</v>
      </c>
      <c r="H331" s="6" t="s">
        <v>376</v>
      </c>
      <c r="I331" s="6" t="s">
        <v>376</v>
      </c>
      <c r="J331" s="6" t="s">
        <v>221</v>
      </c>
    </row>
    <row r="332" spans="1:10">
      <c r="A332" s="6">
        <v>331</v>
      </c>
      <c r="B332" s="6" t="s">
        <v>595</v>
      </c>
      <c r="C332" s="6" t="s">
        <v>37</v>
      </c>
      <c r="D332" s="6" t="s">
        <v>1616</v>
      </c>
      <c r="E332" s="6" t="s">
        <v>1617</v>
      </c>
      <c r="F332" s="6" t="s">
        <v>1618</v>
      </c>
      <c r="G332" s="6" t="s">
        <v>622</v>
      </c>
      <c r="H332" s="6" t="s">
        <v>376</v>
      </c>
      <c r="I332" s="6" t="s">
        <v>376</v>
      </c>
      <c r="J332" s="6" t="s">
        <v>221</v>
      </c>
    </row>
    <row r="333" spans="1:10">
      <c r="A333" s="6">
        <v>332</v>
      </c>
      <c r="B333" s="6" t="s">
        <v>595</v>
      </c>
      <c r="C333" s="6" t="s">
        <v>37</v>
      </c>
      <c r="D333" s="6" t="s">
        <v>1619</v>
      </c>
      <c r="E333" s="6" t="s">
        <v>1620</v>
      </c>
      <c r="F333" s="6" t="s">
        <v>1621</v>
      </c>
      <c r="G333" s="6" t="s">
        <v>622</v>
      </c>
      <c r="H333" s="6" t="s">
        <v>376</v>
      </c>
      <c r="I333" s="6" t="s">
        <v>376</v>
      </c>
      <c r="J333" s="6" t="s">
        <v>221</v>
      </c>
    </row>
    <row r="334" spans="1:10">
      <c r="A334" s="6">
        <v>333</v>
      </c>
      <c r="B334" s="6" t="s">
        <v>595</v>
      </c>
      <c r="C334" s="6" t="s">
        <v>37</v>
      </c>
      <c r="D334" s="6" t="s">
        <v>1622</v>
      </c>
      <c r="E334" s="6" t="s">
        <v>1623</v>
      </c>
      <c r="F334" s="6" t="s">
        <v>1624</v>
      </c>
      <c r="G334" s="6" t="s">
        <v>622</v>
      </c>
      <c r="H334" s="6" t="s">
        <v>376</v>
      </c>
      <c r="I334" s="6" t="s">
        <v>376</v>
      </c>
      <c r="J334" s="6" t="s">
        <v>221</v>
      </c>
    </row>
    <row r="335" spans="1:10">
      <c r="A335" s="6">
        <v>334</v>
      </c>
      <c r="B335" s="6" t="s">
        <v>595</v>
      </c>
      <c r="C335" s="6" t="s">
        <v>37</v>
      </c>
      <c r="D335" s="6" t="s">
        <v>1625</v>
      </c>
      <c r="E335" s="6" t="s">
        <v>1626</v>
      </c>
      <c r="F335" s="6" t="s">
        <v>1627</v>
      </c>
      <c r="G335" s="6" t="s">
        <v>892</v>
      </c>
      <c r="H335" s="6" t="s">
        <v>376</v>
      </c>
      <c r="I335" s="6" t="s">
        <v>376</v>
      </c>
      <c r="J335" s="6" t="s">
        <v>221</v>
      </c>
    </row>
    <row r="336" spans="1:10">
      <c r="A336" s="6">
        <v>335</v>
      </c>
      <c r="B336" s="6" t="s">
        <v>595</v>
      </c>
      <c r="C336" s="6" t="s">
        <v>37</v>
      </c>
      <c r="D336" s="6" t="s">
        <v>1628</v>
      </c>
      <c r="E336" s="6" t="s">
        <v>1629</v>
      </c>
      <c r="F336" s="6" t="s">
        <v>1630</v>
      </c>
      <c r="G336" s="6" t="s">
        <v>651</v>
      </c>
      <c r="H336" s="6" t="s">
        <v>376</v>
      </c>
      <c r="I336" s="6" t="s">
        <v>376</v>
      </c>
      <c r="J336" s="6" t="s">
        <v>221</v>
      </c>
    </row>
    <row r="337" spans="1:10">
      <c r="A337" s="6">
        <v>336</v>
      </c>
      <c r="B337" s="6" t="s">
        <v>595</v>
      </c>
      <c r="C337" s="6" t="s">
        <v>37</v>
      </c>
      <c r="D337" s="6" t="s">
        <v>1631</v>
      </c>
      <c r="E337" s="6" t="s">
        <v>1632</v>
      </c>
      <c r="F337" s="6" t="s">
        <v>1633</v>
      </c>
      <c r="G337" s="6" t="s">
        <v>658</v>
      </c>
      <c r="H337" s="6" t="s">
        <v>376</v>
      </c>
      <c r="I337" s="6" t="s">
        <v>376</v>
      </c>
      <c r="J337" s="6" t="s">
        <v>221</v>
      </c>
    </row>
    <row r="338" spans="1:10">
      <c r="A338" s="6">
        <v>337</v>
      </c>
      <c r="B338" s="6" t="s">
        <v>595</v>
      </c>
      <c r="C338" s="6" t="s">
        <v>37</v>
      </c>
      <c r="D338" s="6" t="s">
        <v>1634</v>
      </c>
      <c r="E338" s="6" t="s">
        <v>1635</v>
      </c>
      <c r="F338" s="6" t="s">
        <v>1636</v>
      </c>
      <c r="G338" s="6" t="s">
        <v>839</v>
      </c>
      <c r="H338" s="6" t="s">
        <v>376</v>
      </c>
      <c r="I338" s="6" t="s">
        <v>376</v>
      </c>
      <c r="J338" s="6" t="s">
        <v>221</v>
      </c>
    </row>
    <row r="339" spans="1:10">
      <c r="A339" s="6">
        <v>338</v>
      </c>
      <c r="B339" s="6" t="s">
        <v>595</v>
      </c>
      <c r="C339" s="6" t="s">
        <v>37</v>
      </c>
      <c r="D339" s="6" t="s">
        <v>1637</v>
      </c>
      <c r="E339" s="6" t="s">
        <v>1638</v>
      </c>
      <c r="F339" s="6" t="s">
        <v>1639</v>
      </c>
      <c r="G339" s="6" t="s">
        <v>690</v>
      </c>
      <c r="H339" s="6" t="s">
        <v>376</v>
      </c>
      <c r="I339" s="6" t="s">
        <v>376</v>
      </c>
      <c r="J339" s="6" t="s">
        <v>221</v>
      </c>
    </row>
    <row r="340" spans="1:10">
      <c r="A340" s="6">
        <v>339</v>
      </c>
      <c r="B340" s="6" t="s">
        <v>595</v>
      </c>
      <c r="C340" s="6" t="s">
        <v>37</v>
      </c>
      <c r="D340" s="6" t="s">
        <v>1640</v>
      </c>
      <c r="E340" s="6" t="s">
        <v>1641</v>
      </c>
      <c r="F340" s="6" t="s">
        <v>1642</v>
      </c>
      <c r="G340" s="6" t="s">
        <v>769</v>
      </c>
      <c r="H340" s="6" t="s">
        <v>376</v>
      </c>
      <c r="I340" s="6" t="s">
        <v>376</v>
      </c>
      <c r="J340" s="6" t="s">
        <v>221</v>
      </c>
    </row>
    <row r="341" spans="1:10">
      <c r="A341" s="6">
        <v>340</v>
      </c>
      <c r="B341" s="6" t="s">
        <v>595</v>
      </c>
      <c r="C341" s="6" t="s">
        <v>37</v>
      </c>
      <c r="D341" s="6" t="s">
        <v>1643</v>
      </c>
      <c r="E341" s="6" t="s">
        <v>1644</v>
      </c>
      <c r="F341" s="6" t="s">
        <v>1645</v>
      </c>
      <c r="G341" s="6" t="s">
        <v>846</v>
      </c>
      <c r="H341" s="6" t="s">
        <v>1646</v>
      </c>
      <c r="I341" s="6" t="s">
        <v>376</v>
      </c>
      <c r="J341" s="6" t="s">
        <v>221</v>
      </c>
    </row>
    <row r="342" spans="1:10">
      <c r="A342" s="6">
        <v>341</v>
      </c>
      <c r="B342" s="6" t="s">
        <v>595</v>
      </c>
      <c r="C342" s="6" t="s">
        <v>37</v>
      </c>
      <c r="D342" s="6" t="s">
        <v>1647</v>
      </c>
      <c r="E342" s="6" t="s">
        <v>1648</v>
      </c>
      <c r="F342" s="6" t="s">
        <v>1649</v>
      </c>
      <c r="G342" s="6" t="s">
        <v>607</v>
      </c>
      <c r="H342" s="6" t="s">
        <v>376</v>
      </c>
      <c r="I342" s="6" t="s">
        <v>376</v>
      </c>
      <c r="J342" s="6" t="s">
        <v>221</v>
      </c>
    </row>
    <row r="343" spans="1:10">
      <c r="A343" s="6">
        <v>342</v>
      </c>
      <c r="B343" s="6" t="s">
        <v>595</v>
      </c>
      <c r="C343" s="6" t="s">
        <v>37</v>
      </c>
      <c r="D343" s="6" t="s">
        <v>1650</v>
      </c>
      <c r="E343" s="6" t="s">
        <v>1651</v>
      </c>
      <c r="F343" s="6" t="s">
        <v>1652</v>
      </c>
      <c r="G343" s="6" t="s">
        <v>892</v>
      </c>
      <c r="H343" s="6" t="s">
        <v>376</v>
      </c>
      <c r="I343" s="6" t="s">
        <v>376</v>
      </c>
      <c r="J343" s="6" t="s">
        <v>221</v>
      </c>
    </row>
    <row r="344" spans="1:10">
      <c r="A344" s="6">
        <v>343</v>
      </c>
      <c r="B344" s="6" t="s">
        <v>595</v>
      </c>
      <c r="C344" s="6" t="s">
        <v>37</v>
      </c>
      <c r="D344" s="6" t="s">
        <v>3068</v>
      </c>
      <c r="E344" s="6" t="s">
        <v>3069</v>
      </c>
      <c r="F344" s="6" t="s">
        <v>3070</v>
      </c>
      <c r="G344" s="6" t="s">
        <v>614</v>
      </c>
      <c r="H344" s="6" t="s">
        <v>3071</v>
      </c>
      <c r="I344" s="6" t="s">
        <v>376</v>
      </c>
      <c r="J344" s="6" t="s">
        <v>221</v>
      </c>
    </row>
    <row r="345" spans="1:10">
      <c r="A345" s="6">
        <v>344</v>
      </c>
      <c r="B345" s="6" t="s">
        <v>595</v>
      </c>
      <c r="C345" s="6" t="s">
        <v>37</v>
      </c>
      <c r="D345" s="6" t="s">
        <v>1653</v>
      </c>
      <c r="E345" s="6" t="s">
        <v>1654</v>
      </c>
      <c r="F345" s="6" t="s">
        <v>1655</v>
      </c>
      <c r="G345" s="6" t="s">
        <v>614</v>
      </c>
      <c r="H345" s="6" t="s">
        <v>376</v>
      </c>
      <c r="I345" s="6" t="s">
        <v>376</v>
      </c>
      <c r="J345" s="6" t="s">
        <v>221</v>
      </c>
    </row>
    <row r="346" spans="1:10">
      <c r="A346" s="6">
        <v>345</v>
      </c>
      <c r="B346" s="6" t="s">
        <v>595</v>
      </c>
      <c r="C346" s="6" t="s">
        <v>37</v>
      </c>
      <c r="D346" s="6" t="s">
        <v>1656</v>
      </c>
      <c r="E346" s="6" t="s">
        <v>1657</v>
      </c>
      <c r="F346" s="6" t="s">
        <v>1658</v>
      </c>
      <c r="G346" s="6" t="s">
        <v>1172</v>
      </c>
      <c r="H346" s="6" t="s">
        <v>376</v>
      </c>
      <c r="I346" s="6" t="s">
        <v>376</v>
      </c>
      <c r="J346" s="6" t="s">
        <v>221</v>
      </c>
    </row>
    <row r="347" spans="1:10">
      <c r="A347" s="6">
        <v>346</v>
      </c>
      <c r="B347" s="6" t="s">
        <v>595</v>
      </c>
      <c r="C347" s="6" t="s">
        <v>37</v>
      </c>
      <c r="D347" s="6" t="s">
        <v>1659</v>
      </c>
      <c r="E347" s="6" t="s">
        <v>1660</v>
      </c>
      <c r="F347" s="6" t="s">
        <v>1661</v>
      </c>
      <c r="G347" s="6" t="s">
        <v>892</v>
      </c>
      <c r="H347" s="6" t="s">
        <v>376</v>
      </c>
      <c r="I347" s="6" t="s">
        <v>376</v>
      </c>
      <c r="J347" s="6" t="s">
        <v>221</v>
      </c>
    </row>
    <row r="348" spans="1:10">
      <c r="A348" s="6">
        <v>347</v>
      </c>
      <c r="B348" s="6" t="s">
        <v>595</v>
      </c>
      <c r="C348" s="6" t="s">
        <v>37</v>
      </c>
      <c r="D348" s="6" t="s">
        <v>3072</v>
      </c>
      <c r="E348" s="6" t="s">
        <v>3073</v>
      </c>
      <c r="F348" s="6" t="s">
        <v>3074</v>
      </c>
      <c r="G348" s="6" t="s">
        <v>940</v>
      </c>
      <c r="H348" s="6" t="s">
        <v>376</v>
      </c>
      <c r="I348" s="6" t="s">
        <v>376</v>
      </c>
      <c r="J348" s="6" t="s">
        <v>221</v>
      </c>
    </row>
    <row r="349" spans="1:10">
      <c r="A349" s="6">
        <v>348</v>
      </c>
      <c r="B349" s="6" t="s">
        <v>595</v>
      </c>
      <c r="C349" s="6" t="s">
        <v>37</v>
      </c>
      <c r="D349" s="6" t="s">
        <v>1662</v>
      </c>
      <c r="E349" s="6" t="s">
        <v>1663</v>
      </c>
      <c r="F349" s="6" t="s">
        <v>1664</v>
      </c>
      <c r="G349" s="6" t="s">
        <v>703</v>
      </c>
      <c r="H349" s="6" t="s">
        <v>376</v>
      </c>
      <c r="I349" s="6" t="s">
        <v>376</v>
      </c>
      <c r="J349" s="6" t="s">
        <v>221</v>
      </c>
    </row>
    <row r="350" spans="1:10">
      <c r="A350" s="6">
        <v>349</v>
      </c>
      <c r="B350" s="6" t="s">
        <v>595</v>
      </c>
      <c r="C350" s="6" t="s">
        <v>37</v>
      </c>
      <c r="D350" s="6" t="s">
        <v>3075</v>
      </c>
      <c r="E350" s="6" t="s">
        <v>3076</v>
      </c>
      <c r="F350" s="6" t="s">
        <v>3077</v>
      </c>
      <c r="G350" s="6" t="s">
        <v>846</v>
      </c>
      <c r="H350" s="6" t="s">
        <v>376</v>
      </c>
      <c r="I350" s="6" t="s">
        <v>376</v>
      </c>
      <c r="J350" s="6" t="s">
        <v>221</v>
      </c>
    </row>
    <row r="351" spans="1:10">
      <c r="A351" s="6">
        <v>350</v>
      </c>
      <c r="B351" s="6" t="s">
        <v>595</v>
      </c>
      <c r="C351" s="6" t="s">
        <v>37</v>
      </c>
      <c r="D351" s="6" t="s">
        <v>1665</v>
      </c>
      <c r="E351" s="6" t="s">
        <v>1666</v>
      </c>
      <c r="F351" s="6" t="s">
        <v>1667</v>
      </c>
      <c r="G351" s="6" t="s">
        <v>846</v>
      </c>
      <c r="H351" s="6" t="s">
        <v>376</v>
      </c>
      <c r="I351" s="6" t="s">
        <v>376</v>
      </c>
      <c r="J351" s="6" t="s">
        <v>221</v>
      </c>
    </row>
    <row r="352" spans="1:10">
      <c r="A352" s="6">
        <v>351</v>
      </c>
      <c r="B352" s="6" t="s">
        <v>595</v>
      </c>
      <c r="C352" s="6" t="s">
        <v>37</v>
      </c>
      <c r="D352" s="6" t="s">
        <v>1668</v>
      </c>
      <c r="E352" s="6" t="s">
        <v>1669</v>
      </c>
      <c r="F352" s="6" t="s">
        <v>1670</v>
      </c>
      <c r="G352" s="6" t="s">
        <v>914</v>
      </c>
      <c r="H352" s="6" t="s">
        <v>1671</v>
      </c>
      <c r="I352" s="6" t="s">
        <v>376</v>
      </c>
      <c r="J352" s="6" t="s">
        <v>221</v>
      </c>
    </row>
    <row r="353" spans="1:10">
      <c r="A353" s="6">
        <v>352</v>
      </c>
      <c r="B353" s="6" t="s">
        <v>595</v>
      </c>
      <c r="C353" s="6" t="s">
        <v>37</v>
      </c>
      <c r="D353" s="6" t="s">
        <v>1672</v>
      </c>
      <c r="E353" s="6" t="s">
        <v>1673</v>
      </c>
      <c r="F353" s="6" t="s">
        <v>1674</v>
      </c>
      <c r="G353" s="6" t="s">
        <v>626</v>
      </c>
      <c r="H353" s="6" t="s">
        <v>376</v>
      </c>
      <c r="I353" s="6" t="s">
        <v>376</v>
      </c>
      <c r="J353" s="6" t="s">
        <v>221</v>
      </c>
    </row>
    <row r="354" spans="1:10">
      <c r="A354" s="6">
        <v>353</v>
      </c>
      <c r="B354" s="6" t="s">
        <v>595</v>
      </c>
      <c r="C354" s="6" t="s">
        <v>37</v>
      </c>
      <c r="D354" s="6" t="s">
        <v>1675</v>
      </c>
      <c r="E354" s="6" t="s">
        <v>1676</v>
      </c>
      <c r="F354" s="6" t="s">
        <v>1677</v>
      </c>
      <c r="G354" s="6" t="s">
        <v>651</v>
      </c>
      <c r="H354" s="6" t="s">
        <v>376</v>
      </c>
      <c r="I354" s="6" t="s">
        <v>376</v>
      </c>
      <c r="J354" s="6" t="s">
        <v>221</v>
      </c>
    </row>
    <row r="355" spans="1:10">
      <c r="A355" s="6">
        <v>354</v>
      </c>
      <c r="B355" s="6" t="s">
        <v>595</v>
      </c>
      <c r="C355" s="6" t="s">
        <v>37</v>
      </c>
      <c r="D355" s="6" t="s">
        <v>1678</v>
      </c>
      <c r="E355" s="6" t="s">
        <v>1679</v>
      </c>
      <c r="F355" s="6" t="s">
        <v>1680</v>
      </c>
      <c r="G355" s="6" t="s">
        <v>1206</v>
      </c>
      <c r="H355" s="6" t="s">
        <v>376</v>
      </c>
      <c r="I355" s="6" t="s">
        <v>376</v>
      </c>
      <c r="J355" s="6" t="s">
        <v>221</v>
      </c>
    </row>
    <row r="356" spans="1:10">
      <c r="A356" s="6">
        <v>355</v>
      </c>
      <c r="B356" s="6" t="s">
        <v>595</v>
      </c>
      <c r="C356" s="6" t="s">
        <v>37</v>
      </c>
      <c r="D356" s="6" t="s">
        <v>1681</v>
      </c>
      <c r="E356" s="6" t="s">
        <v>1682</v>
      </c>
      <c r="F356" s="6" t="s">
        <v>1683</v>
      </c>
      <c r="G356" s="6" t="s">
        <v>622</v>
      </c>
      <c r="H356" s="6" t="s">
        <v>376</v>
      </c>
      <c r="I356" s="6" t="s">
        <v>376</v>
      </c>
      <c r="J356" s="6" t="s">
        <v>221</v>
      </c>
    </row>
    <row r="357" spans="1:10">
      <c r="A357" s="6">
        <v>356</v>
      </c>
      <c r="B357" s="6" t="s">
        <v>595</v>
      </c>
      <c r="C357" s="6" t="s">
        <v>37</v>
      </c>
      <c r="D357" s="6" t="s">
        <v>1684</v>
      </c>
      <c r="E357" s="6" t="s">
        <v>1685</v>
      </c>
      <c r="F357" s="6" t="s">
        <v>1686</v>
      </c>
      <c r="G357" s="6" t="s">
        <v>1687</v>
      </c>
      <c r="H357" s="6" t="s">
        <v>376</v>
      </c>
      <c r="I357" s="6" t="s">
        <v>376</v>
      </c>
      <c r="J357" s="6" t="s">
        <v>221</v>
      </c>
    </row>
    <row r="358" spans="1:10">
      <c r="A358" s="6">
        <v>357</v>
      </c>
      <c r="B358" s="6" t="s">
        <v>595</v>
      </c>
      <c r="C358" s="6" t="s">
        <v>37</v>
      </c>
      <c r="D358" s="6" t="s">
        <v>1688</v>
      </c>
      <c r="E358" s="6" t="s">
        <v>1689</v>
      </c>
      <c r="F358" s="6" t="s">
        <v>1690</v>
      </c>
      <c r="G358" s="6" t="s">
        <v>1687</v>
      </c>
      <c r="H358" s="6" t="s">
        <v>1691</v>
      </c>
      <c r="I358" s="6" t="s">
        <v>376</v>
      </c>
      <c r="J358" s="6" t="s">
        <v>221</v>
      </c>
    </row>
    <row r="359" spans="1:10">
      <c r="A359" s="6">
        <v>358</v>
      </c>
      <c r="B359" s="6" t="s">
        <v>595</v>
      </c>
      <c r="C359" s="6" t="s">
        <v>37</v>
      </c>
      <c r="D359" s="6" t="s">
        <v>1692</v>
      </c>
      <c r="E359" s="6" t="s">
        <v>1693</v>
      </c>
      <c r="F359" s="6" t="s">
        <v>1694</v>
      </c>
      <c r="G359" s="6" t="s">
        <v>979</v>
      </c>
      <c r="H359" s="6" t="s">
        <v>376</v>
      </c>
      <c r="I359" s="6" t="s">
        <v>376</v>
      </c>
      <c r="J359" s="6" t="s">
        <v>221</v>
      </c>
    </row>
    <row r="360" spans="1:10">
      <c r="A360" s="6">
        <v>359</v>
      </c>
      <c r="B360" s="6" t="s">
        <v>595</v>
      </c>
      <c r="C360" s="6" t="s">
        <v>37</v>
      </c>
      <c r="D360" s="6" t="s">
        <v>1695</v>
      </c>
      <c r="E360" s="6" t="s">
        <v>1693</v>
      </c>
      <c r="F360" s="6" t="s">
        <v>1696</v>
      </c>
      <c r="G360" s="6" t="s">
        <v>799</v>
      </c>
      <c r="H360" s="6" t="s">
        <v>1697</v>
      </c>
      <c r="I360" s="6" t="s">
        <v>376</v>
      </c>
      <c r="J360" s="6" t="s">
        <v>221</v>
      </c>
    </row>
    <row r="361" spans="1:10">
      <c r="A361" s="6">
        <v>360</v>
      </c>
      <c r="B361" s="6" t="s">
        <v>595</v>
      </c>
      <c r="C361" s="6" t="s">
        <v>37</v>
      </c>
      <c r="D361" s="6" t="s">
        <v>1698</v>
      </c>
      <c r="E361" s="6" t="s">
        <v>1699</v>
      </c>
      <c r="F361" s="6" t="s">
        <v>1700</v>
      </c>
      <c r="G361" s="6" t="s">
        <v>914</v>
      </c>
      <c r="H361" s="6" t="s">
        <v>376</v>
      </c>
      <c r="I361" s="6" t="s">
        <v>376</v>
      </c>
      <c r="J361" s="6" t="s">
        <v>221</v>
      </c>
    </row>
    <row r="362" spans="1:10">
      <c r="A362" s="6">
        <v>361</v>
      </c>
      <c r="B362" s="6" t="s">
        <v>595</v>
      </c>
      <c r="C362" s="6" t="s">
        <v>37</v>
      </c>
      <c r="D362" s="6" t="s">
        <v>1701</v>
      </c>
      <c r="E362" s="6" t="s">
        <v>1702</v>
      </c>
      <c r="F362" s="6" t="s">
        <v>1703</v>
      </c>
      <c r="G362" s="6" t="s">
        <v>832</v>
      </c>
      <c r="H362" s="6" t="s">
        <v>376</v>
      </c>
      <c r="I362" s="6" t="s">
        <v>376</v>
      </c>
      <c r="J362" s="6" t="s">
        <v>221</v>
      </c>
    </row>
    <row r="363" spans="1:10">
      <c r="A363" s="6">
        <v>362</v>
      </c>
      <c r="B363" s="6" t="s">
        <v>595</v>
      </c>
      <c r="C363" s="6" t="s">
        <v>37</v>
      </c>
      <c r="D363" s="6" t="s">
        <v>1704</v>
      </c>
      <c r="E363" s="6" t="s">
        <v>1705</v>
      </c>
      <c r="F363" s="6" t="s">
        <v>1706</v>
      </c>
      <c r="G363" s="6" t="s">
        <v>1687</v>
      </c>
      <c r="H363" s="6" t="s">
        <v>376</v>
      </c>
      <c r="I363" s="6" t="s">
        <v>376</v>
      </c>
      <c r="J363" s="6" t="s">
        <v>221</v>
      </c>
    </row>
    <row r="364" spans="1:10">
      <c r="A364" s="6">
        <v>363</v>
      </c>
      <c r="B364" s="6" t="s">
        <v>595</v>
      </c>
      <c r="C364" s="6" t="s">
        <v>37</v>
      </c>
      <c r="D364" s="6" t="s">
        <v>1707</v>
      </c>
      <c r="E364" s="6" t="s">
        <v>1708</v>
      </c>
      <c r="F364" s="6" t="s">
        <v>1709</v>
      </c>
      <c r="G364" s="6" t="s">
        <v>1052</v>
      </c>
      <c r="H364" s="6" t="s">
        <v>376</v>
      </c>
      <c r="I364" s="6" t="s">
        <v>376</v>
      </c>
      <c r="J364" s="6" t="s">
        <v>221</v>
      </c>
    </row>
    <row r="365" spans="1:10">
      <c r="A365" s="6">
        <v>364</v>
      </c>
      <c r="B365" s="6" t="s">
        <v>595</v>
      </c>
      <c r="C365" s="6" t="s">
        <v>37</v>
      </c>
      <c r="D365" s="6" t="s">
        <v>1710</v>
      </c>
      <c r="E365" s="6" t="s">
        <v>1711</v>
      </c>
      <c r="F365" s="6" t="s">
        <v>1712</v>
      </c>
      <c r="G365" s="6" t="s">
        <v>1408</v>
      </c>
      <c r="H365" s="6" t="s">
        <v>376</v>
      </c>
      <c r="I365" s="6" t="s">
        <v>376</v>
      </c>
      <c r="J365" s="6" t="s">
        <v>221</v>
      </c>
    </row>
    <row r="366" spans="1:10">
      <c r="A366" s="6">
        <v>365</v>
      </c>
      <c r="B366" s="6" t="s">
        <v>595</v>
      </c>
      <c r="C366" s="6" t="s">
        <v>37</v>
      </c>
      <c r="D366" s="6" t="s">
        <v>1713</v>
      </c>
      <c r="E366" s="6" t="s">
        <v>1714</v>
      </c>
      <c r="F366" s="6" t="s">
        <v>1715</v>
      </c>
      <c r="G366" s="6" t="s">
        <v>607</v>
      </c>
      <c r="H366" s="6" t="s">
        <v>376</v>
      </c>
      <c r="I366" s="6" t="s">
        <v>376</v>
      </c>
      <c r="J366" s="6" t="s">
        <v>221</v>
      </c>
    </row>
    <row r="367" spans="1:10">
      <c r="A367" s="6">
        <v>366</v>
      </c>
      <c r="B367" s="6" t="s">
        <v>595</v>
      </c>
      <c r="C367" s="6" t="s">
        <v>37</v>
      </c>
      <c r="D367" s="6" t="s">
        <v>1716</v>
      </c>
      <c r="E367" s="6" t="s">
        <v>1717</v>
      </c>
      <c r="F367" s="6" t="s">
        <v>1718</v>
      </c>
      <c r="G367" s="6" t="s">
        <v>622</v>
      </c>
      <c r="H367" s="6" t="s">
        <v>376</v>
      </c>
      <c r="I367" s="6" t="s">
        <v>376</v>
      </c>
      <c r="J367" s="6" t="s">
        <v>221</v>
      </c>
    </row>
    <row r="368" spans="1:10">
      <c r="A368" s="6">
        <v>367</v>
      </c>
      <c r="B368" s="6" t="s">
        <v>595</v>
      </c>
      <c r="C368" s="6" t="s">
        <v>37</v>
      </c>
      <c r="D368" s="6" t="s">
        <v>3078</v>
      </c>
      <c r="E368" s="6" t="s">
        <v>3079</v>
      </c>
      <c r="F368" s="6" t="s">
        <v>3080</v>
      </c>
      <c r="G368" s="6" t="s">
        <v>3081</v>
      </c>
      <c r="H368" s="6" t="s">
        <v>376</v>
      </c>
      <c r="I368" s="6" t="s">
        <v>376</v>
      </c>
      <c r="J368" s="6" t="s">
        <v>221</v>
      </c>
    </row>
    <row r="369" spans="1:10">
      <c r="A369" s="6">
        <v>368</v>
      </c>
      <c r="B369" s="6" t="s">
        <v>595</v>
      </c>
      <c r="C369" s="6" t="s">
        <v>37</v>
      </c>
      <c r="D369" s="6" t="s">
        <v>1719</v>
      </c>
      <c r="E369" s="6" t="s">
        <v>1720</v>
      </c>
      <c r="F369" s="6" t="s">
        <v>1721</v>
      </c>
      <c r="G369" s="6" t="s">
        <v>603</v>
      </c>
      <c r="H369" s="6" t="s">
        <v>376</v>
      </c>
      <c r="I369" s="6" t="s">
        <v>376</v>
      </c>
      <c r="J369" s="6" t="s">
        <v>221</v>
      </c>
    </row>
    <row r="370" spans="1:10">
      <c r="A370" s="6">
        <v>369</v>
      </c>
      <c r="B370" s="6" t="s">
        <v>595</v>
      </c>
      <c r="C370" s="6" t="s">
        <v>37</v>
      </c>
      <c r="D370" s="6" t="s">
        <v>1722</v>
      </c>
      <c r="E370" s="6" t="s">
        <v>1723</v>
      </c>
      <c r="F370" s="6" t="s">
        <v>1724</v>
      </c>
      <c r="G370" s="6" t="s">
        <v>1127</v>
      </c>
      <c r="H370" s="6" t="s">
        <v>1725</v>
      </c>
      <c r="I370" s="6" t="s">
        <v>376</v>
      </c>
      <c r="J370" s="6" t="s">
        <v>221</v>
      </c>
    </row>
    <row r="371" spans="1:10">
      <c r="A371" s="6">
        <v>370</v>
      </c>
      <c r="B371" s="6" t="s">
        <v>595</v>
      </c>
      <c r="C371" s="6" t="s">
        <v>37</v>
      </c>
      <c r="D371" s="6" t="s">
        <v>1726</v>
      </c>
      <c r="E371" s="6" t="s">
        <v>1727</v>
      </c>
      <c r="F371" s="6" t="s">
        <v>1728</v>
      </c>
      <c r="G371" s="6" t="s">
        <v>846</v>
      </c>
      <c r="H371" s="6" t="s">
        <v>1729</v>
      </c>
      <c r="I371" s="6" t="s">
        <v>376</v>
      </c>
      <c r="J371" s="6" t="s">
        <v>221</v>
      </c>
    </row>
    <row r="372" spans="1:10">
      <c r="A372" s="6">
        <v>371</v>
      </c>
      <c r="B372" s="6" t="s">
        <v>595</v>
      </c>
      <c r="C372" s="6" t="s">
        <v>37</v>
      </c>
      <c r="D372" s="6" t="s">
        <v>1730</v>
      </c>
      <c r="E372" s="6" t="s">
        <v>1731</v>
      </c>
      <c r="F372" s="6" t="s">
        <v>1732</v>
      </c>
      <c r="G372" s="6" t="s">
        <v>703</v>
      </c>
      <c r="H372" s="6" t="s">
        <v>1733</v>
      </c>
      <c r="I372" s="6" t="s">
        <v>376</v>
      </c>
      <c r="J372" s="6" t="s">
        <v>221</v>
      </c>
    </row>
    <row r="373" spans="1:10">
      <c r="A373" s="6">
        <v>372</v>
      </c>
      <c r="B373" s="6" t="s">
        <v>595</v>
      </c>
      <c r="C373" s="6" t="s">
        <v>37</v>
      </c>
      <c r="D373" s="6" t="s">
        <v>1734</v>
      </c>
      <c r="E373" s="6" t="s">
        <v>1735</v>
      </c>
      <c r="F373" s="6" t="s">
        <v>1736</v>
      </c>
      <c r="G373" s="6" t="s">
        <v>622</v>
      </c>
      <c r="H373" s="6" t="s">
        <v>376</v>
      </c>
      <c r="I373" s="6" t="s">
        <v>376</v>
      </c>
      <c r="J373" s="6" t="s">
        <v>221</v>
      </c>
    </row>
    <row r="374" spans="1:10">
      <c r="A374" s="6">
        <v>373</v>
      </c>
      <c r="B374" s="6" t="s">
        <v>595</v>
      </c>
      <c r="C374" s="6" t="s">
        <v>37</v>
      </c>
      <c r="D374" s="6" t="s">
        <v>3082</v>
      </c>
      <c r="E374" s="6" t="s">
        <v>3083</v>
      </c>
      <c r="F374" s="6" t="s">
        <v>3084</v>
      </c>
      <c r="G374" s="6" t="s">
        <v>846</v>
      </c>
      <c r="H374" s="6" t="s">
        <v>3067</v>
      </c>
      <c r="I374" s="6" t="s">
        <v>376</v>
      </c>
      <c r="J374" s="6" t="s">
        <v>221</v>
      </c>
    </row>
    <row r="375" spans="1:10">
      <c r="A375" s="6">
        <v>374</v>
      </c>
      <c r="B375" s="6" t="s">
        <v>595</v>
      </c>
      <c r="C375" s="6" t="s">
        <v>37</v>
      </c>
      <c r="D375" s="6" t="s">
        <v>1737</v>
      </c>
      <c r="E375" s="6" t="s">
        <v>1738</v>
      </c>
      <c r="F375" s="6" t="s">
        <v>1739</v>
      </c>
      <c r="G375" s="6" t="s">
        <v>690</v>
      </c>
      <c r="H375" s="6" t="s">
        <v>1740</v>
      </c>
      <c r="I375" s="6" t="s">
        <v>376</v>
      </c>
      <c r="J375" s="6" t="s">
        <v>221</v>
      </c>
    </row>
    <row r="376" spans="1:10">
      <c r="A376" s="6">
        <v>375</v>
      </c>
      <c r="B376" s="6" t="s">
        <v>595</v>
      </c>
      <c r="C376" s="6" t="s">
        <v>37</v>
      </c>
      <c r="D376" s="6" t="s">
        <v>3085</v>
      </c>
      <c r="E376" s="6" t="s">
        <v>3086</v>
      </c>
      <c r="F376" s="6" t="s">
        <v>3087</v>
      </c>
      <c r="G376" s="6" t="s">
        <v>603</v>
      </c>
      <c r="H376" s="6" t="s">
        <v>376</v>
      </c>
      <c r="I376" s="6" t="s">
        <v>376</v>
      </c>
      <c r="J376" s="6" t="s">
        <v>221</v>
      </c>
    </row>
    <row r="377" spans="1:10">
      <c r="A377" s="6">
        <v>376</v>
      </c>
      <c r="B377" s="6" t="s">
        <v>595</v>
      </c>
      <c r="C377" s="6" t="s">
        <v>37</v>
      </c>
      <c r="D377" s="6" t="s">
        <v>1741</v>
      </c>
      <c r="E377" s="6" t="s">
        <v>1742</v>
      </c>
      <c r="F377" s="6" t="s">
        <v>1743</v>
      </c>
      <c r="G377" s="6" t="s">
        <v>690</v>
      </c>
      <c r="H377" s="6" t="s">
        <v>376</v>
      </c>
      <c r="I377" s="6" t="s">
        <v>376</v>
      </c>
      <c r="J377" s="6" t="s">
        <v>221</v>
      </c>
    </row>
    <row r="378" spans="1:10">
      <c r="A378" s="6">
        <v>377</v>
      </c>
      <c r="B378" s="6" t="s">
        <v>595</v>
      </c>
      <c r="C378" s="6" t="s">
        <v>37</v>
      </c>
      <c r="D378" s="6" t="s">
        <v>1744</v>
      </c>
      <c r="E378" s="6" t="s">
        <v>1745</v>
      </c>
      <c r="F378" s="6" t="s">
        <v>1746</v>
      </c>
      <c r="G378" s="6" t="s">
        <v>622</v>
      </c>
      <c r="H378" s="6" t="s">
        <v>376</v>
      </c>
      <c r="I378" s="6" t="s">
        <v>376</v>
      </c>
      <c r="J378" s="6" t="s">
        <v>221</v>
      </c>
    </row>
    <row r="379" spans="1:10">
      <c r="A379" s="6">
        <v>378</v>
      </c>
      <c r="B379" s="6" t="s">
        <v>595</v>
      </c>
      <c r="C379" s="6" t="s">
        <v>37</v>
      </c>
      <c r="D379" s="6" t="s">
        <v>1747</v>
      </c>
      <c r="E379" s="6" t="s">
        <v>1748</v>
      </c>
      <c r="F379" s="6" t="s">
        <v>1749</v>
      </c>
      <c r="G379" s="6" t="s">
        <v>622</v>
      </c>
      <c r="H379" s="6" t="s">
        <v>376</v>
      </c>
      <c r="I379" s="6" t="s">
        <v>376</v>
      </c>
      <c r="J379" s="6" t="s">
        <v>221</v>
      </c>
    </row>
    <row r="380" spans="1:10">
      <c r="A380" s="6">
        <v>379</v>
      </c>
      <c r="B380" s="6" t="s">
        <v>595</v>
      </c>
      <c r="C380" s="6" t="s">
        <v>37</v>
      </c>
      <c r="D380" s="6" t="s">
        <v>1750</v>
      </c>
      <c r="E380" s="6" t="s">
        <v>1751</v>
      </c>
      <c r="F380" s="6" t="s">
        <v>1752</v>
      </c>
      <c r="G380" s="6" t="s">
        <v>769</v>
      </c>
      <c r="H380" s="6" t="s">
        <v>376</v>
      </c>
      <c r="I380" s="6" t="s">
        <v>376</v>
      </c>
      <c r="J380" s="6" t="s">
        <v>221</v>
      </c>
    </row>
    <row r="381" spans="1:10">
      <c r="A381" s="6">
        <v>380</v>
      </c>
      <c r="B381" s="6" t="s">
        <v>595</v>
      </c>
      <c r="C381" s="6" t="s">
        <v>37</v>
      </c>
      <c r="D381" s="6" t="s">
        <v>1753</v>
      </c>
      <c r="E381" s="6" t="s">
        <v>1754</v>
      </c>
      <c r="F381" s="6" t="s">
        <v>1755</v>
      </c>
      <c r="G381" s="6" t="s">
        <v>603</v>
      </c>
      <c r="H381" s="6" t="s">
        <v>1756</v>
      </c>
      <c r="I381" s="6" t="s">
        <v>376</v>
      </c>
      <c r="J381" s="6" t="s">
        <v>221</v>
      </c>
    </row>
    <row r="382" spans="1:10">
      <c r="A382" s="6">
        <v>381</v>
      </c>
      <c r="B382" s="6" t="s">
        <v>595</v>
      </c>
      <c r="C382" s="6" t="s">
        <v>37</v>
      </c>
      <c r="D382" s="6" t="s">
        <v>1757</v>
      </c>
      <c r="E382" s="6" t="s">
        <v>1758</v>
      </c>
      <c r="F382" s="6" t="s">
        <v>1759</v>
      </c>
      <c r="G382" s="6" t="s">
        <v>950</v>
      </c>
      <c r="H382" s="6" t="s">
        <v>376</v>
      </c>
      <c r="I382" s="6" t="s">
        <v>376</v>
      </c>
      <c r="J382" s="6" t="s">
        <v>221</v>
      </c>
    </row>
    <row r="383" spans="1:10">
      <c r="A383" s="6">
        <v>382</v>
      </c>
      <c r="B383" s="6" t="s">
        <v>595</v>
      </c>
      <c r="C383" s="6" t="s">
        <v>37</v>
      </c>
      <c r="D383" s="6" t="s">
        <v>1760</v>
      </c>
      <c r="E383" s="6" t="s">
        <v>1761</v>
      </c>
      <c r="F383" s="6" t="s">
        <v>1762</v>
      </c>
      <c r="G383" s="6" t="s">
        <v>825</v>
      </c>
      <c r="H383" s="6" t="s">
        <v>376</v>
      </c>
      <c r="I383" s="6" t="s">
        <v>376</v>
      </c>
      <c r="J383" s="6" t="s">
        <v>221</v>
      </c>
    </row>
    <row r="384" spans="1:10">
      <c r="A384" s="6">
        <v>383</v>
      </c>
      <c r="B384" s="6" t="s">
        <v>595</v>
      </c>
      <c r="C384" s="6" t="s">
        <v>37</v>
      </c>
      <c r="D384" s="6" t="s">
        <v>3088</v>
      </c>
      <c r="E384" s="6" t="s">
        <v>3089</v>
      </c>
      <c r="F384" s="6" t="s">
        <v>3090</v>
      </c>
      <c r="G384" s="6" t="s">
        <v>686</v>
      </c>
      <c r="H384" s="6" t="s">
        <v>376</v>
      </c>
      <c r="I384" s="6" t="s">
        <v>376</v>
      </c>
      <c r="J384" s="6" t="s">
        <v>221</v>
      </c>
    </row>
    <row r="385" spans="1:10">
      <c r="A385" s="6">
        <v>384</v>
      </c>
      <c r="B385" s="6" t="s">
        <v>595</v>
      </c>
      <c r="C385" s="6" t="s">
        <v>37</v>
      </c>
      <c r="D385" s="6" t="s">
        <v>1763</v>
      </c>
      <c r="E385" s="6" t="s">
        <v>1764</v>
      </c>
      <c r="F385" s="6" t="s">
        <v>1765</v>
      </c>
      <c r="G385" s="6" t="s">
        <v>622</v>
      </c>
      <c r="H385" s="6" t="s">
        <v>376</v>
      </c>
      <c r="I385" s="6" t="s">
        <v>376</v>
      </c>
      <c r="J385" s="6" t="s">
        <v>221</v>
      </c>
    </row>
    <row r="386" spans="1:10">
      <c r="A386" s="6">
        <v>385</v>
      </c>
      <c r="B386" s="6" t="s">
        <v>595</v>
      </c>
      <c r="C386" s="6" t="s">
        <v>37</v>
      </c>
      <c r="D386" s="6" t="s">
        <v>1766</v>
      </c>
      <c r="E386" s="6" t="s">
        <v>1767</v>
      </c>
      <c r="F386" s="6" t="s">
        <v>1768</v>
      </c>
      <c r="G386" s="6" t="s">
        <v>914</v>
      </c>
      <c r="H386" s="6" t="s">
        <v>376</v>
      </c>
      <c r="I386" s="6" t="s">
        <v>376</v>
      </c>
      <c r="J386" s="6" t="s">
        <v>221</v>
      </c>
    </row>
    <row r="387" spans="1:10">
      <c r="A387" s="6">
        <v>386</v>
      </c>
      <c r="B387" s="6" t="s">
        <v>595</v>
      </c>
      <c r="C387" s="6" t="s">
        <v>37</v>
      </c>
      <c r="D387" s="6" t="s">
        <v>1769</v>
      </c>
      <c r="E387" s="6" t="s">
        <v>1770</v>
      </c>
      <c r="F387" s="6" t="s">
        <v>1771</v>
      </c>
      <c r="G387" s="6" t="s">
        <v>839</v>
      </c>
      <c r="H387" s="6" t="s">
        <v>376</v>
      </c>
      <c r="I387" s="6" t="s">
        <v>376</v>
      </c>
      <c r="J387" s="6" t="s">
        <v>221</v>
      </c>
    </row>
    <row r="388" spans="1:10">
      <c r="A388" s="6">
        <v>387</v>
      </c>
      <c r="B388" s="6" t="s">
        <v>595</v>
      </c>
      <c r="C388" s="6" t="s">
        <v>37</v>
      </c>
      <c r="D388" s="6" t="s">
        <v>1772</v>
      </c>
      <c r="E388" s="6" t="s">
        <v>1773</v>
      </c>
      <c r="F388" s="6" t="s">
        <v>1774</v>
      </c>
      <c r="G388" s="6" t="s">
        <v>914</v>
      </c>
      <c r="H388" s="6" t="s">
        <v>1775</v>
      </c>
      <c r="I388" s="6" t="s">
        <v>376</v>
      </c>
      <c r="J388" s="6" t="s">
        <v>221</v>
      </c>
    </row>
    <row r="389" spans="1:10">
      <c r="A389" s="6">
        <v>388</v>
      </c>
      <c r="B389" s="6" t="s">
        <v>595</v>
      </c>
      <c r="C389" s="6" t="s">
        <v>37</v>
      </c>
      <c r="D389" s="6" t="s">
        <v>1776</v>
      </c>
      <c r="E389" s="6" t="s">
        <v>1777</v>
      </c>
      <c r="F389" s="6" t="s">
        <v>1778</v>
      </c>
      <c r="G389" s="6" t="s">
        <v>846</v>
      </c>
      <c r="H389" s="6" t="s">
        <v>376</v>
      </c>
      <c r="I389" s="6" t="s">
        <v>376</v>
      </c>
      <c r="J389" s="6" t="s">
        <v>221</v>
      </c>
    </row>
    <row r="390" spans="1:10">
      <c r="A390" s="6">
        <v>389</v>
      </c>
      <c r="B390" s="6" t="s">
        <v>595</v>
      </c>
      <c r="C390" s="6" t="s">
        <v>37</v>
      </c>
      <c r="D390" s="6" t="s">
        <v>3091</v>
      </c>
      <c r="E390" s="6" t="s">
        <v>3092</v>
      </c>
      <c r="F390" s="6" t="s">
        <v>3093</v>
      </c>
      <c r="G390" s="6" t="s">
        <v>940</v>
      </c>
      <c r="H390" s="6" t="s">
        <v>376</v>
      </c>
      <c r="I390" s="6" t="s">
        <v>376</v>
      </c>
      <c r="J390" s="6" t="s">
        <v>221</v>
      </c>
    </row>
    <row r="391" spans="1:10">
      <c r="A391" s="6">
        <v>390</v>
      </c>
      <c r="B391" s="6" t="s">
        <v>595</v>
      </c>
      <c r="C391" s="6" t="s">
        <v>37</v>
      </c>
      <c r="D391" s="6" t="s">
        <v>1779</v>
      </c>
      <c r="E391" s="6" t="s">
        <v>1780</v>
      </c>
      <c r="F391" s="6" t="s">
        <v>1781</v>
      </c>
      <c r="G391" s="6" t="s">
        <v>614</v>
      </c>
      <c r="H391" s="6" t="s">
        <v>376</v>
      </c>
      <c r="I391" s="6" t="s">
        <v>376</v>
      </c>
      <c r="J391" s="6" t="s">
        <v>221</v>
      </c>
    </row>
    <row r="392" spans="1:10">
      <c r="A392" s="6">
        <v>391</v>
      </c>
      <c r="B392" s="6" t="s">
        <v>595</v>
      </c>
      <c r="C392" s="6" t="s">
        <v>37</v>
      </c>
      <c r="D392" s="6" t="s">
        <v>1782</v>
      </c>
      <c r="E392" s="6" t="s">
        <v>1783</v>
      </c>
      <c r="F392" s="6" t="s">
        <v>1784</v>
      </c>
      <c r="G392" s="6" t="s">
        <v>979</v>
      </c>
      <c r="H392" s="6" t="s">
        <v>376</v>
      </c>
      <c r="I392" s="6" t="s">
        <v>376</v>
      </c>
      <c r="J392" s="6" t="s">
        <v>221</v>
      </c>
    </row>
    <row r="393" spans="1:10">
      <c r="A393" s="6">
        <v>392</v>
      </c>
      <c r="B393" s="6" t="s">
        <v>595</v>
      </c>
      <c r="C393" s="6" t="s">
        <v>37</v>
      </c>
      <c r="D393" s="6" t="s">
        <v>1785</v>
      </c>
      <c r="E393" s="6" t="s">
        <v>1786</v>
      </c>
      <c r="F393" s="6" t="s">
        <v>1787</v>
      </c>
      <c r="G393" s="6" t="s">
        <v>622</v>
      </c>
      <c r="H393" s="6" t="s">
        <v>376</v>
      </c>
      <c r="I393" s="6" t="s">
        <v>376</v>
      </c>
      <c r="J393" s="6" t="s">
        <v>221</v>
      </c>
    </row>
    <row r="394" spans="1:10">
      <c r="A394" s="6">
        <v>393</v>
      </c>
      <c r="B394" s="6" t="s">
        <v>595</v>
      </c>
      <c r="C394" s="6" t="s">
        <v>37</v>
      </c>
      <c r="D394" s="6" t="s">
        <v>1788</v>
      </c>
      <c r="E394" s="6" t="s">
        <v>1789</v>
      </c>
      <c r="F394" s="6" t="s">
        <v>1790</v>
      </c>
      <c r="G394" s="6" t="s">
        <v>950</v>
      </c>
      <c r="H394" s="6" t="s">
        <v>376</v>
      </c>
      <c r="I394" s="6" t="s">
        <v>376</v>
      </c>
      <c r="J394" s="6" t="s">
        <v>221</v>
      </c>
    </row>
    <row r="395" spans="1:10">
      <c r="A395" s="6">
        <v>394</v>
      </c>
      <c r="B395" s="6" t="s">
        <v>595</v>
      </c>
      <c r="C395" s="6" t="s">
        <v>37</v>
      </c>
      <c r="D395" s="6" t="s">
        <v>1791</v>
      </c>
      <c r="E395" s="6" t="s">
        <v>1792</v>
      </c>
      <c r="F395" s="6" t="s">
        <v>1793</v>
      </c>
      <c r="G395" s="6" t="s">
        <v>622</v>
      </c>
      <c r="H395" s="6" t="s">
        <v>376</v>
      </c>
      <c r="I395" s="6" t="s">
        <v>376</v>
      </c>
      <c r="J395" s="6" t="s">
        <v>221</v>
      </c>
    </row>
    <row r="396" spans="1:10">
      <c r="A396" s="6">
        <v>395</v>
      </c>
      <c r="B396" s="6" t="s">
        <v>595</v>
      </c>
      <c r="C396" s="6" t="s">
        <v>37</v>
      </c>
      <c r="D396" s="6" t="s">
        <v>1794</v>
      </c>
      <c r="E396" s="6" t="s">
        <v>1795</v>
      </c>
      <c r="F396" s="6" t="s">
        <v>1796</v>
      </c>
      <c r="G396" s="6" t="s">
        <v>686</v>
      </c>
      <c r="H396" s="6" t="s">
        <v>376</v>
      </c>
      <c r="I396" s="6" t="s">
        <v>376</v>
      </c>
      <c r="J396" s="6" t="s">
        <v>221</v>
      </c>
    </row>
    <row r="397" spans="1:10">
      <c r="A397" s="6">
        <v>396</v>
      </c>
      <c r="B397" s="6" t="s">
        <v>595</v>
      </c>
      <c r="C397" s="6" t="s">
        <v>37</v>
      </c>
      <c r="D397" s="6" t="s">
        <v>1797</v>
      </c>
      <c r="E397" s="6" t="s">
        <v>1798</v>
      </c>
      <c r="F397" s="6" t="s">
        <v>1799</v>
      </c>
      <c r="G397" s="6" t="s">
        <v>967</v>
      </c>
      <c r="H397" s="6" t="s">
        <v>376</v>
      </c>
      <c r="I397" s="6" t="s">
        <v>376</v>
      </c>
      <c r="J397" s="6" t="s">
        <v>221</v>
      </c>
    </row>
    <row r="398" spans="1:10">
      <c r="A398" s="6">
        <v>397</v>
      </c>
      <c r="B398" s="6" t="s">
        <v>595</v>
      </c>
      <c r="C398" s="6" t="s">
        <v>37</v>
      </c>
      <c r="D398" s="6" t="s">
        <v>1800</v>
      </c>
      <c r="E398" s="6" t="s">
        <v>1801</v>
      </c>
      <c r="F398" s="6" t="s">
        <v>1802</v>
      </c>
      <c r="G398" s="6" t="s">
        <v>622</v>
      </c>
      <c r="H398" s="6" t="s">
        <v>376</v>
      </c>
      <c r="I398" s="6" t="s">
        <v>376</v>
      </c>
      <c r="J398" s="6" t="s">
        <v>221</v>
      </c>
    </row>
    <row r="399" spans="1:10">
      <c r="A399" s="6">
        <v>398</v>
      </c>
      <c r="B399" s="6" t="s">
        <v>595</v>
      </c>
      <c r="C399" s="6" t="s">
        <v>37</v>
      </c>
      <c r="D399" s="6" t="s">
        <v>1803</v>
      </c>
      <c r="E399" s="6" t="s">
        <v>1804</v>
      </c>
      <c r="F399" s="6" t="s">
        <v>1805</v>
      </c>
      <c r="G399" s="6" t="s">
        <v>1806</v>
      </c>
      <c r="H399" s="6" t="s">
        <v>376</v>
      </c>
      <c r="I399" s="6" t="s">
        <v>376</v>
      </c>
      <c r="J399" s="6" t="s">
        <v>221</v>
      </c>
    </row>
    <row r="400" spans="1:10">
      <c r="A400" s="6">
        <v>399</v>
      </c>
      <c r="B400" s="6" t="s">
        <v>595</v>
      </c>
      <c r="C400" s="6" t="s">
        <v>37</v>
      </c>
      <c r="D400" s="6" t="s">
        <v>1807</v>
      </c>
      <c r="E400" s="6" t="s">
        <v>1808</v>
      </c>
      <c r="F400" s="6" t="s">
        <v>1809</v>
      </c>
      <c r="G400" s="6" t="s">
        <v>1810</v>
      </c>
      <c r="H400" s="6" t="s">
        <v>376</v>
      </c>
      <c r="I400" s="6" t="s">
        <v>376</v>
      </c>
      <c r="J400" s="6" t="s">
        <v>221</v>
      </c>
    </row>
    <row r="401" spans="1:10">
      <c r="A401" s="6">
        <v>400</v>
      </c>
      <c r="B401" s="6" t="s">
        <v>595</v>
      </c>
      <c r="C401" s="6" t="s">
        <v>37</v>
      </c>
      <c r="D401" s="6" t="s">
        <v>1811</v>
      </c>
      <c r="E401" s="6" t="s">
        <v>1812</v>
      </c>
      <c r="F401" s="6" t="s">
        <v>1813</v>
      </c>
      <c r="G401" s="6" t="s">
        <v>892</v>
      </c>
      <c r="H401" s="6" t="s">
        <v>376</v>
      </c>
      <c r="I401" s="6" t="s">
        <v>376</v>
      </c>
      <c r="J401" s="6" t="s">
        <v>221</v>
      </c>
    </row>
    <row r="402" spans="1:10">
      <c r="A402" s="6">
        <v>401</v>
      </c>
      <c r="B402" s="6" t="s">
        <v>595</v>
      </c>
      <c r="C402" s="6" t="s">
        <v>37</v>
      </c>
      <c r="D402" s="6" t="s">
        <v>1814</v>
      </c>
      <c r="E402" s="6" t="s">
        <v>1815</v>
      </c>
      <c r="F402" s="6" t="s">
        <v>1816</v>
      </c>
      <c r="G402" s="6" t="s">
        <v>603</v>
      </c>
      <c r="H402" s="6" t="s">
        <v>376</v>
      </c>
      <c r="I402" s="6" t="s">
        <v>376</v>
      </c>
      <c r="J402" s="6" t="s">
        <v>221</v>
      </c>
    </row>
    <row r="403" spans="1:10">
      <c r="A403" s="6">
        <v>402</v>
      </c>
      <c r="B403" s="6" t="s">
        <v>595</v>
      </c>
      <c r="C403" s="6" t="s">
        <v>37</v>
      </c>
      <c r="D403" s="6" t="s">
        <v>1817</v>
      </c>
      <c r="E403" s="6" t="s">
        <v>1818</v>
      </c>
      <c r="F403" s="6" t="s">
        <v>1819</v>
      </c>
      <c r="G403" s="6" t="s">
        <v>672</v>
      </c>
      <c r="H403" s="6" t="s">
        <v>376</v>
      </c>
      <c r="I403" s="6" t="s">
        <v>376</v>
      </c>
      <c r="J403" s="6" t="s">
        <v>221</v>
      </c>
    </row>
    <row r="404" spans="1:10">
      <c r="A404" s="6">
        <v>403</v>
      </c>
      <c r="B404" s="6" t="s">
        <v>595</v>
      </c>
      <c r="C404" s="6" t="s">
        <v>37</v>
      </c>
      <c r="D404" s="6" t="s">
        <v>1820</v>
      </c>
      <c r="E404" s="6" t="s">
        <v>1821</v>
      </c>
      <c r="F404" s="6" t="s">
        <v>1822</v>
      </c>
      <c r="G404" s="6" t="s">
        <v>1823</v>
      </c>
      <c r="H404" s="6" t="s">
        <v>376</v>
      </c>
      <c r="I404" s="6" t="s">
        <v>376</v>
      </c>
      <c r="J404" s="6" t="s">
        <v>221</v>
      </c>
    </row>
    <row r="405" spans="1:10">
      <c r="A405" s="6">
        <v>404</v>
      </c>
      <c r="B405" s="6" t="s">
        <v>595</v>
      </c>
      <c r="C405" s="6" t="s">
        <v>37</v>
      </c>
      <c r="D405" s="6" t="s">
        <v>3094</v>
      </c>
      <c r="E405" s="6" t="s">
        <v>3095</v>
      </c>
      <c r="F405" s="6" t="s">
        <v>3096</v>
      </c>
      <c r="G405" s="6" t="s">
        <v>658</v>
      </c>
      <c r="H405" s="6" t="s">
        <v>376</v>
      </c>
      <c r="I405" s="6" t="s">
        <v>376</v>
      </c>
      <c r="J405" s="6" t="s">
        <v>221</v>
      </c>
    </row>
    <row r="406" spans="1:10">
      <c r="A406" s="6">
        <v>405</v>
      </c>
      <c r="B406" s="6" t="s">
        <v>595</v>
      </c>
      <c r="C406" s="6" t="s">
        <v>37</v>
      </c>
      <c r="D406" s="6" t="s">
        <v>1824</v>
      </c>
      <c r="E406" s="6" t="s">
        <v>1825</v>
      </c>
      <c r="F406" s="6" t="s">
        <v>1826</v>
      </c>
      <c r="G406" s="6" t="s">
        <v>622</v>
      </c>
      <c r="H406" s="6" t="s">
        <v>1827</v>
      </c>
      <c r="I406" s="6" t="s">
        <v>376</v>
      </c>
      <c r="J406" s="6" t="s">
        <v>221</v>
      </c>
    </row>
    <row r="407" spans="1:10">
      <c r="A407" s="6">
        <v>406</v>
      </c>
      <c r="B407" s="6" t="s">
        <v>595</v>
      </c>
      <c r="C407" s="6" t="s">
        <v>37</v>
      </c>
      <c r="D407" s="6" t="s">
        <v>1828</v>
      </c>
      <c r="E407" s="6" t="s">
        <v>1829</v>
      </c>
      <c r="F407" s="6" t="s">
        <v>1830</v>
      </c>
      <c r="G407" s="6" t="s">
        <v>839</v>
      </c>
      <c r="H407" s="6" t="s">
        <v>376</v>
      </c>
      <c r="I407" s="6" t="s">
        <v>376</v>
      </c>
      <c r="J407" s="6" t="s">
        <v>221</v>
      </c>
    </row>
    <row r="408" spans="1:10">
      <c r="A408" s="6">
        <v>407</v>
      </c>
      <c r="B408" s="6" t="s">
        <v>595</v>
      </c>
      <c r="C408" s="6" t="s">
        <v>37</v>
      </c>
      <c r="D408" s="6" t="s">
        <v>1831</v>
      </c>
      <c r="E408" s="6" t="s">
        <v>1832</v>
      </c>
      <c r="F408" s="6" t="s">
        <v>1833</v>
      </c>
      <c r="G408" s="6" t="s">
        <v>799</v>
      </c>
      <c r="H408" s="6" t="s">
        <v>376</v>
      </c>
      <c r="I408" s="6" t="s">
        <v>376</v>
      </c>
      <c r="J408" s="6" t="s">
        <v>221</v>
      </c>
    </row>
    <row r="409" spans="1:10">
      <c r="A409" s="6">
        <v>408</v>
      </c>
      <c r="B409" s="6" t="s">
        <v>595</v>
      </c>
      <c r="C409" s="6" t="s">
        <v>37</v>
      </c>
      <c r="D409" s="6" t="s">
        <v>3097</v>
      </c>
      <c r="E409" s="6" t="s">
        <v>3098</v>
      </c>
      <c r="F409" s="6" t="s">
        <v>3099</v>
      </c>
      <c r="G409" s="6" t="s">
        <v>1006</v>
      </c>
      <c r="H409" s="6" t="s">
        <v>376</v>
      </c>
      <c r="I409" s="6" t="s">
        <v>376</v>
      </c>
      <c r="J409" s="6" t="s">
        <v>221</v>
      </c>
    </row>
    <row r="410" spans="1:10">
      <c r="A410" s="6">
        <v>409</v>
      </c>
      <c r="B410" s="6" t="s">
        <v>595</v>
      </c>
      <c r="C410" s="6" t="s">
        <v>37</v>
      </c>
      <c r="D410" s="6" t="s">
        <v>1834</v>
      </c>
      <c r="E410" s="6" t="s">
        <v>1835</v>
      </c>
      <c r="F410" s="6" t="s">
        <v>1836</v>
      </c>
      <c r="G410" s="6" t="s">
        <v>603</v>
      </c>
      <c r="H410" s="6" t="s">
        <v>376</v>
      </c>
      <c r="I410" s="6" t="s">
        <v>376</v>
      </c>
      <c r="J410" s="6" t="s">
        <v>221</v>
      </c>
    </row>
    <row r="411" spans="1:10">
      <c r="A411" s="6">
        <v>410</v>
      </c>
      <c r="B411" s="6" t="s">
        <v>595</v>
      </c>
      <c r="C411" s="6" t="s">
        <v>37</v>
      </c>
      <c r="D411" s="6" t="s">
        <v>1837</v>
      </c>
      <c r="E411" s="6" t="s">
        <v>1838</v>
      </c>
      <c r="F411" s="6" t="s">
        <v>1839</v>
      </c>
      <c r="G411" s="6" t="s">
        <v>1840</v>
      </c>
      <c r="H411" s="6" t="s">
        <v>376</v>
      </c>
      <c r="I411" s="6" t="s">
        <v>376</v>
      </c>
      <c r="J411" s="6" t="s">
        <v>221</v>
      </c>
    </row>
    <row r="412" spans="1:10">
      <c r="A412" s="6">
        <v>411</v>
      </c>
      <c r="B412" s="6" t="s">
        <v>595</v>
      </c>
      <c r="C412" s="6" t="s">
        <v>37</v>
      </c>
      <c r="D412" s="6" t="s">
        <v>1841</v>
      </c>
      <c r="E412" s="6" t="s">
        <v>1842</v>
      </c>
      <c r="F412" s="6" t="s">
        <v>1843</v>
      </c>
      <c r="G412" s="6" t="s">
        <v>622</v>
      </c>
      <c r="H412" s="6" t="s">
        <v>376</v>
      </c>
      <c r="I412" s="6" t="s">
        <v>376</v>
      </c>
      <c r="J412" s="6" t="s">
        <v>221</v>
      </c>
    </row>
    <row r="413" spans="1:10">
      <c r="A413" s="6">
        <v>412</v>
      </c>
      <c r="B413" s="6" t="s">
        <v>595</v>
      </c>
      <c r="C413" s="6" t="s">
        <v>37</v>
      </c>
      <c r="D413" s="6" t="s">
        <v>1844</v>
      </c>
      <c r="E413" s="6" t="s">
        <v>1845</v>
      </c>
      <c r="F413" s="6" t="s">
        <v>1846</v>
      </c>
      <c r="G413" s="6" t="s">
        <v>1847</v>
      </c>
      <c r="H413" s="6" t="s">
        <v>1848</v>
      </c>
      <c r="I413" s="6" t="s">
        <v>376</v>
      </c>
      <c r="J413" s="6" t="s">
        <v>221</v>
      </c>
    </row>
    <row r="414" spans="1:10">
      <c r="A414" s="6">
        <v>413</v>
      </c>
      <c r="B414" s="6" t="s">
        <v>595</v>
      </c>
      <c r="C414" s="6" t="s">
        <v>37</v>
      </c>
      <c r="D414" s="6" t="s">
        <v>1849</v>
      </c>
      <c r="E414" s="6" t="s">
        <v>1850</v>
      </c>
      <c r="F414" s="6" t="s">
        <v>1851</v>
      </c>
      <c r="G414" s="6" t="s">
        <v>1083</v>
      </c>
      <c r="H414" s="6" t="s">
        <v>1852</v>
      </c>
      <c r="I414" s="6" t="s">
        <v>376</v>
      </c>
      <c r="J414" s="6" t="s">
        <v>221</v>
      </c>
    </row>
    <row r="415" spans="1:10">
      <c r="A415" s="6">
        <v>414</v>
      </c>
      <c r="B415" s="6" t="s">
        <v>595</v>
      </c>
      <c r="C415" s="6" t="s">
        <v>37</v>
      </c>
      <c r="D415" s="6" t="s">
        <v>1853</v>
      </c>
      <c r="E415" s="6" t="s">
        <v>1854</v>
      </c>
      <c r="F415" s="6" t="s">
        <v>1855</v>
      </c>
      <c r="G415" s="6" t="s">
        <v>622</v>
      </c>
      <c r="H415" s="6" t="s">
        <v>376</v>
      </c>
      <c r="I415" s="6" t="s">
        <v>376</v>
      </c>
      <c r="J415" s="6" t="s">
        <v>221</v>
      </c>
    </row>
    <row r="416" spans="1:10">
      <c r="A416" s="6">
        <v>415</v>
      </c>
      <c r="B416" s="6" t="s">
        <v>595</v>
      </c>
      <c r="C416" s="6" t="s">
        <v>37</v>
      </c>
      <c r="D416" s="6" t="s">
        <v>1856</v>
      </c>
      <c r="E416" s="6" t="s">
        <v>1857</v>
      </c>
      <c r="F416" s="6" t="s">
        <v>1858</v>
      </c>
      <c r="G416" s="6" t="s">
        <v>622</v>
      </c>
      <c r="H416" s="6" t="s">
        <v>376</v>
      </c>
      <c r="I416" s="6" t="s">
        <v>376</v>
      </c>
      <c r="J416" s="6" t="s">
        <v>221</v>
      </c>
    </row>
    <row r="417" spans="1:10">
      <c r="A417" s="6">
        <v>416</v>
      </c>
      <c r="B417" s="6" t="s">
        <v>595</v>
      </c>
      <c r="C417" s="6" t="s">
        <v>37</v>
      </c>
      <c r="D417" s="6" t="s">
        <v>1859</v>
      </c>
      <c r="E417" s="6" t="s">
        <v>1860</v>
      </c>
      <c r="F417" s="6" t="s">
        <v>1861</v>
      </c>
      <c r="G417" s="6" t="s">
        <v>825</v>
      </c>
      <c r="H417" s="6" t="s">
        <v>376</v>
      </c>
      <c r="I417" s="6" t="s">
        <v>376</v>
      </c>
      <c r="J417" s="6" t="s">
        <v>221</v>
      </c>
    </row>
    <row r="418" spans="1:10">
      <c r="A418" s="6">
        <v>417</v>
      </c>
      <c r="B418" s="6" t="s">
        <v>595</v>
      </c>
      <c r="C418" s="6" t="s">
        <v>37</v>
      </c>
      <c r="D418" s="6" t="s">
        <v>1862</v>
      </c>
      <c r="E418" s="6" t="s">
        <v>1863</v>
      </c>
      <c r="F418" s="6" t="s">
        <v>1864</v>
      </c>
      <c r="G418" s="6" t="s">
        <v>825</v>
      </c>
      <c r="H418" s="6" t="s">
        <v>376</v>
      </c>
      <c r="I418" s="6" t="s">
        <v>1865</v>
      </c>
      <c r="J418" s="6" t="s">
        <v>221</v>
      </c>
    </row>
    <row r="419" spans="1:10">
      <c r="A419" s="6">
        <v>418</v>
      </c>
      <c r="B419" s="6" t="s">
        <v>595</v>
      </c>
      <c r="C419" s="6" t="s">
        <v>37</v>
      </c>
      <c r="D419" s="6" t="s">
        <v>1866</v>
      </c>
      <c r="E419" s="6" t="s">
        <v>1863</v>
      </c>
      <c r="F419" s="6" t="s">
        <v>1864</v>
      </c>
      <c r="G419" s="6" t="s">
        <v>825</v>
      </c>
      <c r="H419" s="6" t="s">
        <v>376</v>
      </c>
      <c r="I419" s="6" t="s">
        <v>376</v>
      </c>
      <c r="J419" s="6" t="s">
        <v>221</v>
      </c>
    </row>
    <row r="420" spans="1:10">
      <c r="A420" s="6">
        <v>419</v>
      </c>
      <c r="B420" s="6" t="s">
        <v>595</v>
      </c>
      <c r="C420" s="6" t="s">
        <v>37</v>
      </c>
      <c r="D420" s="6" t="s">
        <v>1867</v>
      </c>
      <c r="E420" s="6" t="s">
        <v>1868</v>
      </c>
      <c r="F420" s="6" t="s">
        <v>1869</v>
      </c>
      <c r="G420" s="6" t="s">
        <v>651</v>
      </c>
      <c r="H420" s="6" t="s">
        <v>376</v>
      </c>
      <c r="I420" s="6" t="s">
        <v>376</v>
      </c>
      <c r="J420" s="6" t="s">
        <v>221</v>
      </c>
    </row>
    <row r="421" spans="1:10">
      <c r="A421" s="6">
        <v>420</v>
      </c>
      <c r="B421" s="6" t="s">
        <v>595</v>
      </c>
      <c r="C421" s="6" t="s">
        <v>37</v>
      </c>
      <c r="D421" s="6" t="s">
        <v>1870</v>
      </c>
      <c r="E421" s="6" t="s">
        <v>1871</v>
      </c>
      <c r="F421" s="6" t="s">
        <v>1872</v>
      </c>
      <c r="G421" s="6" t="s">
        <v>622</v>
      </c>
      <c r="H421" s="6" t="s">
        <v>376</v>
      </c>
      <c r="I421" s="6" t="s">
        <v>376</v>
      </c>
      <c r="J421" s="6" t="s">
        <v>221</v>
      </c>
    </row>
    <row r="422" spans="1:10">
      <c r="A422" s="6">
        <v>421</v>
      </c>
      <c r="B422" s="6" t="s">
        <v>595</v>
      </c>
      <c r="C422" s="6" t="s">
        <v>37</v>
      </c>
      <c r="D422" s="6" t="s">
        <v>1873</v>
      </c>
      <c r="E422" s="6" t="s">
        <v>1874</v>
      </c>
      <c r="F422" s="6" t="s">
        <v>1875</v>
      </c>
      <c r="G422" s="6" t="s">
        <v>1023</v>
      </c>
      <c r="H422" s="6" t="s">
        <v>376</v>
      </c>
      <c r="I422" s="6" t="s">
        <v>376</v>
      </c>
      <c r="J422" s="6" t="s">
        <v>221</v>
      </c>
    </row>
    <row r="423" spans="1:10">
      <c r="A423" s="6">
        <v>422</v>
      </c>
      <c r="B423" s="6" t="s">
        <v>595</v>
      </c>
      <c r="C423" s="6" t="s">
        <v>37</v>
      </c>
      <c r="D423" s="6" t="s">
        <v>1876</v>
      </c>
      <c r="E423" s="6" t="s">
        <v>1877</v>
      </c>
      <c r="F423" s="6" t="s">
        <v>1878</v>
      </c>
      <c r="G423" s="6" t="s">
        <v>846</v>
      </c>
      <c r="H423" s="6" t="s">
        <v>376</v>
      </c>
      <c r="I423" s="6" t="s">
        <v>376</v>
      </c>
      <c r="J423" s="6" t="s">
        <v>221</v>
      </c>
    </row>
    <row r="424" spans="1:10">
      <c r="A424" s="6">
        <v>423</v>
      </c>
      <c r="B424" s="6" t="s">
        <v>595</v>
      </c>
      <c r="C424" s="6" t="s">
        <v>37</v>
      </c>
      <c r="D424" s="6" t="s">
        <v>1879</v>
      </c>
      <c r="E424" s="6" t="s">
        <v>1880</v>
      </c>
      <c r="F424" s="6" t="s">
        <v>1881</v>
      </c>
      <c r="G424" s="6" t="s">
        <v>622</v>
      </c>
      <c r="H424" s="6" t="s">
        <v>376</v>
      </c>
      <c r="I424" s="6" t="s">
        <v>376</v>
      </c>
      <c r="J424" s="6" t="s">
        <v>221</v>
      </c>
    </row>
    <row r="425" spans="1:10">
      <c r="A425" s="6">
        <v>424</v>
      </c>
      <c r="B425" s="6" t="s">
        <v>595</v>
      </c>
      <c r="C425" s="6" t="s">
        <v>37</v>
      </c>
      <c r="D425" s="6" t="s">
        <v>1882</v>
      </c>
      <c r="E425" s="6" t="s">
        <v>1883</v>
      </c>
      <c r="F425" s="6" t="s">
        <v>1884</v>
      </c>
      <c r="G425" s="6" t="s">
        <v>769</v>
      </c>
      <c r="H425" s="6" t="s">
        <v>376</v>
      </c>
      <c r="I425" s="6" t="s">
        <v>376</v>
      </c>
      <c r="J425" s="6" t="s">
        <v>221</v>
      </c>
    </row>
    <row r="426" spans="1:10">
      <c r="A426" s="6">
        <v>425</v>
      </c>
      <c r="B426" s="6" t="s">
        <v>595</v>
      </c>
      <c r="C426" s="6" t="s">
        <v>37</v>
      </c>
      <c r="D426" s="6" t="s">
        <v>1885</v>
      </c>
      <c r="E426" s="6" t="s">
        <v>1886</v>
      </c>
      <c r="F426" s="6" t="s">
        <v>1887</v>
      </c>
      <c r="G426" s="6" t="s">
        <v>647</v>
      </c>
      <c r="H426" s="6" t="s">
        <v>376</v>
      </c>
      <c r="I426" s="6" t="s">
        <v>376</v>
      </c>
      <c r="J426" s="6" t="s">
        <v>221</v>
      </c>
    </row>
    <row r="427" spans="1:10">
      <c r="A427" s="6">
        <v>426</v>
      </c>
      <c r="B427" s="6" t="s">
        <v>595</v>
      </c>
      <c r="C427" s="6" t="s">
        <v>37</v>
      </c>
      <c r="D427" s="6" t="s">
        <v>1888</v>
      </c>
      <c r="E427" s="6" t="s">
        <v>1889</v>
      </c>
      <c r="F427" s="6" t="s">
        <v>1890</v>
      </c>
      <c r="G427" s="6" t="s">
        <v>846</v>
      </c>
      <c r="H427" s="6" t="s">
        <v>376</v>
      </c>
      <c r="I427" s="6" t="s">
        <v>376</v>
      </c>
      <c r="J427" s="6" t="s">
        <v>221</v>
      </c>
    </row>
    <row r="428" spans="1:10">
      <c r="A428" s="6">
        <v>427</v>
      </c>
      <c r="B428" s="6" t="s">
        <v>595</v>
      </c>
      <c r="C428" s="6" t="s">
        <v>37</v>
      </c>
      <c r="D428" s="6" t="s">
        <v>1891</v>
      </c>
      <c r="E428" s="6" t="s">
        <v>1892</v>
      </c>
      <c r="F428" s="6" t="s">
        <v>1893</v>
      </c>
      <c r="G428" s="6" t="s">
        <v>626</v>
      </c>
      <c r="H428" s="6" t="s">
        <v>376</v>
      </c>
      <c r="I428" s="6" t="s">
        <v>376</v>
      </c>
      <c r="J428" s="6" t="s">
        <v>221</v>
      </c>
    </row>
    <row r="429" spans="1:10">
      <c r="A429" s="6">
        <v>428</v>
      </c>
      <c r="B429" s="6" t="s">
        <v>595</v>
      </c>
      <c r="C429" s="6" t="s">
        <v>37</v>
      </c>
      <c r="D429" s="6" t="s">
        <v>1894</v>
      </c>
      <c r="E429" s="6" t="s">
        <v>1895</v>
      </c>
      <c r="F429" s="6" t="s">
        <v>1896</v>
      </c>
      <c r="G429" s="6" t="s">
        <v>703</v>
      </c>
      <c r="H429" s="6" t="s">
        <v>376</v>
      </c>
      <c r="I429" s="6" t="s">
        <v>376</v>
      </c>
      <c r="J429" s="6" t="s">
        <v>221</v>
      </c>
    </row>
    <row r="430" spans="1:10">
      <c r="A430" s="6">
        <v>429</v>
      </c>
      <c r="B430" s="6" t="s">
        <v>595</v>
      </c>
      <c r="C430" s="6" t="s">
        <v>37</v>
      </c>
      <c r="D430" s="6" t="s">
        <v>3100</v>
      </c>
      <c r="E430" s="6" t="s">
        <v>3101</v>
      </c>
      <c r="F430" s="6" t="s">
        <v>3102</v>
      </c>
      <c r="G430" s="6" t="s">
        <v>892</v>
      </c>
      <c r="H430" s="6" t="s">
        <v>376</v>
      </c>
      <c r="I430" s="6" t="s">
        <v>376</v>
      </c>
      <c r="J430" s="6" t="s">
        <v>221</v>
      </c>
    </row>
    <row r="431" spans="1:10">
      <c r="A431" s="6">
        <v>430</v>
      </c>
      <c r="B431" s="6" t="s">
        <v>595</v>
      </c>
      <c r="C431" s="6" t="s">
        <v>37</v>
      </c>
      <c r="D431" s="6" t="s">
        <v>3103</v>
      </c>
      <c r="E431" s="6" t="s">
        <v>3104</v>
      </c>
      <c r="F431" s="6" t="s">
        <v>3105</v>
      </c>
      <c r="G431" s="6" t="s">
        <v>622</v>
      </c>
      <c r="H431" s="6" t="s">
        <v>376</v>
      </c>
      <c r="I431" s="6" t="s">
        <v>376</v>
      </c>
      <c r="J431" s="6" t="s">
        <v>221</v>
      </c>
    </row>
    <row r="432" spans="1:10">
      <c r="A432" s="6">
        <v>431</v>
      </c>
      <c r="B432" s="6" t="s">
        <v>595</v>
      </c>
      <c r="C432" s="6" t="s">
        <v>37</v>
      </c>
      <c r="D432" s="6" t="s">
        <v>1897</v>
      </c>
      <c r="E432" s="6" t="s">
        <v>1898</v>
      </c>
      <c r="F432" s="6" t="s">
        <v>1899</v>
      </c>
      <c r="G432" s="6" t="s">
        <v>1172</v>
      </c>
      <c r="H432" s="6" t="s">
        <v>376</v>
      </c>
      <c r="I432" s="6" t="s">
        <v>376</v>
      </c>
      <c r="J432" s="6" t="s">
        <v>221</v>
      </c>
    </row>
    <row r="433" spans="1:10">
      <c r="A433" s="6">
        <v>432</v>
      </c>
      <c r="B433" s="6" t="s">
        <v>595</v>
      </c>
      <c r="C433" s="6" t="s">
        <v>37</v>
      </c>
      <c r="D433" s="6" t="s">
        <v>1900</v>
      </c>
      <c r="E433" s="6" t="s">
        <v>1901</v>
      </c>
      <c r="F433" s="6" t="s">
        <v>1902</v>
      </c>
      <c r="G433" s="6" t="s">
        <v>839</v>
      </c>
      <c r="H433" s="6" t="s">
        <v>376</v>
      </c>
      <c r="I433" s="6" t="s">
        <v>376</v>
      </c>
      <c r="J433" s="6" t="s">
        <v>221</v>
      </c>
    </row>
    <row r="434" spans="1:10">
      <c r="A434" s="6">
        <v>433</v>
      </c>
      <c r="B434" s="6" t="s">
        <v>595</v>
      </c>
      <c r="C434" s="6" t="s">
        <v>37</v>
      </c>
      <c r="D434" s="6" t="s">
        <v>1903</v>
      </c>
      <c r="E434" s="6" t="s">
        <v>1904</v>
      </c>
      <c r="F434" s="6" t="s">
        <v>1905</v>
      </c>
      <c r="G434" s="6" t="s">
        <v>914</v>
      </c>
      <c r="H434" s="6" t="s">
        <v>376</v>
      </c>
      <c r="I434" s="6" t="s">
        <v>376</v>
      </c>
      <c r="J434" s="6" t="s">
        <v>221</v>
      </c>
    </row>
    <row r="435" spans="1:10">
      <c r="A435" s="6">
        <v>434</v>
      </c>
      <c r="B435" s="6" t="s">
        <v>595</v>
      </c>
      <c r="C435" s="6" t="s">
        <v>37</v>
      </c>
      <c r="D435" s="6" t="s">
        <v>1906</v>
      </c>
      <c r="E435" s="6" t="s">
        <v>1907</v>
      </c>
      <c r="F435" s="6" t="s">
        <v>1908</v>
      </c>
      <c r="G435" s="6" t="s">
        <v>846</v>
      </c>
      <c r="H435" s="6" t="s">
        <v>376</v>
      </c>
      <c r="I435" s="6" t="s">
        <v>376</v>
      </c>
      <c r="J435" s="6" t="s">
        <v>221</v>
      </c>
    </row>
    <row r="436" spans="1:10">
      <c r="A436" s="6">
        <v>435</v>
      </c>
      <c r="B436" s="6" t="s">
        <v>595</v>
      </c>
      <c r="C436" s="6" t="s">
        <v>37</v>
      </c>
      <c r="D436" s="6" t="s">
        <v>1909</v>
      </c>
      <c r="E436" s="6" t="s">
        <v>1910</v>
      </c>
      <c r="F436" s="6" t="s">
        <v>1911</v>
      </c>
      <c r="G436" s="6" t="s">
        <v>647</v>
      </c>
      <c r="H436" s="6" t="s">
        <v>376</v>
      </c>
      <c r="I436" s="6" t="s">
        <v>376</v>
      </c>
      <c r="J436" s="6" t="s">
        <v>221</v>
      </c>
    </row>
    <row r="437" spans="1:10">
      <c r="A437" s="6">
        <v>436</v>
      </c>
      <c r="B437" s="6" t="s">
        <v>595</v>
      </c>
      <c r="C437" s="6" t="s">
        <v>37</v>
      </c>
      <c r="D437" s="6" t="s">
        <v>1912</v>
      </c>
      <c r="E437" s="6" t="s">
        <v>1910</v>
      </c>
      <c r="F437" s="6" t="s">
        <v>1913</v>
      </c>
      <c r="G437" s="6" t="s">
        <v>614</v>
      </c>
      <c r="H437" s="6" t="s">
        <v>376</v>
      </c>
      <c r="I437" s="6" t="s">
        <v>376</v>
      </c>
      <c r="J437" s="6" t="s">
        <v>221</v>
      </c>
    </row>
    <row r="438" spans="1:10">
      <c r="A438" s="6">
        <v>437</v>
      </c>
      <c r="B438" s="6" t="s">
        <v>595</v>
      </c>
      <c r="C438" s="6" t="s">
        <v>37</v>
      </c>
      <c r="D438" s="6" t="s">
        <v>1914</v>
      </c>
      <c r="E438" s="6" t="s">
        <v>1915</v>
      </c>
      <c r="F438" s="6" t="s">
        <v>1916</v>
      </c>
      <c r="G438" s="6" t="s">
        <v>839</v>
      </c>
      <c r="H438" s="6" t="s">
        <v>376</v>
      </c>
      <c r="I438" s="6" t="s">
        <v>376</v>
      </c>
      <c r="J438" s="6" t="s">
        <v>221</v>
      </c>
    </row>
    <row r="439" spans="1:10">
      <c r="A439" s="6">
        <v>438</v>
      </c>
      <c r="B439" s="6" t="s">
        <v>595</v>
      </c>
      <c r="C439" s="6" t="s">
        <v>37</v>
      </c>
      <c r="D439" s="6" t="s">
        <v>1917</v>
      </c>
      <c r="E439" s="6" t="s">
        <v>1918</v>
      </c>
      <c r="F439" s="6" t="s">
        <v>1919</v>
      </c>
      <c r="G439" s="6" t="s">
        <v>614</v>
      </c>
      <c r="H439" s="6" t="s">
        <v>376</v>
      </c>
      <c r="I439" s="6" t="s">
        <v>376</v>
      </c>
      <c r="J439" s="6" t="s">
        <v>221</v>
      </c>
    </row>
    <row r="440" spans="1:10">
      <c r="A440" s="6">
        <v>439</v>
      </c>
      <c r="B440" s="6" t="s">
        <v>595</v>
      </c>
      <c r="C440" s="6" t="s">
        <v>37</v>
      </c>
      <c r="D440" s="6" t="s">
        <v>1920</v>
      </c>
      <c r="E440" s="6" t="s">
        <v>1921</v>
      </c>
      <c r="F440" s="6" t="s">
        <v>1922</v>
      </c>
      <c r="G440" s="6" t="s">
        <v>1806</v>
      </c>
      <c r="H440" s="6" t="s">
        <v>376</v>
      </c>
      <c r="I440" s="6" t="s">
        <v>376</v>
      </c>
      <c r="J440" s="6" t="s">
        <v>221</v>
      </c>
    </row>
    <row r="441" spans="1:10">
      <c r="A441" s="6">
        <v>440</v>
      </c>
      <c r="B441" s="6" t="s">
        <v>595</v>
      </c>
      <c r="C441" s="6" t="s">
        <v>37</v>
      </c>
      <c r="D441" s="6" t="s">
        <v>1923</v>
      </c>
      <c r="E441" s="6" t="s">
        <v>1924</v>
      </c>
      <c r="F441" s="6" t="s">
        <v>1925</v>
      </c>
      <c r="G441" s="6" t="s">
        <v>1127</v>
      </c>
      <c r="H441" s="6" t="s">
        <v>376</v>
      </c>
      <c r="I441" s="6" t="s">
        <v>376</v>
      </c>
      <c r="J441" s="6" t="s">
        <v>221</v>
      </c>
    </row>
    <row r="442" spans="1:10">
      <c r="A442" s="6">
        <v>441</v>
      </c>
      <c r="B442" s="6" t="s">
        <v>595</v>
      </c>
      <c r="C442" s="6" t="s">
        <v>37</v>
      </c>
      <c r="D442" s="6" t="s">
        <v>1926</v>
      </c>
      <c r="E442" s="6" t="s">
        <v>1924</v>
      </c>
      <c r="F442" s="6" t="s">
        <v>1927</v>
      </c>
      <c r="G442" s="6" t="s">
        <v>1290</v>
      </c>
      <c r="H442" s="6" t="s">
        <v>376</v>
      </c>
      <c r="I442" s="6" t="s">
        <v>376</v>
      </c>
      <c r="J442" s="6" t="s">
        <v>221</v>
      </c>
    </row>
    <row r="443" spans="1:10">
      <c r="A443" s="6">
        <v>442</v>
      </c>
      <c r="B443" s="6" t="s">
        <v>595</v>
      </c>
      <c r="C443" s="6" t="s">
        <v>37</v>
      </c>
      <c r="D443" s="6" t="s">
        <v>1928</v>
      </c>
      <c r="E443" s="6" t="s">
        <v>1929</v>
      </c>
      <c r="F443" s="6" t="s">
        <v>1930</v>
      </c>
      <c r="G443" s="6" t="s">
        <v>647</v>
      </c>
      <c r="H443" s="6" t="s">
        <v>376</v>
      </c>
      <c r="I443" s="6" t="s">
        <v>376</v>
      </c>
      <c r="J443" s="6" t="s">
        <v>221</v>
      </c>
    </row>
    <row r="444" spans="1:10">
      <c r="A444" s="6">
        <v>443</v>
      </c>
      <c r="B444" s="6" t="s">
        <v>595</v>
      </c>
      <c r="C444" s="6" t="s">
        <v>37</v>
      </c>
      <c r="D444" s="6" t="s">
        <v>1931</v>
      </c>
      <c r="E444" s="6" t="s">
        <v>1929</v>
      </c>
      <c r="F444" s="6" t="s">
        <v>1932</v>
      </c>
      <c r="G444" s="6" t="s">
        <v>622</v>
      </c>
      <c r="H444" s="6" t="s">
        <v>376</v>
      </c>
      <c r="I444" s="6" t="s">
        <v>376</v>
      </c>
      <c r="J444" s="6" t="s">
        <v>221</v>
      </c>
    </row>
    <row r="445" spans="1:10">
      <c r="A445" s="6">
        <v>444</v>
      </c>
      <c r="B445" s="6" t="s">
        <v>595</v>
      </c>
      <c r="C445" s="6" t="s">
        <v>37</v>
      </c>
      <c r="D445" s="6" t="s">
        <v>1933</v>
      </c>
      <c r="E445" s="6" t="s">
        <v>1934</v>
      </c>
      <c r="F445" s="6" t="s">
        <v>1935</v>
      </c>
      <c r="G445" s="6" t="s">
        <v>1290</v>
      </c>
      <c r="H445" s="6" t="s">
        <v>1936</v>
      </c>
      <c r="I445" s="6" t="s">
        <v>376</v>
      </c>
      <c r="J445" s="6" t="s">
        <v>221</v>
      </c>
    </row>
    <row r="446" spans="1:10">
      <c r="A446" s="6">
        <v>445</v>
      </c>
      <c r="B446" s="6" t="s">
        <v>595</v>
      </c>
      <c r="C446" s="6" t="s">
        <v>37</v>
      </c>
      <c r="D446" s="6" t="s">
        <v>1937</v>
      </c>
      <c r="E446" s="6" t="s">
        <v>1934</v>
      </c>
      <c r="F446" s="6" t="s">
        <v>1938</v>
      </c>
      <c r="G446" s="6" t="s">
        <v>1250</v>
      </c>
      <c r="H446" s="6" t="s">
        <v>376</v>
      </c>
      <c r="I446" s="6" t="s">
        <v>376</v>
      </c>
      <c r="J446" s="6" t="s">
        <v>221</v>
      </c>
    </row>
    <row r="447" spans="1:10">
      <c r="A447" s="6">
        <v>446</v>
      </c>
      <c r="B447" s="6" t="s">
        <v>595</v>
      </c>
      <c r="C447" s="6" t="s">
        <v>37</v>
      </c>
      <c r="D447" s="6" t="s">
        <v>1939</v>
      </c>
      <c r="E447" s="6" t="s">
        <v>1934</v>
      </c>
      <c r="F447" s="6" t="s">
        <v>1940</v>
      </c>
      <c r="G447" s="6" t="s">
        <v>626</v>
      </c>
      <c r="H447" s="6" t="s">
        <v>376</v>
      </c>
      <c r="I447" s="6" t="s">
        <v>376</v>
      </c>
      <c r="J447" s="6" t="s">
        <v>221</v>
      </c>
    </row>
    <row r="448" spans="1:10">
      <c r="A448" s="6">
        <v>447</v>
      </c>
      <c r="B448" s="6" t="s">
        <v>595</v>
      </c>
      <c r="C448" s="6" t="s">
        <v>37</v>
      </c>
      <c r="D448" s="6" t="s">
        <v>1941</v>
      </c>
      <c r="E448" s="6" t="s">
        <v>1942</v>
      </c>
      <c r="F448" s="6" t="s">
        <v>1943</v>
      </c>
      <c r="G448" s="6" t="s">
        <v>1290</v>
      </c>
      <c r="H448" s="6" t="s">
        <v>376</v>
      </c>
      <c r="I448" s="6" t="s">
        <v>376</v>
      </c>
      <c r="J448" s="6" t="s">
        <v>221</v>
      </c>
    </row>
    <row r="449" spans="1:10">
      <c r="A449" s="6">
        <v>448</v>
      </c>
      <c r="B449" s="6" t="s">
        <v>595</v>
      </c>
      <c r="C449" s="6" t="s">
        <v>37</v>
      </c>
      <c r="D449" s="6" t="s">
        <v>1944</v>
      </c>
      <c r="E449" s="6" t="s">
        <v>1945</v>
      </c>
      <c r="F449" s="6" t="s">
        <v>1946</v>
      </c>
      <c r="G449" s="6" t="s">
        <v>1006</v>
      </c>
      <c r="H449" s="6" t="s">
        <v>376</v>
      </c>
      <c r="I449" s="6" t="s">
        <v>376</v>
      </c>
      <c r="J449" s="6" t="s">
        <v>221</v>
      </c>
    </row>
    <row r="450" spans="1:10">
      <c r="A450" s="6">
        <v>449</v>
      </c>
      <c r="B450" s="6" t="s">
        <v>595</v>
      </c>
      <c r="C450" s="6" t="s">
        <v>37</v>
      </c>
      <c r="D450" s="6" t="s">
        <v>1947</v>
      </c>
      <c r="E450" s="6" t="s">
        <v>1948</v>
      </c>
      <c r="F450" s="6" t="s">
        <v>1949</v>
      </c>
      <c r="G450" s="6" t="s">
        <v>967</v>
      </c>
      <c r="H450" s="6" t="s">
        <v>376</v>
      </c>
      <c r="I450" s="6" t="s">
        <v>376</v>
      </c>
      <c r="J450" s="6" t="s">
        <v>221</v>
      </c>
    </row>
    <row r="451" spans="1:10">
      <c r="A451" s="6">
        <v>450</v>
      </c>
      <c r="B451" s="6" t="s">
        <v>595</v>
      </c>
      <c r="C451" s="6" t="s">
        <v>37</v>
      </c>
      <c r="D451" s="6" t="s">
        <v>1950</v>
      </c>
      <c r="E451" s="6" t="s">
        <v>1951</v>
      </c>
      <c r="F451" s="6" t="s">
        <v>1952</v>
      </c>
      <c r="G451" s="6" t="s">
        <v>1172</v>
      </c>
      <c r="H451" s="6" t="s">
        <v>376</v>
      </c>
      <c r="I451" s="6" t="s">
        <v>376</v>
      </c>
      <c r="J451" s="6" t="s">
        <v>221</v>
      </c>
    </row>
    <row r="452" spans="1:10">
      <c r="A452" s="6">
        <v>451</v>
      </c>
      <c r="B452" s="6" t="s">
        <v>595</v>
      </c>
      <c r="C452" s="6" t="s">
        <v>37</v>
      </c>
      <c r="D452" s="6" t="s">
        <v>1953</v>
      </c>
      <c r="E452" s="6" t="s">
        <v>1954</v>
      </c>
      <c r="F452" s="6" t="s">
        <v>1955</v>
      </c>
      <c r="G452" s="6" t="s">
        <v>1956</v>
      </c>
      <c r="H452" s="6" t="s">
        <v>1957</v>
      </c>
      <c r="I452" s="6" t="s">
        <v>376</v>
      </c>
      <c r="J452" s="6" t="s">
        <v>221</v>
      </c>
    </row>
    <row r="453" spans="1:10">
      <c r="A453" s="6">
        <v>452</v>
      </c>
      <c r="B453" s="6" t="s">
        <v>595</v>
      </c>
      <c r="C453" s="6" t="s">
        <v>37</v>
      </c>
      <c r="D453" s="6" t="s">
        <v>1958</v>
      </c>
      <c r="E453" s="6" t="s">
        <v>1959</v>
      </c>
      <c r="F453" s="6" t="s">
        <v>1960</v>
      </c>
      <c r="G453" s="6" t="s">
        <v>614</v>
      </c>
      <c r="H453" s="6" t="s">
        <v>376</v>
      </c>
      <c r="I453" s="6" t="s">
        <v>376</v>
      </c>
      <c r="J453" s="6" t="s">
        <v>221</v>
      </c>
    </row>
    <row r="454" spans="1:10">
      <c r="A454" s="6">
        <v>453</v>
      </c>
      <c r="B454" s="6" t="s">
        <v>595</v>
      </c>
      <c r="C454" s="6" t="s">
        <v>37</v>
      </c>
      <c r="D454" s="6" t="s">
        <v>1961</v>
      </c>
      <c r="E454" s="6" t="s">
        <v>1962</v>
      </c>
      <c r="F454" s="6" t="s">
        <v>1963</v>
      </c>
      <c r="G454" s="6" t="s">
        <v>647</v>
      </c>
      <c r="H454" s="6" t="s">
        <v>376</v>
      </c>
      <c r="I454" s="6" t="s">
        <v>376</v>
      </c>
      <c r="J454" s="6" t="s">
        <v>221</v>
      </c>
    </row>
    <row r="455" spans="1:10">
      <c r="A455" s="6">
        <v>454</v>
      </c>
      <c r="B455" s="6" t="s">
        <v>595</v>
      </c>
      <c r="C455" s="6" t="s">
        <v>37</v>
      </c>
      <c r="D455" s="6" t="s">
        <v>1964</v>
      </c>
      <c r="E455" s="6" t="s">
        <v>1965</v>
      </c>
      <c r="F455" s="6" t="s">
        <v>1966</v>
      </c>
      <c r="G455" s="6" t="s">
        <v>651</v>
      </c>
      <c r="H455" s="6" t="s">
        <v>376</v>
      </c>
      <c r="I455" s="6" t="s">
        <v>376</v>
      </c>
      <c r="J455" s="6" t="s">
        <v>221</v>
      </c>
    </row>
    <row r="456" spans="1:10">
      <c r="A456" s="6">
        <v>455</v>
      </c>
      <c r="B456" s="6" t="s">
        <v>595</v>
      </c>
      <c r="C456" s="6" t="s">
        <v>37</v>
      </c>
      <c r="D456" s="6" t="s">
        <v>1967</v>
      </c>
      <c r="E456" s="6" t="s">
        <v>1968</v>
      </c>
      <c r="F456" s="6" t="s">
        <v>1969</v>
      </c>
      <c r="G456" s="6" t="s">
        <v>622</v>
      </c>
      <c r="H456" s="6" t="s">
        <v>376</v>
      </c>
      <c r="I456" s="6" t="s">
        <v>376</v>
      </c>
      <c r="J456" s="6" t="s">
        <v>221</v>
      </c>
    </row>
    <row r="457" spans="1:10">
      <c r="A457" s="6">
        <v>456</v>
      </c>
      <c r="B457" s="6" t="s">
        <v>595</v>
      </c>
      <c r="C457" s="6" t="s">
        <v>37</v>
      </c>
      <c r="D457" s="6" t="s">
        <v>1970</v>
      </c>
      <c r="E457" s="6" t="s">
        <v>1971</v>
      </c>
      <c r="F457" s="6" t="s">
        <v>1972</v>
      </c>
      <c r="G457" s="6" t="s">
        <v>825</v>
      </c>
      <c r="H457" s="6" t="s">
        <v>376</v>
      </c>
      <c r="I457" s="6" t="s">
        <v>376</v>
      </c>
      <c r="J457" s="6" t="s">
        <v>221</v>
      </c>
    </row>
    <row r="458" spans="1:10">
      <c r="A458" s="6">
        <v>457</v>
      </c>
      <c r="B458" s="6" t="s">
        <v>595</v>
      </c>
      <c r="C458" s="6" t="s">
        <v>37</v>
      </c>
      <c r="D458" s="6" t="s">
        <v>1973</v>
      </c>
      <c r="E458" s="6" t="s">
        <v>1974</v>
      </c>
      <c r="F458" s="6" t="s">
        <v>1975</v>
      </c>
      <c r="G458" s="6" t="s">
        <v>1479</v>
      </c>
      <c r="H458" s="6" t="s">
        <v>376</v>
      </c>
      <c r="I458" s="6" t="s">
        <v>376</v>
      </c>
      <c r="J458" s="6" t="s">
        <v>221</v>
      </c>
    </row>
    <row r="459" spans="1:10">
      <c r="A459" s="6">
        <v>458</v>
      </c>
      <c r="B459" s="6" t="s">
        <v>595</v>
      </c>
      <c r="C459" s="6" t="s">
        <v>37</v>
      </c>
      <c r="D459" s="6" t="s">
        <v>1976</v>
      </c>
      <c r="E459" s="6" t="s">
        <v>1977</v>
      </c>
      <c r="F459" s="6" t="s">
        <v>1978</v>
      </c>
      <c r="G459" s="6" t="s">
        <v>832</v>
      </c>
      <c r="H459" s="6" t="s">
        <v>376</v>
      </c>
      <c r="I459" s="6" t="s">
        <v>376</v>
      </c>
      <c r="J459" s="6" t="s">
        <v>221</v>
      </c>
    </row>
    <row r="460" spans="1:10">
      <c r="A460" s="6">
        <v>459</v>
      </c>
      <c r="B460" s="6" t="s">
        <v>595</v>
      </c>
      <c r="C460" s="6" t="s">
        <v>37</v>
      </c>
      <c r="D460" s="6" t="s">
        <v>1979</v>
      </c>
      <c r="E460" s="6" t="s">
        <v>1980</v>
      </c>
      <c r="F460" s="6" t="s">
        <v>1981</v>
      </c>
      <c r="G460" s="6" t="s">
        <v>832</v>
      </c>
      <c r="H460" s="6" t="s">
        <v>376</v>
      </c>
      <c r="I460" s="6" t="s">
        <v>376</v>
      </c>
      <c r="J460" s="6" t="s">
        <v>221</v>
      </c>
    </row>
    <row r="461" spans="1:10">
      <c r="A461" s="6">
        <v>460</v>
      </c>
      <c r="B461" s="6" t="s">
        <v>595</v>
      </c>
      <c r="C461" s="6" t="s">
        <v>37</v>
      </c>
      <c r="D461" s="6" t="s">
        <v>1985</v>
      </c>
      <c r="E461" s="6" t="s">
        <v>3106</v>
      </c>
      <c r="F461" s="6" t="s">
        <v>1986</v>
      </c>
      <c r="G461" s="6" t="s">
        <v>703</v>
      </c>
      <c r="H461" s="6" t="s">
        <v>376</v>
      </c>
      <c r="I461" s="6" t="s">
        <v>376</v>
      </c>
      <c r="J461" s="6" t="s">
        <v>221</v>
      </c>
    </row>
    <row r="462" spans="1:10">
      <c r="A462" s="6">
        <v>461</v>
      </c>
      <c r="B462" s="6" t="s">
        <v>595</v>
      </c>
      <c r="C462" s="6" t="s">
        <v>37</v>
      </c>
      <c r="D462" s="6" t="s">
        <v>1982</v>
      </c>
      <c r="E462" s="6" t="s">
        <v>1983</v>
      </c>
      <c r="F462" s="6" t="s">
        <v>1984</v>
      </c>
      <c r="G462" s="6" t="s">
        <v>839</v>
      </c>
      <c r="H462" s="6" t="s">
        <v>376</v>
      </c>
      <c r="I462" s="6" t="s">
        <v>376</v>
      </c>
      <c r="J462" s="6" t="s">
        <v>221</v>
      </c>
    </row>
    <row r="463" spans="1:10">
      <c r="A463" s="6">
        <v>462</v>
      </c>
      <c r="B463" s="6" t="s">
        <v>595</v>
      </c>
      <c r="C463" s="6" t="s">
        <v>37</v>
      </c>
      <c r="D463" s="6" t="s">
        <v>1987</v>
      </c>
      <c r="E463" s="6" t="s">
        <v>1988</v>
      </c>
      <c r="F463" s="6" t="s">
        <v>1989</v>
      </c>
      <c r="G463" s="6" t="s">
        <v>1172</v>
      </c>
      <c r="H463" s="6" t="s">
        <v>376</v>
      </c>
      <c r="I463" s="6" t="s">
        <v>376</v>
      </c>
      <c r="J463" s="6" t="s">
        <v>221</v>
      </c>
    </row>
    <row r="464" spans="1:10">
      <c r="A464" s="6">
        <v>463</v>
      </c>
      <c r="B464" s="6" t="s">
        <v>595</v>
      </c>
      <c r="C464" s="6" t="s">
        <v>37</v>
      </c>
      <c r="D464" s="6" t="s">
        <v>1990</v>
      </c>
      <c r="E464" s="6" t="s">
        <v>1991</v>
      </c>
      <c r="F464" s="6" t="s">
        <v>1992</v>
      </c>
      <c r="G464" s="6" t="s">
        <v>622</v>
      </c>
      <c r="H464" s="6" t="s">
        <v>376</v>
      </c>
      <c r="I464" s="6" t="s">
        <v>376</v>
      </c>
      <c r="J464" s="6" t="s">
        <v>221</v>
      </c>
    </row>
    <row r="465" spans="1:10">
      <c r="A465" s="6">
        <v>464</v>
      </c>
      <c r="B465" s="6" t="s">
        <v>595</v>
      </c>
      <c r="C465" s="6" t="s">
        <v>37</v>
      </c>
      <c r="D465" s="6" t="s">
        <v>1993</v>
      </c>
      <c r="E465" s="6" t="s">
        <v>1994</v>
      </c>
      <c r="F465" s="6" t="s">
        <v>1995</v>
      </c>
      <c r="G465" s="6" t="s">
        <v>622</v>
      </c>
      <c r="H465" s="6" t="s">
        <v>376</v>
      </c>
      <c r="I465" s="6" t="s">
        <v>376</v>
      </c>
      <c r="J465" s="6" t="s">
        <v>221</v>
      </c>
    </row>
    <row r="466" spans="1:10">
      <c r="A466" s="6">
        <v>465</v>
      </c>
      <c r="B466" s="6" t="s">
        <v>595</v>
      </c>
      <c r="C466" s="6" t="s">
        <v>37</v>
      </c>
      <c r="D466" s="6" t="s">
        <v>1996</v>
      </c>
      <c r="E466" s="6" t="s">
        <v>1997</v>
      </c>
      <c r="F466" s="6" t="s">
        <v>1998</v>
      </c>
      <c r="G466" s="6" t="s">
        <v>658</v>
      </c>
      <c r="H466" s="6" t="s">
        <v>376</v>
      </c>
      <c r="I466" s="6" t="s">
        <v>376</v>
      </c>
      <c r="J466" s="6" t="s">
        <v>221</v>
      </c>
    </row>
    <row r="467" spans="1:10">
      <c r="A467" s="6">
        <v>466</v>
      </c>
      <c r="B467" s="6" t="s">
        <v>595</v>
      </c>
      <c r="C467" s="6" t="s">
        <v>37</v>
      </c>
      <c r="D467" s="6" t="s">
        <v>1999</v>
      </c>
      <c r="E467" s="6" t="s">
        <v>2000</v>
      </c>
      <c r="F467" s="6" t="s">
        <v>2001</v>
      </c>
      <c r="G467" s="6" t="s">
        <v>658</v>
      </c>
      <c r="H467" s="6" t="s">
        <v>376</v>
      </c>
      <c r="I467" s="6" t="s">
        <v>376</v>
      </c>
      <c r="J467" s="6" t="s">
        <v>221</v>
      </c>
    </row>
    <row r="468" spans="1:10">
      <c r="A468" s="6">
        <v>467</v>
      </c>
      <c r="B468" s="6" t="s">
        <v>595</v>
      </c>
      <c r="C468" s="6" t="s">
        <v>37</v>
      </c>
      <c r="D468" s="6" t="s">
        <v>2002</v>
      </c>
      <c r="E468" s="6" t="s">
        <v>2003</v>
      </c>
      <c r="F468" s="6" t="s">
        <v>2004</v>
      </c>
      <c r="G468" s="6" t="s">
        <v>821</v>
      </c>
      <c r="H468" s="6" t="s">
        <v>376</v>
      </c>
      <c r="I468" s="6" t="s">
        <v>376</v>
      </c>
      <c r="J468" s="6" t="s">
        <v>221</v>
      </c>
    </row>
    <row r="469" spans="1:10">
      <c r="A469" s="6">
        <v>468</v>
      </c>
      <c r="B469" s="6" t="s">
        <v>595</v>
      </c>
      <c r="C469" s="6" t="s">
        <v>37</v>
      </c>
      <c r="D469" s="6" t="s">
        <v>2005</v>
      </c>
      <c r="E469" s="6" t="s">
        <v>2006</v>
      </c>
      <c r="F469" s="6" t="s">
        <v>2007</v>
      </c>
      <c r="G469" s="6" t="s">
        <v>622</v>
      </c>
      <c r="H469" s="6" t="s">
        <v>376</v>
      </c>
      <c r="I469" s="6" t="s">
        <v>376</v>
      </c>
      <c r="J469" s="6" t="s">
        <v>221</v>
      </c>
    </row>
    <row r="470" spans="1:10">
      <c r="A470" s="6">
        <v>469</v>
      </c>
      <c r="B470" s="6" t="s">
        <v>595</v>
      </c>
      <c r="C470" s="6" t="s">
        <v>37</v>
      </c>
      <c r="D470" s="6" t="s">
        <v>2008</v>
      </c>
      <c r="E470" s="6" t="s">
        <v>2009</v>
      </c>
      <c r="F470" s="6" t="s">
        <v>2010</v>
      </c>
      <c r="G470" s="6" t="s">
        <v>658</v>
      </c>
      <c r="H470" s="6" t="s">
        <v>1225</v>
      </c>
      <c r="I470" s="6" t="s">
        <v>376</v>
      </c>
      <c r="J470" s="6" t="s">
        <v>221</v>
      </c>
    </row>
    <row r="471" spans="1:10">
      <c r="A471" s="6">
        <v>470</v>
      </c>
      <c r="B471" s="6" t="s">
        <v>595</v>
      </c>
      <c r="C471" s="6" t="s">
        <v>37</v>
      </c>
      <c r="D471" s="6" t="s">
        <v>2011</v>
      </c>
      <c r="E471" s="6" t="s">
        <v>2012</v>
      </c>
      <c r="F471" s="6" t="s">
        <v>2013</v>
      </c>
      <c r="G471" s="6" t="s">
        <v>603</v>
      </c>
      <c r="H471" s="6" t="s">
        <v>376</v>
      </c>
      <c r="I471" s="6" t="s">
        <v>376</v>
      </c>
      <c r="J471" s="6" t="s">
        <v>221</v>
      </c>
    </row>
    <row r="472" spans="1:10">
      <c r="A472" s="6">
        <v>471</v>
      </c>
      <c r="B472" s="6" t="s">
        <v>595</v>
      </c>
      <c r="C472" s="6" t="s">
        <v>37</v>
      </c>
      <c r="D472" s="6" t="s">
        <v>2014</v>
      </c>
      <c r="E472" s="6" t="s">
        <v>2015</v>
      </c>
      <c r="F472" s="6" t="s">
        <v>2016</v>
      </c>
      <c r="G472" s="6" t="s">
        <v>686</v>
      </c>
      <c r="H472" s="6" t="s">
        <v>2017</v>
      </c>
      <c r="I472" s="6" t="s">
        <v>376</v>
      </c>
      <c r="J472" s="6" t="s">
        <v>221</v>
      </c>
    </row>
    <row r="473" spans="1:10">
      <c r="A473" s="6">
        <v>472</v>
      </c>
      <c r="B473" s="6" t="s">
        <v>595</v>
      </c>
      <c r="C473" s="6" t="s">
        <v>37</v>
      </c>
      <c r="D473" s="6" t="s">
        <v>2018</v>
      </c>
      <c r="E473" s="6" t="s">
        <v>2019</v>
      </c>
      <c r="F473" s="6" t="s">
        <v>2020</v>
      </c>
      <c r="G473" s="6" t="s">
        <v>622</v>
      </c>
      <c r="H473" s="6" t="s">
        <v>376</v>
      </c>
      <c r="I473" s="6" t="s">
        <v>376</v>
      </c>
      <c r="J473" s="6" t="s">
        <v>221</v>
      </c>
    </row>
    <row r="474" spans="1:10">
      <c r="A474" s="6">
        <v>473</v>
      </c>
      <c r="B474" s="6" t="s">
        <v>595</v>
      </c>
      <c r="C474" s="6" t="s">
        <v>37</v>
      </c>
      <c r="D474" s="6" t="s">
        <v>2021</v>
      </c>
      <c r="E474" s="6" t="s">
        <v>2022</v>
      </c>
      <c r="F474" s="6" t="s">
        <v>2023</v>
      </c>
      <c r="G474" s="6" t="s">
        <v>769</v>
      </c>
      <c r="H474" s="6" t="s">
        <v>376</v>
      </c>
      <c r="I474" s="6" t="s">
        <v>376</v>
      </c>
      <c r="J474" s="6" t="s">
        <v>221</v>
      </c>
    </row>
    <row r="475" spans="1:10">
      <c r="A475" s="6">
        <v>474</v>
      </c>
      <c r="B475" s="6" t="s">
        <v>595</v>
      </c>
      <c r="C475" s="6" t="s">
        <v>37</v>
      </c>
      <c r="D475" s="6" t="s">
        <v>2024</v>
      </c>
      <c r="E475" s="6" t="s">
        <v>2025</v>
      </c>
      <c r="F475" s="6" t="s">
        <v>2026</v>
      </c>
      <c r="G475" s="6" t="s">
        <v>647</v>
      </c>
      <c r="H475" s="6" t="s">
        <v>376</v>
      </c>
      <c r="I475" s="6" t="s">
        <v>376</v>
      </c>
      <c r="J475" s="6" t="s">
        <v>221</v>
      </c>
    </row>
    <row r="476" spans="1:10">
      <c r="A476" s="6">
        <v>475</v>
      </c>
      <c r="B476" s="6" t="s">
        <v>595</v>
      </c>
      <c r="C476" s="6" t="s">
        <v>37</v>
      </c>
      <c r="D476" s="6" t="s">
        <v>2027</v>
      </c>
      <c r="E476" s="6" t="s">
        <v>2028</v>
      </c>
      <c r="F476" s="6" t="s">
        <v>2029</v>
      </c>
      <c r="G476" s="6" t="s">
        <v>658</v>
      </c>
      <c r="H476" s="6" t="s">
        <v>1225</v>
      </c>
      <c r="I476" s="6" t="s">
        <v>376</v>
      </c>
      <c r="J476" s="6" t="s">
        <v>221</v>
      </c>
    </row>
    <row r="477" spans="1:10">
      <c r="A477" s="6">
        <v>476</v>
      </c>
      <c r="B477" s="6" t="s">
        <v>595</v>
      </c>
      <c r="C477" s="6" t="s">
        <v>37</v>
      </c>
      <c r="D477" s="6" t="s">
        <v>2030</v>
      </c>
      <c r="E477" s="6" t="s">
        <v>2031</v>
      </c>
      <c r="F477" s="6" t="s">
        <v>2032</v>
      </c>
      <c r="G477" s="6" t="s">
        <v>622</v>
      </c>
      <c r="H477" s="6" t="s">
        <v>376</v>
      </c>
      <c r="I477" s="6" t="s">
        <v>376</v>
      </c>
      <c r="J477" s="6" t="s">
        <v>221</v>
      </c>
    </row>
    <row r="478" spans="1:10">
      <c r="A478" s="6">
        <v>477</v>
      </c>
      <c r="B478" s="6" t="s">
        <v>595</v>
      </c>
      <c r="C478" s="6" t="s">
        <v>37</v>
      </c>
      <c r="D478" s="6" t="s">
        <v>2033</v>
      </c>
      <c r="E478" s="6" t="s">
        <v>2034</v>
      </c>
      <c r="F478" s="6" t="s">
        <v>2035</v>
      </c>
      <c r="G478" s="6" t="s">
        <v>622</v>
      </c>
      <c r="H478" s="6" t="s">
        <v>376</v>
      </c>
      <c r="I478" s="6" t="s">
        <v>376</v>
      </c>
      <c r="J478" s="6" t="s">
        <v>221</v>
      </c>
    </row>
    <row r="479" spans="1:10">
      <c r="A479" s="6">
        <v>478</v>
      </c>
      <c r="B479" s="6" t="s">
        <v>595</v>
      </c>
      <c r="C479" s="6" t="s">
        <v>37</v>
      </c>
      <c r="D479" s="6" t="s">
        <v>2036</v>
      </c>
      <c r="E479" s="6" t="s">
        <v>2037</v>
      </c>
      <c r="F479" s="6" t="s">
        <v>2038</v>
      </c>
      <c r="G479" s="6" t="s">
        <v>839</v>
      </c>
      <c r="H479" s="6" t="s">
        <v>376</v>
      </c>
      <c r="I479" s="6" t="s">
        <v>376</v>
      </c>
      <c r="J479" s="6" t="s">
        <v>221</v>
      </c>
    </row>
    <row r="480" spans="1:10">
      <c r="A480" s="6">
        <v>479</v>
      </c>
      <c r="B480" s="6" t="s">
        <v>595</v>
      </c>
      <c r="C480" s="6" t="s">
        <v>37</v>
      </c>
      <c r="D480" s="6" t="s">
        <v>2039</v>
      </c>
      <c r="E480" s="6" t="s">
        <v>2040</v>
      </c>
      <c r="F480" s="6" t="s">
        <v>2041</v>
      </c>
      <c r="G480" s="6" t="s">
        <v>622</v>
      </c>
      <c r="H480" s="6" t="s">
        <v>376</v>
      </c>
      <c r="I480" s="6" t="s">
        <v>376</v>
      </c>
      <c r="J480" s="6" t="s">
        <v>221</v>
      </c>
    </row>
    <row r="481" spans="1:10">
      <c r="A481" s="6">
        <v>480</v>
      </c>
      <c r="B481" s="6" t="s">
        <v>595</v>
      </c>
      <c r="C481" s="6" t="s">
        <v>37</v>
      </c>
      <c r="D481" s="6" t="s">
        <v>2042</v>
      </c>
      <c r="E481" s="6" t="s">
        <v>2043</v>
      </c>
      <c r="F481" s="6" t="s">
        <v>2044</v>
      </c>
      <c r="G481" s="6" t="s">
        <v>626</v>
      </c>
      <c r="H481" s="6" t="s">
        <v>376</v>
      </c>
      <c r="I481" s="6" t="s">
        <v>376</v>
      </c>
      <c r="J481" s="6" t="s">
        <v>221</v>
      </c>
    </row>
    <row r="482" spans="1:10">
      <c r="A482" s="6">
        <v>481</v>
      </c>
      <c r="B482" s="6" t="s">
        <v>595</v>
      </c>
      <c r="C482" s="6" t="s">
        <v>37</v>
      </c>
      <c r="D482" s="6" t="s">
        <v>2045</v>
      </c>
      <c r="E482" s="6" t="s">
        <v>2046</v>
      </c>
      <c r="F482" s="6" t="s">
        <v>2047</v>
      </c>
      <c r="G482" s="6" t="s">
        <v>651</v>
      </c>
      <c r="H482" s="6" t="s">
        <v>376</v>
      </c>
      <c r="I482" s="6" t="s">
        <v>376</v>
      </c>
      <c r="J482" s="6" t="s">
        <v>221</v>
      </c>
    </row>
    <row r="483" spans="1:10">
      <c r="A483" s="6">
        <v>482</v>
      </c>
      <c r="B483" s="6" t="s">
        <v>595</v>
      </c>
      <c r="C483" s="6" t="s">
        <v>37</v>
      </c>
      <c r="D483" s="6" t="s">
        <v>2048</v>
      </c>
      <c r="E483" s="6" t="s">
        <v>2049</v>
      </c>
      <c r="F483" s="6" t="s">
        <v>2050</v>
      </c>
      <c r="G483" s="6" t="s">
        <v>622</v>
      </c>
      <c r="H483" s="6" t="s">
        <v>376</v>
      </c>
      <c r="I483" s="6" t="s">
        <v>376</v>
      </c>
      <c r="J483" s="6" t="s">
        <v>221</v>
      </c>
    </row>
    <row r="484" spans="1:10">
      <c r="A484" s="6">
        <v>483</v>
      </c>
      <c r="B484" s="6" t="s">
        <v>595</v>
      </c>
      <c r="C484" s="6" t="s">
        <v>37</v>
      </c>
      <c r="D484" s="6" t="s">
        <v>2051</v>
      </c>
      <c r="E484" s="6" t="s">
        <v>2052</v>
      </c>
      <c r="F484" s="6" t="s">
        <v>2053</v>
      </c>
      <c r="G484" s="6" t="s">
        <v>622</v>
      </c>
      <c r="H484" s="6" t="s">
        <v>2054</v>
      </c>
      <c r="I484" s="6" t="s">
        <v>376</v>
      </c>
      <c r="J484" s="6" t="s">
        <v>221</v>
      </c>
    </row>
    <row r="485" spans="1:10">
      <c r="A485" s="6">
        <v>484</v>
      </c>
      <c r="B485" s="6" t="s">
        <v>595</v>
      </c>
      <c r="C485" s="6" t="s">
        <v>37</v>
      </c>
      <c r="D485" s="6" t="s">
        <v>2055</v>
      </c>
      <c r="E485" s="6" t="s">
        <v>2056</v>
      </c>
      <c r="F485" s="6" t="s">
        <v>2057</v>
      </c>
      <c r="G485" s="6" t="s">
        <v>1006</v>
      </c>
      <c r="H485" s="6" t="s">
        <v>376</v>
      </c>
      <c r="I485" s="6" t="s">
        <v>376</v>
      </c>
      <c r="J485" s="6" t="s">
        <v>221</v>
      </c>
    </row>
    <row r="486" spans="1:10">
      <c r="A486" s="6">
        <v>485</v>
      </c>
      <c r="B486" s="6" t="s">
        <v>595</v>
      </c>
      <c r="C486" s="6" t="s">
        <v>37</v>
      </c>
      <c r="D486" s="6" t="s">
        <v>3107</v>
      </c>
      <c r="E486" s="6" t="s">
        <v>3108</v>
      </c>
      <c r="F486" s="6" t="s">
        <v>3109</v>
      </c>
      <c r="G486" s="6" t="s">
        <v>940</v>
      </c>
      <c r="H486" s="6" t="s">
        <v>376</v>
      </c>
      <c r="I486" s="6" t="s">
        <v>376</v>
      </c>
      <c r="J486" s="6" t="s">
        <v>221</v>
      </c>
    </row>
    <row r="487" spans="1:10">
      <c r="A487" s="6">
        <v>486</v>
      </c>
      <c r="B487" s="6" t="s">
        <v>595</v>
      </c>
      <c r="C487" s="6" t="s">
        <v>37</v>
      </c>
      <c r="D487" s="6" t="s">
        <v>2058</v>
      </c>
      <c r="E487" s="6" t="s">
        <v>2059</v>
      </c>
      <c r="F487" s="6" t="s">
        <v>2060</v>
      </c>
      <c r="G487" s="6" t="s">
        <v>839</v>
      </c>
      <c r="H487" s="6" t="s">
        <v>376</v>
      </c>
      <c r="I487" s="6" t="s">
        <v>376</v>
      </c>
      <c r="J487" s="6" t="s">
        <v>221</v>
      </c>
    </row>
    <row r="488" spans="1:10">
      <c r="A488" s="6">
        <v>487</v>
      </c>
      <c r="B488" s="6" t="s">
        <v>595</v>
      </c>
      <c r="C488" s="6" t="s">
        <v>37</v>
      </c>
      <c r="D488" s="6" t="s">
        <v>2061</v>
      </c>
      <c r="E488" s="6" t="s">
        <v>2062</v>
      </c>
      <c r="F488" s="6" t="s">
        <v>2063</v>
      </c>
      <c r="G488" s="6" t="s">
        <v>863</v>
      </c>
      <c r="H488" s="6" t="s">
        <v>376</v>
      </c>
      <c r="I488" s="6" t="s">
        <v>376</v>
      </c>
      <c r="J488" s="6" t="s">
        <v>221</v>
      </c>
    </row>
    <row r="489" spans="1:10">
      <c r="A489" s="6">
        <v>488</v>
      </c>
      <c r="B489" s="6" t="s">
        <v>595</v>
      </c>
      <c r="C489" s="6" t="s">
        <v>37</v>
      </c>
      <c r="D489" s="6" t="s">
        <v>2064</v>
      </c>
      <c r="E489" s="6" t="s">
        <v>2065</v>
      </c>
      <c r="F489" s="6" t="s">
        <v>2066</v>
      </c>
      <c r="G489" s="6" t="s">
        <v>863</v>
      </c>
      <c r="H489" s="6" t="s">
        <v>376</v>
      </c>
      <c r="I489" s="6" t="s">
        <v>376</v>
      </c>
      <c r="J489" s="6" t="s">
        <v>221</v>
      </c>
    </row>
    <row r="490" spans="1:10">
      <c r="A490" s="6">
        <v>489</v>
      </c>
      <c r="B490" s="6" t="s">
        <v>595</v>
      </c>
      <c r="C490" s="6" t="s">
        <v>37</v>
      </c>
      <c r="D490" s="6" t="s">
        <v>2067</v>
      </c>
      <c r="E490" s="6" t="s">
        <v>2068</v>
      </c>
      <c r="F490" s="6" t="s">
        <v>2069</v>
      </c>
      <c r="G490" s="6" t="s">
        <v>863</v>
      </c>
      <c r="H490" s="6" t="s">
        <v>376</v>
      </c>
      <c r="I490" s="6" t="s">
        <v>376</v>
      </c>
      <c r="J490" s="6" t="s">
        <v>221</v>
      </c>
    </row>
    <row r="491" spans="1:10">
      <c r="A491" s="6">
        <v>490</v>
      </c>
      <c r="B491" s="6" t="s">
        <v>595</v>
      </c>
      <c r="C491" s="6" t="s">
        <v>37</v>
      </c>
      <c r="D491" s="6" t="s">
        <v>2070</v>
      </c>
      <c r="E491" s="6" t="s">
        <v>2071</v>
      </c>
      <c r="F491" s="6" t="s">
        <v>2072</v>
      </c>
      <c r="G491" s="6" t="s">
        <v>839</v>
      </c>
      <c r="H491" s="6" t="s">
        <v>376</v>
      </c>
      <c r="I491" s="6" t="s">
        <v>376</v>
      </c>
      <c r="J491" s="6" t="s">
        <v>221</v>
      </c>
    </row>
    <row r="492" spans="1:10">
      <c r="A492" s="6">
        <v>491</v>
      </c>
      <c r="B492" s="6" t="s">
        <v>595</v>
      </c>
      <c r="C492" s="6" t="s">
        <v>37</v>
      </c>
      <c r="D492" s="6" t="s">
        <v>2073</v>
      </c>
      <c r="E492" s="6" t="s">
        <v>2074</v>
      </c>
      <c r="F492" s="6" t="s">
        <v>2075</v>
      </c>
      <c r="G492" s="6" t="s">
        <v>967</v>
      </c>
      <c r="H492" s="6" t="s">
        <v>376</v>
      </c>
      <c r="I492" s="6" t="s">
        <v>376</v>
      </c>
      <c r="J492" s="6" t="s">
        <v>221</v>
      </c>
    </row>
    <row r="493" spans="1:10">
      <c r="A493" s="6">
        <v>492</v>
      </c>
      <c r="B493" s="6" t="s">
        <v>595</v>
      </c>
      <c r="C493" s="6" t="s">
        <v>37</v>
      </c>
      <c r="D493" s="6" t="s">
        <v>2076</v>
      </c>
      <c r="E493" s="6" t="s">
        <v>2077</v>
      </c>
      <c r="F493" s="6" t="s">
        <v>2078</v>
      </c>
      <c r="G493" s="6" t="s">
        <v>892</v>
      </c>
      <c r="H493" s="6" t="s">
        <v>376</v>
      </c>
      <c r="I493" s="6" t="s">
        <v>376</v>
      </c>
      <c r="J493" s="6" t="s">
        <v>221</v>
      </c>
    </row>
    <row r="494" spans="1:10">
      <c r="A494" s="6">
        <v>493</v>
      </c>
      <c r="B494" s="6" t="s">
        <v>595</v>
      </c>
      <c r="C494" s="6" t="s">
        <v>37</v>
      </c>
      <c r="D494" s="6" t="s">
        <v>2079</v>
      </c>
      <c r="E494" s="6" t="s">
        <v>2080</v>
      </c>
      <c r="F494" s="6" t="s">
        <v>2081</v>
      </c>
      <c r="G494" s="6" t="s">
        <v>603</v>
      </c>
      <c r="H494" s="6" t="s">
        <v>376</v>
      </c>
      <c r="I494" s="6" t="s">
        <v>376</v>
      </c>
      <c r="J494" s="6" t="s">
        <v>221</v>
      </c>
    </row>
    <row r="495" spans="1:10">
      <c r="A495" s="6">
        <v>494</v>
      </c>
      <c r="B495" s="6" t="s">
        <v>595</v>
      </c>
      <c r="C495" s="6" t="s">
        <v>37</v>
      </c>
      <c r="D495" s="6" t="s">
        <v>2082</v>
      </c>
      <c r="E495" s="6" t="s">
        <v>2083</v>
      </c>
      <c r="F495" s="6" t="s">
        <v>2084</v>
      </c>
      <c r="G495" s="6" t="s">
        <v>1408</v>
      </c>
      <c r="H495" s="6" t="s">
        <v>376</v>
      </c>
      <c r="I495" s="6" t="s">
        <v>376</v>
      </c>
      <c r="J495" s="6" t="s">
        <v>221</v>
      </c>
    </row>
    <row r="496" spans="1:10">
      <c r="A496" s="6">
        <v>495</v>
      </c>
      <c r="B496" s="6" t="s">
        <v>595</v>
      </c>
      <c r="C496" s="6" t="s">
        <v>37</v>
      </c>
      <c r="D496" s="6" t="s">
        <v>2085</v>
      </c>
      <c r="E496" s="6" t="s">
        <v>2086</v>
      </c>
      <c r="F496" s="6" t="s">
        <v>2087</v>
      </c>
      <c r="G496" s="6" t="s">
        <v>1127</v>
      </c>
      <c r="H496" s="6" t="s">
        <v>376</v>
      </c>
      <c r="I496" s="6" t="s">
        <v>376</v>
      </c>
      <c r="J496" s="6" t="s">
        <v>221</v>
      </c>
    </row>
    <row r="497" spans="1:10">
      <c r="A497" s="6">
        <v>496</v>
      </c>
      <c r="B497" s="6" t="s">
        <v>595</v>
      </c>
      <c r="C497" s="6" t="s">
        <v>37</v>
      </c>
      <c r="D497" s="6" t="s">
        <v>2088</v>
      </c>
      <c r="E497" s="6" t="s">
        <v>2089</v>
      </c>
      <c r="F497" s="6" t="s">
        <v>2090</v>
      </c>
      <c r="G497" s="6" t="s">
        <v>622</v>
      </c>
      <c r="H497" s="6" t="s">
        <v>2091</v>
      </c>
      <c r="I497" s="6" t="s">
        <v>376</v>
      </c>
      <c r="J497" s="6" t="s">
        <v>221</v>
      </c>
    </row>
    <row r="498" spans="1:10">
      <c r="A498" s="6">
        <v>497</v>
      </c>
      <c r="B498" s="6" t="s">
        <v>595</v>
      </c>
      <c r="C498" s="6" t="s">
        <v>37</v>
      </c>
      <c r="D498" s="6" t="s">
        <v>2092</v>
      </c>
      <c r="E498" s="6" t="s">
        <v>2093</v>
      </c>
      <c r="F498" s="6" t="s">
        <v>2094</v>
      </c>
      <c r="G498" s="6" t="s">
        <v>703</v>
      </c>
      <c r="H498" s="6" t="s">
        <v>376</v>
      </c>
      <c r="I498" s="6" t="s">
        <v>376</v>
      </c>
      <c r="J498" s="6" t="s">
        <v>221</v>
      </c>
    </row>
    <row r="499" spans="1:10">
      <c r="A499" s="6">
        <v>498</v>
      </c>
      <c r="B499" s="6" t="s">
        <v>595</v>
      </c>
      <c r="C499" s="6" t="s">
        <v>37</v>
      </c>
      <c r="D499" s="6" t="s">
        <v>2095</v>
      </c>
      <c r="E499" s="6" t="s">
        <v>2096</v>
      </c>
      <c r="F499" s="6" t="s">
        <v>2097</v>
      </c>
      <c r="G499" s="6" t="s">
        <v>626</v>
      </c>
      <c r="H499" s="6" t="s">
        <v>376</v>
      </c>
      <c r="I499" s="6" t="s">
        <v>376</v>
      </c>
      <c r="J499" s="6" t="s">
        <v>221</v>
      </c>
    </row>
    <row r="500" spans="1:10">
      <c r="A500" s="6">
        <v>499</v>
      </c>
      <c r="B500" s="6" t="s">
        <v>595</v>
      </c>
      <c r="C500" s="6" t="s">
        <v>37</v>
      </c>
      <c r="D500" s="6" t="s">
        <v>3110</v>
      </c>
      <c r="E500" s="6" t="s">
        <v>3111</v>
      </c>
      <c r="F500" s="6" t="s">
        <v>3112</v>
      </c>
      <c r="G500" s="6" t="s">
        <v>940</v>
      </c>
      <c r="H500" s="6" t="s">
        <v>376</v>
      </c>
      <c r="I500" s="6" t="s">
        <v>376</v>
      </c>
      <c r="J500" s="6" t="s">
        <v>221</v>
      </c>
    </row>
    <row r="501" spans="1:10">
      <c r="A501" s="6">
        <v>500</v>
      </c>
      <c r="B501" s="6" t="s">
        <v>595</v>
      </c>
      <c r="C501" s="6" t="s">
        <v>37</v>
      </c>
      <c r="D501" s="6" t="s">
        <v>2098</v>
      </c>
      <c r="E501" s="6" t="s">
        <v>2099</v>
      </c>
      <c r="F501" s="6" t="s">
        <v>636</v>
      </c>
      <c r="G501" s="6" t="s">
        <v>869</v>
      </c>
      <c r="H501" s="6" t="s">
        <v>376</v>
      </c>
      <c r="I501" s="6" t="s">
        <v>376</v>
      </c>
      <c r="J501" s="6" t="s">
        <v>221</v>
      </c>
    </row>
    <row r="502" spans="1:10">
      <c r="A502" s="6">
        <v>501</v>
      </c>
      <c r="B502" s="6" t="s">
        <v>595</v>
      </c>
      <c r="C502" s="6" t="s">
        <v>37</v>
      </c>
      <c r="D502" s="6" t="s">
        <v>2103</v>
      </c>
      <c r="E502" s="6" t="s">
        <v>2104</v>
      </c>
      <c r="F502" s="6" t="s">
        <v>2105</v>
      </c>
      <c r="G502" s="6" t="s">
        <v>607</v>
      </c>
      <c r="H502" s="6" t="s">
        <v>2106</v>
      </c>
      <c r="I502" s="6" t="s">
        <v>376</v>
      </c>
      <c r="J502" s="6" t="s">
        <v>221</v>
      </c>
    </row>
    <row r="503" spans="1:10">
      <c r="A503" s="6">
        <v>502</v>
      </c>
      <c r="B503" s="6" t="s">
        <v>595</v>
      </c>
      <c r="C503" s="6" t="s">
        <v>37</v>
      </c>
      <c r="D503" s="6" t="s">
        <v>2110</v>
      </c>
      <c r="E503" s="6" t="s">
        <v>2111</v>
      </c>
      <c r="F503" s="6" t="s">
        <v>2112</v>
      </c>
      <c r="G503" s="6" t="s">
        <v>1083</v>
      </c>
      <c r="H503" s="6" t="s">
        <v>376</v>
      </c>
      <c r="I503" s="6" t="s">
        <v>376</v>
      </c>
      <c r="J503" s="6" t="s">
        <v>221</v>
      </c>
    </row>
    <row r="504" spans="1:10">
      <c r="A504" s="6">
        <v>503</v>
      </c>
      <c r="B504" s="6" t="s">
        <v>595</v>
      </c>
      <c r="C504" s="6" t="s">
        <v>37</v>
      </c>
      <c r="D504" s="6" t="s">
        <v>2113</v>
      </c>
      <c r="E504" s="6" t="s">
        <v>2114</v>
      </c>
      <c r="F504" s="6" t="s">
        <v>2115</v>
      </c>
      <c r="G504" s="6" t="s">
        <v>658</v>
      </c>
      <c r="H504" s="6" t="s">
        <v>376</v>
      </c>
      <c r="I504" s="6" t="s">
        <v>376</v>
      </c>
      <c r="J504" s="6" t="s">
        <v>221</v>
      </c>
    </row>
    <row r="505" spans="1:10">
      <c r="A505" s="6">
        <v>504</v>
      </c>
      <c r="B505" s="6" t="s">
        <v>595</v>
      </c>
      <c r="C505" s="6" t="s">
        <v>37</v>
      </c>
      <c r="D505" s="6" t="s">
        <v>2118</v>
      </c>
      <c r="E505" s="6" t="s">
        <v>2119</v>
      </c>
      <c r="F505" s="6" t="s">
        <v>2120</v>
      </c>
      <c r="G505" s="6" t="s">
        <v>839</v>
      </c>
      <c r="H505" s="6" t="s">
        <v>376</v>
      </c>
      <c r="I505" s="6" t="s">
        <v>376</v>
      </c>
      <c r="J505" s="6" t="s">
        <v>221</v>
      </c>
    </row>
    <row r="506" spans="1:10">
      <c r="A506" s="6">
        <v>505</v>
      </c>
      <c r="B506" s="6" t="s">
        <v>595</v>
      </c>
      <c r="C506" s="6" t="s">
        <v>37</v>
      </c>
      <c r="D506" s="6" t="s">
        <v>2121</v>
      </c>
      <c r="E506" s="6" t="s">
        <v>2122</v>
      </c>
      <c r="F506" s="6" t="s">
        <v>2123</v>
      </c>
      <c r="G506" s="6" t="s">
        <v>2124</v>
      </c>
      <c r="H506" s="6" t="s">
        <v>376</v>
      </c>
      <c r="I506" s="6" t="s">
        <v>376</v>
      </c>
      <c r="J506" s="6" t="s">
        <v>221</v>
      </c>
    </row>
    <row r="507" spans="1:10">
      <c r="A507" s="6">
        <v>506</v>
      </c>
      <c r="B507" s="6" t="s">
        <v>595</v>
      </c>
      <c r="C507" s="6" t="s">
        <v>37</v>
      </c>
      <c r="D507" s="6" t="s">
        <v>2125</v>
      </c>
      <c r="E507" s="6" t="s">
        <v>2126</v>
      </c>
      <c r="F507" s="6" t="s">
        <v>2127</v>
      </c>
      <c r="G507" s="6" t="s">
        <v>703</v>
      </c>
      <c r="H507" s="6" t="s">
        <v>2128</v>
      </c>
      <c r="I507" s="6" t="s">
        <v>376</v>
      </c>
      <c r="J507" s="6" t="s">
        <v>221</v>
      </c>
    </row>
    <row r="508" spans="1:10">
      <c r="A508" s="6">
        <v>507</v>
      </c>
      <c r="B508" s="6" t="s">
        <v>595</v>
      </c>
      <c r="C508" s="6" t="s">
        <v>37</v>
      </c>
      <c r="D508" s="6" t="s">
        <v>2131</v>
      </c>
      <c r="E508" s="6" t="s">
        <v>2132</v>
      </c>
      <c r="F508" s="6" t="s">
        <v>2133</v>
      </c>
      <c r="G508" s="6" t="s">
        <v>603</v>
      </c>
      <c r="H508" s="6" t="s">
        <v>376</v>
      </c>
      <c r="I508" s="6" t="s">
        <v>376</v>
      </c>
      <c r="J508" s="6" t="s">
        <v>221</v>
      </c>
    </row>
    <row r="509" spans="1:10">
      <c r="A509" s="6">
        <v>508</v>
      </c>
      <c r="B509" s="6" t="s">
        <v>595</v>
      </c>
      <c r="C509" s="6" t="s">
        <v>37</v>
      </c>
      <c r="D509" s="6" t="s">
        <v>2134</v>
      </c>
      <c r="E509" s="6" t="s">
        <v>2135</v>
      </c>
      <c r="F509" s="6" t="s">
        <v>2136</v>
      </c>
      <c r="G509" s="6" t="s">
        <v>839</v>
      </c>
      <c r="H509" s="6" t="s">
        <v>376</v>
      </c>
      <c r="I509" s="6" t="s">
        <v>376</v>
      </c>
      <c r="J509" s="6" t="s">
        <v>221</v>
      </c>
    </row>
    <row r="510" spans="1:10">
      <c r="A510" s="6">
        <v>509</v>
      </c>
      <c r="B510" s="6" t="s">
        <v>595</v>
      </c>
      <c r="C510" s="6" t="s">
        <v>37</v>
      </c>
      <c r="D510" s="6" t="s">
        <v>2137</v>
      </c>
      <c r="E510" s="6" t="s">
        <v>2138</v>
      </c>
      <c r="F510" s="6" t="s">
        <v>2139</v>
      </c>
      <c r="G510" s="6" t="s">
        <v>967</v>
      </c>
      <c r="H510" s="6" t="s">
        <v>376</v>
      </c>
      <c r="I510" s="6" t="s">
        <v>376</v>
      </c>
      <c r="J510" s="6" t="s">
        <v>221</v>
      </c>
    </row>
    <row r="511" spans="1:10">
      <c r="A511" s="6">
        <v>510</v>
      </c>
      <c r="B511" s="6" t="s">
        <v>595</v>
      </c>
      <c r="C511" s="6" t="s">
        <v>37</v>
      </c>
      <c r="D511" s="6" t="s">
        <v>2140</v>
      </c>
      <c r="E511" s="6" t="s">
        <v>2141</v>
      </c>
      <c r="F511" s="6" t="s">
        <v>2142</v>
      </c>
      <c r="G511" s="6" t="s">
        <v>1687</v>
      </c>
      <c r="H511" s="6" t="s">
        <v>376</v>
      </c>
      <c r="I511" s="6" t="s">
        <v>376</v>
      </c>
      <c r="J511" s="6" t="s">
        <v>221</v>
      </c>
    </row>
    <row r="512" spans="1:10">
      <c r="A512" s="6">
        <v>511</v>
      </c>
      <c r="B512" s="6" t="s">
        <v>595</v>
      </c>
      <c r="C512" s="6" t="s">
        <v>37</v>
      </c>
      <c r="D512" s="6" t="s">
        <v>2143</v>
      </c>
      <c r="E512" s="6" t="s">
        <v>2144</v>
      </c>
      <c r="F512" s="6" t="s">
        <v>2145</v>
      </c>
      <c r="G512" s="6" t="s">
        <v>665</v>
      </c>
      <c r="H512" s="6" t="s">
        <v>2146</v>
      </c>
      <c r="I512" s="6" t="s">
        <v>376</v>
      </c>
      <c r="J512" s="6" t="s">
        <v>221</v>
      </c>
    </row>
    <row r="513" spans="1:10">
      <c r="A513" s="6">
        <v>512</v>
      </c>
      <c r="B513" s="6" t="s">
        <v>595</v>
      </c>
      <c r="C513" s="6" t="s">
        <v>37</v>
      </c>
      <c r="D513" s="6" t="s">
        <v>2147</v>
      </c>
      <c r="E513" s="6" t="s">
        <v>2148</v>
      </c>
      <c r="F513" s="6" t="s">
        <v>2149</v>
      </c>
      <c r="G513" s="6" t="s">
        <v>863</v>
      </c>
      <c r="H513" s="6" t="s">
        <v>376</v>
      </c>
      <c r="I513" s="6" t="s">
        <v>376</v>
      </c>
      <c r="J513" s="6" t="s">
        <v>221</v>
      </c>
    </row>
    <row r="514" spans="1:10">
      <c r="A514" s="6">
        <v>513</v>
      </c>
      <c r="B514" s="6" t="s">
        <v>595</v>
      </c>
      <c r="C514" s="6" t="s">
        <v>37</v>
      </c>
      <c r="D514" s="6" t="s">
        <v>2150</v>
      </c>
      <c r="E514" s="6" t="s">
        <v>2151</v>
      </c>
      <c r="F514" s="6" t="s">
        <v>2152</v>
      </c>
      <c r="G514" s="6" t="s">
        <v>839</v>
      </c>
      <c r="H514" s="6" t="s">
        <v>376</v>
      </c>
      <c r="I514" s="6" t="s">
        <v>376</v>
      </c>
      <c r="J514" s="6" t="s">
        <v>221</v>
      </c>
    </row>
    <row r="515" spans="1:10">
      <c r="A515" s="6">
        <v>514</v>
      </c>
      <c r="B515" s="6" t="s">
        <v>595</v>
      </c>
      <c r="C515" s="6" t="s">
        <v>37</v>
      </c>
      <c r="D515" s="6" t="s">
        <v>2153</v>
      </c>
      <c r="E515" s="6" t="s">
        <v>2154</v>
      </c>
      <c r="F515" s="6" t="s">
        <v>2155</v>
      </c>
      <c r="G515" s="6" t="s">
        <v>863</v>
      </c>
      <c r="H515" s="6" t="s">
        <v>376</v>
      </c>
      <c r="I515" s="6" t="s">
        <v>376</v>
      </c>
      <c r="J515" s="6" t="s">
        <v>221</v>
      </c>
    </row>
    <row r="516" spans="1:10">
      <c r="A516" s="6">
        <v>515</v>
      </c>
      <c r="B516" s="6" t="s">
        <v>595</v>
      </c>
      <c r="C516" s="6" t="s">
        <v>37</v>
      </c>
      <c r="D516" s="6" t="s">
        <v>2156</v>
      </c>
      <c r="E516" s="6" t="s">
        <v>2157</v>
      </c>
      <c r="F516" s="6" t="s">
        <v>2158</v>
      </c>
      <c r="G516" s="6" t="s">
        <v>950</v>
      </c>
      <c r="H516" s="6" t="s">
        <v>376</v>
      </c>
      <c r="I516" s="6" t="s">
        <v>376</v>
      </c>
      <c r="J516" s="6" t="s">
        <v>221</v>
      </c>
    </row>
    <row r="517" spans="1:10">
      <c r="A517" s="6">
        <v>516</v>
      </c>
      <c r="B517" s="6" t="s">
        <v>595</v>
      </c>
      <c r="C517" s="6" t="s">
        <v>37</v>
      </c>
      <c r="D517" s="6" t="s">
        <v>2159</v>
      </c>
      <c r="E517" s="6" t="s">
        <v>2160</v>
      </c>
      <c r="F517" s="6" t="s">
        <v>2161</v>
      </c>
      <c r="G517" s="6" t="s">
        <v>996</v>
      </c>
      <c r="H517" s="6" t="s">
        <v>376</v>
      </c>
      <c r="I517" s="6" t="s">
        <v>376</v>
      </c>
      <c r="J517" s="6" t="s">
        <v>221</v>
      </c>
    </row>
    <row r="518" spans="1:10">
      <c r="A518" s="6">
        <v>517</v>
      </c>
      <c r="B518" s="6" t="s">
        <v>595</v>
      </c>
      <c r="C518" s="6" t="s">
        <v>37</v>
      </c>
      <c r="D518" s="6" t="s">
        <v>2162</v>
      </c>
      <c r="E518" s="6" t="s">
        <v>2163</v>
      </c>
      <c r="F518" s="6" t="s">
        <v>2164</v>
      </c>
      <c r="G518" s="6" t="s">
        <v>787</v>
      </c>
      <c r="H518" s="6" t="s">
        <v>2165</v>
      </c>
      <c r="I518" s="6" t="s">
        <v>376</v>
      </c>
      <c r="J518" s="6" t="s">
        <v>221</v>
      </c>
    </row>
    <row r="519" spans="1:10">
      <c r="A519" s="6">
        <v>518</v>
      </c>
      <c r="B519" s="6" t="s">
        <v>595</v>
      </c>
      <c r="C519" s="6" t="s">
        <v>37</v>
      </c>
      <c r="D519" s="6" t="s">
        <v>2166</v>
      </c>
      <c r="E519" s="6" t="s">
        <v>2167</v>
      </c>
      <c r="F519" s="6" t="s">
        <v>2168</v>
      </c>
      <c r="G519" s="6" t="s">
        <v>2169</v>
      </c>
      <c r="H519" s="6" t="s">
        <v>376</v>
      </c>
      <c r="I519" s="6" t="s">
        <v>2170</v>
      </c>
      <c r="J519" s="6" t="s">
        <v>221</v>
      </c>
    </row>
    <row r="520" spans="1:10">
      <c r="A520" s="6">
        <v>519</v>
      </c>
      <c r="B520" s="6" t="s">
        <v>595</v>
      </c>
      <c r="C520" s="6" t="s">
        <v>37</v>
      </c>
      <c r="D520" s="6" t="s">
        <v>2171</v>
      </c>
      <c r="E520" s="6" t="s">
        <v>2172</v>
      </c>
      <c r="F520" s="6" t="s">
        <v>2173</v>
      </c>
      <c r="G520" s="6" t="s">
        <v>787</v>
      </c>
      <c r="H520" s="6" t="s">
        <v>376</v>
      </c>
      <c r="I520" s="6" t="s">
        <v>376</v>
      </c>
      <c r="J520" s="6" t="s">
        <v>221</v>
      </c>
    </row>
    <row r="521" spans="1:10">
      <c r="A521" s="6">
        <v>520</v>
      </c>
      <c r="B521" s="6" t="s">
        <v>595</v>
      </c>
      <c r="C521" s="6" t="s">
        <v>37</v>
      </c>
      <c r="D521" s="6" t="s">
        <v>2174</v>
      </c>
      <c r="E521" s="6" t="s">
        <v>2175</v>
      </c>
      <c r="F521" s="6" t="s">
        <v>2176</v>
      </c>
      <c r="G521" s="6" t="s">
        <v>832</v>
      </c>
      <c r="H521" s="6" t="s">
        <v>376</v>
      </c>
      <c r="I521" s="6" t="s">
        <v>376</v>
      </c>
      <c r="J521" s="6" t="s">
        <v>221</v>
      </c>
    </row>
    <row r="522" spans="1:10">
      <c r="A522" s="6">
        <v>521</v>
      </c>
      <c r="B522" s="6" t="s">
        <v>595</v>
      </c>
      <c r="C522" s="6" t="s">
        <v>37</v>
      </c>
      <c r="D522" s="6" t="s">
        <v>2177</v>
      </c>
      <c r="E522" s="6" t="s">
        <v>2178</v>
      </c>
      <c r="F522" s="6" t="s">
        <v>2179</v>
      </c>
      <c r="G522" s="6" t="s">
        <v>622</v>
      </c>
      <c r="H522" s="6" t="s">
        <v>376</v>
      </c>
      <c r="I522" s="6" t="s">
        <v>376</v>
      </c>
      <c r="J522" s="6" t="s">
        <v>221</v>
      </c>
    </row>
    <row r="523" spans="1:10">
      <c r="A523" s="6">
        <v>522</v>
      </c>
      <c r="B523" s="6" t="s">
        <v>595</v>
      </c>
      <c r="C523" s="6" t="s">
        <v>37</v>
      </c>
      <c r="D523" s="6" t="s">
        <v>867</v>
      </c>
      <c r="E523" s="6" t="s">
        <v>2181</v>
      </c>
      <c r="F523" s="6" t="s">
        <v>868</v>
      </c>
      <c r="G523" s="6" t="s">
        <v>869</v>
      </c>
      <c r="H523" s="6" t="s">
        <v>376</v>
      </c>
      <c r="I523" s="6" t="s">
        <v>376</v>
      </c>
      <c r="J523" s="6" t="s">
        <v>221</v>
      </c>
    </row>
    <row r="524" spans="1:10">
      <c r="A524" s="6">
        <v>523</v>
      </c>
      <c r="B524" s="6" t="s">
        <v>595</v>
      </c>
      <c r="C524" s="6" t="s">
        <v>37</v>
      </c>
      <c r="D524" s="6" t="s">
        <v>2180</v>
      </c>
      <c r="E524" s="6" t="s">
        <v>2181</v>
      </c>
      <c r="F524" s="6" t="s">
        <v>868</v>
      </c>
      <c r="G524" s="6" t="s">
        <v>732</v>
      </c>
      <c r="H524" s="6" t="s">
        <v>376</v>
      </c>
      <c r="I524" s="6" t="s">
        <v>376</v>
      </c>
      <c r="J524" s="6" t="s">
        <v>221</v>
      </c>
    </row>
    <row r="525" spans="1:10">
      <c r="A525" s="6">
        <v>524</v>
      </c>
      <c r="B525" s="6" t="s">
        <v>595</v>
      </c>
      <c r="C525" s="6" t="s">
        <v>37</v>
      </c>
      <c r="D525" s="6" t="s">
        <v>2182</v>
      </c>
      <c r="E525" s="6" t="s">
        <v>2183</v>
      </c>
      <c r="F525" s="6" t="s">
        <v>2184</v>
      </c>
      <c r="G525" s="6" t="s">
        <v>979</v>
      </c>
      <c r="H525" s="6" t="s">
        <v>376</v>
      </c>
      <c r="I525" s="6" t="s">
        <v>376</v>
      </c>
      <c r="J525" s="6" t="s">
        <v>221</v>
      </c>
    </row>
    <row r="526" spans="1:10">
      <c r="A526" s="6">
        <v>525</v>
      </c>
      <c r="B526" s="6" t="s">
        <v>595</v>
      </c>
      <c r="C526" s="6" t="s">
        <v>37</v>
      </c>
      <c r="D526" s="6" t="s">
        <v>2185</v>
      </c>
      <c r="E526" s="6" t="s">
        <v>2186</v>
      </c>
      <c r="F526" s="6" t="s">
        <v>2187</v>
      </c>
      <c r="G526" s="6" t="s">
        <v>769</v>
      </c>
      <c r="H526" s="6" t="s">
        <v>376</v>
      </c>
      <c r="I526" s="6" t="s">
        <v>376</v>
      </c>
      <c r="J526" s="6" t="s">
        <v>221</v>
      </c>
    </row>
    <row r="527" spans="1:10">
      <c r="A527" s="6">
        <v>526</v>
      </c>
      <c r="B527" s="6" t="s">
        <v>595</v>
      </c>
      <c r="C527" s="6" t="s">
        <v>37</v>
      </c>
      <c r="D527" s="6" t="s">
        <v>2188</v>
      </c>
      <c r="E527" s="6" t="s">
        <v>2189</v>
      </c>
      <c r="F527" s="6" t="s">
        <v>2190</v>
      </c>
      <c r="G527" s="6" t="s">
        <v>658</v>
      </c>
      <c r="H527" s="6" t="s">
        <v>376</v>
      </c>
      <c r="I527" s="6" t="s">
        <v>376</v>
      </c>
      <c r="J527" s="6" t="s">
        <v>221</v>
      </c>
    </row>
    <row r="528" spans="1:10">
      <c r="A528" s="6">
        <v>527</v>
      </c>
      <c r="B528" s="6" t="s">
        <v>595</v>
      </c>
      <c r="C528" s="6" t="s">
        <v>37</v>
      </c>
      <c r="D528" s="6" t="s">
        <v>2191</v>
      </c>
      <c r="E528" s="6" t="s">
        <v>2192</v>
      </c>
      <c r="F528" s="6" t="s">
        <v>2193</v>
      </c>
      <c r="G528" s="6" t="s">
        <v>740</v>
      </c>
      <c r="H528" s="6" t="s">
        <v>376</v>
      </c>
      <c r="I528" s="6" t="s">
        <v>376</v>
      </c>
      <c r="J528" s="6" t="s">
        <v>221</v>
      </c>
    </row>
    <row r="529" spans="1:10">
      <c r="A529" s="6">
        <v>528</v>
      </c>
      <c r="B529" s="6" t="s">
        <v>595</v>
      </c>
      <c r="C529" s="6" t="s">
        <v>37</v>
      </c>
      <c r="D529" s="6" t="s">
        <v>2194</v>
      </c>
      <c r="E529" s="6" t="s">
        <v>2195</v>
      </c>
      <c r="F529" s="6" t="s">
        <v>2196</v>
      </c>
      <c r="G529" s="6" t="s">
        <v>2197</v>
      </c>
      <c r="H529" s="6" t="s">
        <v>376</v>
      </c>
      <c r="I529" s="6" t="s">
        <v>376</v>
      </c>
      <c r="J529" s="6" t="s">
        <v>221</v>
      </c>
    </row>
    <row r="530" spans="1:10">
      <c r="A530" s="6">
        <v>529</v>
      </c>
      <c r="B530" s="6" t="s">
        <v>595</v>
      </c>
      <c r="C530" s="6" t="s">
        <v>37</v>
      </c>
      <c r="D530" s="6" t="s">
        <v>2198</v>
      </c>
      <c r="E530" s="6" t="s">
        <v>2199</v>
      </c>
      <c r="F530" s="6" t="s">
        <v>2200</v>
      </c>
      <c r="G530" s="6" t="s">
        <v>607</v>
      </c>
      <c r="H530" s="6" t="s">
        <v>376</v>
      </c>
      <c r="I530" s="6" t="s">
        <v>376</v>
      </c>
      <c r="J530" s="6" t="s">
        <v>221</v>
      </c>
    </row>
    <row r="531" spans="1:10">
      <c r="A531" s="6">
        <v>530</v>
      </c>
      <c r="B531" s="6" t="s">
        <v>595</v>
      </c>
      <c r="C531" s="6" t="s">
        <v>37</v>
      </c>
      <c r="D531" s="6" t="s">
        <v>2201</v>
      </c>
      <c r="E531" s="6" t="s">
        <v>2202</v>
      </c>
      <c r="F531" s="6" t="s">
        <v>2203</v>
      </c>
      <c r="G531" s="6" t="s">
        <v>651</v>
      </c>
      <c r="H531" s="6" t="s">
        <v>376</v>
      </c>
      <c r="I531" s="6" t="s">
        <v>376</v>
      </c>
      <c r="J531" s="6" t="s">
        <v>221</v>
      </c>
    </row>
    <row r="532" spans="1:10">
      <c r="A532" s="6">
        <v>531</v>
      </c>
      <c r="B532" s="6" t="s">
        <v>595</v>
      </c>
      <c r="C532" s="6" t="s">
        <v>37</v>
      </c>
      <c r="D532" s="6" t="s">
        <v>2204</v>
      </c>
      <c r="E532" s="6" t="s">
        <v>2205</v>
      </c>
      <c r="F532" s="6" t="s">
        <v>2206</v>
      </c>
      <c r="G532" s="6" t="s">
        <v>769</v>
      </c>
      <c r="H532" s="6" t="s">
        <v>2207</v>
      </c>
      <c r="I532" s="6" t="s">
        <v>376</v>
      </c>
      <c r="J532" s="6" t="s">
        <v>221</v>
      </c>
    </row>
    <row r="533" spans="1:10">
      <c r="A533" s="6">
        <v>532</v>
      </c>
      <c r="B533" s="6" t="s">
        <v>595</v>
      </c>
      <c r="C533" s="6" t="s">
        <v>37</v>
      </c>
      <c r="D533" s="6" t="s">
        <v>2208</v>
      </c>
      <c r="E533" s="6" t="s">
        <v>2209</v>
      </c>
      <c r="F533" s="6" t="s">
        <v>2210</v>
      </c>
      <c r="G533" s="6" t="s">
        <v>1566</v>
      </c>
      <c r="H533" s="6" t="s">
        <v>376</v>
      </c>
      <c r="I533" s="6" t="s">
        <v>376</v>
      </c>
      <c r="J533" s="6" t="s">
        <v>221</v>
      </c>
    </row>
    <row r="534" spans="1:10">
      <c r="A534" s="6">
        <v>533</v>
      </c>
      <c r="B534" s="6" t="s">
        <v>595</v>
      </c>
      <c r="C534" s="6" t="s">
        <v>37</v>
      </c>
      <c r="D534" s="6" t="s">
        <v>2211</v>
      </c>
      <c r="E534" s="6" t="s">
        <v>2212</v>
      </c>
      <c r="F534" s="6" t="s">
        <v>2213</v>
      </c>
      <c r="G534" s="6" t="s">
        <v>863</v>
      </c>
      <c r="H534" s="6" t="s">
        <v>2214</v>
      </c>
      <c r="I534" s="6" t="s">
        <v>376</v>
      </c>
      <c r="J534" s="6" t="s">
        <v>221</v>
      </c>
    </row>
    <row r="535" spans="1:10">
      <c r="A535" s="6">
        <v>534</v>
      </c>
      <c r="B535" s="6" t="s">
        <v>595</v>
      </c>
      <c r="C535" s="6" t="s">
        <v>37</v>
      </c>
      <c r="D535" s="6" t="s">
        <v>2215</v>
      </c>
      <c r="E535" s="6" t="s">
        <v>2216</v>
      </c>
      <c r="F535" s="6" t="s">
        <v>2217</v>
      </c>
      <c r="G535" s="6" t="s">
        <v>2218</v>
      </c>
      <c r="H535" s="6" t="s">
        <v>376</v>
      </c>
      <c r="I535" s="6" t="s">
        <v>376</v>
      </c>
      <c r="J535" s="6" t="s">
        <v>221</v>
      </c>
    </row>
    <row r="536" spans="1:10">
      <c r="A536" s="6">
        <v>535</v>
      </c>
      <c r="B536" s="6" t="s">
        <v>595</v>
      </c>
      <c r="C536" s="6" t="s">
        <v>37</v>
      </c>
      <c r="D536" s="6" t="s">
        <v>2219</v>
      </c>
      <c r="E536" s="6" t="s">
        <v>2220</v>
      </c>
      <c r="F536" s="6" t="s">
        <v>2221</v>
      </c>
      <c r="G536" s="6" t="s">
        <v>1408</v>
      </c>
      <c r="H536" s="6" t="s">
        <v>376</v>
      </c>
      <c r="I536" s="6" t="s">
        <v>376</v>
      </c>
      <c r="J536" s="6" t="s">
        <v>221</v>
      </c>
    </row>
    <row r="537" spans="1:10">
      <c r="A537" s="6">
        <v>536</v>
      </c>
      <c r="B537" s="6" t="s">
        <v>595</v>
      </c>
      <c r="C537" s="6" t="s">
        <v>37</v>
      </c>
      <c r="D537" s="6" t="s">
        <v>2222</v>
      </c>
      <c r="E537" s="6" t="s">
        <v>2223</v>
      </c>
      <c r="F537" s="6" t="s">
        <v>2224</v>
      </c>
      <c r="G537" s="6" t="s">
        <v>817</v>
      </c>
      <c r="H537" s="6" t="s">
        <v>2207</v>
      </c>
      <c r="I537" s="6" t="s">
        <v>376</v>
      </c>
      <c r="J537" s="6" t="s">
        <v>221</v>
      </c>
    </row>
    <row r="538" spans="1:10">
      <c r="A538" s="6">
        <v>537</v>
      </c>
      <c r="B538" s="6" t="s">
        <v>595</v>
      </c>
      <c r="C538" s="6" t="s">
        <v>37</v>
      </c>
      <c r="D538" s="6" t="s">
        <v>2225</v>
      </c>
      <c r="E538" s="6" t="s">
        <v>2226</v>
      </c>
      <c r="F538" s="6" t="s">
        <v>2227</v>
      </c>
      <c r="G538" s="6" t="s">
        <v>817</v>
      </c>
      <c r="H538" s="6" t="s">
        <v>376</v>
      </c>
      <c r="I538" s="6" t="s">
        <v>376</v>
      </c>
      <c r="J538" s="6" t="s">
        <v>221</v>
      </c>
    </row>
    <row r="539" spans="1:10">
      <c r="A539" s="6">
        <v>538</v>
      </c>
      <c r="B539" s="6" t="s">
        <v>595</v>
      </c>
      <c r="C539" s="6" t="s">
        <v>37</v>
      </c>
      <c r="D539" s="6" t="s">
        <v>2228</v>
      </c>
      <c r="E539" s="6" t="s">
        <v>2229</v>
      </c>
      <c r="F539" s="6" t="s">
        <v>2230</v>
      </c>
      <c r="G539" s="6" t="s">
        <v>1408</v>
      </c>
      <c r="H539" s="6" t="s">
        <v>376</v>
      </c>
      <c r="I539" s="6" t="s">
        <v>376</v>
      </c>
      <c r="J539" s="6" t="s">
        <v>221</v>
      </c>
    </row>
    <row r="540" spans="1:10">
      <c r="A540" s="6">
        <v>539</v>
      </c>
      <c r="B540" s="6" t="s">
        <v>595</v>
      </c>
      <c r="C540" s="6" t="s">
        <v>37</v>
      </c>
      <c r="D540" s="6" t="s">
        <v>2231</v>
      </c>
      <c r="E540" s="6" t="s">
        <v>2232</v>
      </c>
      <c r="F540" s="6" t="s">
        <v>2233</v>
      </c>
      <c r="G540" s="6" t="s">
        <v>863</v>
      </c>
      <c r="H540" s="6" t="s">
        <v>2234</v>
      </c>
      <c r="I540" s="6" t="s">
        <v>376</v>
      </c>
      <c r="J540" s="6" t="s">
        <v>221</v>
      </c>
    </row>
    <row r="541" spans="1:10">
      <c r="A541" s="6">
        <v>540</v>
      </c>
      <c r="B541" s="6" t="s">
        <v>595</v>
      </c>
      <c r="C541" s="6" t="s">
        <v>37</v>
      </c>
      <c r="D541" s="6" t="s">
        <v>2235</v>
      </c>
      <c r="E541" s="6" t="s">
        <v>2236</v>
      </c>
      <c r="F541" s="6" t="s">
        <v>2237</v>
      </c>
      <c r="G541" s="6" t="s">
        <v>839</v>
      </c>
      <c r="H541" s="6" t="s">
        <v>376</v>
      </c>
      <c r="I541" s="6" t="s">
        <v>376</v>
      </c>
      <c r="J541" s="6" t="s">
        <v>221</v>
      </c>
    </row>
    <row r="542" spans="1:10">
      <c r="A542" s="6">
        <v>541</v>
      </c>
      <c r="B542" s="6" t="s">
        <v>595</v>
      </c>
      <c r="C542" s="6" t="s">
        <v>37</v>
      </c>
      <c r="D542" s="6" t="s">
        <v>2238</v>
      </c>
      <c r="E542" s="6" t="s">
        <v>2239</v>
      </c>
      <c r="F542" s="6" t="s">
        <v>2240</v>
      </c>
      <c r="G542" s="6" t="s">
        <v>1810</v>
      </c>
      <c r="H542" s="6" t="s">
        <v>376</v>
      </c>
      <c r="I542" s="6" t="s">
        <v>376</v>
      </c>
      <c r="J542" s="6" t="s">
        <v>221</v>
      </c>
    </row>
    <row r="543" spans="1:10">
      <c r="A543" s="6">
        <v>542</v>
      </c>
      <c r="B543" s="6" t="s">
        <v>595</v>
      </c>
      <c r="C543" s="6" t="s">
        <v>37</v>
      </c>
      <c r="D543" s="6" t="s">
        <v>2241</v>
      </c>
      <c r="E543" s="6" t="s">
        <v>2242</v>
      </c>
      <c r="F543" s="6" t="s">
        <v>2240</v>
      </c>
      <c r="G543" s="6" t="s">
        <v>2243</v>
      </c>
      <c r="H543" s="6" t="s">
        <v>376</v>
      </c>
      <c r="I543" s="6" t="s">
        <v>2244</v>
      </c>
      <c r="J543" s="6" t="s">
        <v>221</v>
      </c>
    </row>
    <row r="544" spans="1:10">
      <c r="A544" s="6">
        <v>543</v>
      </c>
      <c r="B544" s="6" t="s">
        <v>595</v>
      </c>
      <c r="C544" s="6" t="s">
        <v>37</v>
      </c>
      <c r="D544" s="6" t="s">
        <v>2245</v>
      </c>
      <c r="E544" s="6" t="s">
        <v>2246</v>
      </c>
      <c r="F544" s="6" t="s">
        <v>2247</v>
      </c>
      <c r="G544" s="6" t="s">
        <v>2248</v>
      </c>
      <c r="H544" s="6" t="s">
        <v>376</v>
      </c>
      <c r="I544" s="6" t="s">
        <v>376</v>
      </c>
      <c r="J544" s="6" t="s">
        <v>221</v>
      </c>
    </row>
    <row r="545" spans="1:10">
      <c r="A545" s="6">
        <v>544</v>
      </c>
      <c r="B545" s="6" t="s">
        <v>595</v>
      </c>
      <c r="C545" s="6" t="s">
        <v>37</v>
      </c>
      <c r="D545" s="6" t="s">
        <v>2249</v>
      </c>
      <c r="E545" s="6" t="s">
        <v>2250</v>
      </c>
      <c r="F545" s="6" t="s">
        <v>2251</v>
      </c>
      <c r="G545" s="6" t="s">
        <v>2252</v>
      </c>
      <c r="H545" s="6" t="s">
        <v>376</v>
      </c>
      <c r="I545" s="6" t="s">
        <v>376</v>
      </c>
      <c r="J545" s="6" t="s">
        <v>221</v>
      </c>
    </row>
    <row r="546" spans="1:10">
      <c r="A546" s="6">
        <v>545</v>
      </c>
      <c r="B546" s="6" t="s">
        <v>595</v>
      </c>
      <c r="C546" s="6" t="s">
        <v>37</v>
      </c>
      <c r="D546" s="6" t="s">
        <v>2253</v>
      </c>
      <c r="E546" s="6" t="s">
        <v>2254</v>
      </c>
      <c r="F546" s="6" t="s">
        <v>598</v>
      </c>
      <c r="G546" s="6" t="s">
        <v>2255</v>
      </c>
      <c r="H546" s="6" t="s">
        <v>376</v>
      </c>
      <c r="I546" s="6" t="s">
        <v>376</v>
      </c>
      <c r="J546" s="6" t="s">
        <v>221</v>
      </c>
    </row>
    <row r="547" spans="1:10">
      <c r="A547" s="6">
        <v>546</v>
      </c>
      <c r="B547" s="6" t="s">
        <v>595</v>
      </c>
      <c r="C547" s="6" t="s">
        <v>37</v>
      </c>
      <c r="D547" s="6" t="s">
        <v>2256</v>
      </c>
      <c r="E547" s="6" t="s">
        <v>2257</v>
      </c>
      <c r="F547" s="6" t="s">
        <v>598</v>
      </c>
      <c r="G547" s="6" t="s">
        <v>2258</v>
      </c>
      <c r="H547" s="6" t="s">
        <v>376</v>
      </c>
      <c r="I547" s="6" t="s">
        <v>376</v>
      </c>
      <c r="J547" s="6" t="s">
        <v>221</v>
      </c>
    </row>
    <row r="548" spans="1:10">
      <c r="A548" s="6">
        <v>547</v>
      </c>
      <c r="B548" s="6" t="s">
        <v>595</v>
      </c>
      <c r="C548" s="6" t="s">
        <v>37</v>
      </c>
      <c r="D548" s="6" t="s">
        <v>2259</v>
      </c>
      <c r="E548" s="6" t="s">
        <v>2260</v>
      </c>
      <c r="F548" s="6" t="s">
        <v>2261</v>
      </c>
      <c r="G548" s="6" t="s">
        <v>2124</v>
      </c>
      <c r="H548" s="6" t="s">
        <v>376</v>
      </c>
      <c r="I548" s="6" t="s">
        <v>376</v>
      </c>
      <c r="J548" s="6" t="s">
        <v>221</v>
      </c>
    </row>
    <row r="549" spans="1:10">
      <c r="A549" s="6">
        <v>548</v>
      </c>
      <c r="B549" s="6" t="s">
        <v>595</v>
      </c>
      <c r="C549" s="6" t="s">
        <v>37</v>
      </c>
      <c r="D549" s="6" t="s">
        <v>2262</v>
      </c>
      <c r="E549" s="6" t="s">
        <v>2263</v>
      </c>
      <c r="F549" s="6" t="s">
        <v>598</v>
      </c>
      <c r="G549" s="6" t="s">
        <v>2264</v>
      </c>
      <c r="H549" s="6" t="s">
        <v>376</v>
      </c>
      <c r="I549" s="6" t="s">
        <v>376</v>
      </c>
      <c r="J549" s="6" t="s">
        <v>221</v>
      </c>
    </row>
  </sheetData>
  <sheetProtection formatColumns="0" formatRows="0"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modClassifierValidate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4"/>
  </cols>
  <sheetData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modHyp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4"/>
  </cols>
  <sheetData/>
  <sheetProtection formatColumns="0" formatRows="0"/>
  <phoneticPr fontId="9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modList00">
    <tabColor indexed="47"/>
  </sheetPr>
  <dimension ref="A1"/>
  <sheetViews>
    <sheetView showGridLines="0" zoomScaleNormal="100" workbookViewId="0"/>
  </sheetViews>
  <sheetFormatPr defaultRowHeight="15"/>
  <cols>
    <col min="1" max="16384" width="9.140625" style="48"/>
  </cols>
  <sheetData/>
  <sheetProtection formatColumns="0" formatRows="0"/>
  <phoneticPr fontId="21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modList01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 codeName="modList03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modList04">
    <tabColor indexed="47"/>
  </sheetPr>
  <dimension ref="A4:I20"/>
  <sheetViews>
    <sheetView showGridLines="0" zoomScaleNormal="100" workbookViewId="0"/>
  </sheetViews>
  <sheetFormatPr defaultRowHeight="11.25"/>
  <cols>
    <col min="1" max="16384" width="9.140625" style="4"/>
  </cols>
  <sheetData>
    <row r="4" spans="1:9" s="135" customFormat="1" ht="23.1" customHeight="1">
      <c r="A4" s="137"/>
      <c r="B4" s="137"/>
      <c r="C4" s="137"/>
      <c r="D4" s="138" t="s">
        <v>254</v>
      </c>
      <c r="E4" s="141" t="s">
        <v>255</v>
      </c>
      <c r="F4" s="139"/>
      <c r="G4" s="139"/>
      <c r="H4" s="139"/>
      <c r="I4" s="140"/>
    </row>
    <row r="5" spans="1:9" s="135" customFormat="1" ht="23.1" customHeight="1">
      <c r="A5" s="137"/>
      <c r="B5" s="137"/>
      <c r="C5" s="137"/>
      <c r="D5" s="138" t="s">
        <v>256</v>
      </c>
      <c r="E5" s="141" t="s">
        <v>257</v>
      </c>
      <c r="F5" s="139"/>
      <c r="G5" s="139"/>
      <c r="H5" s="139"/>
      <c r="I5" s="140"/>
    </row>
    <row r="6" spans="1:9" s="135" customFormat="1" ht="23.1" customHeight="1">
      <c r="A6" s="137"/>
      <c r="B6" s="137"/>
      <c r="C6" s="137"/>
      <c r="D6" s="138" t="s">
        <v>258</v>
      </c>
      <c r="E6" s="141" t="s">
        <v>259</v>
      </c>
      <c r="F6" s="139"/>
      <c r="G6" s="139"/>
      <c r="H6" s="139"/>
      <c r="I6" s="140"/>
    </row>
    <row r="7" spans="1:9" s="135" customFormat="1" ht="23.1" customHeight="1">
      <c r="A7" s="137"/>
      <c r="B7" s="137"/>
      <c r="C7" s="137"/>
      <c r="D7" s="148" t="s">
        <v>260</v>
      </c>
      <c r="E7" s="149" t="s">
        <v>261</v>
      </c>
      <c r="F7" s="150"/>
      <c r="G7" s="150"/>
      <c r="H7" s="150"/>
      <c r="I7" s="151"/>
    </row>
    <row r="12" spans="1:9" s="158" customFormat="1" ht="18" customHeight="1">
      <c r="A12" s="152"/>
      <c r="B12" s="153"/>
      <c r="C12" s="154"/>
      <c r="D12" s="155"/>
      <c r="E12" s="605" t="s">
        <v>262</v>
      </c>
      <c r="F12" s="605"/>
      <c r="G12" s="156"/>
      <c r="H12" s="157"/>
    </row>
    <row r="13" spans="1:9" s="158" customFormat="1" ht="21" customHeight="1">
      <c r="A13" s="152" t="s">
        <v>263</v>
      </c>
      <c r="B13" s="159" t="s">
        <v>264</v>
      </c>
      <c r="C13" s="154"/>
      <c r="D13" s="160"/>
      <c r="E13" s="161" t="s">
        <v>265</v>
      </c>
      <c r="F13" s="162"/>
      <c r="G13" s="156"/>
      <c r="H13" s="163"/>
    </row>
    <row r="14" spans="1:9" s="158" customFormat="1" ht="21" customHeight="1">
      <c r="A14" s="152" t="s">
        <v>266</v>
      </c>
      <c r="B14" s="159" t="s">
        <v>267</v>
      </c>
      <c r="C14" s="154"/>
      <c r="D14" s="160"/>
      <c r="E14" s="161" t="s">
        <v>268</v>
      </c>
      <c r="F14" s="162"/>
      <c r="G14" s="156"/>
      <c r="H14" s="163"/>
    </row>
    <row r="15" spans="1:9" s="158" customFormat="1" ht="21" customHeight="1">
      <c r="A15" s="152" t="s">
        <v>269</v>
      </c>
      <c r="B15" s="159" t="s">
        <v>270</v>
      </c>
      <c r="C15" s="154"/>
      <c r="D15" s="160"/>
      <c r="E15" s="161" t="s">
        <v>271</v>
      </c>
      <c r="F15" s="162"/>
      <c r="G15" s="156"/>
      <c r="H15" s="163"/>
    </row>
    <row r="16" spans="1:9" s="158" customFormat="1" ht="21" customHeight="1">
      <c r="A16" s="152" t="s">
        <v>272</v>
      </c>
      <c r="B16" s="159" t="s">
        <v>273</v>
      </c>
      <c r="C16" s="154"/>
      <c r="D16" s="160"/>
      <c r="E16" s="161" t="s">
        <v>274</v>
      </c>
      <c r="F16" s="162"/>
      <c r="G16" s="156"/>
      <c r="H16" s="163"/>
    </row>
    <row r="19" spans="1:7">
      <c r="A19" s="606" t="s">
        <v>275</v>
      </c>
      <c r="B19" s="606"/>
      <c r="C19" s="606"/>
    </row>
    <row r="20" spans="1:7" s="135" customFormat="1" ht="23.1" customHeight="1">
      <c r="A20" s="137"/>
      <c r="B20" s="137"/>
      <c r="C20" s="137"/>
      <c r="D20" s="164" t="s">
        <v>276</v>
      </c>
      <c r="E20" s="165"/>
      <c r="F20" s="151"/>
      <c r="G20" s="151"/>
    </row>
  </sheetData>
  <sheetProtection formatColumns="0" formatRows="0"/>
  <mergeCells count="2">
    <mergeCell ref="E12:F12"/>
    <mergeCell ref="A19:C19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E20:G20 F4:I7" xr:uid="{00000000-0002-0000-2500-000000000000}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 codeName="modList07">
    <tabColor indexed="47"/>
  </sheetPr>
  <dimension ref="A1"/>
  <sheetViews>
    <sheetView showGridLines="0" zoomScaleNormal="100" workbookViewId="0"/>
  </sheetViews>
  <sheetFormatPr defaultRowHeight="11.25"/>
  <sheetData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List04">
    <tabColor rgb="FFEAEBEE"/>
  </sheetPr>
  <dimension ref="A1:I55"/>
  <sheetViews>
    <sheetView showGridLines="0" topLeftCell="D41" zoomScale="91" zoomScaleNormal="91" workbookViewId="0">
      <selection activeCell="F52" sqref="F52"/>
    </sheetView>
  </sheetViews>
  <sheetFormatPr defaultRowHeight="11.25"/>
  <cols>
    <col min="1" max="2" width="15" style="135" hidden="1" customWidth="1"/>
    <col min="3" max="3" width="3.7109375" style="135" customWidth="1"/>
    <col min="4" max="4" width="9.28515625" style="136" customWidth="1"/>
    <col min="5" max="5" width="56.85546875" style="135" customWidth="1"/>
    <col min="6" max="6" width="64.42578125" style="135" customWidth="1"/>
    <col min="7" max="7" width="113.5703125" style="135" customWidth="1"/>
    <col min="8" max="10" width="9.140625" style="135"/>
    <col min="11" max="11" width="29.140625" style="135" customWidth="1"/>
    <col min="12" max="12" width="25.5703125" style="135" customWidth="1"/>
    <col min="13" max="14" width="3.7109375" style="135" customWidth="1"/>
    <col min="15" max="16384" width="9.140625" style="135"/>
  </cols>
  <sheetData>
    <row r="1" spans="1:8" hidden="1">
      <c r="A1" s="135" t="s">
        <v>371</v>
      </c>
    </row>
    <row r="2" spans="1:8" hidden="1"/>
    <row r="3" spans="1:8" s="230" customFormat="1" ht="6">
      <c r="D3" s="231"/>
    </row>
    <row r="4" spans="1:8" ht="22.5">
      <c r="D4" s="527" t="s">
        <v>558</v>
      </c>
      <c r="E4" s="527"/>
      <c r="F4" s="527"/>
      <c r="G4" s="356"/>
      <c r="H4" s="224"/>
    </row>
    <row r="5" spans="1:8" s="230" customFormat="1" ht="6">
      <c r="D5" s="535"/>
      <c r="E5" s="535"/>
      <c r="F5" s="535"/>
      <c r="G5" s="535"/>
    </row>
    <row r="6" spans="1:8" hidden="1">
      <c r="A6" s="137"/>
      <c r="B6" s="137"/>
      <c r="C6" s="137"/>
      <c r="D6" s="179"/>
      <c r="E6" s="536" t="s">
        <v>505</v>
      </c>
      <c r="F6" s="536"/>
    </row>
    <row r="7" spans="1:8">
      <c r="A7" s="137"/>
      <c r="B7" s="137"/>
      <c r="C7" s="137"/>
      <c r="D7" s="531" t="s">
        <v>384</v>
      </c>
      <c r="E7" s="532"/>
      <c r="F7" s="532"/>
      <c r="G7" s="537" t="s">
        <v>386</v>
      </c>
    </row>
    <row r="8" spans="1:8">
      <c r="A8" s="137"/>
      <c r="B8" s="137"/>
      <c r="C8" s="137"/>
      <c r="D8" s="215" t="s">
        <v>32</v>
      </c>
      <c r="E8" s="220" t="s">
        <v>385</v>
      </c>
      <c r="F8" s="220" t="s">
        <v>383</v>
      </c>
      <c r="G8" s="538"/>
    </row>
    <row r="9" spans="1:8" ht="12" customHeight="1">
      <c r="A9" s="137"/>
      <c r="B9" s="137"/>
      <c r="C9" s="137"/>
      <c r="D9" s="180">
        <v>1</v>
      </c>
      <c r="E9" s="180">
        <v>2</v>
      </c>
      <c r="F9" s="180">
        <v>3</v>
      </c>
      <c r="G9" s="180">
        <v>4</v>
      </c>
    </row>
    <row r="10" spans="1:8" ht="22.5">
      <c r="A10" s="137"/>
      <c r="B10" s="137"/>
      <c r="C10" s="137"/>
      <c r="D10" s="178" t="s">
        <v>33</v>
      </c>
      <c r="E10" s="221" t="s">
        <v>524</v>
      </c>
      <c r="F10" s="350" t="str">
        <f>IF(region_name="","",region_name)</f>
        <v>Нижегородская область</v>
      </c>
      <c r="G10" s="221" t="s">
        <v>435</v>
      </c>
      <c r="H10" s="224"/>
    </row>
    <row r="11" spans="1:8" ht="22.5">
      <c r="A11" s="137"/>
      <c r="B11" s="137"/>
      <c r="C11" s="137"/>
      <c r="D11" s="178" t="s">
        <v>5</v>
      </c>
      <c r="E11" s="221" t="s">
        <v>388</v>
      </c>
      <c r="F11" s="222" t="s">
        <v>389</v>
      </c>
      <c r="G11" s="218"/>
      <c r="H11" s="224"/>
    </row>
    <row r="12" spans="1:8" ht="22.5">
      <c r="A12" s="137"/>
      <c r="B12" s="137"/>
      <c r="C12" s="137"/>
      <c r="D12" s="178" t="s">
        <v>390</v>
      </c>
      <c r="E12" s="177" t="s">
        <v>395</v>
      </c>
      <c r="F12" s="351" t="s">
        <v>3005</v>
      </c>
      <c r="G12" s="221" t="s">
        <v>434</v>
      </c>
      <c r="H12" s="224"/>
    </row>
    <row r="13" spans="1:8" ht="22.5">
      <c r="A13" s="137"/>
      <c r="B13" s="137"/>
      <c r="C13" s="137"/>
      <c r="D13" s="178" t="s">
        <v>391</v>
      </c>
      <c r="E13" s="177" t="s">
        <v>397</v>
      </c>
      <c r="F13" s="350" t="str">
        <f>IF(inn="","",inn)</f>
        <v>5261113456</v>
      </c>
      <c r="G13" s="221" t="s">
        <v>433</v>
      </c>
      <c r="H13" s="224"/>
    </row>
    <row r="14" spans="1:8" ht="22.5">
      <c r="A14" s="137"/>
      <c r="B14" s="137"/>
      <c r="C14" s="137"/>
      <c r="D14" s="178" t="s">
        <v>392</v>
      </c>
      <c r="E14" s="177" t="s">
        <v>396</v>
      </c>
      <c r="F14" s="350" t="str">
        <f>IF(kpp="","",kpp)</f>
        <v>526101001</v>
      </c>
      <c r="G14" s="221" t="s">
        <v>432</v>
      </c>
      <c r="H14" s="224"/>
    </row>
    <row r="15" spans="1:8" ht="22.5">
      <c r="A15" s="137"/>
      <c r="B15" s="137"/>
      <c r="C15" s="137"/>
      <c r="D15" s="178" t="s">
        <v>393</v>
      </c>
      <c r="E15" s="177" t="s">
        <v>398</v>
      </c>
      <c r="F15" s="351" t="s">
        <v>3006</v>
      </c>
      <c r="G15" s="221" t="s">
        <v>431</v>
      </c>
      <c r="H15" s="224"/>
    </row>
    <row r="16" spans="1:8" ht="22.5">
      <c r="A16" s="137"/>
      <c r="B16" s="137"/>
      <c r="C16" s="137"/>
      <c r="D16" s="178" t="s">
        <v>394</v>
      </c>
      <c r="E16" s="177" t="s">
        <v>399</v>
      </c>
      <c r="F16" s="352" t="s">
        <v>3007</v>
      </c>
      <c r="G16" s="221" t="s">
        <v>428</v>
      </c>
      <c r="H16" s="224"/>
    </row>
    <row r="17" spans="1:8" ht="33.75">
      <c r="A17" s="137"/>
      <c r="B17" s="137"/>
      <c r="C17" s="137"/>
      <c r="D17" s="178" t="s">
        <v>400</v>
      </c>
      <c r="E17" s="177" t="s">
        <v>401</v>
      </c>
      <c r="F17" s="351" t="s">
        <v>3008</v>
      </c>
      <c r="G17" s="218"/>
      <c r="H17" s="224"/>
    </row>
    <row r="18" spans="1:8" ht="22.5" hidden="1">
      <c r="A18" s="137"/>
      <c r="B18" s="137"/>
      <c r="C18" s="137"/>
      <c r="D18" s="178" t="s">
        <v>546</v>
      </c>
      <c r="E18" s="177" t="s">
        <v>545</v>
      </c>
      <c r="F18" s="222" t="s">
        <v>389</v>
      </c>
      <c r="G18" s="221" t="s">
        <v>544</v>
      </c>
      <c r="H18" s="224"/>
    </row>
    <row r="19" spans="1:8" ht="22.5" hidden="1">
      <c r="A19" s="137"/>
      <c r="B19" s="137"/>
      <c r="C19" s="137"/>
      <c r="D19" s="178" t="s">
        <v>547</v>
      </c>
      <c r="E19" s="166" t="s">
        <v>549</v>
      </c>
      <c r="F19" s="486" t="s">
        <v>376</v>
      </c>
      <c r="G19" s="218"/>
      <c r="H19" s="224"/>
    </row>
    <row r="20" spans="1:8" ht="22.5" hidden="1">
      <c r="A20" s="137"/>
      <c r="B20" s="137"/>
      <c r="C20" s="137"/>
      <c r="D20" s="178" t="s">
        <v>548</v>
      </c>
      <c r="E20" s="166" t="s">
        <v>550</v>
      </c>
      <c r="F20" s="487" t="s">
        <v>376</v>
      </c>
      <c r="G20" s="221" t="s">
        <v>553</v>
      </c>
      <c r="H20" s="224"/>
    </row>
    <row r="21" spans="1:8" ht="22.5" hidden="1">
      <c r="A21" s="137"/>
      <c r="B21" s="137"/>
      <c r="C21" s="137"/>
      <c r="D21" s="178" t="s">
        <v>551</v>
      </c>
      <c r="E21" s="166" t="s">
        <v>554</v>
      </c>
      <c r="F21" s="486" t="s">
        <v>376</v>
      </c>
      <c r="G21" s="218"/>
      <c r="H21" s="224"/>
    </row>
    <row r="22" spans="1:8" ht="22.5" hidden="1">
      <c r="A22" s="137"/>
      <c r="B22" s="137"/>
      <c r="C22" s="137"/>
      <c r="D22" s="178" t="s">
        <v>552</v>
      </c>
      <c r="E22" s="166" t="s">
        <v>555</v>
      </c>
      <c r="F22" s="486" t="s">
        <v>376</v>
      </c>
      <c r="G22" s="221" t="s">
        <v>556</v>
      </c>
      <c r="H22" s="224"/>
    </row>
    <row r="23" spans="1:8" ht="22.5">
      <c r="A23" s="137"/>
      <c r="B23" s="137"/>
      <c r="C23" s="137"/>
      <c r="D23" s="178" t="s">
        <v>6</v>
      </c>
      <c r="E23" s="221" t="s">
        <v>525</v>
      </c>
      <c r="F23" s="222" t="s">
        <v>389</v>
      </c>
      <c r="G23" s="218"/>
      <c r="H23" s="224"/>
    </row>
    <row r="24" spans="1:8" ht="22.5">
      <c r="A24" s="137"/>
      <c r="B24" s="137"/>
      <c r="C24" s="137"/>
      <c r="D24" s="178" t="s">
        <v>402</v>
      </c>
      <c r="E24" s="177" t="s">
        <v>403</v>
      </c>
      <c r="F24" s="222" t="s">
        <v>389</v>
      </c>
      <c r="G24" s="218"/>
      <c r="H24" s="224"/>
    </row>
    <row r="25" spans="1:8" ht="22.5">
      <c r="A25" s="137"/>
      <c r="B25" s="137"/>
      <c r="C25" s="137"/>
      <c r="D25" s="178" t="s">
        <v>412</v>
      </c>
      <c r="E25" s="166" t="s">
        <v>404</v>
      </c>
      <c r="F25" s="351" t="s">
        <v>3009</v>
      </c>
      <c r="G25" s="221" t="s">
        <v>526</v>
      </c>
      <c r="H25" s="224"/>
    </row>
    <row r="26" spans="1:8" ht="22.5">
      <c r="A26" s="137"/>
      <c r="B26" s="137"/>
      <c r="C26" s="137"/>
      <c r="D26" s="178" t="s">
        <v>413</v>
      </c>
      <c r="E26" s="166" t="s">
        <v>405</v>
      </c>
      <c r="F26" s="351" t="s">
        <v>3010</v>
      </c>
      <c r="G26" s="221" t="s">
        <v>527</v>
      </c>
      <c r="H26" s="224"/>
    </row>
    <row r="27" spans="1:8" ht="22.5">
      <c r="A27" s="137"/>
      <c r="B27" s="137"/>
      <c r="C27" s="137"/>
      <c r="D27" s="178" t="s">
        <v>414</v>
      </c>
      <c r="E27" s="166" t="s">
        <v>406</v>
      </c>
      <c r="F27" s="351" t="s">
        <v>3011</v>
      </c>
      <c r="G27" s="221" t="s">
        <v>528</v>
      </c>
      <c r="H27" s="224"/>
    </row>
    <row r="28" spans="1:8" ht="22.5">
      <c r="A28" s="137"/>
      <c r="B28" s="137"/>
      <c r="C28" s="137"/>
      <c r="D28" s="178" t="s">
        <v>409</v>
      </c>
      <c r="E28" s="177" t="s">
        <v>407</v>
      </c>
      <c r="F28" s="351" t="s">
        <v>3116</v>
      </c>
      <c r="G28" s="218"/>
      <c r="H28" s="224"/>
    </row>
    <row r="29" spans="1:8" ht="22.5">
      <c r="A29" s="137"/>
      <c r="B29" s="137"/>
      <c r="C29" s="137"/>
      <c r="D29" s="178" t="s">
        <v>410</v>
      </c>
      <c r="E29" s="177" t="s">
        <v>408</v>
      </c>
      <c r="F29" s="351" t="s">
        <v>3117</v>
      </c>
      <c r="G29" s="218"/>
      <c r="H29" s="224"/>
    </row>
    <row r="30" spans="1:8" ht="22.5">
      <c r="A30" s="137"/>
      <c r="B30" s="137"/>
      <c r="C30" s="137"/>
      <c r="D30" s="178" t="s">
        <v>411</v>
      </c>
      <c r="E30" s="177" t="s">
        <v>343</v>
      </c>
      <c r="F30" s="501" t="s">
        <v>3015</v>
      </c>
      <c r="G30" s="218"/>
      <c r="H30" s="224"/>
    </row>
    <row r="31" spans="1:8" ht="22.5">
      <c r="A31" s="137"/>
      <c r="B31" s="137"/>
      <c r="C31" s="137"/>
      <c r="D31" s="178" t="s">
        <v>7</v>
      </c>
      <c r="E31" s="223" t="s">
        <v>362</v>
      </c>
      <c r="F31" s="222" t="s">
        <v>389</v>
      </c>
      <c r="G31" s="218"/>
      <c r="H31" s="224"/>
    </row>
    <row r="32" spans="1:8" ht="22.5">
      <c r="A32" s="137"/>
      <c r="B32" s="137"/>
      <c r="C32" s="137"/>
      <c r="D32" s="178" t="s">
        <v>418</v>
      </c>
      <c r="E32" s="177" t="s">
        <v>415</v>
      </c>
      <c r="F32" s="351" t="s">
        <v>3009</v>
      </c>
      <c r="G32" s="221" t="s">
        <v>430</v>
      </c>
      <c r="H32" s="224"/>
    </row>
    <row r="33" spans="1:8" ht="22.5">
      <c r="A33" s="137"/>
      <c r="B33" s="137"/>
      <c r="C33" s="137"/>
      <c r="D33" s="178" t="s">
        <v>419</v>
      </c>
      <c r="E33" s="177" t="s">
        <v>416</v>
      </c>
      <c r="F33" s="351" t="s">
        <v>3010</v>
      </c>
      <c r="G33" s="221" t="s">
        <v>429</v>
      </c>
      <c r="H33" s="224"/>
    </row>
    <row r="34" spans="1:8" ht="22.5">
      <c r="A34" s="137"/>
      <c r="B34" s="137"/>
      <c r="C34" s="137"/>
      <c r="D34" s="178" t="s">
        <v>420</v>
      </c>
      <c r="E34" s="177" t="s">
        <v>417</v>
      </c>
      <c r="F34" s="351" t="s">
        <v>3011</v>
      </c>
      <c r="G34" s="221" t="s">
        <v>529</v>
      </c>
      <c r="H34" s="224"/>
    </row>
    <row r="35" spans="1:8" ht="33.75">
      <c r="A35" s="137"/>
      <c r="B35" s="137"/>
      <c r="C35" s="137"/>
      <c r="D35" s="178" t="s">
        <v>20</v>
      </c>
      <c r="E35" s="223" t="s">
        <v>421</v>
      </c>
      <c r="F35" s="351" t="s">
        <v>3004</v>
      </c>
      <c r="G35" s="221" t="s">
        <v>531</v>
      </c>
      <c r="H35" s="224"/>
    </row>
    <row r="36" spans="1:8" ht="33.75">
      <c r="A36" s="137"/>
      <c r="B36" s="137"/>
      <c r="C36" s="137"/>
      <c r="D36" s="178" t="s">
        <v>21</v>
      </c>
      <c r="E36" s="223" t="s">
        <v>530</v>
      </c>
      <c r="F36" s="351" t="s">
        <v>3004</v>
      </c>
      <c r="G36" s="221" t="s">
        <v>531</v>
      </c>
      <c r="H36" s="224"/>
    </row>
    <row r="37" spans="1:8" ht="22.5">
      <c r="A37" s="137"/>
      <c r="B37" s="137"/>
      <c r="C37" s="137"/>
      <c r="D37" s="225" t="s">
        <v>115</v>
      </c>
      <c r="E37" s="226" t="s">
        <v>436</v>
      </c>
      <c r="F37" s="222" t="s">
        <v>389</v>
      </c>
      <c r="G37" s="353"/>
      <c r="H37" s="224"/>
    </row>
    <row r="38" spans="1:8" ht="22.5">
      <c r="A38" s="137"/>
      <c r="B38" s="137"/>
      <c r="C38" s="137"/>
      <c r="D38" s="178" t="s">
        <v>422</v>
      </c>
      <c r="E38" s="177" t="s">
        <v>408</v>
      </c>
      <c r="F38" s="351" t="s">
        <v>3117</v>
      </c>
      <c r="G38" s="533" t="s">
        <v>532</v>
      </c>
      <c r="H38" s="224"/>
    </row>
    <row r="39" spans="1:8" ht="15" customHeight="1">
      <c r="A39" s="137"/>
      <c r="B39" s="137"/>
      <c r="C39" s="137"/>
      <c r="D39" s="204"/>
      <c r="E39" s="227" t="s">
        <v>441</v>
      </c>
      <c r="F39" s="206"/>
      <c r="G39" s="534"/>
      <c r="H39" s="229"/>
    </row>
    <row r="40" spans="1:8" ht="22.5">
      <c r="A40" s="137"/>
      <c r="B40" s="137"/>
      <c r="C40" s="137"/>
      <c r="D40" s="178" t="s">
        <v>116</v>
      </c>
      <c r="E40" s="223" t="s">
        <v>372</v>
      </c>
      <c r="F40" s="500" t="s">
        <v>3016</v>
      </c>
      <c r="G40" s="221" t="s">
        <v>437</v>
      </c>
      <c r="H40" s="224"/>
    </row>
    <row r="41" spans="1:8" ht="22.5">
      <c r="A41" s="137"/>
      <c r="B41" s="137"/>
      <c r="C41" s="137"/>
      <c r="D41" s="178" t="s">
        <v>143</v>
      </c>
      <c r="E41" s="223" t="s">
        <v>251</v>
      </c>
      <c r="F41" s="500" t="s">
        <v>3015</v>
      </c>
      <c r="G41" s="218"/>
      <c r="H41" s="224"/>
    </row>
    <row r="42" spans="1:8" ht="22.5">
      <c r="A42" s="137"/>
      <c r="B42" s="137"/>
      <c r="C42" s="137"/>
      <c r="D42" s="178" t="s">
        <v>144</v>
      </c>
      <c r="E42" s="223" t="s">
        <v>423</v>
      </c>
      <c r="F42" s="222" t="s">
        <v>389</v>
      </c>
      <c r="G42" s="226"/>
      <c r="H42" s="224"/>
    </row>
    <row r="43" spans="1:8" ht="22.5">
      <c r="A43" s="528" t="s">
        <v>427</v>
      </c>
      <c r="B43" s="137"/>
      <c r="C43" s="366"/>
      <c r="D43" s="178" t="s">
        <v>427</v>
      </c>
      <c r="E43" s="177" t="s">
        <v>477</v>
      </c>
      <c r="F43" s="333" t="s">
        <v>3118</v>
      </c>
      <c r="G43" s="226" t="s">
        <v>438</v>
      </c>
      <c r="H43" s="224"/>
    </row>
    <row r="44" spans="1:8" ht="22.5">
      <c r="A44" s="528"/>
      <c r="B44" s="137"/>
      <c r="C44" s="366"/>
      <c r="D44" s="178" t="s">
        <v>478</v>
      </c>
      <c r="E44" s="177" t="s">
        <v>424</v>
      </c>
      <c r="F44" s="333" t="s">
        <v>3118</v>
      </c>
      <c r="G44" s="226" t="s">
        <v>439</v>
      </c>
      <c r="H44" s="224"/>
    </row>
    <row r="45" spans="1:8" ht="33.75">
      <c r="A45" s="528"/>
      <c r="B45" s="137"/>
      <c r="C45" s="366"/>
      <c r="D45" s="178" t="s">
        <v>479</v>
      </c>
      <c r="E45" s="177" t="s">
        <v>425</v>
      </c>
      <c r="F45" s="404" t="s">
        <v>3118</v>
      </c>
      <c r="G45" s="226" t="s">
        <v>440</v>
      </c>
      <c r="H45" s="224"/>
    </row>
    <row r="46" spans="1:8" ht="45">
      <c r="A46" s="528"/>
      <c r="B46" s="137"/>
      <c r="C46" s="366"/>
      <c r="D46" s="178" t="s">
        <v>480</v>
      </c>
      <c r="E46" s="403" t="s">
        <v>426</v>
      </c>
      <c r="F46" s="333" t="s">
        <v>3012</v>
      </c>
      <c r="G46" s="221" t="s">
        <v>533</v>
      </c>
      <c r="H46" s="224"/>
    </row>
    <row r="47" spans="1:8" ht="15">
      <c r="A47" s="137"/>
      <c r="B47" s="137"/>
      <c r="C47" s="137"/>
      <c r="D47" s="204"/>
      <c r="E47" s="227" t="s">
        <v>366</v>
      </c>
      <c r="F47" s="205"/>
      <c r="G47" s="405"/>
      <c r="H47" s="229"/>
    </row>
    <row r="48" spans="1:8">
      <c r="A48" s="137"/>
      <c r="B48" s="137"/>
      <c r="C48" s="137"/>
    </row>
    <row r="49" spans="1:9" s="145" customFormat="1" ht="27.75" customHeight="1">
      <c r="A49" s="198"/>
      <c r="B49" s="123"/>
      <c r="C49" s="529"/>
      <c r="D49" s="530" t="s">
        <v>543</v>
      </c>
      <c r="E49" s="530"/>
      <c r="F49" s="530"/>
      <c r="G49" s="530"/>
      <c r="H49" s="123"/>
      <c r="I49" s="123"/>
    </row>
    <row r="50" spans="1:9" s="145" customFormat="1" ht="27.75" customHeight="1">
      <c r="A50" s="142"/>
      <c r="B50" s="142"/>
      <c r="C50" s="529"/>
      <c r="D50" s="530"/>
      <c r="E50" s="530"/>
      <c r="F50" s="530"/>
      <c r="G50" s="530"/>
    </row>
    <row r="51" spans="1:9">
      <c r="D51" s="143"/>
      <c r="E51" s="144"/>
      <c r="F51" s="144"/>
      <c r="G51" s="144"/>
    </row>
    <row r="52" spans="1:9" ht="27" customHeight="1">
      <c r="D52" s="146"/>
      <c r="E52" s="406"/>
      <c r="F52" s="208"/>
      <c r="G52" s="208"/>
    </row>
    <row r="53" spans="1:9">
      <c r="D53" s="143"/>
      <c r="E53" s="144"/>
      <c r="F53" s="144"/>
      <c r="G53" s="144"/>
    </row>
    <row r="54" spans="1:9" ht="39" customHeight="1">
      <c r="D54" s="147"/>
      <c r="E54" s="209"/>
      <c r="F54" s="209"/>
      <c r="G54" s="209"/>
    </row>
    <row r="55" spans="1:9" ht="27" customHeight="1">
      <c r="D55" s="147"/>
      <c r="E55" s="209"/>
      <c r="F55" s="209"/>
      <c r="G55" s="209"/>
    </row>
  </sheetData>
  <sheetProtection algorithmName="SHA-512" hashValue="9NJyrCa+5bYPMDz7Ymk46CefFJ0DkdwfB5EKvywxC2Lcytk41eGNoGzl/Q8C6XhPzQJZ7y9iwiFUSphD/MzLqg==" saltValue="lzcuMwE18xqmfxF6FGO/Nw==" spinCount="100000" sheet="1" objects="1" scenarios="1" formatColumns="0" formatRows="0"/>
  <mergeCells count="9">
    <mergeCell ref="D4:F4"/>
    <mergeCell ref="A43:A46"/>
    <mergeCell ref="C49:C50"/>
    <mergeCell ref="D49:G50"/>
    <mergeCell ref="D7:F7"/>
    <mergeCell ref="G38:G39"/>
    <mergeCell ref="D5:G5"/>
    <mergeCell ref="E6:F6"/>
    <mergeCell ref="G7:G8"/>
  </mergeCells>
  <dataValidations count="3"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" sqref="F16 F20" xr:uid="{00000000-0002-0000-0300-000000000000}"/>
    <dataValidation type="textLength" operator="lessThanOrEqual" allowBlank="1" showInputMessage="1" showErrorMessage="1" errorTitle="Ошибка" error="Допускается ввод не более 900 символов!" sqref="F12 F21:F22 F25:F30 F15 F38 F32:F36 F17 F19" xr:uid="{00000000-0002-0000-0300-000001000000}">
      <formula1>900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43:F46" xr:uid="{00000000-0002-0000-0300-000002000000}">
      <formula1>"a"</formula1>
    </dataValidation>
  </dataValidations>
  <hyperlinks>
    <hyperlink ref="F41" r:id="rId1" display="mailto:eploplus-nnov@yandex.ru" xr:uid="{00000000-0004-0000-0300-000000000000}"/>
    <hyperlink ref="F40" r:id="rId2" display="http://тепло-плюс.рус/" xr:uid="{00000000-0004-0000-0300-000001000000}"/>
    <hyperlink ref="F30" r:id="rId3" display="mailto:eploplus-nnov@yandex.ru" xr:uid="{00000000-0004-0000-0300-000002000000}"/>
  </hyperlinks>
  <pageMargins left="0.7" right="0.7" top="0.75" bottom="0.75" header="0.3" footer="0.3"/>
  <pageSetup paperSize="9" orientation="portrait" horizontalDpi="4294967292" r:id="rId4"/>
  <headerFooter alignWithMargins="0"/>
  <drawing r:id="rId5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modfrmRezimChoose">
    <tabColor indexed="47"/>
  </sheetPr>
  <dimension ref="A1"/>
  <sheetViews>
    <sheetView showGridLines="0" zoomScaleNormal="85" workbookViewId="0"/>
  </sheetViews>
  <sheetFormatPr defaultRowHeight="11.25"/>
  <cols>
    <col min="1" max="1" width="9.140625" style="3"/>
    <col min="2" max="16384" width="9.140625" style="4"/>
  </cols>
  <sheetData/>
  <sheetProtection formatColumns="0" formatRows="0"/>
  <pageMargins left="0.75" right="0.75" top="1" bottom="1" header="0.5" footer="0.5"/>
  <pageSetup paperSize="9" orientation="portrait" r:id="rId1"/>
  <headerFooter alignWithMargins="0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 codeName="modfrmDateChoose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 codeName="modComm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 codeName="modThisWorkbook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 codeName="modfrmReestrMR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 codeName="modfrmRegion">
    <tabColor indexed="47"/>
  </sheetPr>
  <dimension ref="A1"/>
  <sheetViews>
    <sheetView showGridLines="0" workbookViewId="0"/>
  </sheetViews>
  <sheetFormatPr defaultRowHeight="11.25"/>
  <sheetData/>
  <pageMargins left="0.7" right="0.7" top="0.75" bottom="0.75" header="0.3" footer="0.3"/>
  <pageSetup paperSize="9" orientation="portrait" verticalDpi="0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sheetPr codeName="modfrmCheckUpdates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02">
    <tabColor rgb="FFEAEBEE"/>
    <pageSetUpPr fitToPage="1"/>
  </sheetPr>
  <dimension ref="A1:AC13"/>
  <sheetViews>
    <sheetView showGridLines="0" topLeftCell="C3" zoomScaleNormal="100" workbookViewId="0">
      <pane xSplit="4" ySplit="8" topLeftCell="G11" activePane="bottomRight" state="frozen"/>
      <selection activeCell="C3" sqref="C3"/>
      <selection pane="topRight" activeCell="G3" sqref="G3"/>
      <selection pane="bottomLeft" activeCell="C11" sqref="C11"/>
      <selection pane="bottomRight" activeCell="O19" sqref="O19"/>
    </sheetView>
  </sheetViews>
  <sheetFormatPr defaultColWidth="10.5703125" defaultRowHeight="14.25"/>
  <cols>
    <col min="1" max="1" width="9.140625" style="62" hidden="1" customWidth="1"/>
    <col min="2" max="2" width="9.140625" style="47" hidden="1" customWidth="1"/>
    <col min="3" max="3" width="3.7109375" style="65" customWidth="1"/>
    <col min="4" max="4" width="5.5703125" style="47" customWidth="1"/>
    <col min="5" max="6" width="38.140625" style="47" customWidth="1"/>
    <col min="7" max="10" width="19.85546875" style="47" customWidth="1"/>
    <col min="11" max="11" width="9.7109375" style="47" customWidth="1"/>
    <col min="12" max="17" width="19.85546875" style="47" customWidth="1"/>
    <col min="18" max="18" width="103.7109375" style="47" customWidth="1"/>
    <col min="19" max="19" width="3.7109375" style="73" customWidth="1"/>
    <col min="20" max="22" width="10.5703125" style="254" hidden="1" customWidth="1"/>
    <col min="23" max="23" width="13.7109375" style="254" hidden="1" customWidth="1"/>
    <col min="24" max="24" width="15.42578125" style="254" hidden="1" customWidth="1"/>
    <col min="25" max="25" width="16.28515625" style="254" hidden="1" customWidth="1"/>
    <col min="26" max="29" width="0" style="254" hidden="1" customWidth="1"/>
    <col min="30" max="16384" width="10.5703125" style="47"/>
  </cols>
  <sheetData>
    <row r="1" spans="1:29" ht="16.5" hidden="1" customHeight="1">
      <c r="E1" s="437"/>
      <c r="F1" s="437"/>
    </row>
    <row r="2" spans="1:29" ht="16.5" hidden="1" customHeight="1"/>
    <row r="3" spans="1:29" s="233" customFormat="1" ht="6">
      <c r="A3" s="232"/>
      <c r="C3" s="239"/>
      <c r="D3" s="236"/>
      <c r="E3" s="236"/>
      <c r="F3" s="236"/>
      <c r="G3" s="236"/>
      <c r="H3" s="236"/>
      <c r="I3" s="236"/>
      <c r="J3" s="236"/>
      <c r="K3" s="236"/>
      <c r="L3" s="236"/>
      <c r="M3" s="236"/>
      <c r="N3" s="236"/>
      <c r="O3" s="236"/>
      <c r="P3" s="236"/>
      <c r="Q3" s="236"/>
      <c r="R3" s="236"/>
      <c r="T3" s="254"/>
      <c r="U3" s="254"/>
      <c r="V3" s="254"/>
      <c r="W3" s="254"/>
      <c r="X3" s="254"/>
      <c r="Y3" s="254"/>
      <c r="Z3" s="254"/>
      <c r="AA3" s="254"/>
      <c r="AB3" s="254"/>
      <c r="AC3" s="254"/>
    </row>
    <row r="4" spans="1:29" ht="22.5" customHeight="1">
      <c r="C4" s="64"/>
      <c r="D4" s="541" t="s">
        <v>557</v>
      </c>
      <c r="E4" s="542"/>
      <c r="F4" s="542"/>
      <c r="G4" s="542"/>
      <c r="H4" s="542"/>
      <c r="I4" s="542"/>
      <c r="J4" s="543"/>
      <c r="K4" s="543"/>
      <c r="L4" s="543"/>
      <c r="M4" s="543"/>
      <c r="N4" s="543"/>
      <c r="O4" s="543"/>
      <c r="P4" s="543"/>
      <c r="Q4" s="543"/>
      <c r="R4" s="357"/>
      <c r="S4" s="249"/>
    </row>
    <row r="5" spans="1:29" s="233" customFormat="1" ht="6">
      <c r="A5" s="232"/>
      <c r="C5" s="239"/>
      <c r="D5" s="238"/>
      <c r="E5" s="238"/>
      <c r="F5" s="238"/>
      <c r="G5" s="238"/>
      <c r="H5" s="238"/>
      <c r="I5" s="238"/>
      <c r="J5" s="238"/>
      <c r="K5" s="238"/>
      <c r="L5" s="238"/>
      <c r="M5" s="238"/>
      <c r="N5" s="238"/>
      <c r="O5" s="238"/>
      <c r="P5" s="238"/>
      <c r="Q5" s="238"/>
      <c r="R5" s="238"/>
      <c r="T5" s="254"/>
      <c r="U5" s="254"/>
      <c r="V5" s="254"/>
      <c r="W5" s="254"/>
      <c r="X5" s="254"/>
      <c r="Y5" s="254"/>
      <c r="Z5" s="254"/>
      <c r="AA5" s="254"/>
      <c r="AB5" s="254"/>
      <c r="AC5" s="254"/>
    </row>
    <row r="6" spans="1:29" ht="14.25" customHeight="1">
      <c r="C6" s="64"/>
      <c r="D6" s="545" t="s">
        <v>384</v>
      </c>
      <c r="E6" s="545"/>
      <c r="F6" s="545"/>
      <c r="G6" s="545"/>
      <c r="H6" s="545"/>
      <c r="I6" s="546"/>
      <c r="J6" s="546"/>
      <c r="K6" s="546"/>
      <c r="L6" s="546"/>
      <c r="M6" s="546"/>
      <c r="N6" s="546"/>
      <c r="O6" s="546"/>
      <c r="P6" s="546"/>
      <c r="Q6" s="545"/>
      <c r="R6" s="544" t="s">
        <v>386</v>
      </c>
    </row>
    <row r="7" spans="1:29" ht="14.25" customHeight="1">
      <c r="C7" s="64"/>
      <c r="D7" s="547" t="s">
        <v>32</v>
      </c>
      <c r="E7" s="545" t="s">
        <v>559</v>
      </c>
      <c r="F7" s="544" t="s">
        <v>375</v>
      </c>
      <c r="G7" s="546" t="s">
        <v>560</v>
      </c>
      <c r="H7" s="551" t="s">
        <v>561</v>
      </c>
      <c r="I7" s="545" t="s">
        <v>563</v>
      </c>
      <c r="J7" s="545"/>
      <c r="K7" s="545"/>
      <c r="L7" s="553"/>
      <c r="M7" s="545" t="s">
        <v>567</v>
      </c>
      <c r="N7" s="545"/>
      <c r="O7" s="545" t="s">
        <v>568</v>
      </c>
      <c r="P7" s="545"/>
      <c r="Q7" s="549" t="s">
        <v>570</v>
      </c>
      <c r="R7" s="544"/>
    </row>
    <row r="8" spans="1:29" ht="35.25" customHeight="1">
      <c r="C8" s="64"/>
      <c r="D8" s="547"/>
      <c r="E8" s="545"/>
      <c r="F8" s="544"/>
      <c r="G8" s="548"/>
      <c r="H8" s="552"/>
      <c r="I8" s="479" t="s">
        <v>562</v>
      </c>
      <c r="J8" s="479" t="s">
        <v>564</v>
      </c>
      <c r="K8" s="479" t="s">
        <v>565</v>
      </c>
      <c r="L8" s="481" t="s">
        <v>566</v>
      </c>
      <c r="M8" s="479" t="s">
        <v>562</v>
      </c>
      <c r="N8" s="479" t="s">
        <v>566</v>
      </c>
      <c r="O8" s="479" t="s">
        <v>569</v>
      </c>
      <c r="P8" s="479" t="s">
        <v>566</v>
      </c>
      <c r="Q8" s="550"/>
      <c r="R8" s="544"/>
    </row>
    <row r="9" spans="1:29" ht="12" customHeight="1">
      <c r="A9" s="129"/>
      <c r="C9" s="240"/>
      <c r="D9" s="53" t="s">
        <v>33</v>
      </c>
      <c r="E9" s="53" t="s">
        <v>5</v>
      </c>
      <c r="F9" s="53" t="s">
        <v>6</v>
      </c>
      <c r="G9" s="53" t="s">
        <v>7</v>
      </c>
      <c r="H9" s="53" t="s">
        <v>20</v>
      </c>
      <c r="I9" s="53" t="s">
        <v>21</v>
      </c>
      <c r="J9" s="53" t="s">
        <v>115</v>
      </c>
      <c r="K9" s="53" t="s">
        <v>116</v>
      </c>
      <c r="L9" s="53" t="s">
        <v>143</v>
      </c>
      <c r="M9" s="53" t="s">
        <v>144</v>
      </c>
      <c r="N9" s="53" t="s">
        <v>145</v>
      </c>
      <c r="O9" s="53" t="s">
        <v>146</v>
      </c>
      <c r="P9" s="53" t="s">
        <v>147</v>
      </c>
      <c r="Q9" s="53" t="s">
        <v>148</v>
      </c>
      <c r="R9" s="53" t="s">
        <v>149</v>
      </c>
      <c r="S9" s="47"/>
      <c r="Z9" s="467" t="s">
        <v>486</v>
      </c>
      <c r="AA9" s="467" t="s">
        <v>487</v>
      </c>
    </row>
    <row r="10" spans="1:29" s="434" customFormat="1" ht="5.25" hidden="1" customHeight="1">
      <c r="C10" s="436"/>
      <c r="D10" s="439" t="s">
        <v>503</v>
      </c>
      <c r="E10" s="439"/>
      <c r="F10" s="439"/>
      <c r="G10" s="435"/>
      <c r="H10" s="435"/>
      <c r="I10" s="435"/>
      <c r="J10" s="435"/>
      <c r="K10" s="435"/>
      <c r="L10" s="435"/>
      <c r="M10" s="435"/>
      <c r="N10" s="435"/>
      <c r="O10" s="435"/>
      <c r="P10" s="435"/>
      <c r="Q10" s="435"/>
      <c r="R10" s="438"/>
      <c r="T10" s="254"/>
      <c r="U10" s="254"/>
      <c r="V10" s="254"/>
      <c r="W10" s="254"/>
      <c r="X10" s="254"/>
      <c r="Y10" s="254"/>
      <c r="Z10" s="254"/>
      <c r="AA10" s="254"/>
      <c r="AB10" s="254"/>
      <c r="AC10" s="254"/>
    </row>
    <row r="11" spans="1:29" ht="90" customHeight="1">
      <c r="A11" s="47"/>
      <c r="C11" s="64"/>
      <c r="D11" s="114" t="s">
        <v>33</v>
      </c>
      <c r="E11" s="496" t="s">
        <v>3013</v>
      </c>
      <c r="F11" s="477" t="s">
        <v>2991</v>
      </c>
      <c r="G11" s="409">
        <v>4</v>
      </c>
      <c r="H11" s="409">
        <v>0</v>
      </c>
      <c r="I11" s="190">
        <v>0</v>
      </c>
      <c r="J11" s="190">
        <v>0</v>
      </c>
      <c r="K11" s="482"/>
      <c r="L11" s="190">
        <v>0</v>
      </c>
      <c r="M11" s="190">
        <v>0</v>
      </c>
      <c r="N11" s="190">
        <v>0</v>
      </c>
      <c r="O11" s="190">
        <v>1</v>
      </c>
      <c r="P11" s="190">
        <v>34</v>
      </c>
      <c r="Q11" s="190">
        <v>0</v>
      </c>
      <c r="R11" s="539" t="s">
        <v>571</v>
      </c>
      <c r="S11" s="47"/>
      <c r="Z11" s="467" t="str">
        <f>IF(E11="","n",IF(ISERROR(MATCH(E11,List05_CS_Copy,0)),"n","y"))</f>
        <v>y</v>
      </c>
      <c r="AA11" s="467" t="str">
        <f>IF(F11="","n",IF(ISERROR(MATCH(F11,List05_VD_Copy,0)),"n","y"))</f>
        <v>y</v>
      </c>
    </row>
    <row r="12" spans="1:29" ht="15" customHeight="1">
      <c r="A12" s="47"/>
      <c r="C12" s="64"/>
      <c r="D12" s="440"/>
      <c r="E12" s="441" t="s">
        <v>376</v>
      </c>
      <c r="F12" s="441" t="s">
        <v>3003</v>
      </c>
      <c r="G12" s="250"/>
      <c r="H12" s="250"/>
      <c r="I12" s="250"/>
      <c r="J12" s="250"/>
      <c r="K12" s="250"/>
      <c r="L12" s="250"/>
      <c r="M12" s="250"/>
      <c r="N12" s="250"/>
      <c r="O12" s="250"/>
      <c r="P12" s="250"/>
      <c r="Q12" s="251"/>
      <c r="R12" s="540"/>
      <c r="S12" s="47"/>
    </row>
    <row r="13" spans="1:29" ht="3" customHeight="1">
      <c r="A13" s="129"/>
      <c r="S13" s="47"/>
    </row>
  </sheetData>
  <sheetProtection algorithmName="SHA-512" hashValue="bX5PxURQUO69m3NJsf0W4nT94lU9YnikdbYVadshuArZ9WEMj2d6IhpHQMJbTrehNPCDZkOCgvslut3nHDlGLw==" saltValue="OhzgdhZKmh31o0ZxZkg+9Q==" spinCount="100000" sheet="1" objects="1" scenarios="1" formatColumns="0" formatRows="0"/>
  <mergeCells count="13">
    <mergeCell ref="R11:R12"/>
    <mergeCell ref="D4:Q4"/>
    <mergeCell ref="R6:R8"/>
    <mergeCell ref="D6:Q6"/>
    <mergeCell ref="D7:D8"/>
    <mergeCell ref="E7:E8"/>
    <mergeCell ref="F7:F8"/>
    <mergeCell ref="G7:G8"/>
    <mergeCell ref="Q7:Q8"/>
    <mergeCell ref="H7:H8"/>
    <mergeCell ref="I7:L7"/>
    <mergeCell ref="M7:N7"/>
    <mergeCell ref="O7:P7"/>
  </mergeCells>
  <dataValidations count="6">
    <dataValidation type="decimal" allowBlank="1" showErrorMessage="1" errorTitle="Ошибка" error="Допускается ввод только неотрицательных чисел!" sqref="G10:Q10" xr:uid="{00000000-0002-0000-0400-000000000000}">
      <formula1>0</formula1>
      <formula2>9.99999999999999E+23</formula2>
    </dataValidation>
    <dataValidation allowBlank="1" showErrorMessage="1" errorTitle="Ошибка" error="Допускается ввод только неотрицательных чисел!" sqref="E10:F10" xr:uid="{00000000-0002-0000-0400-000001000000}"/>
    <dataValidation type="whole" allowBlank="1" showErrorMessage="1" errorTitle="Ошибка" error="Допускается ввод только неотрицательных целых чисел!" sqref="L11:Q11 G11:J11" xr:uid="{00000000-0002-0000-0400-000002000000}">
      <formula1>0</formula1>
      <formula2>9.99999999999999E+23</formula2>
    </dataValidation>
    <dataValidation allowBlank="1" showInputMessage="1" showErrorMessage="1" prompt="Выберите один или несколько одновременно видов деятельности, выполнив последовательно по одному щелчку на строке с видом деятельности" sqref="F11" xr:uid="{00000000-0002-0000-0400-000003000000}"/>
    <dataValidation type="textLength" operator="lessThanOrEqual" allowBlank="1" showInputMessage="1" showErrorMessage="1" errorTitle="Ошибка" error="Допускается ввод не более 900 символов!" sqref="E11" xr:uid="{00000000-0002-0000-0400-000004000000}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K11" xr:uid="{00000000-0002-0000-0400-000005000000}">
      <formula1>kind_of_unit</formula1>
    </dataValidation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01">
    <tabColor rgb="FFEAEBEE"/>
    <pageSetUpPr fitToPage="1"/>
  </sheetPr>
  <dimension ref="A1:V15"/>
  <sheetViews>
    <sheetView showGridLines="0" topLeftCell="C3" zoomScaleNormal="100" workbookViewId="0">
      <selection activeCell="G20" sqref="G20"/>
    </sheetView>
  </sheetViews>
  <sheetFormatPr defaultColWidth="10.5703125" defaultRowHeight="14.25"/>
  <cols>
    <col min="1" max="1" width="9.140625" style="62" hidden="1" customWidth="1"/>
    <col min="2" max="2" width="9.140625" style="47" hidden="1" customWidth="1"/>
    <col min="3" max="3" width="3.7109375" style="65" customWidth="1"/>
    <col min="4" max="4" width="6.28515625" style="47" bestFit="1" customWidth="1"/>
    <col min="5" max="5" width="30.7109375" style="47" customWidth="1"/>
    <col min="6" max="6" width="3.7109375" style="47" customWidth="1"/>
    <col min="7" max="7" width="6.28515625" style="47" bestFit="1" customWidth="1"/>
    <col min="8" max="8" width="30.7109375" style="47" customWidth="1"/>
    <col min="9" max="9" width="9" style="47" bestFit="1" customWidth="1"/>
    <col min="10" max="10" width="12.140625" style="47" customWidth="1"/>
    <col min="11" max="11" width="46.7109375" style="47" customWidth="1"/>
    <col min="12" max="12" width="100.28515625" style="47" customWidth="1"/>
    <col min="13" max="13" width="7.5703125" style="73" hidden="1" customWidth="1"/>
    <col min="14" max="14" width="10.5703125" style="47" hidden="1" customWidth="1"/>
    <col min="15" max="22" width="0" style="47" hidden="1" customWidth="1"/>
    <col min="23" max="16384" width="10.5703125" style="47"/>
  </cols>
  <sheetData>
    <row r="1" spans="1:22" s="254" customFormat="1" ht="16.5" hidden="1" customHeight="1">
      <c r="C1" s="378"/>
      <c r="P1" s="254" t="s">
        <v>157</v>
      </c>
      <c r="Q1" s="254" t="s">
        <v>158</v>
      </c>
      <c r="R1" s="254" t="s">
        <v>141</v>
      </c>
    </row>
    <row r="2" spans="1:22" s="254" customFormat="1" ht="16.5" hidden="1" customHeight="1">
      <c r="C2" s="378"/>
    </row>
    <row r="3" spans="1:22" s="233" customFormat="1" ht="6">
      <c r="A3" s="232"/>
      <c r="C3" s="239"/>
      <c r="D3" s="234"/>
      <c r="E3" s="234"/>
      <c r="F3" s="234"/>
      <c r="G3" s="234"/>
      <c r="H3" s="234"/>
      <c r="I3" s="235"/>
      <c r="J3" s="236"/>
      <c r="K3" s="236"/>
      <c r="L3" s="236"/>
    </row>
    <row r="4" spans="1:22" ht="22.5">
      <c r="C4" s="64"/>
      <c r="D4" s="541" t="s">
        <v>575</v>
      </c>
      <c r="E4" s="542"/>
      <c r="F4" s="542"/>
      <c r="G4" s="542"/>
      <c r="H4" s="542"/>
      <c r="I4" s="543"/>
      <c r="J4" s="357"/>
      <c r="K4" s="109"/>
      <c r="L4" s="109"/>
    </row>
    <row r="5" spans="1:22" s="233" customFormat="1" ht="6">
      <c r="A5" s="232"/>
      <c r="C5" s="239"/>
      <c r="D5" s="234"/>
      <c r="E5" s="237"/>
      <c r="F5" s="237"/>
      <c r="G5" s="237"/>
      <c r="H5" s="237"/>
      <c r="I5" s="238"/>
      <c r="J5" s="238"/>
      <c r="K5" s="238"/>
      <c r="L5" s="238"/>
    </row>
    <row r="6" spans="1:22">
      <c r="C6" s="64"/>
      <c r="D6" s="559" t="s">
        <v>384</v>
      </c>
      <c r="E6" s="556"/>
      <c r="F6" s="556"/>
      <c r="G6" s="556"/>
      <c r="H6" s="556"/>
      <c r="I6" s="556"/>
      <c r="J6" s="556"/>
      <c r="K6" s="556"/>
      <c r="L6" s="544" t="s">
        <v>386</v>
      </c>
    </row>
    <row r="7" spans="1:22" ht="45">
      <c r="C7" s="64"/>
      <c r="D7" s="217" t="s">
        <v>32</v>
      </c>
      <c r="E7" s="192" t="s">
        <v>140</v>
      </c>
      <c r="F7" s="192"/>
      <c r="G7" s="217" t="s">
        <v>32</v>
      </c>
      <c r="H7" s="192" t="s">
        <v>142</v>
      </c>
      <c r="I7" s="216" t="s">
        <v>141</v>
      </c>
      <c r="J7" s="216" t="s">
        <v>443</v>
      </c>
      <c r="K7" s="216" t="s">
        <v>444</v>
      </c>
      <c r="L7" s="544"/>
    </row>
    <row r="8" spans="1:22" ht="12" customHeight="1">
      <c r="A8" s="129"/>
      <c r="C8" s="240"/>
      <c r="D8" s="368" t="s">
        <v>33</v>
      </c>
      <c r="E8" s="368" t="s">
        <v>5</v>
      </c>
      <c r="F8" s="368"/>
      <c r="G8" s="368" t="s">
        <v>6</v>
      </c>
      <c r="H8" s="368" t="s">
        <v>7</v>
      </c>
      <c r="I8" s="368" t="s">
        <v>20</v>
      </c>
      <c r="J8" s="368" t="s">
        <v>21</v>
      </c>
      <c r="K8" s="368" t="s">
        <v>115</v>
      </c>
      <c r="L8" s="368" t="s">
        <v>116</v>
      </c>
      <c r="M8" s="47"/>
    </row>
    <row r="9" spans="1:22" ht="78.75" hidden="1" customHeight="1">
      <c r="A9" s="47"/>
      <c r="C9" s="64"/>
      <c r="D9" s="364">
        <v>0</v>
      </c>
      <c r="E9" s="74"/>
      <c r="F9" s="367"/>
      <c r="G9" s="364">
        <v>0</v>
      </c>
      <c r="H9" s="74"/>
      <c r="I9" s="74"/>
      <c r="J9" s="74"/>
      <c r="K9" s="74"/>
      <c r="L9" s="539" t="s">
        <v>442</v>
      </c>
    </row>
    <row r="10" spans="1:22" ht="21.95" hidden="1" customHeight="1">
      <c r="A10" s="47"/>
      <c r="C10" s="555" t="s">
        <v>3014</v>
      </c>
      <c r="D10" s="556">
        <v>1</v>
      </c>
      <c r="E10" s="557" t="s">
        <v>2657</v>
      </c>
      <c r="F10" s="369"/>
      <c r="G10" s="370">
        <v>0</v>
      </c>
      <c r="H10" s="371"/>
      <c r="I10" s="372"/>
      <c r="J10" s="373"/>
      <c r="K10" s="374"/>
      <c r="L10" s="558"/>
      <c r="M10" s="254"/>
      <c r="N10" s="254"/>
      <c r="O10" s="254"/>
      <c r="P10" s="468"/>
      <c r="Q10" s="468"/>
      <c r="R10" s="469"/>
      <c r="S10" s="254"/>
      <c r="T10" s="254"/>
      <c r="U10" s="254"/>
      <c r="V10" s="254"/>
    </row>
    <row r="11" spans="1:22" ht="21.95" customHeight="1">
      <c r="A11" s="47"/>
      <c r="C11" s="555"/>
      <c r="D11" s="556"/>
      <c r="E11" s="557"/>
      <c r="F11" s="242" t="s">
        <v>3014</v>
      </c>
      <c r="G11" s="491">
        <v>1</v>
      </c>
      <c r="H11" s="379" t="s">
        <v>2657</v>
      </c>
      <c r="I11" s="380" t="s">
        <v>2658</v>
      </c>
      <c r="J11" s="493" t="s">
        <v>27</v>
      </c>
      <c r="K11" s="499" t="s">
        <v>376</v>
      </c>
      <c r="L11" s="558"/>
      <c r="M11" s="254"/>
      <c r="N11" s="254"/>
      <c r="O11" s="254"/>
      <c r="P11" s="468" t="str">
        <f>mergeValue(E11)</f>
        <v>Кстовский муниципальный район</v>
      </c>
      <c r="Q11" s="468" t="str">
        <f>H11</f>
        <v>Кстовский муниципальный район</v>
      </c>
      <c r="R11" s="469" t="str">
        <f>I11</f>
        <v>22637000</v>
      </c>
      <c r="S11" s="254" t="str">
        <f>Q11&amp;" ("&amp;R11&amp;")"</f>
        <v>Кстовский муниципальный район (22637000)</v>
      </c>
      <c r="T11" s="254"/>
      <c r="U11" s="254"/>
      <c r="V11" s="254"/>
    </row>
    <row r="12" spans="1:22" ht="21.95" customHeight="1">
      <c r="A12" s="47"/>
      <c r="C12" s="555"/>
      <c r="D12" s="556"/>
      <c r="E12" s="557"/>
      <c r="F12" s="243"/>
      <c r="G12" s="244"/>
      <c r="H12" s="219" t="s">
        <v>156</v>
      </c>
      <c r="I12" s="245"/>
      <c r="J12" s="245"/>
      <c r="K12" s="245"/>
      <c r="L12" s="558"/>
      <c r="M12" s="470"/>
      <c r="N12" s="254"/>
      <c r="O12" s="254"/>
      <c r="P12" s="254"/>
      <c r="Q12" s="254"/>
      <c r="R12" s="253"/>
      <c r="S12" s="254"/>
      <c r="T12" s="254"/>
      <c r="U12" s="254"/>
      <c r="V12" s="254"/>
    </row>
    <row r="13" spans="1:22" ht="15" customHeight="1">
      <c r="A13" s="47"/>
      <c r="C13" s="64"/>
      <c r="D13" s="247"/>
      <c r="E13" s="219" t="s">
        <v>159</v>
      </c>
      <c r="F13" s="245"/>
      <c r="G13" s="245"/>
      <c r="H13" s="245"/>
      <c r="I13" s="245"/>
      <c r="J13" s="245"/>
      <c r="K13" s="246"/>
      <c r="L13" s="540"/>
      <c r="M13" s="241"/>
    </row>
    <row r="14" spans="1:22" s="233" customFormat="1" ht="6">
      <c r="A14" s="232"/>
      <c r="C14" s="393"/>
    </row>
    <row r="15" spans="1:22">
      <c r="C15" s="200"/>
      <c r="D15" s="554" t="s">
        <v>574</v>
      </c>
      <c r="E15" s="554"/>
      <c r="F15" s="554"/>
      <c r="G15" s="554"/>
      <c r="H15" s="554"/>
      <c r="I15" s="554"/>
      <c r="J15" s="554"/>
      <c r="K15" s="554"/>
      <c r="L15" s="554"/>
    </row>
  </sheetData>
  <sheetProtection algorithmName="SHA-512" hashValue="yDCL4H/eMLdrYr2Wv7BH5SDqQaSd8wJsj4KHTp0TlBPGp3G0gOYgtQuaGzgd3ip5p314e8NVemyKVW5Qn6DBQw==" saltValue="BB4UyzF9f902gTRr24rNdg==" spinCount="100000" sheet="1" objects="1" scenarios="1" formatColumns="0" formatRows="0"/>
  <mergeCells count="8">
    <mergeCell ref="D15:L15"/>
    <mergeCell ref="D4:I4"/>
    <mergeCell ref="C10:C12"/>
    <mergeCell ref="D10:D12"/>
    <mergeCell ref="E10:E12"/>
    <mergeCell ref="L9:L13"/>
    <mergeCell ref="D6:K6"/>
    <mergeCell ref="L6:L7"/>
  </mergeCells>
  <phoneticPr fontId="9" type="noConversion"/>
  <dataValidations count="5">
    <dataValidation type="decimal" allowBlank="1" showErrorMessage="1" errorTitle="Ошибка" error="Допускается ввод только неотрицательных чисел!" sqref="H9:K9 E9 I11" xr:uid="{00000000-0002-0000-0500-000000000000}">
      <formula1>0</formula1>
      <formula2>9.99999999999999E+23</formula2>
    </dataValidation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10" xr:uid="{00000000-0002-0000-0500-000001000000}"/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K11" xr:uid="{00000000-0002-0000-0500-000002000000}">
      <formula1>900</formula1>
    </dataValidation>
    <dataValidation allowBlank="1" showInputMessage="1" showErrorMessage="1" prompt="Изменение значения по двойному щелчоку левой кнопки мыши" sqref="J11" xr:uid="{00000000-0002-0000-0500-000003000000}"/>
    <dataValidation allowBlank="1" showInputMessage="1" showErrorMessage="1" prompt="Выберите муниципальное образование и ОКТМО, выполнив двойной щелчок левой кнопки мыши по ячейке." sqref="H11" xr:uid="{00000000-0002-0000-0500-000004000000}"/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05">
    <tabColor theme="0" tint="-0.249977111117893"/>
  </sheetPr>
  <dimension ref="A1:X19"/>
  <sheetViews>
    <sheetView showGridLines="0" topLeftCell="D7" zoomScaleNormal="100" workbookViewId="0">
      <selection activeCell="K21" sqref="K21"/>
    </sheetView>
  </sheetViews>
  <sheetFormatPr defaultColWidth="10.5703125" defaultRowHeight="14.25"/>
  <cols>
    <col min="1" max="1" width="3.7109375" style="253" hidden="1" customWidth="1"/>
    <col min="2" max="3" width="3.7109375" style="254" hidden="1" customWidth="1"/>
    <col min="4" max="7" width="3.7109375" style="254" customWidth="1"/>
    <col min="8" max="8" width="3.7109375" style="255" customWidth="1"/>
    <col min="9" max="9" width="9.7109375" style="47" customWidth="1"/>
    <col min="10" max="10" width="37.7109375" style="47" customWidth="1"/>
    <col min="11" max="11" width="66.85546875" style="47" customWidth="1"/>
    <col min="12" max="12" width="116" style="47" customWidth="1"/>
    <col min="13" max="13" width="10.5703125" style="254"/>
    <col min="14" max="14" width="10.5703125" style="428" hidden="1" customWidth="1"/>
    <col min="15" max="15" width="11.140625" style="428" hidden="1" customWidth="1"/>
    <col min="16" max="17" width="10.5703125" style="428" hidden="1" customWidth="1"/>
    <col min="18" max="18" width="11.28515625" style="428" hidden="1" customWidth="1"/>
    <col min="19" max="19" width="10.5703125" style="428" hidden="1" customWidth="1"/>
    <col min="20" max="24" width="10.5703125" style="254"/>
    <col min="25" max="16384" width="10.5703125" style="47"/>
  </cols>
  <sheetData>
    <row r="1" spans="1:24" ht="3" customHeight="1">
      <c r="A1" s="253" t="s">
        <v>33</v>
      </c>
    </row>
    <row r="2" spans="1:24" ht="22.5">
      <c r="I2" s="561" t="s">
        <v>445</v>
      </c>
      <c r="J2" s="562"/>
      <c r="K2" s="563"/>
      <c r="L2" s="249"/>
    </row>
    <row r="3" spans="1:24" ht="3" customHeight="1"/>
    <row r="4" spans="1:24" s="257" customFormat="1" ht="11.25">
      <c r="A4" s="256"/>
      <c r="B4" s="256"/>
      <c r="C4" s="256"/>
      <c r="D4" s="256"/>
      <c r="E4" s="256"/>
      <c r="F4" s="256"/>
      <c r="G4" s="256"/>
      <c r="I4" s="547" t="s">
        <v>384</v>
      </c>
      <c r="J4" s="547"/>
      <c r="K4" s="547"/>
      <c r="L4" s="564" t="s">
        <v>386</v>
      </c>
      <c r="M4" s="256"/>
      <c r="N4" s="429"/>
      <c r="O4" s="429"/>
      <c r="P4" s="429"/>
      <c r="Q4" s="429"/>
      <c r="R4" s="429"/>
      <c r="S4" s="429"/>
      <c r="T4" s="256"/>
      <c r="U4" s="256"/>
      <c r="V4" s="256"/>
      <c r="W4" s="256"/>
      <c r="X4" s="256"/>
    </row>
    <row r="5" spans="1:24" s="257" customFormat="1" ht="11.25" customHeight="1">
      <c r="A5" s="256"/>
      <c r="B5" s="256"/>
      <c r="C5" s="256"/>
      <c r="D5" s="256"/>
      <c r="E5" s="256"/>
      <c r="F5" s="256"/>
      <c r="G5" s="256"/>
      <c r="I5" s="296" t="s">
        <v>32</v>
      </c>
      <c r="J5" s="258" t="s">
        <v>385</v>
      </c>
      <c r="K5" s="122" t="s">
        <v>383</v>
      </c>
      <c r="L5" s="564"/>
      <c r="M5" s="256"/>
      <c r="N5" s="429"/>
      <c r="O5" s="429"/>
      <c r="P5" s="429"/>
      <c r="Q5" s="429"/>
      <c r="R5" s="429"/>
      <c r="S5" s="429"/>
      <c r="T5" s="256"/>
      <c r="U5" s="256"/>
      <c r="V5" s="256"/>
      <c r="W5" s="256"/>
      <c r="X5" s="256"/>
    </row>
    <row r="6" spans="1:24" s="257" customFormat="1" ht="12" customHeight="1">
      <c r="A6" s="256"/>
      <c r="B6" s="256"/>
      <c r="C6" s="256"/>
      <c r="D6" s="256"/>
      <c r="E6" s="256"/>
      <c r="F6" s="256"/>
      <c r="G6" s="256"/>
      <c r="I6" s="259" t="s">
        <v>33</v>
      </c>
      <c r="J6" s="260">
        <v>2</v>
      </c>
      <c r="K6" s="261">
        <v>3</v>
      </c>
      <c r="L6" s="262">
        <v>4</v>
      </c>
      <c r="M6" s="256">
        <v>4</v>
      </c>
      <c r="N6" s="256" t="s">
        <v>488</v>
      </c>
      <c r="O6" s="256" t="s">
        <v>489</v>
      </c>
      <c r="P6" s="256" t="s">
        <v>490</v>
      </c>
      <c r="Q6" s="256" t="s">
        <v>491</v>
      </c>
      <c r="R6" s="256" t="s">
        <v>504</v>
      </c>
      <c r="S6" s="256" t="s">
        <v>496</v>
      </c>
      <c r="T6" s="256"/>
      <c r="U6" s="256"/>
      <c r="V6" s="256"/>
      <c r="W6" s="256"/>
      <c r="X6" s="256"/>
    </row>
    <row r="7" spans="1:24" s="257" customFormat="1" ht="18.75">
      <c r="A7" s="256">
        <v>0</v>
      </c>
      <c r="B7" s="256"/>
      <c r="C7" s="256"/>
      <c r="D7" s="256"/>
      <c r="E7" s="256"/>
      <c r="F7" s="256"/>
      <c r="G7" s="256"/>
      <c r="I7" s="263">
        <v>1</v>
      </c>
      <c r="J7" s="264" t="s">
        <v>446</v>
      </c>
      <c r="K7" s="248" t="str">
        <f>IF(form_up_date="","",form_up_date)</f>
        <v>04.12.2018</v>
      </c>
      <c r="L7" s="265" t="s">
        <v>447</v>
      </c>
      <c r="M7" s="266"/>
      <c r="N7" s="256"/>
      <c r="O7" s="256"/>
      <c r="P7" s="256"/>
      <c r="Q7" s="256"/>
      <c r="R7" s="256"/>
      <c r="S7" s="256"/>
      <c r="T7" s="256"/>
      <c r="U7" s="256"/>
      <c r="V7" s="256"/>
      <c r="W7" s="256"/>
      <c r="X7" s="256"/>
    </row>
    <row r="8" spans="1:24" s="398" customFormat="1" ht="45">
      <c r="A8" s="565">
        <v>1</v>
      </c>
      <c r="B8" s="397"/>
      <c r="C8" s="397"/>
      <c r="D8" s="397"/>
      <c r="E8" s="566" t="s">
        <v>3014</v>
      </c>
      <c r="F8" s="397"/>
      <c r="G8" s="397"/>
      <c r="I8" s="263" t="str">
        <f>"2."&amp;mergeValue(A8)</f>
        <v>2.1</v>
      </c>
      <c r="J8" s="264" t="s">
        <v>448</v>
      </c>
      <c r="K8" s="494" t="str">
        <f>IF(first_sys="","наименование отсутствует",first_sys)</f>
        <v xml:space="preserve">Котельная </v>
      </c>
      <c r="L8" s="408" t="s">
        <v>534</v>
      </c>
      <c r="M8" s="399"/>
      <c r="N8" s="256" t="str">
        <f>IF(K8="","",K8)</f>
        <v xml:space="preserve">Котельная </v>
      </c>
      <c r="O8" s="256"/>
      <c r="P8" s="256"/>
      <c r="Q8" s="256"/>
      <c r="R8" s="471"/>
      <c r="S8" s="256" t="s">
        <v>497</v>
      </c>
      <c r="T8" s="397"/>
      <c r="U8" s="397"/>
      <c r="V8" s="397"/>
      <c r="W8" s="397"/>
    </row>
    <row r="9" spans="1:24" s="398" customFormat="1" ht="22.5">
      <c r="A9" s="565"/>
      <c r="B9" s="397"/>
      <c r="C9" s="397"/>
      <c r="D9" s="397"/>
      <c r="E9" s="567"/>
      <c r="F9" s="397"/>
      <c r="G9" s="397"/>
      <c r="I9" s="263" t="str">
        <f>"3."&amp;mergeValue(A9)</f>
        <v>3.1</v>
      </c>
      <c r="J9" s="264" t="s">
        <v>449</v>
      </c>
      <c r="K9" s="420" t="s">
        <v>2991</v>
      </c>
      <c r="L9" s="408" t="s">
        <v>481</v>
      </c>
      <c r="M9" s="399"/>
      <c r="N9" s="256"/>
      <c r="O9" s="256" t="str">
        <f>IF(K9="","",K9)</f>
        <v>Производство тепловой энергии. Некомбинированная выработка</v>
      </c>
      <c r="P9" s="256"/>
      <c r="Q9" s="256"/>
      <c r="R9" s="471"/>
      <c r="S9" s="256" t="s">
        <v>498</v>
      </c>
      <c r="T9" s="397"/>
      <c r="U9" s="397"/>
      <c r="V9" s="397"/>
      <c r="W9" s="397"/>
    </row>
    <row r="10" spans="1:24" s="398" customFormat="1" ht="22.5">
      <c r="A10" s="565"/>
      <c r="B10" s="565">
        <v>1</v>
      </c>
      <c r="C10" s="397"/>
      <c r="D10" s="397"/>
      <c r="E10" s="567"/>
      <c r="F10" s="565"/>
      <c r="G10" s="397"/>
      <c r="I10" s="263" t="str">
        <f>"4."&amp;mergeValue(A10)</f>
        <v>4.1</v>
      </c>
      <c r="J10" s="264" t="s">
        <v>450</v>
      </c>
      <c r="K10" s="122" t="s">
        <v>389</v>
      </c>
      <c r="L10" s="265"/>
      <c r="M10" s="399"/>
      <c r="N10" s="256"/>
      <c r="O10" s="256"/>
      <c r="P10" s="256"/>
      <c r="Q10" s="256"/>
      <c r="R10" s="471"/>
      <c r="S10" s="256"/>
      <c r="T10" s="397"/>
      <c r="U10" s="397"/>
      <c r="V10" s="397"/>
      <c r="W10" s="397"/>
    </row>
    <row r="11" spans="1:24" s="398" customFormat="1" ht="18.75">
      <c r="A11" s="565"/>
      <c r="B11" s="565"/>
      <c r="C11" s="492"/>
      <c r="D11" s="492"/>
      <c r="E11" s="567"/>
      <c r="F11" s="565"/>
      <c r="G11" s="492"/>
      <c r="I11" s="263" t="str">
        <f>"4."&amp;mergeValue(A11) &amp;"."&amp;mergeValue(B10)</f>
        <v>4.1.1</v>
      </c>
      <c r="J11" s="478" t="s">
        <v>524</v>
      </c>
      <c r="K11" s="494" t="str">
        <f>IF(region_name="","",region_name)</f>
        <v>Нижегородская область</v>
      </c>
      <c r="L11" s="265" t="s">
        <v>387</v>
      </c>
      <c r="M11" s="399"/>
      <c r="N11" s="256"/>
      <c r="O11" s="256"/>
      <c r="P11" s="256"/>
      <c r="Q11" s="256"/>
      <c r="R11" s="471"/>
      <c r="S11" s="256"/>
      <c r="T11" s="397"/>
      <c r="U11" s="397"/>
      <c r="V11" s="397"/>
      <c r="W11" s="397"/>
    </row>
    <row r="12" spans="1:24" s="398" customFormat="1" ht="22.5">
      <c r="A12" s="565"/>
      <c r="B12" s="565"/>
      <c r="C12" s="565">
        <v>1</v>
      </c>
      <c r="D12" s="492"/>
      <c r="E12" s="567"/>
      <c r="F12" s="565"/>
      <c r="G12" s="565"/>
      <c r="I12" s="263" t="str">
        <f>"4."&amp;mergeValue(A12) &amp;"."&amp;mergeValue(B12)&amp;"."&amp;mergeValue(C12)</f>
        <v>4.1.1.1</v>
      </c>
      <c r="J12" s="267" t="s">
        <v>451</v>
      </c>
      <c r="K12" s="494" t="s">
        <v>2657</v>
      </c>
      <c r="L12" s="408" t="s">
        <v>452</v>
      </c>
      <c r="M12" s="399"/>
      <c r="N12" s="256"/>
      <c r="O12" s="256"/>
      <c r="P12" s="256" t="str">
        <f>IF(K12="","",K12)</f>
        <v>Кстовский муниципальный район</v>
      </c>
      <c r="Q12" s="256"/>
      <c r="R12" s="471"/>
      <c r="S12" s="256" t="s">
        <v>499</v>
      </c>
      <c r="T12" s="397"/>
      <c r="U12" s="397"/>
      <c r="V12" s="397"/>
      <c r="W12" s="397"/>
    </row>
    <row r="13" spans="1:24" s="398" customFormat="1" ht="18.75">
      <c r="A13" s="565"/>
      <c r="B13" s="565"/>
      <c r="C13" s="565"/>
      <c r="D13" s="492">
        <v>1</v>
      </c>
      <c r="E13" s="567"/>
      <c r="F13" s="565"/>
      <c r="G13" s="565"/>
      <c r="I13" s="263" t="str">
        <f>"4."&amp;mergeValue(A13) &amp;"."&amp;mergeValue(B13)&amp;"."&amp;mergeValue(C13)&amp;"."&amp;mergeValue(D13)</f>
        <v>4.1.1.1.1</v>
      </c>
      <c r="J13" s="268" t="s">
        <v>453</v>
      </c>
      <c r="K13" s="494" t="s">
        <v>3017</v>
      </c>
      <c r="L13" s="568" t="s">
        <v>535</v>
      </c>
      <c r="M13" s="399"/>
      <c r="N13" s="256"/>
      <c r="O13" s="256"/>
      <c r="P13" s="256"/>
      <c r="Q13" s="256" t="s">
        <v>2657</v>
      </c>
      <c r="R13" s="471" t="s">
        <v>2658</v>
      </c>
      <c r="S13" s="256" t="s">
        <v>500</v>
      </c>
      <c r="T13" s="397"/>
      <c r="U13" s="397"/>
      <c r="V13" s="397"/>
      <c r="W13" s="397"/>
    </row>
    <row r="14" spans="1:24" s="398" customFormat="1" ht="18.75">
      <c r="A14" s="565"/>
      <c r="B14" s="565"/>
      <c r="C14" s="565"/>
      <c r="D14" s="492"/>
      <c r="E14" s="567"/>
      <c r="F14" s="565"/>
      <c r="G14" s="565"/>
      <c r="I14" s="400"/>
      <c r="J14" s="446" t="s">
        <v>156</v>
      </c>
      <c r="K14" s="401"/>
      <c r="L14" s="569"/>
      <c r="M14" s="399"/>
      <c r="N14" s="256"/>
      <c r="O14" s="256"/>
      <c r="P14" s="256"/>
      <c r="Q14" s="256"/>
      <c r="R14" s="471"/>
      <c r="S14" s="256"/>
      <c r="T14" s="397"/>
      <c r="U14" s="397"/>
      <c r="V14" s="397"/>
      <c r="W14" s="397"/>
    </row>
    <row r="15" spans="1:24" s="398" customFormat="1" ht="18.75">
      <c r="A15" s="565"/>
      <c r="B15" s="565"/>
      <c r="C15" s="492"/>
      <c r="D15" s="492"/>
      <c r="E15" s="567"/>
      <c r="F15" s="565"/>
      <c r="G15" s="492"/>
      <c r="I15" s="269"/>
      <c r="J15" s="447" t="s">
        <v>159</v>
      </c>
      <c r="K15" s="270"/>
      <c r="L15" s="271"/>
      <c r="M15" s="399"/>
      <c r="N15" s="256"/>
      <c r="O15" s="256"/>
      <c r="P15" s="256"/>
      <c r="Q15" s="256"/>
      <c r="R15" s="471"/>
      <c r="S15" s="256"/>
      <c r="T15" s="397"/>
      <c r="U15" s="397"/>
      <c r="V15" s="397"/>
      <c r="W15" s="397"/>
    </row>
    <row r="16" spans="1:24" s="398" customFormat="1" ht="18.75">
      <c r="A16" s="565"/>
      <c r="B16" s="397"/>
      <c r="C16" s="397"/>
      <c r="D16" s="397"/>
      <c r="E16" s="567"/>
      <c r="F16" s="397"/>
      <c r="G16" s="397"/>
      <c r="I16" s="269"/>
      <c r="J16" s="402" t="s">
        <v>454</v>
      </c>
      <c r="K16" s="270"/>
      <c r="L16" s="271"/>
      <c r="M16" s="399"/>
      <c r="N16" s="256"/>
      <c r="O16" s="256"/>
      <c r="P16" s="256"/>
      <c r="Q16" s="256"/>
      <c r="R16" s="471"/>
      <c r="S16" s="256"/>
      <c r="T16" s="397"/>
      <c r="U16" s="397"/>
      <c r="V16" s="397"/>
      <c r="W16" s="397"/>
    </row>
    <row r="17" spans="1:24" s="257" customFormat="1" ht="18.75" customHeight="1">
      <c r="A17" s="256"/>
      <c r="B17" s="256"/>
      <c r="C17" s="256"/>
      <c r="D17" s="256"/>
      <c r="E17" s="256"/>
      <c r="F17" s="256"/>
      <c r="G17" s="256"/>
      <c r="I17" s="269"/>
      <c r="J17" s="445" t="s">
        <v>376</v>
      </c>
      <c r="K17" s="270"/>
      <c r="L17" s="271"/>
      <c r="M17" s="266"/>
      <c r="N17" s="256"/>
      <c r="O17" s="256"/>
      <c r="P17" s="256"/>
      <c r="Q17" s="256"/>
      <c r="R17" s="256"/>
      <c r="S17" s="256"/>
      <c r="T17" s="256"/>
      <c r="U17" s="256"/>
      <c r="V17" s="256"/>
      <c r="W17" s="256"/>
      <c r="X17" s="256"/>
    </row>
    <row r="18" spans="1:24" s="273" customFormat="1" ht="3" customHeight="1">
      <c r="A18" s="272"/>
      <c r="B18" s="272"/>
      <c r="C18" s="272"/>
      <c r="D18" s="272"/>
      <c r="E18" s="272"/>
      <c r="F18" s="272"/>
      <c r="G18" s="272"/>
      <c r="I18" s="274"/>
      <c r="J18" s="426"/>
      <c r="K18" s="427"/>
      <c r="L18" s="275"/>
      <c r="M18" s="272"/>
      <c r="N18" s="430"/>
      <c r="O18" s="430"/>
      <c r="P18" s="430"/>
      <c r="Q18" s="430"/>
      <c r="R18" s="430"/>
      <c r="S18" s="430"/>
      <c r="T18" s="272"/>
      <c r="U18" s="272"/>
      <c r="V18" s="272"/>
      <c r="W18" s="272"/>
      <c r="X18" s="272"/>
    </row>
    <row r="19" spans="1:24" s="273" customFormat="1" ht="15" customHeight="1">
      <c r="A19" s="272"/>
      <c r="B19" s="272"/>
      <c r="C19" s="272"/>
      <c r="D19" s="272"/>
      <c r="E19" s="272"/>
      <c r="F19" s="272"/>
      <c r="G19" s="272"/>
      <c r="I19" s="274"/>
      <c r="J19" s="560" t="s">
        <v>455</v>
      </c>
      <c r="K19" s="560"/>
      <c r="L19" s="275"/>
      <c r="M19" s="272"/>
      <c r="N19" s="430"/>
      <c r="O19" s="430"/>
      <c r="P19" s="430"/>
      <c r="Q19" s="430"/>
      <c r="R19" s="430"/>
      <c r="S19" s="430"/>
      <c r="T19" s="272"/>
      <c r="U19" s="272"/>
      <c r="V19" s="272"/>
      <c r="W19" s="272"/>
      <c r="X19" s="272"/>
    </row>
  </sheetData>
  <sheetProtection algorithmName="SHA-512" hashValue="BHG5VQ8SmCM9LndCHUkPCsuDgMYnl1io64iHWsRbif4CU46SkS/FAy2HbR5mK/eTU29Fz4N6M/gW9UkRQZ2WlA==" saltValue="ot/DWGkMrSeFq5jKmzrI1g==" spinCount="100000" sheet="1" objects="1" scenarios="1" formatColumns="0" formatRows="0"/>
  <mergeCells count="11">
    <mergeCell ref="J19:K19"/>
    <mergeCell ref="I2:K2"/>
    <mergeCell ref="I4:K4"/>
    <mergeCell ref="L4:L5"/>
    <mergeCell ref="A8:A16"/>
    <mergeCell ref="E8:E16"/>
    <mergeCell ref="B10:B15"/>
    <mergeCell ref="F10:F15"/>
    <mergeCell ref="C12:C14"/>
    <mergeCell ref="G12:G14"/>
    <mergeCell ref="L13:L14"/>
  </mergeCells>
  <dataValidations count="2">
    <dataValidation type="textLength" operator="lessThanOrEqual" allowBlank="1" showInputMessage="1" showErrorMessage="1" errorTitle="Ошибка" error="Допускается ввод не более 900 символов!" sqref="L15:L19" xr:uid="{00000000-0002-0000-0600-000000000000}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K9" xr:uid="{00000000-0002-0000-0600-000001000000}">
      <formula1>kind_of_VD_on_sheet_filter</formula1>
    </dataValidation>
  </dataValidation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03">
    <tabColor rgb="FFEAEBEE"/>
    <pageSetUpPr fitToPage="1"/>
  </sheetPr>
  <dimension ref="A1:N15"/>
  <sheetViews>
    <sheetView showGridLines="0" topLeftCell="C4" zoomScaleNormal="100" workbookViewId="0"/>
  </sheetViews>
  <sheetFormatPr defaultRowHeight="14.25"/>
  <cols>
    <col min="1" max="1" width="9.140625" style="276" hidden="1" customWidth="1"/>
    <col min="2" max="2" width="9.140625" style="277" hidden="1" customWidth="1"/>
    <col min="3" max="3" width="3.7109375" style="278" customWidth="1"/>
    <col min="4" max="4" width="7" style="279" bestFit="1" customWidth="1"/>
    <col min="5" max="5" width="14.28515625" style="279" customWidth="1"/>
    <col min="6" max="6" width="41" style="279" customWidth="1"/>
    <col min="7" max="9" width="17.85546875" style="279" customWidth="1"/>
    <col min="10" max="10" width="42.140625" style="279" customWidth="1"/>
    <col min="11" max="11" width="115.7109375" style="279" customWidth="1"/>
    <col min="12" max="12" width="3.7109375" style="279" customWidth="1"/>
    <col min="13" max="16384" width="9.140625" style="279"/>
  </cols>
  <sheetData>
    <row r="1" spans="1:14" hidden="1"/>
    <row r="2" spans="1:14" hidden="1"/>
    <row r="3" spans="1:14" hidden="1"/>
    <row r="4" spans="1:14" ht="3" customHeight="1">
      <c r="E4" s="360"/>
      <c r="F4" s="360"/>
      <c r="G4" s="360"/>
      <c r="H4" s="360"/>
      <c r="I4" s="360"/>
      <c r="J4" s="360"/>
    </row>
    <row r="5" spans="1:14" s="47" customFormat="1" ht="22.5">
      <c r="A5" s="129"/>
      <c r="C5" s="64"/>
      <c r="D5" s="541" t="s">
        <v>536</v>
      </c>
      <c r="E5" s="542"/>
      <c r="F5" s="542"/>
      <c r="G5" s="542"/>
      <c r="H5" s="542"/>
      <c r="I5" s="542"/>
      <c r="J5" s="543"/>
      <c r="K5" s="361"/>
    </row>
    <row r="6" spans="1:14" ht="3" hidden="1" customHeight="1">
      <c r="D6" s="280"/>
      <c r="E6" s="280"/>
      <c r="G6" s="280"/>
      <c r="H6" s="280"/>
      <c r="I6" s="280"/>
      <c r="J6" s="280"/>
      <c r="K6" s="280"/>
    </row>
    <row r="7" spans="1:14" s="276" customFormat="1" ht="3" customHeight="1">
      <c r="B7" s="277"/>
      <c r="C7" s="278"/>
      <c r="D7" s="281"/>
      <c r="E7" s="281"/>
      <c r="G7" s="281"/>
      <c r="H7" s="281"/>
      <c r="I7" s="281"/>
      <c r="J7" s="281"/>
      <c r="K7" s="281"/>
      <c r="L7" s="282"/>
    </row>
    <row r="8" spans="1:14">
      <c r="D8" s="573" t="s">
        <v>384</v>
      </c>
      <c r="E8" s="573"/>
      <c r="F8" s="573"/>
      <c r="G8" s="573"/>
      <c r="H8" s="573"/>
      <c r="I8" s="573"/>
      <c r="J8" s="573"/>
      <c r="K8" s="573" t="s">
        <v>386</v>
      </c>
    </row>
    <row r="9" spans="1:14">
      <c r="D9" s="573" t="s">
        <v>32</v>
      </c>
      <c r="E9" s="573" t="s">
        <v>456</v>
      </c>
      <c r="F9" s="573"/>
      <c r="G9" s="573" t="s">
        <v>346</v>
      </c>
      <c r="H9" s="573"/>
      <c r="I9" s="573"/>
      <c r="J9" s="573"/>
      <c r="K9" s="573"/>
    </row>
    <row r="10" spans="1:14">
      <c r="D10" s="573"/>
      <c r="E10" s="181" t="s">
        <v>345</v>
      </c>
      <c r="F10" s="181" t="s">
        <v>249</v>
      </c>
      <c r="G10" s="181" t="s">
        <v>249</v>
      </c>
      <c r="H10" s="181" t="s">
        <v>345</v>
      </c>
      <c r="I10" s="181" t="s">
        <v>457</v>
      </c>
      <c r="J10" s="181" t="s">
        <v>444</v>
      </c>
      <c r="K10" s="573"/>
    </row>
    <row r="11" spans="1:14" ht="12" customHeight="1">
      <c r="D11" s="53" t="s">
        <v>33</v>
      </c>
      <c r="E11" s="53" t="s">
        <v>5</v>
      </c>
      <c r="F11" s="53" t="s">
        <v>6</v>
      </c>
      <c r="G11" s="53" t="s">
        <v>7</v>
      </c>
      <c r="H11" s="53" t="s">
        <v>20</v>
      </c>
      <c r="I11" s="53" t="s">
        <v>21</v>
      </c>
      <c r="J11" s="53" t="s">
        <v>115</v>
      </c>
      <c r="K11" s="53" t="s">
        <v>116</v>
      </c>
    </row>
    <row r="12" spans="1:14" s="421" customFormat="1" ht="54.95" customHeight="1">
      <c r="A12" s="107" t="s">
        <v>6</v>
      </c>
      <c r="B12" s="418" t="s">
        <v>376</v>
      </c>
      <c r="C12" s="419"/>
      <c r="D12" s="283" t="s">
        <v>33</v>
      </c>
      <c r="E12" s="420"/>
      <c r="F12" s="352"/>
      <c r="G12" s="284"/>
      <c r="H12" s="284"/>
      <c r="I12" s="118"/>
      <c r="J12" s="285"/>
      <c r="K12" s="569" t="s">
        <v>458</v>
      </c>
      <c r="L12" s="425"/>
      <c r="M12" s="422" t="str">
        <f>IF(ISERROR(INDEX(kind_of_nameforms,MATCH(E12,kind_of_forms,0),1)),"",INDEX(kind_of_nameforms,MATCH(E12,kind_of_forms,0),1))</f>
        <v/>
      </c>
      <c r="N12" s="423"/>
    </row>
    <row r="13" spans="1:14" ht="15" customHeight="1">
      <c r="A13" s="279"/>
      <c r="B13" s="279"/>
      <c r="C13" s="279"/>
      <c r="D13" s="286"/>
      <c r="E13" s="287" t="s">
        <v>459</v>
      </c>
      <c r="F13" s="288"/>
      <c r="G13" s="288"/>
      <c r="H13" s="288"/>
      <c r="I13" s="288"/>
      <c r="J13" s="289"/>
      <c r="K13" s="570"/>
    </row>
    <row r="14" spans="1:14" ht="3" customHeight="1">
      <c r="A14" s="279"/>
      <c r="B14" s="279"/>
      <c r="C14" s="279"/>
    </row>
    <row r="15" spans="1:14" ht="27.75" customHeight="1">
      <c r="E15" s="571" t="s">
        <v>537</v>
      </c>
      <c r="F15" s="572"/>
      <c r="G15" s="572"/>
      <c r="H15" s="572"/>
      <c r="I15" s="572"/>
      <c r="J15" s="572"/>
    </row>
  </sheetData>
  <sheetProtection password="FA9C" sheet="1" objects="1" scenarios="1" formatColumns="0" formatRows="0"/>
  <mergeCells count="8">
    <mergeCell ref="D5:J5"/>
    <mergeCell ref="K12:K13"/>
    <mergeCell ref="E15:J15"/>
    <mergeCell ref="D8:J8"/>
    <mergeCell ref="K8:K10"/>
    <mergeCell ref="D9:D10"/>
    <mergeCell ref="E9:F9"/>
    <mergeCell ref="G9:J9"/>
  </mergeCells>
  <dataValidations count="4"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J12" xr:uid="{00000000-0002-0000-0700-000000000000}">
      <formula1>900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I12" xr:uid="{00000000-0002-0000-0700-000001000000}"/>
    <dataValidation type="textLength" operator="lessThanOrEqual" allowBlank="1" showInputMessage="1" showErrorMessage="1" errorTitle="Ошибка" error="Допускается ввод не более 900 символов!" sqref="F12:H12" xr:uid="{00000000-0002-0000-0700-000002000000}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E12" xr:uid="{00000000-0002-0000-0700-000003000000}">
      <formula1>kind_of_forms</formula1>
    </dataValidation>
  </dataValidations>
  <printOptions horizontalCentered="1"/>
  <pageMargins left="0.23622047244094491" right="0.23622047244094491" top="0.23622047244094491" bottom="0.23622047244094491" header="0.23622047244094491" footer="0.23622047244094491"/>
  <pageSetup paperSize="9" fitToHeight="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ListComm">
    <tabColor indexed="31"/>
    <pageSetUpPr fitToPage="1"/>
  </sheetPr>
  <dimension ref="A1:F12"/>
  <sheetViews>
    <sheetView showGridLines="0" topLeftCell="C6" zoomScaleNormal="100" workbookViewId="0"/>
  </sheetViews>
  <sheetFormatPr defaultRowHeight="14.25"/>
  <cols>
    <col min="1" max="2" width="9.140625" style="15" hidden="1" customWidth="1"/>
    <col min="3" max="3" width="3.7109375" style="67" bestFit="1" customWidth="1"/>
    <col min="4" max="4" width="6.28515625" style="15" bestFit="1" customWidth="1"/>
    <col min="5" max="5" width="94.85546875" style="15" customWidth="1"/>
    <col min="6" max="16384" width="9.140625" style="15"/>
  </cols>
  <sheetData>
    <row r="1" spans="3:6" hidden="1"/>
    <row r="2" spans="3:6" hidden="1"/>
    <row r="3" spans="3:6" hidden="1"/>
    <row r="4" spans="3:6" hidden="1"/>
    <row r="5" spans="3:6" hidden="1"/>
    <row r="6" spans="3:6" ht="3" customHeight="1">
      <c r="C6" s="68"/>
      <c r="D6" s="16"/>
      <c r="E6" s="16"/>
    </row>
    <row r="7" spans="3:6" ht="22.5">
      <c r="C7" s="68"/>
      <c r="D7" s="541" t="s">
        <v>11</v>
      </c>
      <c r="E7" s="543"/>
      <c r="F7" s="358"/>
    </row>
    <row r="8" spans="3:6" ht="3" customHeight="1">
      <c r="C8" s="68"/>
      <c r="D8" s="16"/>
      <c r="E8" s="16"/>
    </row>
    <row r="9" spans="3:6" ht="15.95" customHeight="1">
      <c r="C9" s="68"/>
      <c r="D9" s="217" t="s">
        <v>32</v>
      </c>
      <c r="E9" s="192" t="s">
        <v>112</v>
      </c>
    </row>
    <row r="10" spans="3:6" ht="12" customHeight="1">
      <c r="C10" s="68"/>
      <c r="D10" s="53" t="s">
        <v>33</v>
      </c>
      <c r="E10" s="53" t="s">
        <v>5</v>
      </c>
    </row>
    <row r="11" spans="3:6" ht="15" hidden="1" customHeight="1">
      <c r="C11" s="68"/>
      <c r="D11" s="75">
        <v>0</v>
      </c>
      <c r="E11" s="76"/>
    </row>
    <row r="12" spans="3:6" ht="12" customHeight="1">
      <c r="C12" s="68"/>
      <c r="D12" s="108"/>
      <c r="E12" s="359" t="s">
        <v>113</v>
      </c>
    </row>
  </sheetData>
  <sheetProtection password="FA9C" sheet="1" objects="1" scenarios="1" formatColumns="0" formatRows="0"/>
  <mergeCells count="1">
    <mergeCell ref="D7:E7"/>
  </mergeCells>
  <phoneticPr fontId="9" type="noConversion"/>
  <dataValidations count="1">
    <dataValidation type="textLength" operator="lessThanOrEqual" allowBlank="1" showInputMessage="1" showErrorMessage="1" errorTitle="Ошибка" error="Допускается ввод не более 900 символов!" sqref="E11" xr:uid="{00000000-0002-0000-0800-000000000000}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198</vt:i4>
      </vt:variant>
    </vt:vector>
  </HeadingPairs>
  <TitlesOfParts>
    <vt:vector size="206" baseType="lpstr">
      <vt:lpstr>Инструкция</vt:lpstr>
      <vt:lpstr>Титульный</vt:lpstr>
      <vt:lpstr>Форма 4.1.1</vt:lpstr>
      <vt:lpstr>Форма 4.1.2</vt:lpstr>
      <vt:lpstr>Форма 4.1.3</vt:lpstr>
      <vt:lpstr>Форма 1.0.1</vt:lpstr>
      <vt:lpstr>Комментарии</vt:lpstr>
      <vt:lpstr>Проверка</vt:lpstr>
      <vt:lpstr>_ppL1</vt:lpstr>
      <vt:lpstr>_ppL12</vt:lpstr>
      <vt:lpstr>_ppL2</vt:lpstr>
      <vt:lpstr>_ppL3</vt:lpstr>
      <vt:lpstr>add_CS_List05_1</vt:lpstr>
      <vt:lpstr>add_List01_1</vt:lpstr>
      <vt:lpstr>add_sys</vt:lpstr>
      <vt:lpstr>add_ved</vt:lpstr>
      <vt:lpstr>checkCell_1</vt:lpstr>
      <vt:lpstr>checkCell_2</vt:lpstr>
      <vt:lpstr>checkCell_4</vt:lpstr>
      <vt:lpstr>checkCell_List07</vt:lpstr>
      <vt:lpstr>checkCells_List05_1</vt:lpstr>
      <vt:lpstr>chkGetUpdatesValue</vt:lpstr>
      <vt:lpstr>chkNoUpdatesValue</vt:lpstr>
      <vt:lpstr>clear_range</vt:lpstr>
      <vt:lpstr>code</vt:lpstr>
      <vt:lpstr>data_org</vt:lpstr>
      <vt:lpstr>data_type</vt:lpstr>
      <vt:lpstr>data_uniTS</vt:lpstr>
      <vt:lpstr>DATA_URL</vt:lpstr>
      <vt:lpstr>diff_type</vt:lpstr>
      <vt:lpstr>differentially_TS_flag</vt:lpstr>
      <vt:lpstr>DocProp_TemplateCode</vt:lpstr>
      <vt:lpstr>DocProp_Version</vt:lpstr>
      <vt:lpstr>email</vt:lpstr>
      <vt:lpstr>et_Comm</vt:lpstr>
      <vt:lpstr>et_first_sys</vt:lpstr>
      <vt:lpstr>et_flag_inet_mo</vt:lpstr>
      <vt:lpstr>et_List00</vt:lpstr>
      <vt:lpstr>et_List01_1</vt:lpstr>
      <vt:lpstr>et_List01_2</vt:lpstr>
      <vt:lpstr>et_List02_2</vt:lpstr>
      <vt:lpstr>et_List02_3</vt:lpstr>
      <vt:lpstr>et_List03</vt:lpstr>
      <vt:lpstr>et_List04_0</vt:lpstr>
      <vt:lpstr>et_List04_1</vt:lpstr>
      <vt:lpstr>et_List05</vt:lpstr>
      <vt:lpstr>et_List05_1</vt:lpstr>
      <vt:lpstr>et_List05_2</vt:lpstr>
      <vt:lpstr>et_List05_3</vt:lpstr>
      <vt:lpstr>et_List05_4</vt:lpstr>
      <vt:lpstr>et_List05_CS_VD</vt:lpstr>
      <vt:lpstr>et_List05_withDIff</vt:lpstr>
      <vt:lpstr>et_List05_withOutDIff</vt:lpstr>
      <vt:lpstr>et_List07</vt:lpstr>
      <vt:lpstr>fil</vt:lpstr>
      <vt:lpstr>fil_flag</vt:lpstr>
      <vt:lpstr>first_sys</vt:lpstr>
      <vt:lpstr>FirstLine</vt:lpstr>
      <vt:lpstr>flag_publication</vt:lpstr>
      <vt:lpstr>flagUsedCS_List02</vt:lpstr>
      <vt:lpstr>flagUsedVD_List02</vt:lpstr>
      <vt:lpstr>form_date</vt:lpstr>
      <vt:lpstr>form_type</vt:lpstr>
      <vt:lpstr>form_up_date</vt:lpstr>
      <vt:lpstr>god</vt:lpstr>
      <vt:lpstr>id_rate</vt:lpstr>
      <vt:lpstr>IDtariff_List05_1</vt:lpstr>
      <vt:lpstr>inet_mo</vt:lpstr>
      <vt:lpstr>Info_FilFlag</vt:lpstr>
      <vt:lpstr>Info_ForSKIInListMO</vt:lpstr>
      <vt:lpstr>Info_PeriodInTitle</vt:lpstr>
      <vt:lpstr>Info_PublicationWeb</vt:lpstr>
      <vt:lpstr>Info_TitleGroupRates</vt:lpstr>
      <vt:lpstr>Info_TitleIdRate</vt:lpstr>
      <vt:lpstr>Info_TitleIdRateNote</vt:lpstr>
      <vt:lpstr>Info_TitleKindPublication</vt:lpstr>
      <vt:lpstr>Info_TitlePublication</vt:lpstr>
      <vt:lpstr>inn</vt:lpstr>
      <vt:lpstr>Instr_1</vt:lpstr>
      <vt:lpstr>Instr_2</vt:lpstr>
      <vt:lpstr>Instr_3</vt:lpstr>
      <vt:lpstr>Instr_4</vt:lpstr>
      <vt:lpstr>Instr_5</vt:lpstr>
      <vt:lpstr>Instr_6</vt:lpstr>
      <vt:lpstr>Instr_7</vt:lpstr>
      <vt:lpstr>Instruction_region</vt:lpstr>
      <vt:lpstr>kind_group_rates</vt:lpstr>
      <vt:lpstr>kind_of_activity</vt:lpstr>
      <vt:lpstr>kind_of_activity_WARM</vt:lpstr>
      <vt:lpstr>kind_of_CS_on_sheet</vt:lpstr>
      <vt:lpstr>kind_of_CS_on_sheet_filter</vt:lpstr>
      <vt:lpstr>kind_of_forms</vt:lpstr>
      <vt:lpstr>kind_of_nameforms</vt:lpstr>
      <vt:lpstr>kind_of_NDS</vt:lpstr>
      <vt:lpstr>kind_of_org_type</vt:lpstr>
      <vt:lpstr>kind_of_publication</vt:lpstr>
      <vt:lpstr>kind_of_unit</vt:lpstr>
      <vt:lpstr>kind_of_VD_on_sheet</vt:lpstr>
      <vt:lpstr>kind_of_VD_on_sheet_filter</vt:lpstr>
      <vt:lpstr>kpp</vt:lpstr>
      <vt:lpstr>LastUpdateDate_MO</vt:lpstr>
      <vt:lpstr>LINK_RANGE</vt:lpstr>
      <vt:lpstr>list_ed</vt:lpstr>
      <vt:lpstr>list_email</vt:lpstr>
      <vt:lpstr>List_H</vt:lpstr>
      <vt:lpstr>List_M</vt:lpstr>
      <vt:lpstr>LIST_MR_MO_OKTMO</vt:lpstr>
      <vt:lpstr>LIST_MR_MO_OKTMO_FILTER</vt:lpstr>
      <vt:lpstr>list_of_tariff</vt:lpstr>
      <vt:lpstr>list_url</vt:lpstr>
      <vt:lpstr>List01_GroundMaterials_1</vt:lpstr>
      <vt:lpstr>List01_mrid_col</vt:lpstr>
      <vt:lpstr>List01_NameCol</vt:lpstr>
      <vt:lpstr>List01_note</vt:lpstr>
      <vt:lpstr>List02_ActivityCol</vt:lpstr>
      <vt:lpstr>List02_CSCol</vt:lpstr>
      <vt:lpstr>List02_EM</vt:lpstr>
      <vt:lpstr>List02_note</vt:lpstr>
      <vt:lpstr>List02_sysid_col</vt:lpstr>
      <vt:lpstr>List02_VDCol</vt:lpstr>
      <vt:lpstr>List03_Date_1</vt:lpstr>
      <vt:lpstr>List03_GroundMaterials_1</vt:lpstr>
      <vt:lpstr>List03_NameForms</vt:lpstr>
      <vt:lpstr>List03_NameForms_Copy</vt:lpstr>
      <vt:lpstr>List03_note</vt:lpstr>
      <vt:lpstr>List03_NumForms</vt:lpstr>
      <vt:lpstr>List03_NumForms_Copy</vt:lpstr>
      <vt:lpstr>List04_note</vt:lpstr>
      <vt:lpstr>List04_uniTS_block</vt:lpstr>
      <vt:lpstr>List04_uniTS_blockColor</vt:lpstr>
      <vt:lpstr>List05_CS_Copy</vt:lpstr>
      <vt:lpstr>List05_FirstRange</vt:lpstr>
      <vt:lpstr>List05_flag_point</vt:lpstr>
      <vt:lpstr>List05_HelpColumns</vt:lpstr>
      <vt:lpstr>List05_MO_Copy</vt:lpstr>
      <vt:lpstr>List05_MR_Copy</vt:lpstr>
      <vt:lpstr>List05_note</vt:lpstr>
      <vt:lpstr>List05_OKTMO_Copy</vt:lpstr>
      <vt:lpstr>List05_VD_Copy</vt:lpstr>
      <vt:lpstr>logical</vt:lpstr>
      <vt:lpstr>mail</vt:lpstr>
      <vt:lpstr>mail_legal</vt:lpstr>
      <vt:lpstr>mail_post</vt:lpstr>
      <vt:lpstr>mo_List01</vt:lpstr>
      <vt:lpstr>MONTH</vt:lpstr>
      <vt:lpstr>MR_23</vt:lpstr>
      <vt:lpstr>mr_id</vt:lpstr>
      <vt:lpstr>mr_list</vt:lpstr>
      <vt:lpstr>mr_List01</vt:lpstr>
      <vt:lpstr>nalog</vt:lpstr>
      <vt:lpstr>ogrn</vt:lpstr>
      <vt:lpstr>org</vt:lpstr>
      <vt:lpstr>Org_Address</vt:lpstr>
      <vt:lpstr>Org_buhg</vt:lpstr>
      <vt:lpstr>org_dir</vt:lpstr>
      <vt:lpstr>org_full</vt:lpstr>
      <vt:lpstr>Org_main</vt:lpstr>
      <vt:lpstr>Org_otv_lico</vt:lpstr>
      <vt:lpstr>pDel_Comm</vt:lpstr>
      <vt:lpstr>pDel_List01_1</vt:lpstr>
      <vt:lpstr>pDel_List01_2</vt:lpstr>
      <vt:lpstr>pDel_List02_3</vt:lpstr>
      <vt:lpstr>pDel_List03</vt:lpstr>
      <vt:lpstr>pDel_List05</vt:lpstr>
      <vt:lpstr>pDel_List07</vt:lpstr>
      <vt:lpstr>pIns_Comm</vt:lpstr>
      <vt:lpstr>pIns_List01_1</vt:lpstr>
      <vt:lpstr>pIns_List01_start</vt:lpstr>
      <vt:lpstr>pIns_List03</vt:lpstr>
      <vt:lpstr>pIns_List04</vt:lpstr>
      <vt:lpstr>pIns_List07</vt:lpstr>
      <vt:lpstr>ppL0</vt:lpstr>
      <vt:lpstr>prd2_q</vt:lpstr>
      <vt:lpstr>prim</vt:lpstr>
      <vt:lpstr>prim_dynamic</vt:lpstr>
      <vt:lpstr>QUARTER</vt:lpstr>
      <vt:lpstr>REESTR_ORG_RANGE</vt:lpstr>
      <vt:lpstr>REESTR_VED_RANGE</vt:lpstr>
      <vt:lpstr>REGION</vt:lpstr>
      <vt:lpstr>region_name</vt:lpstr>
      <vt:lpstr>rejim_row</vt:lpstr>
      <vt:lpstr>rez_rab</vt:lpstr>
      <vt:lpstr>rez_rab_first</vt:lpstr>
      <vt:lpstr>rez_rab_list</vt:lpstr>
      <vt:lpstr>ruk_dolz</vt:lpstr>
      <vt:lpstr>ruk_f</vt:lpstr>
      <vt:lpstr>ruk_fio</vt:lpstr>
      <vt:lpstr>ruk_i</vt:lpstr>
      <vt:lpstr>ruk_o</vt:lpstr>
      <vt:lpstr>SKI_number</vt:lpstr>
      <vt:lpstr>strPublication</vt:lpstr>
      <vt:lpstr>sys_id</vt:lpstr>
      <vt:lpstr>TECH_ORG_ID</vt:lpstr>
      <vt:lpstr>tel</vt:lpstr>
      <vt:lpstr>title_kind_of_CS_on_sheet</vt:lpstr>
      <vt:lpstr>title_kind_of_VD_on_sheet</vt:lpstr>
      <vt:lpstr>TSphere</vt:lpstr>
      <vt:lpstr>TSphere_full</vt:lpstr>
      <vt:lpstr>TSphere_trans</vt:lpstr>
      <vt:lpstr>type_org</vt:lpstr>
      <vt:lpstr>unit</vt:lpstr>
      <vt:lpstr>UpdStatus</vt:lpstr>
      <vt:lpstr>url</vt:lpstr>
      <vt:lpstr>ved_col</vt:lpstr>
      <vt:lpstr>version</vt:lpstr>
      <vt:lpstr>year_list</vt:lpstr>
    </vt:vector>
  </TitlesOfParts>
  <Company>ФАС России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Общая информация о регулируемой организации (ТС)</dc:title>
  <dc:subject>Общая информация о регулируемой организации (ТС)</dc:subject>
  <dc:creator>Infernus</dc:creator>
  <dc:description/>
  <cp:lastModifiedBy>1</cp:lastModifiedBy>
  <dcterms:created xsi:type="dcterms:W3CDTF">2014-08-18T08:57:48Z</dcterms:created>
  <dcterms:modified xsi:type="dcterms:W3CDTF">2020-05-22T11:42:08Z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urrentVersion">
    <vt:lpwstr>1.0</vt:lpwstr>
  </property>
  <property fmtid="{D5CDD505-2E9C-101B-9397-08002B2CF9AE}" pid="3" name="TemplateOperationMode">
    <vt:i4>3</vt:i4>
  </property>
  <property fmtid="{D5CDD505-2E9C-101B-9397-08002B2CF9AE}" pid="4" name="Version">
    <vt:lpwstr>FAS.JKH.OPEN.INFO.ORG.WARM</vt:lpwstr>
  </property>
  <property fmtid="{D5CDD505-2E9C-101B-9397-08002B2CF9AE}" pid="5" name="keywords">
    <vt:lpwstr/>
  </property>
  <property fmtid="{D5CDD505-2E9C-101B-9397-08002B2CF9AE}" pid="6" name="Periodicity">
    <vt:lpwstr>REGU</vt:lpwstr>
  </property>
  <property fmtid="{D5CDD505-2E9C-101B-9397-08002B2CF9AE}" pid="7" name="TypePlanning">
    <vt:lpwstr>PNFT</vt:lpwstr>
  </property>
  <property fmtid="{D5CDD505-2E9C-101B-9397-08002B2CF9AE}" pid="8" name="EditTemplate">
    <vt:bool>true</vt:bool>
  </property>
  <property fmtid="{D5CDD505-2E9C-101B-9397-08002B2CF9AE}" pid="9" name="Status">
    <vt:lpwstr>2</vt:lpwstr>
  </property>
  <property fmtid="{D5CDD505-2E9C-101B-9397-08002B2CF9AE}" pid="10" name="XsltDocFilePath">
    <vt:lpwstr/>
  </property>
  <property fmtid="{D5CDD505-2E9C-101B-9397-08002B2CF9AE}" pid="11" name="XslViewFilePath">
    <vt:lpwstr/>
  </property>
  <property fmtid="{D5CDD505-2E9C-101B-9397-08002B2CF9AE}" pid="12" name="RootDocFilePath">
    <vt:lpwstr/>
  </property>
  <property fmtid="{D5CDD505-2E9C-101B-9397-08002B2CF9AE}" pid="13" name="HtmlTempFilePath">
    <vt:lpwstr/>
  </property>
  <property fmtid="{D5CDD505-2E9C-101B-9397-08002B2CF9AE}" pid="14" name="XMLTempFilePath">
    <vt:lpwstr/>
  </property>
  <property fmtid="{D5CDD505-2E9C-101B-9397-08002B2CF9AE}" pid="15" name="ProtectBook">
    <vt:i4>0</vt:i4>
  </property>
</Properties>
</file>