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xlsBook"/>
  <mc:AlternateContent xmlns:mc="http://schemas.openxmlformats.org/markup-compatibility/2006">
    <mc:Choice Requires="x15">
      <x15ac:absPath xmlns:x15ac="http://schemas.microsoft.com/office/spreadsheetml/2010/11/ac" url="C:\Users\golubtsov\Desktop\Для сайтов\Тепло Плюс\21.12.2021\"/>
    </mc:Choice>
  </mc:AlternateContent>
  <xr:revisionPtr revIDLastSave="0" documentId="8_{6B3B1FBE-3FE2-4303-83E1-6FB1D2BC2E13}" xr6:coauthVersionLast="47" xr6:coauthVersionMax="47" xr10:uidLastSave="{00000000-0000-0000-0000-000000000000}"/>
  <bookViews>
    <workbookView xWindow="-120" yWindow="-120" windowWidth="29040" windowHeight="15840" tabRatio="887" firstSheet="5" activeTab="12" xr2:uid="{00000000-000D-0000-FFFF-FFFF00000000}"/>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Сведения об изменении" sheetId="568" state="veryHidden" r:id="rId36"/>
    <sheet name="Форма 1.0.1 | Форма 4.8" sheetId="646"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потр'!$M$18:$CH$28</definedName>
    <definedName name="checkCell_List06_13_double_date">'Форма 4.2.1 | Т-ТЭ | потр'!$CI$18:$CI$28</definedName>
    <definedName name="checkCell_List06_13_unique_t">'Форма 4.2.1 | Т-ТЭ | потр'!$M$18:$M$28</definedName>
    <definedName name="checkCell_List06_13_unique_t1">'Форма 4.2.1 | Т-ТЭ | потр'!$CJ$18:$CJ$28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REESTR_MO!$A$2:$D$279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потр'!$CG$18:$CG$28</definedName>
    <definedName name="List06_13_note">'Форма 4.2.1 | Т-ТЭ | потр'!$CH$18:$CH$28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REESTR_ORG!$A$2:$J$465</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7" i="642" l="1"/>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L18" i="642"/>
  <c r="CK18" i="642"/>
  <c r="L19" i="642"/>
  <c r="CK19" i="642"/>
  <c r="L20" i="642"/>
  <c r="CK20" i="642"/>
  <c r="L21" i="642"/>
  <c r="CK21" i="642"/>
  <c r="L22" i="642"/>
  <c r="CK22" i="642"/>
  <c r="L23" i="642"/>
  <c r="CK23" i="642"/>
  <c r="L24" i="642"/>
  <c r="Q25" i="642"/>
  <c r="X25" i="642"/>
  <c r="AE25" i="642"/>
  <c r="AL25" i="642"/>
  <c r="AS25" i="642"/>
  <c r="AZ25" i="642"/>
  <c r="BG25" i="642"/>
  <c r="BN25" i="642"/>
  <c r="BU25" i="642"/>
  <c r="CB25" i="642"/>
  <c r="CI24" i="642"/>
  <c r="CK24" i="642"/>
  <c r="CK25" i="642"/>
  <c r="CK26" i="642"/>
  <c r="CK27" i="642"/>
  <c r="CK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CB245" i="471"/>
  <c r="BU245" i="471"/>
  <c r="BN245" i="471"/>
  <c r="BG245" i="471"/>
  <c r="AZ245" i="471"/>
  <c r="AS245" i="471" l="1"/>
  <c r="AL245" i="471"/>
  <c r="AE245" i="471"/>
  <c r="X245" i="471"/>
  <c r="H12" i="646"/>
  <c r="H11" i="646"/>
  <c r="H9" i="646"/>
  <c r="H8" i="646"/>
  <c r="H7" i="646"/>
  <c r="H12" i="622"/>
  <c r="H9" i="622"/>
  <c r="H8" i="622"/>
  <c r="H12" i="643"/>
  <c r="H9" i="643"/>
  <c r="H8" i="643"/>
  <c r="R14" i="601"/>
  <c r="H13" i="646" s="1"/>
  <c r="R13" i="601"/>
  <c r="R12" i="601"/>
  <c r="P12" i="601"/>
  <c r="F9" i="646"/>
  <c r="F13" i="646"/>
  <c r="F11" i="646"/>
  <c r="F10" i="646"/>
  <c r="F8" i="646"/>
  <c r="F12" i="646"/>
  <c r="M14" i="601"/>
  <c r="M13" i="601"/>
  <c r="M12" i="601"/>
  <c r="B2" i="525"/>
  <c r="B3" i="525"/>
  <c r="E3" i="437"/>
  <c r="H13" i="643" l="1"/>
  <c r="H13" i="622"/>
  <c r="O7" i="627"/>
  <c r="O8" i="627"/>
  <c r="O9" i="627"/>
  <c r="O10" i="627"/>
  <c r="O17" i="627"/>
  <c r="P17" i="627" s="1"/>
  <c r="Q17" i="627" s="1"/>
  <c r="R17" i="627" s="1"/>
  <c r="S17" i="627" s="1"/>
  <c r="U17" i="627" s="1"/>
  <c r="V17" i="627" s="1"/>
  <c r="W17" i="627" s="1"/>
  <c r="Z24" i="627"/>
  <c r="Q25" i="627"/>
  <c r="L19" i="627"/>
  <c r="L23" i="627"/>
  <c r="L18" i="627"/>
  <c r="L20" i="627"/>
  <c r="L24" i="627"/>
  <c r="X24" i="627"/>
  <c r="Y23" i="627"/>
  <c r="L21" i="627"/>
  <c r="O7" i="632" l="1"/>
  <c r="O8" i="632"/>
  <c r="O9" i="632"/>
  <c r="O10" i="632"/>
  <c r="O18" i="632"/>
  <c r="P18" i="632" s="1"/>
  <c r="Q18" i="632" s="1"/>
  <c r="R18" i="632" s="1"/>
  <c r="S18" i="632" s="1"/>
  <c r="T18" i="632" s="1"/>
  <c r="V18" i="632" s="1"/>
  <c r="X18" i="632" s="1"/>
  <c r="R24" i="632"/>
  <c r="L23" i="632"/>
  <c r="L20" i="632"/>
  <c r="Y23" i="632"/>
  <c r="L22" i="632"/>
  <c r="L21" i="632"/>
  <c r="L19" i="632"/>
  <c r="M12" i="550" l="1"/>
  <c r="CK251" i="471" l="1"/>
  <c r="CK250" i="471"/>
  <c r="CK249" i="471"/>
  <c r="CK248" i="471"/>
  <c r="CK247" i="471"/>
  <c r="CK246" i="471"/>
  <c r="CK245" i="471"/>
  <c r="Q245" i="471"/>
  <c r="CK244" i="471"/>
  <c r="CK243" i="471"/>
  <c r="CK242" i="471"/>
  <c r="CK241" i="471"/>
  <c r="CK240" i="471"/>
  <c r="CK239" i="471"/>
  <c r="CK238" i="471"/>
  <c r="H11" i="643"/>
  <c r="H7" i="643"/>
  <c r="F11" i="643"/>
  <c r="L238" i="471"/>
  <c r="L239" i="471"/>
  <c r="L241" i="471"/>
  <c r="CI244" i="471"/>
  <c r="F13" i="643"/>
  <c r="F10" i="643"/>
  <c r="F8" i="643"/>
  <c r="L243" i="471"/>
  <c r="L244" i="471"/>
  <c r="L242" i="471"/>
  <c r="L240" i="471"/>
  <c r="F12" i="643"/>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4" i="471"/>
  <c r="L220" i="471"/>
  <c r="L23" i="640"/>
  <c r="L20" i="640"/>
  <c r="L22" i="640"/>
  <c r="L21" i="640"/>
  <c r="L26" i="640"/>
  <c r="L223" i="471"/>
  <c r="L225" i="471"/>
  <c r="F9" i="641"/>
  <c r="X226" i="471"/>
  <c r="F12" i="641"/>
  <c r="L222" i="471"/>
  <c r="L221" i="471"/>
  <c r="L226" i="471"/>
  <c r="L24" i="640"/>
  <c r="F13" i="641"/>
  <c r="L25" i="640"/>
  <c r="F10" i="641"/>
  <c r="F8" i="641"/>
  <c r="X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F10" i="639"/>
  <c r="F8" i="638"/>
  <c r="L88" i="471"/>
  <c r="L52" i="471"/>
  <c r="L86" i="471"/>
  <c r="L72" i="471"/>
  <c r="AC109" i="471"/>
  <c r="L197" i="471"/>
  <c r="L55" i="471"/>
  <c r="F12" i="635"/>
  <c r="F8" i="639"/>
  <c r="F8" i="636"/>
  <c r="L166" i="471"/>
  <c r="L165" i="471"/>
  <c r="L162" i="471"/>
  <c r="AC120" i="471"/>
  <c r="L167" i="471"/>
  <c r="L146" i="471"/>
  <c r="X37" i="471"/>
  <c r="F10" i="637"/>
  <c r="F11" i="636"/>
  <c r="L106" i="471"/>
  <c r="Y148" i="471"/>
  <c r="L130" i="471"/>
  <c r="L71" i="471"/>
  <c r="L109" i="471"/>
  <c r="L131" i="471"/>
  <c r="L143" i="471"/>
  <c r="X167" i="471"/>
  <c r="L180" i="471"/>
  <c r="L149" i="471"/>
  <c r="L31" i="471"/>
  <c r="L179" i="471"/>
  <c r="L126" i="471"/>
  <c r="F13" i="639"/>
  <c r="F8" i="637"/>
  <c r="F9" i="636"/>
  <c r="L67" i="471"/>
  <c r="L90" i="471"/>
  <c r="L53" i="471"/>
  <c r="L36" i="471"/>
  <c r="F9" i="634"/>
  <c r="L73" i="471"/>
  <c r="L69" i="471"/>
  <c r="F11" i="635"/>
  <c r="L183" i="471"/>
  <c r="L50" i="471"/>
  <c r="L35" i="471"/>
  <c r="AD108" i="471"/>
  <c r="L161" i="471"/>
  <c r="L103" i="471"/>
  <c r="F9" i="635"/>
  <c r="F11" i="639"/>
  <c r="L37" i="471"/>
  <c r="L181" i="471"/>
  <c r="L144" i="471"/>
  <c r="Y90" i="471"/>
  <c r="L85" i="471"/>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4" i="626"/>
  <c r="X24" i="624"/>
  <c r="L21" i="625"/>
  <c r="L22" i="625"/>
  <c r="L20" i="625"/>
  <c r="X26" i="626"/>
  <c r="L25" i="626"/>
  <c r="L21" i="626"/>
  <c r="L18" i="624"/>
  <c r="L20" i="624"/>
  <c r="X24" i="625"/>
  <c r="L19" i="624"/>
  <c r="L24" i="624"/>
  <c r="L23" i="624"/>
  <c r="L20" i="626"/>
  <c r="L22" i="626"/>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4" i="630"/>
  <c r="L20" i="630"/>
  <c r="L19" i="633"/>
  <c r="L24" i="631"/>
  <c r="L19" i="630"/>
  <c r="L21" i="630"/>
  <c r="L23" i="633"/>
  <c r="L20" i="631"/>
  <c r="L21" i="633"/>
  <c r="L20" i="633"/>
  <c r="X24" i="631"/>
  <c r="L23" i="630"/>
  <c r="L22" i="631"/>
  <c r="Y23" i="630"/>
  <c r="L18" i="631"/>
  <c r="X24" i="630"/>
  <c r="L23" i="631"/>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L18" i="629"/>
  <c r="L19" i="629"/>
  <c r="E2" i="437"/>
  <c r="X24" i="629"/>
  <c r="L20" i="628"/>
  <c r="AC25" i="628"/>
  <c r="L23" i="628"/>
  <c r="L25" i="628"/>
  <c r="AC24" i="628"/>
  <c r="L18" i="628"/>
  <c r="L24" i="628"/>
  <c r="L20" i="629"/>
  <c r="L19" i="628"/>
  <c r="L24" i="629"/>
  <c r="Y23" i="629"/>
  <c r="L23" i="629"/>
  <c r="AD23"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2" i="618"/>
  <c r="F13" i="618"/>
  <c r="F9" i="616"/>
  <c r="F8" i="617"/>
  <c r="F13" i="616"/>
  <c r="M297" i="471"/>
  <c r="F10" i="622"/>
  <c r="F8" i="616"/>
  <c r="F337" i="471"/>
  <c r="M307" i="471"/>
  <c r="F9" i="622"/>
  <c r="M302" i="471"/>
  <c r="F11" i="622"/>
  <c r="F9" i="617"/>
  <c r="F9" i="614"/>
  <c r="F10" i="618"/>
  <c r="F11" i="618"/>
  <c r="F11" i="616"/>
  <c r="F10" i="616"/>
  <c r="F11" i="617"/>
  <c r="F13" i="617"/>
  <c r="F12" i="622"/>
  <c r="F341" i="471"/>
  <c r="F13" i="622"/>
  <c r="F9" i="618"/>
  <c r="F11" i="614"/>
  <c r="F338" i="471"/>
  <c r="F340" i="471"/>
  <c r="F12" i="614"/>
  <c r="F10" i="614"/>
</calcChain>
</file>

<file path=xl/sharedStrings.xml><?xml version="1.0" encoding="utf-8"?>
<sst xmlns="http://schemas.openxmlformats.org/spreadsheetml/2006/main" count="6507" uniqueCount="2904">
  <si>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</si>
  <si>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</si>
  <si>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</si>
  <si>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</si>
  <si>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</si>
  <si>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</si>
  <si>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</si>
  <si>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</si>
  <si>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</si>
  <si>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</si>
  <si>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</si>
  <si>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</si>
  <si>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</si>
  <si>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</si>
  <si>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</si>
  <si>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</si>
  <si>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</si>
  <si>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</si>
  <si>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</si>
  <si>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</si>
  <si>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</si>
  <si>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</si>
  <si>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</si>
  <si>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</si>
  <si>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</si>
  <si>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</si>
  <si>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</si>
  <si>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</si>
  <si>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</si>
  <si>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</si>
  <si>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</si>
  <si>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</si>
  <si>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</si>
  <si>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</si>
  <si>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</si>
  <si>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</si>
  <si>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</si>
  <si>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</si>
  <si>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</si>
  <si>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</si>
  <si>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</si>
  <si>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</si>
  <si>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</si>
  <si>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</si>
  <si>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</si>
  <si>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</si>
  <si>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</si>
  <si>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</si>
  <si>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</si>
  <si>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</si>
  <si>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</si>
  <si>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</si>
  <si>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</si>
  <si>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</si>
  <si>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</si>
  <si>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</si>
  <si>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</si>
  <si>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</si>
  <si>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</si>
  <si>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</si>
  <si>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</si>
  <si>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</si>
  <si>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</si>
  <si>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</si>
  <si>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</si>
  <si>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</si>
  <si>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</si>
  <si>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</si>
  <si>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</si>
  <si>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</si>
  <si>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</si>
  <si>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</si>
  <si>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</si>
  <si>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</si>
  <si>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</si>
  <si>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</si>
  <si>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</si>
  <si>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</si>
  <si>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</si>
  <si>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</si>
  <si>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</si>
  <si>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</si>
  <si>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</si>
  <si>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</si>
  <si>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</si>
  <si>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</si>
  <si>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</si>
  <si>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</si>
  <si>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</si>
  <si>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</si>
  <si>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</si>
  <si>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</si>
  <si>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</si>
  <si>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</si>
  <si>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</si>
  <si>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</si>
  <si>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</si>
  <si>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</si>
  <si>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</si>
  <si>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</si>
  <si>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</si>
  <si>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</si>
  <si>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</si>
  <si>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</si>
  <si>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</si>
  <si>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</si>
  <si>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</si>
  <si>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</si>
  <si>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</si>
  <si>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</si>
  <si>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</si>
  <si>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</si>
  <si>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</si>
  <si>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</si>
  <si>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</si>
  <si>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</si>
  <si>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</si>
  <si>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</si>
  <si>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</si>
  <si>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</si>
  <si>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</si>
  <si>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</si>
  <si>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</si>
  <si>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</si>
  <si>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</si>
  <si>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</si>
  <si>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</si>
  <si>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</si>
  <si>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</si>
  <si>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</si>
  <si>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</si>
  <si>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</si>
  <si>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</si>
  <si>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</si>
  <si>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</si>
  <si>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</si>
  <si>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</si>
  <si>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</si>
  <si>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</si>
  <si>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</si>
  <si>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</si>
  <si>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</si>
  <si>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</si>
  <si>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</si>
  <si>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</si>
  <si>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</si>
  <si>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</si>
  <si>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</si>
  <si>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</si>
  <si>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</si>
  <si>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</si>
  <si>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</si>
  <si>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</si>
  <si>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</si>
  <si>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</si>
  <si>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</si>
  <si>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</si>
  <si>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</si>
  <si>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</si>
  <si>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</si>
  <si>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</si>
  <si>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</si>
  <si>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</si>
  <si>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</si>
  <si>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</si>
  <si>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</si>
  <si>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</si>
  <si>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</si>
  <si>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</si>
  <si>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</si>
  <si>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</si>
  <si>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</si>
  <si>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</si>
  <si>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</si>
  <si>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</si>
  <si>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</si>
  <si>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</si>
  <si>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</si>
  <si>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</si>
  <si>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</si>
  <si>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</si>
  <si>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</si>
  <si>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</si>
  <si>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</si>
  <si>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</si>
  <si>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</si>
  <si>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</si>
  <si>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</si>
  <si>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</si>
  <si>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</si>
  <si>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</si>
  <si>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</si>
  <si>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</si>
  <si>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</si>
  <si>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</si>
  <si>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</si>
  <si>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</si>
  <si>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</si>
  <si>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</si>
  <si>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</si>
  <si>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</si>
  <si>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</si>
  <si>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</si>
  <si>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</si>
  <si>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</si>
  <si>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</si>
  <si>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</si>
  <si>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</si>
  <si>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</si>
  <si>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</si>
  <si>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</si>
  <si>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</si>
  <si>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</si>
  <si>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</si>
  <si>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</si>
  <si>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</si>
  <si>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</si>
  <si>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</si>
  <si>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</si>
  <si>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</si>
  <si>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</si>
  <si>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</si>
  <si>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</si>
  <si>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</si>
  <si>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</si>
  <si>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</si>
  <si>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</si>
  <si>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</si>
  <si>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</si>
  <si>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</si>
  <si>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</si>
  <si>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</si>
  <si>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</si>
  <si>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</si>
  <si>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</si>
  <si>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</si>
  <si>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</si>
  <si>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</si>
  <si>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</si>
  <si>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</si>
  <si>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</si>
  <si>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</si>
  <si>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</si>
  <si>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</si>
  <si>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</si>
  <si>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</si>
  <si>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</si>
  <si>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</si>
  <si>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</si>
  <si>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</si>
  <si>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</si>
  <si>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</si>
  <si>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</si>
  <si>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</si>
  <si>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</si>
  <si>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</si>
  <si>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</si>
  <si>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</si>
  <si>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</si>
  <si>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</si>
  <si>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</si>
  <si>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</si>
  <si>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</si>
  <si>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</si>
  <si>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</si>
  <si>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</si>
  <si>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</si>
  <si>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</si>
  <si>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</si>
  <si>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</si>
  <si>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</si>
  <si>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</si>
  <si>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</si>
  <si>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</si>
  <si>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</si>
  <si>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</si>
  <si>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</si>
  <si>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</si>
  <si>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</si>
  <si>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</si>
  <si>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</si>
  <si>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</si>
  <si>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</si>
  <si>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</si>
  <si>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</si>
  <si>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</si>
  <si>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</si>
  <si>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</si>
  <si>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</si>
  <si>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</si>
  <si>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</si>
  <si>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</si>
  <si>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</si>
  <si>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</si>
  <si>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</si>
  <si>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</si>
  <si>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</si>
  <si>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</si>
  <si>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</si>
  <si>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</si>
  <si>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</si>
  <si>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</si>
  <si>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</si>
  <si>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</si>
  <si>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</si>
  <si>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</si>
  <si>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</si>
  <si>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</si>
  <si>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</si>
  <si>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</si>
  <si>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</si>
  <si>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</si>
  <si>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</si>
  <si>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</si>
  <si>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</si>
  <si>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</si>
  <si>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</si>
  <si>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</si>
  <si>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</si>
  <si>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</si>
  <si>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</si>
  <si>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</si>
  <si>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</si>
  <si>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</si>
  <si>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</si>
  <si>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</si>
  <si>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</si>
  <si>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</si>
  <si>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</si>
  <si>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</si>
  <si>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</si>
  <si>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</si>
  <si>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</si>
  <si>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</si>
  <si>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</si>
  <si>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</si>
  <si>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</si>
  <si>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</si>
  <si>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</si>
  <si>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</si>
  <si>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</si>
  <si>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</si>
  <si>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</si>
  <si>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</si>
  <si>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</si>
  <si>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</si>
  <si>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</si>
  <si>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</si>
  <si>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</si>
  <si>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</si>
  <si>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</si>
  <si>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</si>
  <si>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</si>
  <si>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</si>
  <si>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</si>
  <si>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</si>
  <si>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</si>
  <si>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</si>
  <si>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</si>
  <si>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</si>
  <si>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</si>
  <si>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</si>
  <si>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</si>
  <si>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</si>
  <si>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</si>
  <si>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</si>
  <si>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</si>
  <si>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</si>
  <si>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</si>
  <si>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</si>
  <si>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</si>
  <si>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</si>
  <si>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</si>
  <si>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</si>
  <si>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</si>
  <si>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</si>
  <si>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</si>
  <si>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</si>
  <si>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</si>
  <si>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</si>
  <si>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</si>
  <si>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</si>
  <si>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</si>
  <si>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</si>
  <si>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</si>
  <si>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</si>
  <si>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</si>
  <si>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</si>
  <si>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</si>
  <si>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</si>
  <si>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</si>
  <si>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</si>
  <si>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</si>
  <si>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</si>
  <si>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</si>
  <si>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</si>
  <si>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</si>
  <si>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</si>
  <si>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</si>
  <si>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</si>
  <si>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</si>
  <si>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</si>
  <si>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</si>
  <si>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</si>
  <si>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</si>
  <si>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</si>
  <si>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</si>
  <si>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</si>
  <si>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</si>
  <si>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</si>
  <si>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</si>
  <si>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</si>
  <si>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</si>
  <si>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</si>
  <si>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</si>
  <si>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</si>
  <si>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</si>
  <si>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</si>
  <si>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</si>
  <si>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</si>
  <si>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</si>
  <si>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</si>
  <si>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</si>
  <si>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</si>
  <si>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</si>
  <si>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</si>
  <si>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</si>
  <si>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</si>
  <si>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</si>
  <si>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</si>
  <si>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</si>
  <si>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</si>
  <si>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</si>
  <si>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</si>
  <si>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</si>
  <si>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</si>
  <si>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</si>
  <si>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</si>
  <si>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</si>
  <si>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</si>
  <si>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</si>
  <si>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</si>
  <si>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</si>
  <si>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</si>
  <si>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</si>
  <si>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</si>
  <si>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</si>
  <si>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</si>
  <si>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</si>
  <si>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</si>
  <si>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</si>
  <si>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</si>
  <si>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</si>
  <si>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</si>
  <si>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</si>
  <si>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</si>
  <si>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</si>
  <si>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</si>
  <si>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</si>
  <si>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</si>
  <si>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</si>
  <si>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</si>
  <si>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</si>
  <si>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</si>
  <si>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</si>
  <si>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</si>
  <si>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</si>
  <si>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</si>
  <si>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</si>
  <si>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</si>
  <si>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</si>
  <si>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</si>
  <si>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</si>
  <si>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</si>
  <si>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</si>
  <si>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</si>
  <si>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</si>
  <si>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</si>
  <si>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</si>
  <si>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</si>
  <si>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</si>
  <si>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</si>
  <si>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</si>
  <si>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</si>
  <si>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</si>
  <si>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</si>
  <si>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</si>
  <si>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</si>
  <si>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</si>
  <si>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</si>
  <si>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</si>
  <si>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</si>
  <si>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</si>
  <si>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</si>
  <si>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</si>
  <si>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</si>
  <si>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</si>
  <si>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</si>
  <si>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</si>
  <si>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</si>
  <si>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</si>
  <si>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</si>
  <si>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</si>
  <si>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</si>
  <si>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</si>
  <si>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</si>
  <si>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</si>
  <si>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</si>
  <si>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</si>
  <si>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</si>
  <si>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</si>
  <si>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</si>
  <si>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</si>
  <si>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</si>
  <si>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</si>
  <si>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</si>
  <si>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</si>
  <si>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</si>
  <si>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</si>
  <si>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</si>
  <si>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</si>
  <si>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</si>
  <si>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</si>
  <si>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</si>
  <si>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</si>
  <si>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</si>
  <si>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</si>
  <si>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</si>
  <si>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</si>
  <si>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</si>
  <si>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</si>
  <si>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</si>
  <si>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</si>
  <si>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</si>
  <si>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</si>
  <si>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</si>
  <si>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</si>
  <si>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</si>
  <si>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</si>
  <si>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</si>
  <si>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</si>
  <si>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</si>
  <si>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</si>
  <si>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</si>
  <si>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</si>
  <si>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</si>
  <si>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</si>
  <si>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</si>
  <si>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</si>
  <si>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</si>
  <si>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</si>
  <si>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</si>
  <si>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</si>
  <si>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</si>
  <si>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</si>
  <si>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</si>
  <si>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</si>
  <si>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</si>
  <si>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</si>
  <si>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</si>
  <si>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</si>
  <si>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</si>
  <si>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</si>
  <si>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</si>
  <si>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</si>
  <si>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</si>
  <si>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</si>
  <si>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</si>
  <si>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</si>
  <si>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</si>
  <si>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</si>
  <si>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</si>
  <si>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</si>
  <si>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</si>
  <si>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</si>
  <si>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</si>
  <si>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</si>
  <si>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</si>
  <si>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</si>
  <si>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</si>
  <si>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</si>
  <si>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</si>
  <si>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</si>
  <si>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</si>
  <si>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</si>
  <si>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</si>
  <si>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</si>
  <si>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</si>
  <si>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</si>
  <si>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</si>
  <si>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</si>
  <si>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</si>
  <si>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</si>
  <si>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</si>
  <si>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</si>
  <si>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</si>
  <si>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</si>
  <si>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</si>
  <si>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</si>
  <si>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</si>
  <si>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</si>
  <si>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</si>
  <si>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</si>
  <si>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</si>
  <si>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</si>
  <si>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</si>
  <si>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</si>
  <si>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</si>
  <si>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</si>
  <si>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</si>
  <si>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</si>
  <si>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</si>
  <si>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</si>
  <si>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</si>
  <si>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</si>
  <si>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</si>
  <si>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</si>
  <si>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</si>
  <si>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</si>
  <si>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</si>
  <si>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</si>
  <si>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</si>
  <si>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</si>
  <si>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</si>
  <si>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</si>
  <si>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</si>
  <si>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</si>
  <si>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</si>
  <si>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</si>
  <si>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</si>
  <si>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</si>
  <si>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</si>
  <si>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</si>
  <si>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</si>
  <si>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</si>
  <si>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</si>
  <si>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</si>
  <si>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</si>
  <si>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</si>
  <si>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</si>
  <si>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</si>
  <si>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</si>
  <si>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</si>
  <si>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</si>
  <si>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</si>
  <si>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</si>
  <si>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</si>
  <si>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</si>
  <si>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</si>
  <si>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</si>
  <si>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</si>
  <si>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</si>
  <si>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</si>
  <si>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</si>
  <si>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</si>
  <si>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</si>
  <si>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</si>
  <si>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</si>
  <si>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</si>
  <si>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</si>
  <si>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</si>
  <si>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</si>
  <si>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</si>
  <si>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</si>
  <si>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</si>
  <si>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</si>
  <si>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</si>
  <si>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</si>
  <si>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</si>
  <si>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</si>
  <si>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</si>
  <si>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</si>
  <si>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</si>
  <si>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</si>
  <si>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</si>
  <si>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</si>
  <si>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</si>
  <si>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</si>
  <si>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</si>
  <si>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</si>
  <si>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</si>
  <si>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</si>
  <si>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</si>
  <si>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</si>
  <si>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</si>
  <si>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</si>
  <si>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</si>
  <si>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</si>
  <si>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</si>
  <si>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</si>
  <si>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</si>
  <si>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</si>
  <si>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</si>
  <si>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</si>
  <si>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</si>
  <si>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</si>
  <si>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</si>
  <si>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</si>
  <si>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</si>
  <si>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</si>
  <si>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</si>
  <si>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</si>
  <si>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</si>
  <si>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</si>
  <si>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</si>
  <si>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</si>
  <si>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</si>
  <si>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</si>
  <si>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</si>
  <si>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</si>
  <si>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</si>
  <si>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</si>
  <si>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</si>
  <si>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</si>
  <si>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</si>
  <si>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</si>
  <si>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</si>
  <si>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</si>
  <si>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</si>
  <si>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</si>
  <si>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</si>
  <si>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</si>
  <si>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</si>
  <si>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</si>
  <si>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</si>
  <si>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</si>
  <si>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</si>
  <si>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</si>
  <si>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</si>
  <si>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</si>
  <si>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</si>
  <si>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</si>
  <si>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</si>
  <si>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</si>
  <si>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</si>
  <si>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</si>
  <si>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</si>
  <si>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</si>
  <si>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</si>
  <si>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</si>
  <si>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</si>
  <si>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</si>
  <si>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</si>
  <si>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</si>
  <si>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</si>
  <si>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</si>
  <si>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</si>
  <si>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</si>
  <si>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</si>
  <si>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</si>
  <si>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</si>
  <si>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</si>
  <si>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</si>
  <si>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</si>
  <si>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</si>
  <si>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</si>
  <si>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</si>
  <si>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</si>
  <si>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</si>
  <si>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</si>
  <si>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</si>
  <si>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</si>
  <si>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</si>
  <si>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</si>
  <si>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</si>
  <si>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</si>
  <si>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</si>
  <si>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</si>
  <si>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</si>
  <si>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</si>
  <si>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</si>
  <si>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</si>
  <si>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</si>
  <si>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</si>
  <si>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</si>
  <si>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</si>
  <si>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</si>
  <si>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20.12.2021</t>
  </si>
  <si>
    <t>Ардатовский муниципальный район</t>
  </si>
  <si>
    <t>22602000</t>
  </si>
  <si>
    <t>Кужендеевский сельсовет</t>
  </si>
  <si>
    <t>22602424</t>
  </si>
  <si>
    <t>Личадеевский сельсовет</t>
  </si>
  <si>
    <t>22602428</t>
  </si>
  <si>
    <t>Михеевский сельсовет</t>
  </si>
  <si>
    <t>22602432</t>
  </si>
  <si>
    <t>Рабочий поселок Ардатов</t>
  </si>
  <si>
    <t>22602151</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</si>
  <si>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</si>
  <si>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</si>
  <si>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</si>
  <si>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</si>
  <si>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</si>
  <si>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</si>
  <si>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</si>
  <si>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</si>
  <si>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</si>
  <si>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</si>
  <si>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</si>
  <si>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</si>
  <si>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</si>
  <si>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</si>
  <si>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</si>
  <si>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</si>
  <si>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</si>
  <si>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</si>
  <si>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</si>
  <si>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</si>
  <si>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</si>
  <si>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</si>
  <si>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</si>
  <si>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</si>
  <si>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</si>
  <si>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</si>
  <si>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</si>
  <si>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</si>
  <si>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</si>
  <si>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</si>
  <si>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</si>
  <si>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</si>
  <si>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</si>
  <si>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</si>
  <si>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</si>
  <si>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</si>
  <si>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</si>
  <si>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</si>
  <si>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Богородский муниципальный округ</t>
  </si>
  <si>
    <t>22507000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</si>
  <si>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</si>
  <si>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</si>
  <si>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</si>
  <si>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</si>
  <si>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</si>
  <si>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</si>
  <si>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</si>
  <si>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</si>
  <si>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</si>
  <si>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</si>
  <si>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</si>
  <si>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</si>
  <si>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</si>
  <si>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</si>
  <si>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</si>
  <si>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</si>
  <si>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</si>
  <si>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</si>
  <si>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</si>
  <si>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</si>
  <si>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</si>
  <si>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</si>
  <si>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</si>
  <si>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</si>
  <si>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</si>
  <si>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</si>
  <si>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Вадский муниципальный округ</t>
  </si>
  <si>
    <t>22514000</t>
  </si>
  <si>
    <t>Варнавинский муниципальный район</t>
  </si>
  <si>
    <t>22615000</t>
  </si>
  <si>
    <t>Богородский сельсовет</t>
  </si>
  <si>
    <t>22615420</t>
  </si>
  <si>
    <t>Восходовский сельсовет</t>
  </si>
  <si>
    <t>22615406</t>
  </si>
  <si>
    <t>Михаленинский сельсовет</t>
  </si>
  <si>
    <t>22615416</t>
  </si>
  <si>
    <t>Рабочий поселок Варнавино</t>
  </si>
  <si>
    <t>22615151</t>
  </si>
  <si>
    <t>Северный сельсовет</t>
  </si>
  <si>
    <t>22615428</t>
  </si>
  <si>
    <t>Шудский сельсовет</t>
  </si>
  <si>
    <t>22615430</t>
  </si>
  <si>
    <t>Вачский муниципальный район</t>
  </si>
  <si>
    <t>22617000</t>
  </si>
  <si>
    <t>Арефинский сельсовет</t>
  </si>
  <si>
    <t>22617408</t>
  </si>
  <si>
    <t>Казаковский сельсовет</t>
  </si>
  <si>
    <t>22617424</t>
  </si>
  <si>
    <t>Новосельский сельсовет</t>
  </si>
  <si>
    <t>22617432</t>
  </si>
  <si>
    <t>Рабочий поселок Вача</t>
  </si>
  <si>
    <t>22617151</t>
  </si>
  <si>
    <t>Филинский сельсовет</t>
  </si>
  <si>
    <t>22617436</t>
  </si>
  <si>
    <t>Чулковский сельсовет</t>
  </si>
  <si>
    <t>22617440</t>
  </si>
  <si>
    <t>Ветлужский муниципальный район</t>
  </si>
  <si>
    <t>22618000</t>
  </si>
  <si>
    <t>Волыновский сельсовет</t>
  </si>
  <si>
    <t>22618408</t>
  </si>
  <si>
    <t>Город Ветлуга</t>
  </si>
  <si>
    <t>22618101</t>
  </si>
  <si>
    <t>Крутцовский сельсовет</t>
  </si>
  <si>
    <t>22618416</t>
  </si>
  <si>
    <t>Макарьевский сельсовет</t>
  </si>
  <si>
    <t>22618420</t>
  </si>
  <si>
    <t>Мошкинский сельсовет</t>
  </si>
  <si>
    <t>22618428</t>
  </si>
  <si>
    <t>Новоуспенский сельсовет</t>
  </si>
  <si>
    <t>22618432</t>
  </si>
  <si>
    <t>Поселок им Калинина</t>
  </si>
  <si>
    <t>22618154</t>
  </si>
  <si>
    <t>Проновский сельсовет</t>
  </si>
  <si>
    <t>22618436</t>
  </si>
  <si>
    <t>Туранский сельсовет</t>
  </si>
  <si>
    <t>22618444</t>
  </si>
  <si>
    <t>Вознесенский муниципальный район</t>
  </si>
  <si>
    <t>22619000</t>
  </si>
  <si>
    <t>Бахтызинский сельсовет</t>
  </si>
  <si>
    <t>22619408</t>
  </si>
  <si>
    <t>Благодатовский сельсовет</t>
  </si>
  <si>
    <t>22619412</t>
  </si>
  <si>
    <t>Бутаковский сельсовет</t>
  </si>
  <si>
    <t>22619416</t>
  </si>
  <si>
    <t>Криушинский сельсовет</t>
  </si>
  <si>
    <t>22619420</t>
  </si>
  <si>
    <t>Мотызлейский сельсовет</t>
  </si>
  <si>
    <t>22619428</t>
  </si>
  <si>
    <t>Нарышкинский сельсовет</t>
  </si>
  <si>
    <t>22619432</t>
  </si>
  <si>
    <t>Полховско-Майданский сельсовет</t>
  </si>
  <si>
    <t>22619440</t>
  </si>
  <si>
    <t>Рабочий поселок Вознесенское</t>
  </si>
  <si>
    <t>22619151</t>
  </si>
  <si>
    <t>Сарминский сельсовет</t>
  </si>
  <si>
    <t>22619444</t>
  </si>
  <si>
    <t>Володарский муниципальный район</t>
  </si>
  <si>
    <t>22631000</t>
  </si>
  <si>
    <t>Город Володарск</t>
  </si>
  <si>
    <t>22631103</t>
  </si>
  <si>
    <t>Золинский сельсовет</t>
  </si>
  <si>
    <t>22631404</t>
  </si>
  <si>
    <t>Ильинский сельсовет</t>
  </si>
  <si>
    <t>22631408</t>
  </si>
  <si>
    <t>Мулинский сельсовет</t>
  </si>
  <si>
    <t>22631411</t>
  </si>
  <si>
    <t>Рабочий поселок Ильиногорск</t>
  </si>
  <si>
    <t>22631160</t>
  </si>
  <si>
    <t>Рабочий поселок Решетиха</t>
  </si>
  <si>
    <t>22631168</t>
  </si>
  <si>
    <t>Рабочий поселок Смолино</t>
  </si>
  <si>
    <t>22631170</t>
  </si>
  <si>
    <t>Рабочий поселок Фролищи</t>
  </si>
  <si>
    <t>22631173</t>
  </si>
  <si>
    <t>Рабочий поселок Центральный</t>
  </si>
  <si>
    <t>22631176</t>
  </si>
  <si>
    <t>Рабочий поселок Юганец</t>
  </si>
  <si>
    <t>22631179</t>
  </si>
  <si>
    <t>Сельсовет Красная Горка</t>
  </si>
  <si>
    <t>22631402</t>
  </si>
  <si>
    <t>Воротынский</t>
  </si>
  <si>
    <t>22719000</t>
  </si>
  <si>
    <t>Воскресенский муниципальный район</t>
  </si>
  <si>
    <t>22622000</t>
  </si>
  <si>
    <t>Благовещенский сельсовет</t>
  </si>
  <si>
    <t>22622404</t>
  </si>
  <si>
    <t>22622408</t>
  </si>
  <si>
    <t>Владимирский сельсовет</t>
  </si>
  <si>
    <t>22622416</t>
  </si>
  <si>
    <t>Воздвиженский сельсовет</t>
  </si>
  <si>
    <t>22622420</t>
  </si>
  <si>
    <t>Глуховский сельсовет</t>
  </si>
  <si>
    <t>22622424</t>
  </si>
  <si>
    <t>Егоровский сельсовет</t>
  </si>
  <si>
    <t>22622432</t>
  </si>
  <si>
    <t>Капустихинский сельсовет</t>
  </si>
  <si>
    <t>22622440</t>
  </si>
  <si>
    <t>Нахратовский сельсовет</t>
  </si>
  <si>
    <t>22622452</t>
  </si>
  <si>
    <t>Нестиарский сельсовет</t>
  </si>
  <si>
    <t>22622456</t>
  </si>
  <si>
    <t>Рабочий поселок Воскресенское</t>
  </si>
  <si>
    <t>22622151</t>
  </si>
  <si>
    <t>Староустинский сельсовет</t>
  </si>
  <si>
    <t>22622460</t>
  </si>
  <si>
    <t>Гагинский муниципальный район</t>
  </si>
  <si>
    <t>22626000</t>
  </si>
  <si>
    <t>Большеаратский сельсовет</t>
  </si>
  <si>
    <t>22626404</t>
  </si>
  <si>
    <t>Ветошкинский сельсовет</t>
  </si>
  <si>
    <t>22626408</t>
  </si>
  <si>
    <t>Гагинский сельсовет</t>
  </si>
  <si>
    <t>22626412</t>
  </si>
  <si>
    <t>Покровский сельсовет</t>
  </si>
  <si>
    <t>22626432</t>
  </si>
  <si>
    <t>Ушаковский сельсовет</t>
  </si>
  <si>
    <t>22626440</t>
  </si>
  <si>
    <t>Юрьевский сельсовет</t>
  </si>
  <si>
    <t>22626444</t>
  </si>
  <si>
    <t>Городецкий муниципальный район</t>
  </si>
  <si>
    <t>22628000</t>
  </si>
  <si>
    <t>Бриляковский сельсовет</t>
  </si>
  <si>
    <t>22628404</t>
  </si>
  <si>
    <t>Город Заволжье</t>
  </si>
  <si>
    <t>22628103</t>
  </si>
  <si>
    <t>Зиняковский сельсовет</t>
  </si>
  <si>
    <t>22628416</t>
  </si>
  <si>
    <t>Ковригинский сельсовет</t>
  </si>
  <si>
    <t>22628422</t>
  </si>
  <si>
    <t>Кумохинский сельсовет</t>
  </si>
  <si>
    <t>22628428</t>
  </si>
  <si>
    <t>Николо-Погостинский сельсовет</t>
  </si>
  <si>
    <t>22628442</t>
  </si>
  <si>
    <t>Рабочий поселок Первомайский</t>
  </si>
  <si>
    <t>22628154</t>
  </si>
  <si>
    <t>Смиркинский сельсовет</t>
  </si>
  <si>
    <t>22628444</t>
  </si>
  <si>
    <t>Смольковский сельсовет</t>
  </si>
  <si>
    <t>22628448</t>
  </si>
  <si>
    <t>Тимирязевский сельсовет</t>
  </si>
  <si>
    <t>22628452</t>
  </si>
  <si>
    <t>Федуринский сельсовет</t>
  </si>
  <si>
    <t>22628458</t>
  </si>
  <si>
    <t>город Городец</t>
  </si>
  <si>
    <t>22628101</t>
  </si>
  <si>
    <t>Дальнеконстантиновский муниципальный район</t>
  </si>
  <si>
    <t>22630000</t>
  </si>
  <si>
    <t>Белозеровский сельсовет</t>
  </si>
  <si>
    <t>22630408</t>
  </si>
  <si>
    <t>Богоявленский сельсовет</t>
  </si>
  <si>
    <t>22630412</t>
  </si>
  <si>
    <t>Дубравский сельсовет</t>
  </si>
  <si>
    <t>22630444</t>
  </si>
  <si>
    <t>Кужутский сельсовет</t>
  </si>
  <si>
    <t>22630428</t>
  </si>
  <si>
    <t>Малопицкий сельсовет</t>
  </si>
  <si>
    <t>22630430</t>
  </si>
  <si>
    <t>Нижегородский сельсовет</t>
  </si>
  <si>
    <t>22630420</t>
  </si>
  <si>
    <t>Рабочий поселок Дальнее Константиново</t>
  </si>
  <si>
    <t>22630151</t>
  </si>
  <si>
    <t>Сарлейский сельсовет</t>
  </si>
  <si>
    <t>22630440</t>
  </si>
  <si>
    <t>Суроватихинский сельсовет</t>
  </si>
  <si>
    <t>22630448</t>
  </si>
  <si>
    <t>Тепелевский сельсовет</t>
  </si>
  <si>
    <t>22630456</t>
  </si>
  <si>
    <t>Дивеевский муниципальный округ</t>
  </si>
  <si>
    <t>22532000</t>
  </si>
  <si>
    <t>ЗАТО город Саров</t>
  </si>
  <si>
    <t>22704000</t>
  </si>
  <si>
    <t>Княгининский муниципальный район</t>
  </si>
  <si>
    <t>22633000</t>
  </si>
  <si>
    <t>Ананьевский сельсовет</t>
  </si>
  <si>
    <t>22633404</t>
  </si>
  <si>
    <t>Белкинский сельсовет</t>
  </si>
  <si>
    <t>22633408</t>
  </si>
  <si>
    <t>Возрожденский сельсовет</t>
  </si>
  <si>
    <t>22633416</t>
  </si>
  <si>
    <t>Город Княгинино</t>
  </si>
  <si>
    <t>22633101</t>
  </si>
  <si>
    <t>Соловьевский сельсовет</t>
  </si>
  <si>
    <t>22633428</t>
  </si>
  <si>
    <t>Ковернинский муниципальный округ</t>
  </si>
  <si>
    <t>22534000</t>
  </si>
  <si>
    <t>Краснобаковский муниципальный район</t>
  </si>
  <si>
    <t>22635000</t>
  </si>
  <si>
    <t>Зубилихинский сельсовет</t>
  </si>
  <si>
    <t>22635404</t>
  </si>
  <si>
    <t>Прудовский сельсовет</t>
  </si>
  <si>
    <t>22635430</t>
  </si>
  <si>
    <t>Рабочий поселок Ветлужский</t>
  </si>
  <si>
    <t>22635154</t>
  </si>
  <si>
    <t>Рабочий поселок Красные Баки</t>
  </si>
  <si>
    <t>22635151</t>
  </si>
  <si>
    <t>Чащихинский сельсовет</t>
  </si>
  <si>
    <t>22635424</t>
  </si>
  <si>
    <t>Шеманихинский сельсовет</t>
  </si>
  <si>
    <t>22635432</t>
  </si>
  <si>
    <t>Краснооктябрьский муниципальный район</t>
  </si>
  <si>
    <t>22636000</t>
  </si>
  <si>
    <t>Большерыбушкинский сельсовет</t>
  </si>
  <si>
    <t>22636408</t>
  </si>
  <si>
    <t>Ендовищинский сельсовет</t>
  </si>
  <si>
    <t>22636412</t>
  </si>
  <si>
    <t>Кечасовский сельсовет</t>
  </si>
  <si>
    <t>22636416</t>
  </si>
  <si>
    <t>Ключищинский сельсовет</t>
  </si>
  <si>
    <t>22636424</t>
  </si>
  <si>
    <t>Маресевский сельсовет</t>
  </si>
  <si>
    <t>22636425</t>
  </si>
  <si>
    <t>Медянский сельсовет</t>
  </si>
  <si>
    <t>22636426</t>
  </si>
  <si>
    <t>Пошатовский сельсовет</t>
  </si>
  <si>
    <t>22636427</t>
  </si>
  <si>
    <t>Салганский сельсовет</t>
  </si>
  <si>
    <t>22636428</t>
  </si>
  <si>
    <t>Саргинский сельсовет</t>
  </si>
  <si>
    <t>22636432</t>
  </si>
  <si>
    <t>Семеновский сельсовет</t>
  </si>
  <si>
    <t>22636436</t>
  </si>
  <si>
    <t>Уразовский сельсовет</t>
  </si>
  <si>
    <t>22636440</t>
  </si>
  <si>
    <t>Чембилеевский сельсовет</t>
  </si>
  <si>
    <t>22636444</t>
  </si>
  <si>
    <t>Кстовский муниципальный район</t>
  </si>
  <si>
    <t>22637000</t>
  </si>
  <si>
    <t>Афонинский сельсовет</t>
  </si>
  <si>
    <t>22637404</t>
  </si>
  <si>
    <t>Безводнинский сельсовет</t>
  </si>
  <si>
    <t>22637408</t>
  </si>
  <si>
    <t>Ближнеборисовский сельсовет</t>
  </si>
  <si>
    <t>22637412</t>
  </si>
  <si>
    <t>Большеельнинский сельсовет</t>
  </si>
  <si>
    <t>22637416</t>
  </si>
  <si>
    <t>Большемокринский сельсовет</t>
  </si>
  <si>
    <t>22637420</t>
  </si>
  <si>
    <t>Город Кстово</t>
  </si>
  <si>
    <t>22637101</t>
  </si>
  <si>
    <t>Запрудновский сельсовет</t>
  </si>
  <si>
    <t>22637424</t>
  </si>
  <si>
    <t>Новоликеевский сельсовет</t>
  </si>
  <si>
    <t>22637436</t>
  </si>
  <si>
    <t>Прокошевский сельсовет</t>
  </si>
  <si>
    <t>22637438</t>
  </si>
  <si>
    <t>Работкинский сельсовет</t>
  </si>
  <si>
    <t>22637440</t>
  </si>
  <si>
    <t>Ройкинский сельсовет</t>
  </si>
  <si>
    <t>22637442</t>
  </si>
  <si>
    <t>Слободской сельсовет</t>
  </si>
  <si>
    <t>22637444</t>
  </si>
  <si>
    <t>22637448</t>
  </si>
  <si>
    <t>Чернышихинский сельсовет</t>
  </si>
  <si>
    <t>22637428</t>
  </si>
  <si>
    <t>Лукояновский муниципальный район</t>
  </si>
  <si>
    <t>22639000</t>
  </si>
  <si>
    <t>Большеарский сельсовет</t>
  </si>
  <si>
    <t>22639404</t>
  </si>
  <si>
    <t>Большемаресьевский сельсовет</t>
  </si>
  <si>
    <t>22639412</t>
  </si>
  <si>
    <t>Город Лукоянов</t>
  </si>
  <si>
    <t>22639101</t>
  </si>
  <si>
    <t>Кудеяровский сельсовет</t>
  </si>
  <si>
    <t>22639430</t>
  </si>
  <si>
    <t>Лопатинский сельсовет</t>
  </si>
  <si>
    <t>22639432</t>
  </si>
  <si>
    <t>Рабочий поселок им Степана Разина</t>
  </si>
  <si>
    <t>22639154</t>
  </si>
  <si>
    <t>Тольско-Майданский сельсовет</t>
  </si>
  <si>
    <t>22639464</t>
  </si>
  <si>
    <t>Шандровский сельсовет</t>
  </si>
  <si>
    <t>22639472</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</si>
  <si>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</si>
  <si>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</si>
  <si>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</si>
  <si>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</si>
  <si>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</si>
  <si>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</si>
  <si>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</si>
  <si>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</si>
  <si>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район</t>
  </si>
  <si>
    <t>22645000</t>
  </si>
  <si>
    <t>Большеандосовский сельсовет</t>
  </si>
  <si>
    <t>22645408</t>
  </si>
  <si>
    <t>Бортсурманский сельсовет</t>
  </si>
  <si>
    <t>22645412</t>
  </si>
  <si>
    <t>Деяновский сельсовет</t>
  </si>
  <si>
    <t>22645416</t>
  </si>
  <si>
    <t>Красногорский сельсовет</t>
  </si>
  <si>
    <t>22645424</t>
  </si>
  <si>
    <t>Курмышский сельсовет</t>
  </si>
  <si>
    <t>22645428</t>
  </si>
  <si>
    <t>22645432</t>
  </si>
  <si>
    <t>Можаров-Майданский сельсовет</t>
  </si>
  <si>
    <t>22645436</t>
  </si>
  <si>
    <t>Новомочалеевский сельсовет</t>
  </si>
  <si>
    <t>22645440</t>
  </si>
  <si>
    <t>Петряксинский сельсовет</t>
  </si>
  <si>
    <t>22645448</t>
  </si>
  <si>
    <t>Рабочий поселок Пильна</t>
  </si>
  <si>
    <t>22645151</t>
  </si>
  <si>
    <t>Тенекаевский сельсовет</t>
  </si>
  <si>
    <t>22645456</t>
  </si>
  <si>
    <t>Языковский сельсовет</t>
  </si>
  <si>
    <t>22645460</t>
  </si>
  <si>
    <t>Починковский муниципальный округ</t>
  </si>
  <si>
    <t>22546000</t>
  </si>
  <si>
    <t>Семеновский</t>
  </si>
  <si>
    <t>22737000</t>
  </si>
  <si>
    <t>Сергачский муниципальный район</t>
  </si>
  <si>
    <t>22648000</t>
  </si>
  <si>
    <t>Андреевский сельсовет</t>
  </si>
  <si>
    <t>22648412</t>
  </si>
  <si>
    <t>Ачкинский сельсовет</t>
  </si>
  <si>
    <t>22648416</t>
  </si>
  <si>
    <t>22648420</t>
  </si>
  <si>
    <t>Город Сергач</t>
  </si>
  <si>
    <t>22648101</t>
  </si>
  <si>
    <t>Камкинский сельсовет</t>
  </si>
  <si>
    <t>22648428</t>
  </si>
  <si>
    <t>Кочко-Пожарский сельсовет</t>
  </si>
  <si>
    <t>22648432</t>
  </si>
  <si>
    <t>22648436</t>
  </si>
  <si>
    <t>Пожарский сельсовет</t>
  </si>
  <si>
    <t>22648444</t>
  </si>
  <si>
    <t>Староберезовский сельсовет</t>
  </si>
  <si>
    <t>22648452</t>
  </si>
  <si>
    <t>Толбинский сельсовет</t>
  </si>
  <si>
    <t>22648456</t>
  </si>
  <si>
    <t>Шубинский сельсовет</t>
  </si>
  <si>
    <t>22648460</t>
  </si>
  <si>
    <t>Сеченовский муниципальный район</t>
  </si>
  <si>
    <t>22649000</t>
  </si>
  <si>
    <t>Болтинский сельсовет</t>
  </si>
  <si>
    <t>22649408</t>
  </si>
  <si>
    <t>Васильевский сельсовет</t>
  </si>
  <si>
    <t>22649412</t>
  </si>
  <si>
    <t>Верхнеталызинский сельсовет</t>
  </si>
  <si>
    <t>22649416</t>
  </si>
  <si>
    <t>Кочетовский сельсовет</t>
  </si>
  <si>
    <t>22649420</t>
  </si>
  <si>
    <t>Красноостровский сельсовет</t>
  </si>
  <si>
    <t>22649428</t>
  </si>
  <si>
    <t>Мурзицкий сельсовет</t>
  </si>
  <si>
    <t>22649440</t>
  </si>
  <si>
    <t>Сеченовский сельсовет</t>
  </si>
  <si>
    <t>22649444</t>
  </si>
  <si>
    <t>Сокольский</t>
  </si>
  <si>
    <t>22749000</t>
  </si>
  <si>
    <t>Сосновский муниципальный район</t>
  </si>
  <si>
    <t>22650000</t>
  </si>
  <si>
    <t>Виткуловский сельсовет</t>
  </si>
  <si>
    <t>22650412</t>
  </si>
  <si>
    <t>Давыдковский сельсовет</t>
  </si>
  <si>
    <t>22650414</t>
  </si>
  <si>
    <t>Елизаровский сельсовет</t>
  </si>
  <si>
    <t>22650416</t>
  </si>
  <si>
    <t>Крутецкий сельсовет</t>
  </si>
  <si>
    <t>22650420</t>
  </si>
  <si>
    <t>Панинский сельсовет</t>
  </si>
  <si>
    <t>22650424</t>
  </si>
  <si>
    <t>Рабочий поселок Сосновское</t>
  </si>
  <si>
    <t>22650151</t>
  </si>
  <si>
    <t>Рожковский сельсовет</t>
  </si>
  <si>
    <t>22650428</t>
  </si>
  <si>
    <t>Селитьбенский сельсовет</t>
  </si>
  <si>
    <t>22650432</t>
  </si>
  <si>
    <t>Яковский сельсовет</t>
  </si>
  <si>
    <t>22650436</t>
  </si>
  <si>
    <t>Спасский муниципальный район</t>
  </si>
  <si>
    <t>22651000</t>
  </si>
  <si>
    <t>Базловский сельсовет</t>
  </si>
  <si>
    <t>22651404</t>
  </si>
  <si>
    <t>Вазьянский сельсовет</t>
  </si>
  <si>
    <t>22651420</t>
  </si>
  <si>
    <t>Высокоосельский сельсовет</t>
  </si>
  <si>
    <t>22651412</t>
  </si>
  <si>
    <t>Красноватрасский сельсовет</t>
  </si>
  <si>
    <t>22651416</t>
  </si>
  <si>
    <t>Маклаковский сельсовет</t>
  </si>
  <si>
    <t>22651414</t>
  </si>
  <si>
    <t>Спасский сельсовет</t>
  </si>
  <si>
    <t>22651432</t>
  </si>
  <si>
    <t>Турбанский сельсовет</t>
  </si>
  <si>
    <t>22651440</t>
  </si>
  <si>
    <t>Тонкинский муниципальный район</t>
  </si>
  <si>
    <t>22652000</t>
  </si>
  <si>
    <t>Бердниковский сельсовет</t>
  </si>
  <si>
    <t>22652404</t>
  </si>
  <si>
    <t>Большесодомовский сельсовет</t>
  </si>
  <si>
    <t>22652408</t>
  </si>
  <si>
    <t>Вязовский сельсовет</t>
  </si>
  <si>
    <t>22652412</t>
  </si>
  <si>
    <t>Пакалевский сельсовет</t>
  </si>
  <si>
    <t>22652416</t>
  </si>
  <si>
    <t>Рабочий поселок Тонкино</t>
  </si>
  <si>
    <t>22652151</t>
  </si>
  <si>
    <t>Тоншаевский муниципальный округ</t>
  </si>
  <si>
    <t>22553000</t>
  </si>
  <si>
    <t>Уренский муниципальный округ</t>
  </si>
  <si>
    <t>22554000</t>
  </si>
  <si>
    <t>Шарангский муниципальный район</t>
  </si>
  <si>
    <t>22656000</t>
  </si>
  <si>
    <t>Большерудкинский сельсовет</t>
  </si>
  <si>
    <t>22656404</t>
  </si>
  <si>
    <t>Большеустинский сельсовет</t>
  </si>
  <si>
    <t>22656408</t>
  </si>
  <si>
    <t>Кушнурский сельсовет</t>
  </si>
  <si>
    <t>22656416</t>
  </si>
  <si>
    <t>Рабочий поселок Шаранга</t>
  </si>
  <si>
    <t>22656151</t>
  </si>
  <si>
    <t>Роженцовский сельсовет</t>
  </si>
  <si>
    <t>22656424</t>
  </si>
  <si>
    <t>Старорудкинский сельсовет</t>
  </si>
  <si>
    <t>22656428</t>
  </si>
  <si>
    <t>Черномужский сельсовет</t>
  </si>
  <si>
    <t>22656432</t>
  </si>
  <si>
    <t>Щенниковский сельсовет</t>
  </si>
  <si>
    <t>22656436</t>
  </si>
  <si>
    <t>Шатковский муниципальный район</t>
  </si>
  <si>
    <t>22657000</t>
  </si>
  <si>
    <t>Архангельский сельсовет</t>
  </si>
  <si>
    <t>22657404</t>
  </si>
  <si>
    <t>Кержемокский сельсовет</t>
  </si>
  <si>
    <t>22657416</t>
  </si>
  <si>
    <t>Костянский сельсовет</t>
  </si>
  <si>
    <t>22657424</t>
  </si>
  <si>
    <t>Красноборский сельсовет</t>
  </si>
  <si>
    <t>22657428</t>
  </si>
  <si>
    <t>Рабочий поселок Лесогорск</t>
  </si>
  <si>
    <t>22657154</t>
  </si>
  <si>
    <t>Рабочий поселок Шатки</t>
  </si>
  <si>
    <t>22657151</t>
  </si>
  <si>
    <t>Светлогорский сельсовет</t>
  </si>
  <si>
    <t>22657430</t>
  </si>
  <si>
    <t>Силинский сельсовет</t>
  </si>
  <si>
    <t>22657436</t>
  </si>
  <si>
    <t>Смирновский сельсовет</t>
  </si>
  <si>
    <t>22657448</t>
  </si>
  <si>
    <t>Староиванцевский сельсовет</t>
  </si>
  <si>
    <t>22657456</t>
  </si>
  <si>
    <t>Шараповский сельсовет</t>
  </si>
  <si>
    <t>22657460</t>
  </si>
  <si>
    <t>город Арзамас</t>
  </si>
  <si>
    <t>22703000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</si>
  <si>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</si>
  <si>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</si>
  <si>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</si>
  <si>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</si>
  <si>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</si>
  <si>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</si>
  <si>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</si>
  <si>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</si>
  <si>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</si>
  <si>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</si>
  <si>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</si>
  <si>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</si>
  <si>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</si>
  <si>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</si>
  <si>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</si>
  <si>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</si>
  <si>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</si>
  <si>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</si>
  <si>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</si>
  <si>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</si>
  <si>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</si>
  <si>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</si>
  <si>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</si>
  <si>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</si>
  <si>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</si>
  <si>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</si>
  <si>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</si>
  <si>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</si>
  <si>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</si>
  <si>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</si>
  <si>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</si>
  <si>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</si>
  <si>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31.12.2026</t>
  </si>
  <si>
    <t>20.12.2021 20:08:09</t>
  </si>
  <si>
    <t>REGION_ID</t>
  </si>
  <si>
    <t>REGION_NAME</t>
  </si>
  <si>
    <t>RST_ORG_ID</t>
  </si>
  <si>
    <t>ORG_NAME</t>
  </si>
  <si>
    <t>INN_NAME</t>
  </si>
  <si>
    <t>KPP_NAME</t>
  </si>
  <si>
    <t>ORG_START_DATE</t>
  </si>
  <si>
    <t>ORG_END_DATE</t>
  </si>
  <si>
    <t>2634</t>
  </si>
  <si>
    <t>26358438</t>
  </si>
  <si>
    <t>"Волготрансгаз" , Арзамасское ЛПУМГ</t>
  </si>
  <si>
    <t>5260080007</t>
  </si>
  <si>
    <t>520202001</t>
  </si>
  <si>
    <t>26358403</t>
  </si>
  <si>
    <t>АО "78 ДОК Н.М."</t>
  </si>
  <si>
    <t>5257052472</t>
  </si>
  <si>
    <t>525701001</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</si>
  <si>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</si>
  <si>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</si>
  <si>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</si>
  <si>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</si>
  <si>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</si>
  <si>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</si>
  <si>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</si>
  <si>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</si>
  <si>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</si>
  <si>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</si>
  <si>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</si>
  <si>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</si>
  <si>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</si>
  <si>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</si>
  <si>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</si>
  <si>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</si>
  <si>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</si>
  <si>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</si>
  <si>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526001001</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</si>
  <si>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</si>
  <si>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</si>
  <si>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</si>
  <si>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</si>
  <si>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</si>
  <si>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</si>
  <si>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</si>
  <si>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</si>
  <si>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</si>
  <si>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</si>
  <si>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</si>
  <si>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</si>
  <si>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</si>
  <si>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</si>
  <si>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</si>
  <si>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28543854</t>
  </si>
  <si>
    <t>АО "ВРК - 3" - Вагонное ремонтное депо Шахунья</t>
  </si>
  <si>
    <t>7708737500</t>
  </si>
  <si>
    <t>523945001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</si>
  <si>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</si>
  <si>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</si>
  <si>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</si>
  <si>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</si>
  <si>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</si>
  <si>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</si>
  <si>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</si>
  <si>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</si>
  <si>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</si>
  <si>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</si>
  <si>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</si>
  <si>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</si>
  <si>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</si>
  <si>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</si>
  <si>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</si>
  <si>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</si>
  <si>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</si>
  <si>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</si>
  <si>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</si>
  <si>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</si>
  <si>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</si>
  <si>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</si>
  <si>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</si>
  <si>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</si>
  <si>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</si>
  <si>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</si>
  <si>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</si>
  <si>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</si>
  <si>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</si>
  <si>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</si>
  <si>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</si>
  <si>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</si>
  <si>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</si>
  <si>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</si>
  <si>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</si>
  <si>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</si>
  <si>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</si>
  <si>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</si>
  <si>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</si>
  <si>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</si>
  <si>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</si>
  <si>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</si>
  <si>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</si>
  <si>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</si>
  <si>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</si>
  <si>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</si>
  <si>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</si>
  <si>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</si>
  <si>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</si>
  <si>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</si>
  <si>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</si>
  <si>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</si>
  <si>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</si>
  <si>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</si>
  <si>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</si>
  <si>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</si>
  <si>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</si>
  <si>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26358385</t>
  </si>
  <si>
    <t>АО "МАНН"</t>
  </si>
  <si>
    <t>5256045754</t>
  </si>
  <si>
    <t>26358393</t>
  </si>
  <si>
    <t>АО "МЕЛЬИНВЕСТ"</t>
  </si>
  <si>
    <t>5257003490</t>
  </si>
  <si>
    <t>26504840</t>
  </si>
  <si>
    <t>АО "МСК Энерго"</t>
  </si>
  <si>
    <t>5018054863</t>
  </si>
  <si>
    <t>501801001</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</si>
  <si>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</si>
  <si>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</si>
  <si>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</si>
  <si>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</si>
  <si>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</si>
  <si>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</si>
  <si>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</si>
  <si>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</si>
  <si>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</si>
  <si>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</si>
  <si>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</si>
  <si>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</si>
  <si>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</si>
  <si>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</si>
  <si>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</si>
  <si>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</si>
  <si>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</si>
  <si>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</si>
  <si>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</si>
  <si>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</si>
  <si>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26322360</t>
  </si>
  <si>
    <t>АО "НМЗ"</t>
  </si>
  <si>
    <t>5259008768</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</si>
  <si>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</si>
  <si>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</si>
  <si>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</si>
  <si>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</si>
  <si>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</si>
  <si>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</si>
  <si>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</si>
  <si>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</si>
  <si>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</si>
  <si>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</si>
  <si>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</si>
  <si>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</si>
  <si>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</si>
  <si>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</si>
  <si>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</si>
  <si>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</si>
  <si>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</si>
  <si>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</si>
  <si>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</si>
  <si>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</si>
  <si>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</si>
  <si>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</si>
  <si>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</si>
  <si>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</si>
  <si>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</si>
  <si>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</si>
  <si>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</si>
  <si>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</si>
  <si>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</si>
  <si>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</si>
  <si>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</si>
  <si>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</si>
  <si>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</si>
  <si>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</si>
  <si>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</si>
  <si>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</si>
  <si>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</si>
  <si>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</si>
  <si>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</si>
  <si>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</si>
  <si>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</si>
  <si>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</si>
  <si>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</si>
  <si>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</si>
  <si>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</si>
  <si>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</si>
  <si>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</si>
  <si>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</si>
  <si>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</si>
  <si>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</si>
  <si>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</si>
  <si>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</si>
  <si>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</si>
  <si>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</si>
  <si>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</si>
  <si>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</si>
  <si>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</si>
  <si>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</si>
  <si>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</si>
  <si>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</si>
  <si>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</si>
  <si>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</si>
  <si>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</si>
  <si>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АО "Теплоэнерго"</t>
  </si>
  <si>
    <t>5257087027</t>
  </si>
  <si>
    <t>26358184</t>
  </si>
  <si>
    <t>АО "Транспневматика"</t>
  </si>
  <si>
    <t>5224001190</t>
  </si>
  <si>
    <t>522401001</t>
  </si>
  <si>
    <t>26-10-1992 00:00:00</t>
  </si>
  <si>
    <t>27585148</t>
  </si>
  <si>
    <t>АО "ЭСК"</t>
  </si>
  <si>
    <t>5262054490</t>
  </si>
  <si>
    <t>07-09-2009 00:00:00</t>
  </si>
  <si>
    <t>26322043</t>
  </si>
  <si>
    <t>АО "Энергосервис"</t>
  </si>
  <si>
    <t>7709571825</t>
  </si>
  <si>
    <t>770301001</t>
  </si>
  <si>
    <t>26358197</t>
  </si>
  <si>
    <t>АО «ХОХЛОМСКАЯ РОСПИСЬ»</t>
  </si>
  <si>
    <t>5228001113</t>
  </si>
  <si>
    <t>26358413</t>
  </si>
  <si>
    <t>АО НПП "Полет"</t>
  </si>
  <si>
    <t>5258100129</t>
  </si>
  <si>
    <t>525801001</t>
  </si>
  <si>
    <t>29-12-2011 00:00:00</t>
  </si>
  <si>
    <t>26358409</t>
  </si>
  <si>
    <t>АО ПКО "Теплообменник"</t>
  </si>
  <si>
    <t>5258000011</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</si>
  <si>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</si>
  <si>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</si>
  <si>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</si>
  <si>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</si>
  <si>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</si>
  <si>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</si>
  <si>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</si>
  <si>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</si>
  <si>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</si>
  <si>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</si>
  <si>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</si>
  <si>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</si>
  <si>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</si>
  <si>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</si>
  <si>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</si>
  <si>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</si>
  <si>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</si>
  <si>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</si>
  <si>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</si>
  <si>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</si>
  <si>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</si>
  <si>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</si>
  <si>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</si>
  <si>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</si>
  <si>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</si>
  <si>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</si>
  <si>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</si>
  <si>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</si>
  <si>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</si>
  <si>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</si>
  <si>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</si>
  <si>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</si>
  <si>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</si>
  <si>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</si>
  <si>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</si>
  <si>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</si>
  <si>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</si>
  <si>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</si>
  <si>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</si>
  <si>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</si>
  <si>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</si>
  <si>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</si>
  <si>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</si>
  <si>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</si>
  <si>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</si>
  <si>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</si>
  <si>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</si>
  <si>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</si>
  <si>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</si>
  <si>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</si>
  <si>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</si>
  <si>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</si>
  <si>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</si>
  <si>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</si>
  <si>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</si>
  <si>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</si>
  <si>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</si>
  <si>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</si>
  <si>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</si>
  <si>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</si>
  <si>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</si>
  <si>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</si>
  <si>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</si>
  <si>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</si>
  <si>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</si>
  <si>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</si>
  <si>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</si>
  <si>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</si>
  <si>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</si>
  <si>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</si>
  <si>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</si>
  <si>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</si>
  <si>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</si>
  <si>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</si>
  <si>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</si>
  <si>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</si>
  <si>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</si>
  <si>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</si>
  <si>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</si>
  <si>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</si>
  <si>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26634205</t>
  </si>
  <si>
    <t>Дальнеконстантиновское МУПП ЖКХ</t>
  </si>
  <si>
    <t>5215001934</t>
  </si>
  <si>
    <t>26358163</t>
  </si>
  <si>
    <t>Дмитриевское МУП ЖКХ</t>
  </si>
  <si>
    <t>5219382293</t>
  </si>
  <si>
    <t>521901001</t>
  </si>
  <si>
    <t>26358130</t>
  </si>
  <si>
    <t>Дубравское МУМППЖКХ</t>
  </si>
  <si>
    <t>5215000842</t>
  </si>
  <si>
    <t>26358418</t>
  </si>
  <si>
    <t>ЗАО "АвиаТехМас"</t>
  </si>
  <si>
    <t>5259007683</t>
  </si>
  <si>
    <t>772901001</t>
  </si>
  <si>
    <t>26555640</t>
  </si>
  <si>
    <t>ЗАО "Гражданстрой-НН"</t>
  </si>
  <si>
    <t>5260080208</t>
  </si>
  <si>
    <t>26358238</t>
  </si>
  <si>
    <t>ЗАО "ЗЖБИ "АРЬЕВСКИЙ"</t>
  </si>
  <si>
    <t>5235000047</t>
  </si>
  <si>
    <t>26358490</t>
  </si>
  <si>
    <t>ЗАО "ЗКПД 4 Инвест"</t>
  </si>
  <si>
    <t>5263034792</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</si>
  <si>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</si>
  <si>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</si>
  <si>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</si>
  <si>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</si>
  <si>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</si>
  <si>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</si>
  <si>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</si>
  <si>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</si>
  <si>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</si>
  <si>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</si>
  <si>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</si>
  <si>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</si>
  <si>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</si>
  <si>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</si>
  <si>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</si>
  <si>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</si>
  <si>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</si>
  <si>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</si>
  <si>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27572147</t>
  </si>
  <si>
    <t>ИП Бочков А.Н.</t>
  </si>
  <si>
    <t>521200606492</t>
  </si>
  <si>
    <t>отсутствует</t>
  </si>
  <si>
    <t>26896893</t>
  </si>
  <si>
    <t>ИП Здоров В.А.</t>
  </si>
  <si>
    <t>522800014806</t>
  </si>
  <si>
    <t>28870867</t>
  </si>
  <si>
    <t>ИП Копытова Н.В.</t>
  </si>
  <si>
    <t>523903931595</t>
  </si>
  <si>
    <t>31446275</t>
  </si>
  <si>
    <t>ИП МИХЕЕВ АНДРЕЙ ЛЕОНИДОВИЧ</t>
  </si>
  <si>
    <t>370202154863</t>
  </si>
  <si>
    <t>26358286</t>
  </si>
  <si>
    <t>ИП Маслов С.Б.</t>
  </si>
  <si>
    <t>524400080068</t>
  </si>
  <si>
    <t>30906558</t>
  </si>
  <si>
    <t>ИП ТАРАКАНОВ Д.В.</t>
  </si>
  <si>
    <t>523901745025</t>
  </si>
  <si>
    <t>28868794</t>
  </si>
  <si>
    <t>ИП Чурашев Михаил Юрьевич</t>
  </si>
  <si>
    <t>525616836221</t>
  </si>
  <si>
    <t>26358255</t>
  </si>
  <si>
    <t>КУЗНЕЦОВСКОЕ МУП ЖКХ</t>
  </si>
  <si>
    <t>5236002390</t>
  </si>
  <si>
    <t>523601001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</si>
  <si>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</si>
  <si>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</si>
  <si>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</si>
  <si>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</si>
  <si>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</si>
  <si>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</si>
  <si>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</si>
  <si>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</si>
  <si>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</si>
  <si>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</si>
  <si>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</si>
  <si>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</si>
  <si>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</si>
  <si>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</si>
  <si>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27637556</t>
  </si>
  <si>
    <t>МБУ "Сервисный центр"</t>
  </si>
  <si>
    <t>5204012564</t>
  </si>
  <si>
    <t>520401001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</si>
  <si>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</si>
  <si>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</si>
  <si>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</si>
  <si>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</si>
  <si>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</si>
  <si>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</si>
  <si>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</si>
  <si>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</si>
  <si>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</si>
  <si>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</si>
  <si>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</si>
  <si>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</si>
  <si>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</si>
  <si>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</si>
  <si>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</si>
  <si>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</si>
  <si>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</si>
  <si>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</si>
  <si>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</si>
  <si>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</si>
  <si>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</si>
  <si>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</si>
  <si>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26373449</t>
  </si>
  <si>
    <t>МП "ЖКХ "Ковернинское"</t>
  </si>
  <si>
    <t>5218004355</t>
  </si>
  <si>
    <t>521801001</t>
  </si>
  <si>
    <t>26373451</t>
  </si>
  <si>
    <t>МП "ЖКХ "Сухоносовское"</t>
  </si>
  <si>
    <t>5218005045</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</si>
  <si>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</si>
  <si>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</si>
  <si>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</si>
  <si>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</si>
  <si>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</si>
  <si>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</si>
  <si>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</si>
  <si>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</si>
  <si>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</si>
  <si>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</si>
  <si>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</si>
  <si>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</si>
  <si>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</si>
  <si>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</si>
  <si>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</si>
  <si>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</si>
  <si>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</si>
  <si>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</si>
  <si>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</si>
  <si>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</si>
  <si>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</si>
  <si>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</si>
  <si>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</si>
  <si>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</si>
  <si>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</si>
  <si>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</si>
  <si>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26358297</t>
  </si>
  <si>
    <t>МП ЖКХ С.КАМЕНКИ</t>
  </si>
  <si>
    <t>5245007965</t>
  </si>
  <si>
    <t>524501001</t>
  </si>
  <si>
    <t>26358275</t>
  </si>
  <si>
    <t>МУ ТЭПП</t>
  </si>
  <si>
    <t>5243000467</t>
  </si>
  <si>
    <t>26555149</t>
  </si>
  <si>
    <t>МУЗ "Лысковская ЦРБ"</t>
  </si>
  <si>
    <t>5222010175</t>
  </si>
  <si>
    <t>26358257</t>
  </si>
  <si>
    <t>МУЗ "Чкаловская ЦРБ"</t>
  </si>
  <si>
    <t>5236003450</t>
  </si>
  <si>
    <t>26551361</t>
  </si>
  <si>
    <t>МУК "Туранский дом культуры"</t>
  </si>
  <si>
    <t>5209005507</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</si>
  <si>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</si>
  <si>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</si>
  <si>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</si>
  <si>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</si>
  <si>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</si>
  <si>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</si>
  <si>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</si>
  <si>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</si>
  <si>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</si>
  <si>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</si>
  <si>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</si>
  <si>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</si>
  <si>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</si>
  <si>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</si>
  <si>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</si>
  <si>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</si>
  <si>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</si>
  <si>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</si>
  <si>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</si>
  <si>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</si>
  <si>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</si>
  <si>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</si>
  <si>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</si>
  <si>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</si>
  <si>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</si>
  <si>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</si>
  <si>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</si>
  <si>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</si>
  <si>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</si>
  <si>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</si>
  <si>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</si>
  <si>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</si>
  <si>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</si>
  <si>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</si>
  <si>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</si>
  <si>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</si>
  <si>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524801001</t>
  </si>
  <si>
    <t>28005091</t>
  </si>
  <si>
    <t>МУП "ЖКХ Буревестник"</t>
  </si>
  <si>
    <t>5248033561</t>
  </si>
  <si>
    <t>26358324</t>
  </si>
  <si>
    <t>МУП "ЖКХ Зарубинское"</t>
  </si>
  <si>
    <t>5248015611</t>
  </si>
  <si>
    <t>26358331</t>
  </si>
  <si>
    <t>МУП "ЖКХ Зиняковское"</t>
  </si>
  <si>
    <t>5248015700</t>
  </si>
  <si>
    <t>26358333</t>
  </si>
  <si>
    <t>МУП "ЖКХ Ильинское"</t>
  </si>
  <si>
    <t>5248015724</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</si>
  <si>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</si>
  <si>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</si>
  <si>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</si>
  <si>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</si>
  <si>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</si>
  <si>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</si>
  <si>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</si>
  <si>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</si>
  <si>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</si>
  <si>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</si>
  <si>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</si>
  <si>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</si>
  <si>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</si>
  <si>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</si>
  <si>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</si>
  <si>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</si>
  <si>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</si>
  <si>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</si>
  <si>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</si>
  <si>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</si>
  <si>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</si>
  <si>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</si>
  <si>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</si>
  <si>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</si>
  <si>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</si>
  <si>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</si>
  <si>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</si>
  <si>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</si>
  <si>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</si>
  <si>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30872197</t>
  </si>
  <si>
    <t>МУП "КОММУНРЕСУРС КРАСНОБАКОВСКОГО РАЙОНА"</t>
  </si>
  <si>
    <t>5219383900</t>
  </si>
  <si>
    <t>02-08-2016 00:00:00</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</si>
  <si>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</si>
  <si>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</si>
  <si>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</si>
  <si>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</si>
  <si>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</si>
  <si>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</si>
  <si>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</si>
  <si>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</si>
  <si>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</si>
  <si>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</si>
  <si>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</si>
  <si>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</si>
  <si>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</si>
  <si>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</si>
  <si>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</si>
  <si>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</si>
  <si>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28827589</t>
  </si>
  <si>
    <t>МУП "Кочергино"</t>
  </si>
  <si>
    <t>5244025619</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</si>
  <si>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</si>
  <si>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</si>
  <si>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</si>
  <si>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</si>
  <si>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</si>
  <si>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</si>
  <si>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</si>
  <si>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</si>
  <si>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</si>
  <si>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</si>
  <si>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</si>
  <si>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</si>
  <si>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</si>
  <si>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</si>
  <si>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</si>
  <si>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</si>
  <si>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</si>
  <si>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</si>
  <si>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</si>
  <si>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</si>
  <si>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</si>
  <si>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</si>
  <si>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</si>
  <si>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</si>
  <si>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</si>
  <si>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</si>
  <si>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</si>
  <si>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27774457</t>
  </si>
  <si>
    <t>МУП "Стандарт Сервис"</t>
  </si>
  <si>
    <t>5214010870</t>
  </si>
  <si>
    <t>27773931</t>
  </si>
  <si>
    <t>МУП "Сява - Теплосервис"</t>
  </si>
  <si>
    <t>5239010374</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</si>
  <si>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</si>
  <si>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</si>
  <si>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</si>
  <si>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</si>
  <si>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</si>
  <si>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</si>
  <si>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</si>
  <si>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</si>
  <si>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</si>
  <si>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</si>
  <si>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</si>
  <si>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</si>
  <si>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</si>
  <si>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</si>
  <si>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</si>
  <si>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</si>
  <si>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</si>
  <si>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</si>
  <si>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</si>
  <si>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</si>
  <si>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</si>
  <si>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</si>
  <si>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</si>
  <si>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26555847</t>
  </si>
  <si>
    <t>МУП "Теплоэнергосервис"</t>
  </si>
  <si>
    <t>5251008438</t>
  </si>
  <si>
    <t>26373388</t>
  </si>
  <si>
    <t>МУП "Управляющая компания"</t>
  </si>
  <si>
    <t>5204001114</t>
  </si>
  <si>
    <t>28053496</t>
  </si>
  <si>
    <t>МУП "ШОКС"</t>
  </si>
  <si>
    <t>5239010688</t>
  </si>
  <si>
    <t>26551775</t>
  </si>
  <si>
    <t>МУП "Юго-Запад"</t>
  </si>
  <si>
    <t>5227005267</t>
  </si>
  <si>
    <t>31258650</t>
  </si>
  <si>
    <t>МУП ВАРНАВИНСКОГО РАЙОНА "ТЕПЛОСНАБЖЕНИЕ"</t>
  </si>
  <si>
    <t>5207016782</t>
  </si>
  <si>
    <t>27577563</t>
  </si>
  <si>
    <t>МУП ЖКХ</t>
  </si>
  <si>
    <t>5237002949</t>
  </si>
  <si>
    <t>523701001</t>
  </si>
  <si>
    <t>26358136</t>
  </si>
  <si>
    <t>МУП ЖКХ "БОГОЯВЛЕНСКОЕ"</t>
  </si>
  <si>
    <t>5215010375</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</si>
  <si>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</si>
  <si>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</si>
  <si>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</si>
  <si>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</si>
  <si>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</si>
  <si>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</si>
  <si>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</si>
  <si>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</si>
  <si>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</si>
  <si>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</si>
  <si>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</si>
  <si>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</si>
  <si>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</si>
  <si>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</si>
  <si>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</si>
  <si>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</si>
  <si>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</si>
  <si>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</si>
  <si>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</si>
  <si>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</si>
  <si>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</si>
  <si>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26358092</t>
  </si>
  <si>
    <t>МУП ЖКХ Холязинского сельсовета</t>
  </si>
  <si>
    <t>5204003070</t>
  </si>
  <si>
    <t>26358091</t>
  </si>
  <si>
    <t>МУП ЖКХ п. Советский</t>
  </si>
  <si>
    <t>5204002319</t>
  </si>
  <si>
    <t>26552080</t>
  </si>
  <si>
    <t>МУП ЖКХ р.п. Красные Баки</t>
  </si>
  <si>
    <t>5219382342</t>
  </si>
  <si>
    <t>04-07-2007 00:00:00</t>
  </si>
  <si>
    <t>26358231</t>
  </si>
  <si>
    <t>МУП Тонкинского района "Тонкинские теплосети"</t>
  </si>
  <si>
    <t>5233002810</t>
  </si>
  <si>
    <t>523301001</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</si>
  <si>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</si>
  <si>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</si>
  <si>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</si>
  <si>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</si>
  <si>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</si>
  <si>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</si>
  <si>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</si>
  <si>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</si>
  <si>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</si>
  <si>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</si>
  <si>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</si>
  <si>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</si>
  <si>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</si>
  <si>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</si>
  <si>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</si>
  <si>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</si>
  <si>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</si>
  <si>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</si>
  <si>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</si>
  <si>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26358420</t>
  </si>
  <si>
    <t>Нижегородский авиастроительный завод "Сокол" - филиал АО "РСК "МиГ"</t>
  </si>
  <si>
    <t>7714733528</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</si>
  <si>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</si>
  <si>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</si>
  <si>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</si>
  <si>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</si>
  <si>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</si>
  <si>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</si>
  <si>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</si>
  <si>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</si>
  <si>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</si>
  <si>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</si>
  <si>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</si>
  <si>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</si>
  <si>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</si>
  <si>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</si>
  <si>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</si>
  <si>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</si>
  <si>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</si>
  <si>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</si>
  <si>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</si>
  <si>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</si>
  <si>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</si>
  <si>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</si>
  <si>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</si>
  <si>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</si>
  <si>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</si>
  <si>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</si>
  <si>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</si>
  <si>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</si>
  <si>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</si>
  <si>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</si>
  <si>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</si>
  <si>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</si>
  <si>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</si>
  <si>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</si>
  <si>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</si>
  <si>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</si>
  <si>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26358459</t>
  </si>
  <si>
    <t>ОАО "ЗИП"</t>
  </si>
  <si>
    <t>5260900066</t>
  </si>
  <si>
    <t>05-09-2006 00:00:00</t>
  </si>
  <si>
    <t>26358421</t>
  </si>
  <si>
    <t>ОАО "ЗТО "Камея"</t>
  </si>
  <si>
    <t>5259010887</t>
  </si>
  <si>
    <t>26358117</t>
  </si>
  <si>
    <t>ОАО "Ильиногорское"</t>
  </si>
  <si>
    <t>5214001459</t>
  </si>
  <si>
    <t>28110427</t>
  </si>
  <si>
    <t>ОАО "Инженерный центр"</t>
  </si>
  <si>
    <t>5263042850</t>
  </si>
  <si>
    <t>26569255</t>
  </si>
  <si>
    <t>ОАО "Керма"</t>
  </si>
  <si>
    <t>5250001581</t>
  </si>
  <si>
    <t>525001001</t>
  </si>
  <si>
    <t>26358237</t>
  </si>
  <si>
    <t>ОАО "Коммунтехсервис"</t>
  </si>
  <si>
    <t>5234003863</t>
  </si>
  <si>
    <t>26358281</t>
  </si>
  <si>
    <t>ОАО "ЛЕГМАШ"</t>
  </si>
  <si>
    <t>5243001862</t>
  </si>
  <si>
    <t>27-10-1992 00:00:00</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</si>
  <si>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</si>
  <si>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</si>
  <si>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</si>
  <si>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</si>
  <si>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</si>
  <si>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</si>
  <si>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</si>
  <si>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</si>
  <si>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</si>
  <si>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</si>
  <si>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</si>
  <si>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</si>
  <si>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</si>
  <si>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</si>
  <si>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</si>
  <si>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</si>
  <si>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</si>
  <si>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</si>
  <si>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</si>
  <si>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</si>
  <si>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</si>
  <si>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</si>
  <si>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</si>
  <si>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</si>
  <si>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</si>
  <si>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</si>
  <si>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</si>
  <si>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</si>
  <si>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</si>
  <si>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</si>
  <si>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</si>
  <si>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</si>
  <si>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</si>
  <si>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</si>
  <si>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</si>
  <si>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</si>
  <si>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</si>
  <si>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</si>
  <si>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</si>
  <si>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</si>
  <si>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</si>
  <si>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</si>
  <si>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</si>
  <si>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</si>
  <si>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</si>
  <si>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</si>
  <si>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28148693</t>
  </si>
  <si>
    <t>ОАО хладокомбинат "Заречный"</t>
  </si>
  <si>
    <t>5258000780</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</si>
  <si>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</si>
  <si>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</si>
  <si>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</si>
  <si>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</si>
  <si>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</si>
  <si>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</si>
  <si>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</si>
  <si>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</si>
  <si>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</si>
  <si>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</si>
  <si>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</si>
  <si>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</si>
  <si>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</si>
  <si>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</si>
  <si>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</si>
  <si>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</si>
  <si>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</si>
  <si>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</si>
  <si>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</si>
  <si>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</si>
  <si>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</si>
  <si>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</si>
  <si>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</si>
  <si>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</si>
  <si>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</si>
  <si>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</si>
  <si>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</si>
  <si>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</si>
  <si>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</si>
  <si>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</si>
  <si>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</si>
  <si>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</si>
  <si>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</si>
  <si>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</si>
  <si>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</si>
  <si>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31443656</t>
  </si>
  <si>
    <t>ООО "БУГРОВСКИЕ МЕЛЬНИЦЫ"</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</si>
  <si>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</si>
  <si>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</si>
  <si>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</si>
  <si>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</si>
  <si>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</si>
  <si>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</si>
  <si>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</si>
  <si>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</si>
  <si>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</si>
  <si>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</si>
  <si>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</si>
  <si>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</si>
  <si>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</si>
  <si>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</si>
  <si>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</si>
  <si>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</si>
  <si>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</si>
  <si>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30848786</t>
  </si>
  <si>
    <t>5258131649</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</si>
  <si>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</si>
  <si>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</si>
  <si>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</si>
  <si>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</si>
  <si>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</si>
  <si>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</si>
  <si>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</si>
  <si>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</si>
  <si>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</si>
  <si>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</si>
  <si>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</si>
  <si>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</si>
  <si>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</si>
  <si>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</si>
  <si>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</si>
  <si>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</si>
  <si>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</si>
  <si>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</si>
  <si>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27782735</t>
  </si>
  <si>
    <t>ООО "Ветлужская ТК"</t>
  </si>
  <si>
    <t>5209005786</t>
  </si>
  <si>
    <t>31110429</t>
  </si>
  <si>
    <t>ООО "Виктория"</t>
  </si>
  <si>
    <t>5257002249</t>
  </si>
  <si>
    <t>05-12-2002 00:00:00</t>
  </si>
  <si>
    <t>26373553</t>
  </si>
  <si>
    <t>ООО "Водоканал"</t>
  </si>
  <si>
    <t>5235006585</t>
  </si>
  <si>
    <t>26555521</t>
  </si>
  <si>
    <t>5236007711</t>
  </si>
  <si>
    <t>27909040</t>
  </si>
  <si>
    <t>ООО "Вознесенский теплосервис"</t>
  </si>
  <si>
    <t>5210000359</t>
  </si>
  <si>
    <t>26358298</t>
  </si>
  <si>
    <t>ООО "Волготрансгазстроймонтаж"</t>
  </si>
  <si>
    <t>5245008630</t>
  </si>
  <si>
    <t>26357017</t>
  </si>
  <si>
    <t>ООО "Волгоэлектросеть-НН"</t>
  </si>
  <si>
    <t>5246041687</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</si>
  <si>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</si>
  <si>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</si>
  <si>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</si>
  <si>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</si>
  <si>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</si>
  <si>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</si>
  <si>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</si>
  <si>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</si>
  <si>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</si>
  <si>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</si>
  <si>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</si>
  <si>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</si>
  <si>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</si>
  <si>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</si>
  <si>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</si>
  <si>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</si>
  <si>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</si>
  <si>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</si>
  <si>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</si>
  <si>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</si>
  <si>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</si>
  <si>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</si>
  <si>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</si>
  <si>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</si>
  <si>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</si>
  <si>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</si>
  <si>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</si>
  <si>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</si>
  <si>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</si>
  <si>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</si>
  <si>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</si>
  <si>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</si>
  <si>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</si>
  <si>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</si>
  <si>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</si>
  <si>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</si>
  <si>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</si>
  <si>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28869779</t>
  </si>
  <si>
    <t>ООО "ЖДАНОВСКИЙ"</t>
  </si>
  <si>
    <t>5252033363</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</si>
  <si>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</si>
  <si>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</si>
  <si>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</si>
  <si>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</si>
  <si>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</si>
  <si>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</si>
  <si>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</si>
  <si>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</si>
  <si>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</si>
  <si>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</si>
  <si>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</si>
  <si>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</si>
  <si>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</si>
  <si>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</si>
  <si>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</si>
  <si>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</si>
  <si>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</si>
  <si>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</si>
  <si>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</si>
  <si>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</si>
  <si>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</si>
  <si>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</si>
  <si>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</si>
  <si>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</si>
  <si>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</si>
  <si>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</si>
  <si>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</si>
  <si>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</si>
  <si>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</si>
  <si>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31341452</t>
  </si>
  <si>
    <t>ООО "КАПИТАЛЪ"</t>
  </si>
  <si>
    <t>5244031891</t>
  </si>
  <si>
    <t>31442710</t>
  </si>
  <si>
    <t>ООО "КВОЛИТ-СТРОЙ"</t>
  </si>
  <si>
    <t>5262292984</t>
  </si>
  <si>
    <t>26358471</t>
  </si>
  <si>
    <t>ООО "КЛАСС ПЛЮС"</t>
  </si>
  <si>
    <t>5261106233</t>
  </si>
  <si>
    <t>31345872</t>
  </si>
  <si>
    <t>ООО "КМ ТЕПЛОРЕСУРС"</t>
  </si>
  <si>
    <t>5262362977</t>
  </si>
  <si>
    <t>30801688</t>
  </si>
  <si>
    <t>ООО "КМ ЭНЕРГО"</t>
  </si>
  <si>
    <t>5262299002</t>
  </si>
  <si>
    <t>30854345</t>
  </si>
  <si>
    <t>ООО "КОММУНАЛЬЩИК-НН"</t>
  </si>
  <si>
    <t>5245027023</t>
  </si>
  <si>
    <t>19-10-2015 00:00:00</t>
  </si>
  <si>
    <t>28815743</t>
  </si>
  <si>
    <t>ООО "КСК"</t>
  </si>
  <si>
    <t>5256122751</t>
  </si>
  <si>
    <t>28871053</t>
  </si>
  <si>
    <t>ООО "Капролактам-Энерго"</t>
  </si>
  <si>
    <t>5249133382</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</si>
  <si>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</si>
  <si>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</si>
  <si>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</si>
  <si>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</si>
  <si>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</si>
  <si>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</si>
  <si>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</si>
  <si>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</si>
  <si>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</si>
  <si>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</si>
  <si>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</si>
  <si>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</si>
  <si>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</si>
  <si>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</si>
  <si>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</si>
  <si>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</si>
  <si>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</si>
  <si>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</si>
  <si>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</si>
  <si>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</si>
  <si>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</si>
  <si>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</si>
  <si>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</si>
  <si>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</si>
  <si>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</si>
  <si>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</si>
  <si>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</si>
  <si>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</si>
  <si>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</si>
  <si>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26358451</t>
  </si>
  <si>
    <t>ООО "Лукойл-Волганефтепродукт"</t>
  </si>
  <si>
    <t>5260136595</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</si>
  <si>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</si>
  <si>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</si>
  <si>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</si>
  <si>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</si>
  <si>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</si>
  <si>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</si>
  <si>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</si>
  <si>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</si>
  <si>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</si>
  <si>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</si>
  <si>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</si>
  <si>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</si>
  <si>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</si>
  <si>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</si>
  <si>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</si>
  <si>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</si>
  <si>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</si>
  <si>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</si>
  <si>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</si>
  <si>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</si>
  <si>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</si>
  <si>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</si>
  <si>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</si>
  <si>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</si>
  <si>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</si>
  <si>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</si>
  <si>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</si>
  <si>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</si>
  <si>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</si>
  <si>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</si>
  <si>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</si>
  <si>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</si>
  <si>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</si>
  <si>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</si>
  <si>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</si>
  <si>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</si>
  <si>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</si>
  <si>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</si>
  <si>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</si>
  <si>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</si>
  <si>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</si>
  <si>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</si>
  <si>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</si>
  <si>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</si>
  <si>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</si>
  <si>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</si>
  <si>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</si>
  <si>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</si>
  <si>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</si>
  <si>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</si>
  <si>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</si>
  <si>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</si>
  <si>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</si>
  <si>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</si>
  <si>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</si>
  <si>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</si>
  <si>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</si>
  <si>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</si>
  <si>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</si>
  <si>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</si>
  <si>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</si>
  <si>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</si>
  <si>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</si>
  <si>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</si>
  <si>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</si>
  <si>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</si>
  <si>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</si>
  <si>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</si>
  <si>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</si>
  <si>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</si>
  <si>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</si>
  <si>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</si>
  <si>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</si>
  <si>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</si>
  <si>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</si>
  <si>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</si>
  <si>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</si>
  <si>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28459341</t>
  </si>
  <si>
    <t>ООО "Политек НН"</t>
  </si>
  <si>
    <t>5260319133</t>
  </si>
  <si>
    <t>26551997</t>
  </si>
  <si>
    <t>ООО "Политерм"</t>
  </si>
  <si>
    <t>5236006235</t>
  </si>
  <si>
    <t>26755303</t>
  </si>
  <si>
    <t>ООО "Приволжье Энергия"</t>
  </si>
  <si>
    <t>5260137655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</si>
  <si>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</si>
  <si>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</si>
  <si>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</si>
  <si>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</si>
  <si>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</si>
  <si>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</si>
  <si>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</si>
  <si>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</si>
  <si>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</si>
  <si>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</si>
  <si>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</si>
  <si>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</si>
  <si>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</si>
  <si>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</si>
  <si>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</si>
  <si>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</si>
  <si>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</si>
  <si>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</si>
  <si>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</si>
  <si>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</si>
  <si>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</si>
  <si>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</si>
  <si>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</si>
  <si>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</si>
  <si>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</si>
  <si>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</si>
  <si>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</si>
  <si>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</si>
  <si>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</si>
  <si>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</si>
  <si>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</si>
  <si>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</si>
  <si>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</si>
  <si>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</si>
  <si>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</si>
  <si>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</si>
  <si>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</si>
  <si>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</si>
  <si>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</si>
  <si>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</si>
  <si>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31241397</t>
  </si>
  <si>
    <t>ООО "СК МАДИС"</t>
  </si>
  <si>
    <t>5047160143</t>
  </si>
  <si>
    <t>26358404</t>
  </si>
  <si>
    <t>ООО "СК-НН"</t>
  </si>
  <si>
    <t>5257057777</t>
  </si>
  <si>
    <t>31222003</t>
  </si>
  <si>
    <t>ООО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</si>
  <si>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</si>
  <si>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</si>
  <si>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</si>
  <si>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</si>
  <si>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</si>
  <si>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</si>
  <si>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</si>
  <si>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</si>
  <si>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</si>
  <si>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</si>
  <si>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</si>
  <si>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</si>
  <si>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</si>
  <si>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</si>
  <si>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</si>
  <si>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</si>
  <si>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</si>
  <si>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</si>
  <si>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</si>
  <si>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</si>
  <si>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</si>
  <si>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</si>
  <si>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28049303</t>
  </si>
  <si>
    <t>ООО "Синтез ОКА-ЭНЕРГО"</t>
  </si>
  <si>
    <t>5249121154</t>
  </si>
  <si>
    <t>26555552</t>
  </si>
  <si>
    <t>ООО "Старт-Строй"</t>
  </si>
  <si>
    <t>5262059353</t>
  </si>
  <si>
    <t>31061778</t>
  </si>
  <si>
    <t>ООО "Стройэнергомонтаж"</t>
  </si>
  <si>
    <t>5260356760</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</si>
  <si>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</si>
  <si>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</si>
  <si>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</si>
  <si>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</si>
  <si>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</si>
  <si>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</si>
  <si>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</si>
  <si>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</si>
  <si>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</si>
  <si>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</si>
  <si>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</si>
  <si>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</si>
  <si>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</si>
  <si>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</si>
  <si>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</si>
  <si>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</si>
  <si>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</si>
  <si>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</si>
  <si>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30376603</t>
  </si>
  <si>
    <t>ООО "ТК "Ждановский"</t>
  </si>
  <si>
    <t>5250047473</t>
  </si>
  <si>
    <t>30989316</t>
  </si>
  <si>
    <t>ООО "ТОПЛИВНАЯ КОМПАНИЯ"</t>
  </si>
  <si>
    <t>5252041075</t>
  </si>
  <si>
    <t>30926564</t>
  </si>
  <si>
    <t>ООО "ТЭ"</t>
  </si>
  <si>
    <t>5245028154</t>
  </si>
  <si>
    <t>28424890</t>
  </si>
  <si>
    <t>ООО "ТЭК"</t>
  </si>
  <si>
    <t>5262291250</t>
  </si>
  <si>
    <t>27784821</t>
  </si>
  <si>
    <t>ООО "Тепло"</t>
  </si>
  <si>
    <t>5239010078</t>
  </si>
  <si>
    <t>26553469</t>
  </si>
  <si>
    <t>ООО "ТеплоЭнергетическая Компания"</t>
  </si>
  <si>
    <t>5252022210</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</si>
  <si>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</si>
  <si>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</si>
  <si>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</si>
  <si>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</si>
  <si>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</si>
  <si>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</si>
  <si>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</si>
  <si>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</si>
  <si>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</si>
  <si>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</si>
  <si>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</si>
  <si>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</si>
  <si>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</si>
  <si>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</si>
  <si>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</si>
  <si>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521201001</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</si>
  <si>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</si>
  <si>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</si>
  <si>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</si>
  <si>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</si>
  <si>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</si>
  <si>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</si>
  <si>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</si>
  <si>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</si>
  <si>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</si>
  <si>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</si>
  <si>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</si>
  <si>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</si>
  <si>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</si>
  <si>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</si>
  <si>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30905542</t>
  </si>
  <si>
    <t>ООО "УК "НОКК"</t>
  </si>
  <si>
    <t>7714740243</t>
  </si>
  <si>
    <t>31520267</t>
  </si>
  <si>
    <t>ООО "УК ТЭСК"</t>
  </si>
  <si>
    <t>7730254681</t>
  </si>
  <si>
    <t>773001001</t>
  </si>
  <si>
    <t>28942302</t>
  </si>
  <si>
    <t>ООО "УПРАВЛЯЮЩАЯ КОМПАНИЯ"</t>
  </si>
  <si>
    <t>5214010816</t>
  </si>
  <si>
    <t>26551783</t>
  </si>
  <si>
    <t>ООО "УПСМ"</t>
  </si>
  <si>
    <t>5227004584</t>
  </si>
  <si>
    <t>26358251</t>
  </si>
  <si>
    <t>ООО "Уренская швейная фабрика"</t>
  </si>
  <si>
    <t>5235004820</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</si>
  <si>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</si>
  <si>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</si>
  <si>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</si>
  <si>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</si>
  <si>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</si>
  <si>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</si>
  <si>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</si>
  <si>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</si>
  <si>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</si>
  <si>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</si>
  <si>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</si>
  <si>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</si>
  <si>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</si>
  <si>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</si>
  <si>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</si>
  <si>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</si>
  <si>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</si>
  <si>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</si>
  <si>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</si>
  <si>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</si>
  <si>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</si>
  <si>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</si>
  <si>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</si>
  <si>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</si>
  <si>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</si>
  <si>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</si>
  <si>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</si>
  <si>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</si>
  <si>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</si>
  <si>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</si>
  <si>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</si>
  <si>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</si>
  <si>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</si>
  <si>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</si>
  <si>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</si>
  <si>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</si>
  <si>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</si>
  <si>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</si>
  <si>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</si>
  <si>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</si>
  <si>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</si>
  <si>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30852549</t>
  </si>
  <si>
    <t>ООО "Электромаш-Энерго"</t>
  </si>
  <si>
    <t>5263121702</t>
  </si>
  <si>
    <t>28139704</t>
  </si>
  <si>
    <t>ООО "Энергетика"</t>
  </si>
  <si>
    <t>5260342407</t>
  </si>
  <si>
    <t>26358453</t>
  </si>
  <si>
    <t>ООО "Энергия"</t>
  </si>
  <si>
    <t>5260171247</t>
  </si>
  <si>
    <t>28869770</t>
  </si>
  <si>
    <t>ООО "ЭнергоПром"</t>
  </si>
  <si>
    <t>5252033229</t>
  </si>
  <si>
    <t>26358455</t>
  </si>
  <si>
    <t>ООО "Энергосервис"</t>
  </si>
  <si>
    <t>5260178764</t>
  </si>
  <si>
    <t>26358386</t>
  </si>
  <si>
    <t>ООО "Энергосети"</t>
  </si>
  <si>
    <t>5256070704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</si>
  <si>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</si>
  <si>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</si>
  <si>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</si>
  <si>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</si>
  <si>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</si>
  <si>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</si>
  <si>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</si>
  <si>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</si>
  <si>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</si>
  <si>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</si>
  <si>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</si>
  <si>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</si>
  <si>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</si>
  <si>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</si>
  <si>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</si>
  <si>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</si>
  <si>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</si>
  <si>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</si>
  <si>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</si>
  <si>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</si>
  <si>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</si>
  <si>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</si>
  <si>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</si>
  <si>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</si>
  <si>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</si>
  <si>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</si>
  <si>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</si>
  <si>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</si>
  <si>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</si>
  <si>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</si>
  <si>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</si>
  <si>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28448150</t>
  </si>
  <si>
    <t>ООО УК "Жилкомсервис"</t>
  </si>
  <si>
    <t>5234004793</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</si>
  <si>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</si>
  <si>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</si>
  <si>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</si>
  <si>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</si>
  <si>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</si>
  <si>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</si>
  <si>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</si>
  <si>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</si>
  <si>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</si>
  <si>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</si>
  <si>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</si>
  <si>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</si>
  <si>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</si>
  <si>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</si>
  <si>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</si>
  <si>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</si>
  <si>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</si>
  <si>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</si>
  <si>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</si>
  <si>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</si>
  <si>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</si>
  <si>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</si>
  <si>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</si>
  <si>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26322338</t>
  </si>
  <si>
    <t>ПАО "ЗМЗ"</t>
  </si>
  <si>
    <t>5248004137</t>
  </si>
  <si>
    <t>26322359</t>
  </si>
  <si>
    <t>ПАО "Завод "Красное Сормово"</t>
  </si>
  <si>
    <t>5263006629</t>
  </si>
  <si>
    <t>26358362</t>
  </si>
  <si>
    <t>ПАО "МИТРА"</t>
  </si>
  <si>
    <t>5252000456</t>
  </si>
  <si>
    <t>26506400</t>
  </si>
  <si>
    <t>ПАО "МРСК Центра и Приволжья" филиал "Нижновэнерго"</t>
  </si>
  <si>
    <t>5260200603</t>
  </si>
  <si>
    <t>526002001</t>
  </si>
  <si>
    <t>26358466</t>
  </si>
  <si>
    <t>ПАО "НИТЕЛ"</t>
  </si>
  <si>
    <t>5261001745</t>
  </si>
  <si>
    <t>29-10-1992 00:00:00</t>
  </si>
  <si>
    <t>26380702</t>
  </si>
  <si>
    <t>ПАО "ПАВЛОВСКИЙ АВТОБУС"</t>
  </si>
  <si>
    <t>5252000350</t>
  </si>
  <si>
    <t>26358358</t>
  </si>
  <si>
    <t>ПАО "РУСПОЛИМЕТ"</t>
  </si>
  <si>
    <t>5251008501</t>
  </si>
  <si>
    <t>26358101</t>
  </si>
  <si>
    <t>ПАО "ТРУД"</t>
  </si>
  <si>
    <t>5208000834</t>
  </si>
  <si>
    <t>26358282</t>
  </si>
  <si>
    <t>ПАО АНПП "ТЕМП-АВИА"</t>
  </si>
  <si>
    <t>5243001887</t>
  </si>
  <si>
    <t>23-07-1998 00:00:00</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</si>
  <si>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</si>
  <si>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</si>
  <si>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</si>
  <si>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</si>
  <si>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</si>
  <si>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</si>
  <si>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</si>
  <si>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</si>
  <si>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</si>
  <si>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</si>
  <si>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</si>
  <si>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</si>
  <si>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26358149</t>
  </si>
  <si>
    <t>СПК "Хохлома"</t>
  </si>
  <si>
    <t>5218000784</t>
  </si>
  <si>
    <t>26358126</t>
  </si>
  <si>
    <t>Сарлейское МУМППЖКХ</t>
  </si>
  <si>
    <t>5215000507</t>
  </si>
  <si>
    <t>24-03-2006 00:00:00</t>
  </si>
  <si>
    <t>27372109</t>
  </si>
  <si>
    <t>Суроватихинское МУМПЖКХ</t>
  </si>
  <si>
    <t>5215000722</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</si>
  <si>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</si>
  <si>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</si>
  <si>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</si>
  <si>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</si>
  <si>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</si>
  <si>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</si>
  <si>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</si>
  <si>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</si>
  <si>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</si>
  <si>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</si>
  <si>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</si>
  <si>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</si>
  <si>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</si>
  <si>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</si>
  <si>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</si>
  <si>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</si>
  <si>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</si>
  <si>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</si>
  <si>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</si>
  <si>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</si>
  <si>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</si>
  <si>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</si>
  <si>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</si>
  <si>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</si>
  <si>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</si>
  <si>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</si>
  <si>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</si>
  <si>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</si>
  <si>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</si>
  <si>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</si>
  <si>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</si>
  <si>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</si>
  <si>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</si>
  <si>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</si>
  <si>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</si>
  <si>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</si>
  <si>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</si>
  <si>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</si>
  <si>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</si>
  <si>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</si>
  <si>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</si>
  <si>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</si>
  <si>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</si>
  <si>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</si>
  <si>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</si>
  <si>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</si>
  <si>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</si>
  <si>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</si>
  <si>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</si>
  <si>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"ЦВМиР "Горбатов" МВД РФ"</t>
  </si>
  <si>
    <t>5252007589</t>
  </si>
  <si>
    <t>28942868</t>
  </si>
  <si>
    <t>Филиал "Нижегородский" ПАО "Т ПЛЮС"</t>
  </si>
  <si>
    <t>6315376946</t>
  </si>
  <si>
    <t>26358460</t>
  </si>
  <si>
    <t>Филиал ОАО "Верхневолжские магистральные нефтепроводы" - Горьковское районное нефтепроводное управление</t>
  </si>
  <si>
    <t>5260900725</t>
  </si>
  <si>
    <t>525002001</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</si>
  <si>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</si>
  <si>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</si>
  <si>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</si>
  <si>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</si>
  <si>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</si>
  <si>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</si>
  <si>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</si>
  <si>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</si>
  <si>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</si>
  <si>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</si>
  <si>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</si>
  <si>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</si>
  <si>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</si>
  <si>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</si>
  <si>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</si>
  <si>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</si>
  <si>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WARM</t>
  </si>
  <si>
    <t>РСТ Нижегородской области</t>
  </si>
  <si>
    <t>25.11.2021</t>
  </si>
  <si>
    <t>48/26</t>
  </si>
  <si>
    <t>https://rstno.government-nnov.ru/documents/other/14912/</t>
  </si>
  <si>
    <t>603022 г.Н.Новгород, ул. Ломоносова, д.9, пом.П2, оф. 309</t>
  </si>
  <si>
    <t>Дембинский Вадим Олегович</t>
  </si>
  <si>
    <t>Чехонадских Екатерина Витальевна</t>
  </si>
  <si>
    <t>ведущий инженер по договорной работе и тарифообраованию</t>
  </si>
  <si>
    <t>89036023351</t>
  </si>
  <si>
    <t>teploplus-nnov@yandex.ru</t>
  </si>
  <si>
    <t>О</t>
  </si>
  <si>
    <t>Кстовский муниципальный район, Афонинский сельсовет (22637404);</t>
  </si>
  <si>
    <t>На тепловую энергию (мощность), поставляемую потребителям д.Анкудиновка Кстовского муниципального района Нижегородской области</t>
  </si>
  <si>
    <t>30.06.2022</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</si>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</sst>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8"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6" fontId="8" fillId="0" borderId="0" applyFont="0" applyFill="0" applyBorder="0" applyAlignment="0" applyProtection="0"/>
    <xf numFmtId="170" fontId="10" fillId="2" borderId="0">
      <protection locked="0"/>
    </xf>
    <xf numFmtId="0" fontId="19" fillId="0" borderId="0" applyFill="0" applyBorder="0" applyProtection="0">
      <alignment vertical="center"/>
    </xf>
    <xf numFmtId="167" fontId="10" fillId="2" borderId="0">
      <protection locked="0"/>
    </xf>
    <xf numFmtId="171"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5" fontId="41" fillId="0" borderId="0" applyFont="0" applyFill="0" applyBorder="0" applyAlignment="0" applyProtection="0"/>
    <xf numFmtId="164"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49" fontId="38" fillId="0" borderId="0" applyBorder="0">
      <alignment vertical="top"/>
    </xf>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9" fontId="10" fillId="0" borderId="5" xfId="54" applyNumberFormat="1" applyFont="1" applyFill="1" applyBorder="1" applyAlignment="1" applyProtection="1">
      <alignment horizontal="center" vertical="center" wrapText="1"/>
    </xf>
    <xf numFmtId="169"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7"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7" fontId="10" fillId="0" borderId="5" xfId="30" applyNumberFormat="1" applyFont="1" applyFill="1" applyBorder="1" applyAlignment="1" applyProtection="1">
      <alignment horizontal="right" vertical="center" wrapText="1"/>
    </xf>
    <xf numFmtId="167"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8" fillId="8" borderId="5" xfId="124" applyFill="1" applyBorder="1" applyAlignment="1" applyProtection="1">
      <alignment horizontal="left" vertical="center" wrapText="1" indent="1"/>
      <protection locked="0"/>
    </xf>
    <xf numFmtId="49" fontId="10" fillId="9" borderId="5" xfId="52" applyNumberFormat="1" applyFill="1" applyBorder="1" applyAlignment="1" applyProtection="1">
      <alignment horizontal="left" vertical="center" wrapText="1" indent="1"/>
      <protection locked="0"/>
    </xf>
    <xf numFmtId="49" fontId="10" fillId="9" borderId="5" xfId="0" applyFont="1" applyFill="1" applyBorder="1" applyAlignment="1" applyProtection="1">
      <alignment horizontal="left" vertical="center" wrapText="1" inden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9" fontId="10" fillId="0" borderId="13" xfId="54" applyNumberFormat="1" applyFont="1" applyFill="1" applyBorder="1" applyAlignment="1" applyProtection="1">
      <alignment horizontal="center" vertical="center" wrapText="1"/>
    </xf>
    <xf numFmtId="169" fontId="10" fillId="0" borderId="14" xfId="54" applyNumberFormat="1" applyFont="1" applyFill="1" applyBorder="1" applyAlignment="1" applyProtection="1">
      <alignment horizontal="center" vertical="center" wrapText="1"/>
    </xf>
    <xf numFmtId="169"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5">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xr:uid="{00000000-0005-0000-0000-000021000000}"/>
    <cellStyle name="Currency [0]" xfId="16" xr:uid="{00000000-0005-0000-0000-000022000000}"/>
    <cellStyle name="currency1" xfId="17" xr:uid="{00000000-0005-0000-0000-000023000000}"/>
    <cellStyle name="Currency2" xfId="18" xr:uid="{00000000-0005-0000-0000-000024000000}"/>
    <cellStyle name="currency3" xfId="19" xr:uid="{00000000-0005-0000-0000-000025000000}"/>
    <cellStyle name="currency4" xfId="20" xr:uid="{00000000-0005-0000-0000-000026000000}"/>
    <cellStyle name="Followed Hyperlink" xfId="21" xr:uid="{00000000-0005-0000-0000-000027000000}"/>
    <cellStyle name="Header 3" xfId="22" xr:uid="{00000000-0005-0000-0000-000028000000}"/>
    <cellStyle name="Hyperlink" xfId="23" xr:uid="{00000000-0005-0000-0000-000029000000}"/>
    <cellStyle name="normal" xfId="24" xr:uid="{00000000-0005-0000-0000-00002A000000}"/>
    <cellStyle name="Normal1" xfId="25" xr:uid="{00000000-0005-0000-0000-00002B000000}"/>
    <cellStyle name="Normal2" xfId="26" xr:uid="{00000000-0005-0000-0000-00002C000000}"/>
    <cellStyle name="Percent1" xfId="27" xr:uid="{00000000-0005-0000-0000-00002D000000}"/>
    <cellStyle name="Title 4" xfId="28" xr:uid="{00000000-0005-0000-0000-00002E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xr:uid="{00000000-0005-0000-0000-000039000000}"/>
    <cellStyle name="Гиперссылка 2 2" xfId="31" xr:uid="{00000000-0005-0000-0000-00003A000000}"/>
    <cellStyle name="Гиперссылка 4" xfId="105" xr:uid="{00000000-0005-0000-0000-00003B000000}"/>
    <cellStyle name="Гиперссылка 5" xfId="119" xr:uid="{00000000-0005-0000-0000-00003C000000}"/>
    <cellStyle name="Границы" xfId="120" xr:uid="{00000000-0005-0000-0000-00003D000000}"/>
    <cellStyle name="Денежный" xfId="99" builtinId="4" hidden="1"/>
    <cellStyle name="Денежный [0]" xfId="100" builtinId="7" hidden="1"/>
    <cellStyle name="Заголовок" xfId="32" xr:uid="{00000000-0005-0000-0000-000040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5000000}"/>
    <cellStyle name="Значение" xfId="34" xr:uid="{00000000-0005-0000-0000-000046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C000000}"/>
    <cellStyle name="Обычный 12" xfId="106" xr:uid="{00000000-0005-0000-0000-00004D000000}"/>
    <cellStyle name="Обычный 12 2" xfId="36" xr:uid="{00000000-0005-0000-0000-00004E000000}"/>
    <cellStyle name="Обычный 12 3" xfId="115" xr:uid="{00000000-0005-0000-0000-00004F000000}"/>
    <cellStyle name="Обычный 14" xfId="37" xr:uid="{00000000-0005-0000-0000-000050000000}"/>
    <cellStyle name="Обычный 14 2" xfId="111" xr:uid="{00000000-0005-0000-0000-000051000000}"/>
    <cellStyle name="Обычный 14 2 2" xfId="116" xr:uid="{00000000-0005-0000-0000-000052000000}"/>
    <cellStyle name="Обычный 14 3" xfId="112" xr:uid="{00000000-0005-0000-0000-000053000000}"/>
    <cellStyle name="Обычный 14 3 2" xfId="117" xr:uid="{00000000-0005-0000-0000-000054000000}"/>
    <cellStyle name="Обычный 14 4" xfId="113" xr:uid="{00000000-0005-0000-0000-000055000000}"/>
    <cellStyle name="Обычный 14 4 2" xfId="118" xr:uid="{00000000-0005-0000-0000-000056000000}"/>
    <cellStyle name="Обычный 14 5" xfId="96" xr:uid="{00000000-0005-0000-0000-000057000000}"/>
    <cellStyle name="Обычный 14 6" xfId="102" xr:uid="{00000000-0005-0000-0000-000058000000}"/>
    <cellStyle name="Обычный 14 7" xfId="114" xr:uid="{00000000-0005-0000-0000-000059000000}"/>
    <cellStyle name="Обычный 14 8" xfId="122" xr:uid="{00000000-0005-0000-0000-00005A000000}"/>
    <cellStyle name="Обычный 14 9" xfId="123" xr:uid="{00000000-0005-0000-0000-00005B000000}"/>
    <cellStyle name="Обычный 15" xfId="38" xr:uid="{00000000-0005-0000-0000-00005C000000}"/>
    <cellStyle name="Обычный 2" xfId="39" xr:uid="{00000000-0005-0000-0000-00005D000000}"/>
    <cellStyle name="Обычный 2 10 2" xfId="107" xr:uid="{00000000-0005-0000-0000-00005E000000}"/>
    <cellStyle name="Обычный 2 2" xfId="40" xr:uid="{00000000-0005-0000-0000-00005F000000}"/>
    <cellStyle name="Обычный 2 3" xfId="108" xr:uid="{00000000-0005-0000-0000-000060000000}"/>
    <cellStyle name="Обычный 2 4" xfId="109" xr:uid="{00000000-0005-0000-0000-000061000000}"/>
    <cellStyle name="Обычный 3" xfId="41" xr:uid="{00000000-0005-0000-0000-000062000000}"/>
    <cellStyle name="Обычный 3 2" xfId="42" xr:uid="{00000000-0005-0000-0000-000063000000}"/>
    <cellStyle name="Обычный 3 3" xfId="43" xr:uid="{00000000-0005-0000-0000-000064000000}"/>
    <cellStyle name="Обычный 3 4" xfId="121" xr:uid="{00000000-0005-0000-0000-000065000000}"/>
    <cellStyle name="Обычный 4" xfId="44" xr:uid="{00000000-0005-0000-0000-000066000000}"/>
    <cellStyle name="Обычный 5" xfId="110" xr:uid="{00000000-0005-0000-0000-000067000000}"/>
    <cellStyle name="Обычный 7" xfId="124" xr:uid="{66B897F9-7CAD-42C2-B342-0F1267B7C016}"/>
    <cellStyle name="Обычный_BALANCE.WARM.2007YEAR(FACT)" xfId="45" xr:uid="{00000000-0005-0000-0000-000068000000}"/>
    <cellStyle name="Обычный_INVEST.WARM.PLAN.4.78(v0.1)" xfId="46" xr:uid="{00000000-0005-0000-0000-000069000000}"/>
    <cellStyle name="Обычный_JKH.OPEN.INFO.HVS(v3.5)_цены161210" xfId="47" xr:uid="{00000000-0005-0000-0000-00006A000000}"/>
    <cellStyle name="Обычный_JKH.OPEN.INFO.PRICE.VO_v4.0(10.02.11)" xfId="48" xr:uid="{00000000-0005-0000-0000-00006B000000}"/>
    <cellStyle name="Обычный_MINENERGO.340.PRIL79(v0.1)" xfId="49" xr:uid="{00000000-0005-0000-0000-00006C000000}"/>
    <cellStyle name="Обычный_PREDEL.JKH.2010(v1.3)" xfId="50" xr:uid="{00000000-0005-0000-0000-00006D000000}"/>
    <cellStyle name="Обычный_razrabotka_sablonov_po_WKU" xfId="51" xr:uid="{00000000-0005-0000-0000-00006E000000}"/>
    <cellStyle name="Обычный_SIMPLE_1_massive2" xfId="52" xr:uid="{00000000-0005-0000-0000-00006F000000}"/>
    <cellStyle name="Обычный_ЖКУ_проект3" xfId="53" xr:uid="{00000000-0005-0000-0000-000070000000}"/>
    <cellStyle name="Обычный_Мониторинг инвестиций" xfId="54" xr:uid="{00000000-0005-0000-0000-000071000000}"/>
    <cellStyle name="Обычный_Шаблон по источникам для Модуля Реестр (2)" xfId="55" xr:uid="{00000000-0005-0000-0000-000072000000}"/>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47663100" y="5410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1EB60403-38F4-4053-8C68-F7073413B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B2F50DF7-B9C4-4911-A99C-0168489311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57829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20.12.2021</v>
      </c>
      <c r="I7" s="196" t="s">
        <v>493</v>
      </c>
      <c r="J7" s="334"/>
      <c r="K7" s="214"/>
      <c r="L7" s="214"/>
      <c r="M7" s="214"/>
      <c r="N7" s="214"/>
      <c r="O7" s="214"/>
      <c r="P7" s="214"/>
      <c r="Q7" s="214"/>
      <c r="R7" s="214"/>
      <c r="S7" s="214"/>
      <c r="T7" s="214"/>
    </row>
    <row r="8" spans="1:20" s="190" customFormat="1" ht="45">
      <c r="A8" s="1203">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3"/>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str">
        <f>"4."&amp;mergeValue(A11) &amp;"."&amp;mergeValue(B11)</f>
        <v>4.1.1</v>
      </c>
      <c r="G11" s="324" t="s">
        <v>593</v>
      </c>
      <c r="H11" s="317" t="str">
        <f>IF(region_name="","",region_name)</f>
        <v>Нижегородская область</v>
      </c>
      <c r="I11" s="196" t="s">
        <v>499</v>
      </c>
      <c r="J11" s="334"/>
      <c r="K11" s="214"/>
      <c r="L11" s="214"/>
      <c r="M11" s="214"/>
      <c r="N11" s="214"/>
      <c r="O11" s="214"/>
      <c r="P11" s="214"/>
      <c r="Q11" s="214"/>
      <c r="R11" s="214"/>
      <c r="S11" s="214"/>
      <c r="T11" s="214"/>
    </row>
    <row r="12" spans="1:20" s="190" customFormat="1" ht="22.5">
      <c r="A12" s="1203"/>
      <c r="B12" s="1203"/>
      <c r="C12" s="120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str">
        <f>"4."&amp;mergeValue(A13) &amp;"."&amp;mergeValue(B13)&amp;"."&amp;mergeValue(C13)&amp;"."&amp;mergeValue(D13)</f>
        <v>4.1.1.1.1</v>
      </c>
      <c r="G13" s="420" t="s">
        <v>498</v>
      </c>
      <c r="H13" s="317"/>
      <c r="I13" s="1204" t="s">
        <v>592</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594</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900-000000000000}">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1" t="s">
        <v>632</v>
      </c>
      <c r="M5" s="1231"/>
      <c r="N5" s="1231"/>
      <c r="O5" s="1231"/>
      <c r="P5" s="1231"/>
      <c r="Q5" s="1231"/>
      <c r="R5" s="1231"/>
      <c r="S5" s="1231"/>
      <c r="T5" s="1231"/>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8" t="str">
        <f>IF(NameOrPr_ch="",IF(NameOrPr="","",NameOrPr),NameOrPr_ch)</f>
        <v>РСТ Нижегородской области</v>
      </c>
      <c r="P7" s="1208"/>
      <c r="Q7" s="1208"/>
      <c r="R7" s="1208"/>
      <c r="S7" s="1208"/>
      <c r="T7" s="1208"/>
      <c r="U7" s="584"/>
      <c r="V7" s="584"/>
      <c r="W7" s="521"/>
      <c r="X7" s="592"/>
      <c r="Y7" s="592"/>
      <c r="Z7" s="592"/>
      <c r="AA7" s="592"/>
      <c r="AB7" s="592"/>
      <c r="AC7" s="592"/>
    </row>
    <row r="8" spans="1:29" s="572" customFormat="1" ht="18.75">
      <c r="A8" s="592"/>
      <c r="B8" s="592"/>
      <c r="C8" s="592"/>
      <c r="D8" s="592"/>
      <c r="E8" s="592"/>
      <c r="F8" s="592"/>
      <c r="G8" s="592"/>
      <c r="H8" s="592"/>
      <c r="L8" s="501"/>
      <c r="M8" s="619" t="s">
        <v>597</v>
      </c>
      <c r="N8" s="668"/>
      <c r="O8" s="1208" t="str">
        <f>IF(datePr_ch="",IF(datePr="","",datePr),datePr_ch)</f>
        <v>25.11.2021</v>
      </c>
      <c r="P8" s="1208"/>
      <c r="Q8" s="1208"/>
      <c r="R8" s="1208"/>
      <c r="S8" s="1208"/>
      <c r="T8" s="1208"/>
      <c r="U8" s="584"/>
      <c r="V8" s="584"/>
      <c r="W8" s="521"/>
      <c r="X8" s="592"/>
      <c r="Y8" s="592"/>
      <c r="Z8" s="592"/>
      <c r="AA8" s="592"/>
      <c r="AB8" s="592"/>
      <c r="AC8" s="592"/>
    </row>
    <row r="9" spans="1:29" s="572" customFormat="1" ht="18.75">
      <c r="A9" s="592"/>
      <c r="B9" s="592"/>
      <c r="C9" s="592"/>
      <c r="D9" s="592"/>
      <c r="E9" s="592"/>
      <c r="F9" s="592"/>
      <c r="G9" s="592"/>
      <c r="H9" s="592"/>
      <c r="L9" s="554"/>
      <c r="M9" s="619" t="s">
        <v>596</v>
      </c>
      <c r="N9" s="668"/>
      <c r="O9" s="1208" t="str">
        <f>IF(numberPr_ch="",IF(numberPr="","",numberPr),numberPr_ch)</f>
        <v>48/26</v>
      </c>
      <c r="P9" s="1208"/>
      <c r="Q9" s="1208"/>
      <c r="R9" s="1208"/>
      <c r="S9" s="1208"/>
      <c r="T9" s="1208"/>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8" t="str">
        <f>IF(IstPub_ch="",IF(IstPub="","",IstPub),IstPub_ch)</f>
        <v>https://rstno.government-nnov.ru/documents/other/14912/</v>
      </c>
      <c r="P10" s="1208"/>
      <c r="Q10" s="1208"/>
      <c r="R10" s="1208"/>
      <c r="S10" s="1208"/>
      <c r="T10" s="1208"/>
      <c r="U10" s="584"/>
      <c r="V10" s="584"/>
      <c r="W10" s="521"/>
      <c r="X10" s="592"/>
      <c r="Y10" s="592"/>
      <c r="Z10" s="592"/>
      <c r="AA10" s="592"/>
      <c r="AB10" s="592"/>
      <c r="AC10" s="592"/>
    </row>
    <row r="11" spans="1:29"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c r="AC11" s="592"/>
    </row>
    <row r="12" spans="1:29">
      <c r="J12" s="531"/>
      <c r="K12" s="531"/>
      <c r="L12" s="526"/>
      <c r="M12" s="526"/>
      <c r="N12" s="504"/>
      <c r="O12" s="1209"/>
      <c r="P12" s="1209"/>
      <c r="Q12" s="1209"/>
      <c r="R12" s="1209"/>
      <c r="S12" s="1209"/>
      <c r="T12" s="1209"/>
      <c r="U12" s="1209"/>
    </row>
    <row r="13" spans="1:29">
      <c r="J13" s="531"/>
      <c r="K13" s="531"/>
      <c r="L13" s="1153" t="s">
        <v>454</v>
      </c>
      <c r="M13" s="1153"/>
      <c r="N13" s="1153"/>
      <c r="O13" s="1153"/>
      <c r="P13" s="1153"/>
      <c r="Q13" s="1153"/>
      <c r="R13" s="1153"/>
      <c r="S13" s="1153"/>
      <c r="T13" s="1153"/>
      <c r="U13" s="1153"/>
      <c r="V13" s="1153"/>
      <c r="W13" s="1153" t="s">
        <v>455</v>
      </c>
    </row>
    <row r="14" spans="1:29" ht="14.25" customHeight="1">
      <c r="J14" s="531"/>
      <c r="K14" s="531"/>
      <c r="L14" s="1215" t="s">
        <v>92</v>
      </c>
      <c r="M14" s="1215" t="s">
        <v>640</v>
      </c>
      <c r="N14" s="663"/>
      <c r="O14" s="1216" t="s">
        <v>642</v>
      </c>
      <c r="P14" s="1217"/>
      <c r="Q14" s="1217"/>
      <c r="R14" s="1217"/>
      <c r="S14" s="1217"/>
      <c r="T14" s="1218"/>
      <c r="U14" s="1226" t="s">
        <v>341</v>
      </c>
      <c r="V14" s="1212" t="s">
        <v>275</v>
      </c>
      <c r="W14" s="1153"/>
    </row>
    <row r="15" spans="1:29" ht="14.25" customHeight="1">
      <c r="J15" s="531"/>
      <c r="K15" s="531"/>
      <c r="L15" s="1215"/>
      <c r="M15" s="1215"/>
      <c r="N15" s="664"/>
      <c r="O15" s="1221" t="s">
        <v>606</v>
      </c>
      <c r="P15" s="1219" t="s">
        <v>271</v>
      </c>
      <c r="Q15" s="1220"/>
      <c r="R15" s="1223" t="s">
        <v>655</v>
      </c>
      <c r="S15" s="1224"/>
      <c r="T15" s="1225"/>
      <c r="U15" s="1227"/>
      <c r="V15" s="1213"/>
      <c r="W15" s="1153"/>
    </row>
    <row r="16" spans="1:29" ht="33.75" customHeight="1">
      <c r="J16" s="531"/>
      <c r="K16" s="531"/>
      <c r="L16" s="1215"/>
      <c r="M16" s="1215"/>
      <c r="N16" s="665"/>
      <c r="O16" s="1222"/>
      <c r="P16" s="537" t="s">
        <v>607</v>
      </c>
      <c r="Q16" s="537" t="s">
        <v>6</v>
      </c>
      <c r="R16" s="538" t="s">
        <v>274</v>
      </c>
      <c r="S16" s="1210" t="s">
        <v>273</v>
      </c>
      <c r="T16" s="1211"/>
      <c r="U16" s="1228"/>
      <c r="V16" s="1214"/>
      <c r="W16" s="1153"/>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9" ht="22.5">
      <c r="A18" s="1234">
        <v>1</v>
      </c>
      <c r="B18" s="867"/>
      <c r="C18" s="867"/>
      <c r="D18" s="867"/>
      <c r="E18" s="868"/>
      <c r="F18" s="869"/>
      <c r="G18" s="869"/>
      <c r="H18" s="869"/>
      <c r="I18" s="870"/>
      <c r="J18" s="865"/>
      <c r="K18" s="872"/>
      <c r="L18" s="595">
        <f>mergeValue(A18)</f>
        <v>1</v>
      </c>
      <c r="M18" s="643" t="s">
        <v>20</v>
      </c>
      <c r="N18" s="648"/>
      <c r="O18" s="1235"/>
      <c r="P18" s="1235"/>
      <c r="Q18" s="1235"/>
      <c r="R18" s="1235"/>
      <c r="S18" s="1235"/>
      <c r="T18" s="1235"/>
      <c r="U18" s="1235"/>
      <c r="V18" s="1235"/>
      <c r="W18" s="632" t="s">
        <v>476</v>
      </c>
      <c r="Y18" s="591"/>
      <c r="Z18" s="591" t="str">
        <f t="shared" ref="Z18:Z31" si="0">IF(M18="","",M18 )</f>
        <v>Наименование тарифа</v>
      </c>
      <c r="AA18" s="591"/>
      <c r="AB18" s="591"/>
      <c r="AC18" s="591"/>
    </row>
    <row r="19" spans="1:29" ht="22.5">
      <c r="A19" s="1234"/>
      <c r="B19" s="1234">
        <v>1</v>
      </c>
      <c r="C19" s="867"/>
      <c r="D19" s="867"/>
      <c r="E19" s="869"/>
      <c r="F19" s="869"/>
      <c r="G19" s="869"/>
      <c r="H19" s="869"/>
      <c r="I19" s="864"/>
      <c r="J19" s="863"/>
      <c r="K19" s="866"/>
      <c r="L19" s="595" t="str">
        <f>mergeValue(A19) &amp;"."&amp; mergeValue(B19)</f>
        <v>1.1</v>
      </c>
      <c r="M19" s="548" t="s">
        <v>16</v>
      </c>
      <c r="N19" s="648"/>
      <c r="O19" s="1235"/>
      <c r="P19" s="1235"/>
      <c r="Q19" s="1235"/>
      <c r="R19" s="1235"/>
      <c r="S19" s="1235"/>
      <c r="T19" s="1235"/>
      <c r="U19" s="1235"/>
      <c r="V19" s="1235"/>
      <c r="W19" s="632" t="s">
        <v>477</v>
      </c>
      <c r="Y19" s="591"/>
      <c r="Z19" s="591" t="str">
        <f t="shared" si="0"/>
        <v>Территория действия тарифа</v>
      </c>
      <c r="AA19" s="591"/>
      <c r="AB19" s="591"/>
      <c r="AC19" s="591"/>
    </row>
    <row r="20" spans="1:29" ht="22.5">
      <c r="A20" s="1234"/>
      <c r="B20" s="1234"/>
      <c r="C20" s="1234">
        <v>1</v>
      </c>
      <c r="D20" s="867"/>
      <c r="E20" s="869"/>
      <c r="F20" s="869"/>
      <c r="G20" s="869"/>
      <c r="H20" s="869"/>
      <c r="I20" s="871"/>
      <c r="J20" s="863"/>
      <c r="K20" s="866"/>
      <c r="L20" s="595" t="str">
        <f>mergeValue(A20) &amp;"."&amp; mergeValue(B20)&amp;"."&amp; mergeValue(C20)</f>
        <v>1.1.1</v>
      </c>
      <c r="M20" s="549" t="s">
        <v>7</v>
      </c>
      <c r="N20" s="648"/>
      <c r="O20" s="1235"/>
      <c r="P20" s="1235"/>
      <c r="Q20" s="1235"/>
      <c r="R20" s="1235"/>
      <c r="S20" s="1235"/>
      <c r="T20" s="1235"/>
      <c r="U20" s="1235"/>
      <c r="V20" s="1235"/>
      <c r="W20" s="632" t="s">
        <v>634</v>
      </c>
      <c r="Y20" s="591"/>
      <c r="Z20" s="591" t="str">
        <f t="shared" si="0"/>
        <v xml:space="preserve">Наименование системы теплоснабжения </v>
      </c>
      <c r="AA20" s="591"/>
      <c r="AB20" s="591"/>
      <c r="AC20" s="591"/>
    </row>
    <row r="21" spans="1:29" ht="22.5">
      <c r="A21" s="1234"/>
      <c r="B21" s="1234"/>
      <c r="C21" s="1234"/>
      <c r="D21" s="1234">
        <v>1</v>
      </c>
      <c r="E21" s="869"/>
      <c r="F21" s="869"/>
      <c r="G21" s="869"/>
      <c r="H21" s="869"/>
      <c r="I21" s="871"/>
      <c r="J21" s="863"/>
      <c r="K21" s="866"/>
      <c r="L21" s="595" t="str">
        <f>mergeValue(A21) &amp;"."&amp; mergeValue(B21)&amp;"."&amp; mergeValue(C21)&amp;"."&amp; mergeValue(D21)</f>
        <v>1.1.1.1</v>
      </c>
      <c r="M21" s="550" t="s">
        <v>22</v>
      </c>
      <c r="N21" s="648"/>
      <c r="O21" s="1235"/>
      <c r="P21" s="1235"/>
      <c r="Q21" s="1235"/>
      <c r="R21" s="1235"/>
      <c r="S21" s="1235"/>
      <c r="T21" s="1235"/>
      <c r="U21" s="1235"/>
      <c r="V21" s="1235"/>
      <c r="W21" s="632" t="s">
        <v>635</v>
      </c>
      <c r="Y21" s="591"/>
      <c r="Z21" s="591" t="str">
        <f t="shared" si="0"/>
        <v xml:space="preserve">Источник тепловой энергии  </v>
      </c>
      <c r="AA21" s="591"/>
      <c r="AB21" s="591"/>
      <c r="AC21" s="591"/>
    </row>
    <row r="22" spans="1:29" ht="101.25">
      <c r="A22" s="1234"/>
      <c r="B22" s="1234"/>
      <c r="C22" s="1234"/>
      <c r="D22" s="1234"/>
      <c r="E22" s="1234">
        <v>1</v>
      </c>
      <c r="F22" s="869"/>
      <c r="G22" s="869"/>
      <c r="H22" s="867">
        <v>1</v>
      </c>
      <c r="I22" s="1234">
        <v>1</v>
      </c>
      <c r="J22" s="869"/>
      <c r="K22" s="874"/>
      <c r="L22" s="595" t="str">
        <f>mergeValue(A22) &amp;"."&amp; mergeValue(B22)&amp;"."&amp; mergeValue(C22)&amp;"."&amp; mergeValue(D22)&amp;"."&amp; mergeValue(E22)</f>
        <v>1.1.1.1.1</v>
      </c>
      <c r="M22" s="556" t="s">
        <v>9</v>
      </c>
      <c r="N22" s="648"/>
      <c r="O22" s="1236"/>
      <c r="P22" s="1236"/>
      <c r="Q22" s="1236"/>
      <c r="R22" s="1236"/>
      <c r="S22" s="1236"/>
      <c r="T22" s="1236"/>
      <c r="U22" s="1236"/>
      <c r="V22" s="1236"/>
      <c r="W22" s="632" t="s">
        <v>639</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4"/>
      <c r="B23" s="1234"/>
      <c r="C23" s="1234"/>
      <c r="D23" s="1234"/>
      <c r="E23" s="1234"/>
      <c r="F23" s="1234">
        <v>1</v>
      </c>
      <c r="G23" s="867"/>
      <c r="H23" s="867"/>
      <c r="I23" s="1234"/>
      <c r="J23" s="1234">
        <v>1</v>
      </c>
      <c r="K23" s="875"/>
      <c r="L23" s="595" t="str">
        <f>mergeValue(A23) &amp;"."&amp; mergeValue(B23)&amp;"."&amp; mergeValue(C23)&amp;"."&amp; mergeValue(D23)&amp;"."&amp; mergeValue(E23)&amp;"."&amp; mergeValue(F23)</f>
        <v>1.1.1.1.1.1</v>
      </c>
      <c r="M23" s="557" t="s">
        <v>10</v>
      </c>
      <c r="N23" s="648"/>
      <c r="O23" s="1237"/>
      <c r="P23" s="1238"/>
      <c r="Q23" s="1238"/>
      <c r="R23" s="1238"/>
      <c r="S23" s="1238"/>
      <c r="T23" s="1238"/>
      <c r="U23" s="1238"/>
      <c r="V23" s="1239"/>
      <c r="W23" s="632" t="s">
        <v>637</v>
      </c>
      <c r="Y23" s="591"/>
      <c r="Z23" s="591" t="str">
        <f t="shared" si="0"/>
        <v>Группа потребителей</v>
      </c>
      <c r="AA23" s="591"/>
      <c r="AB23" s="591"/>
      <c r="AC23" s="591"/>
    </row>
    <row r="24" spans="1:29" ht="189" customHeight="1">
      <c r="A24" s="1234"/>
      <c r="B24" s="1234"/>
      <c r="C24" s="1234"/>
      <c r="D24" s="1234"/>
      <c r="E24" s="1234"/>
      <c r="F24" s="1234"/>
      <c r="G24" s="867">
        <v>1</v>
      </c>
      <c r="H24" s="867"/>
      <c r="I24" s="1234"/>
      <c r="J24" s="1234"/>
      <c r="K24" s="875">
        <v>1</v>
      </c>
      <c r="L24" s="595" t="str">
        <f>mergeValue(A24) &amp;"."&amp; mergeValue(B24)&amp;"."&amp; mergeValue(C24)&amp;"."&amp; mergeValue(D24)&amp;"."&amp; mergeValue(E24)&amp;"."&amp; mergeValue(F24)&amp;"."&amp; mergeValue(G24)</f>
        <v>1.1.1.1.1.1.1</v>
      </c>
      <c r="M24" s="1071"/>
      <c r="N24" s="648"/>
      <c r="O24" s="564"/>
      <c r="P24" s="564"/>
      <c r="Q24" s="1096"/>
      <c r="R24" s="1229"/>
      <c r="S24" s="1230" t="s">
        <v>84</v>
      </c>
      <c r="T24" s="1229"/>
      <c r="U24" s="1230" t="s">
        <v>85</v>
      </c>
      <c r="V24" s="564"/>
      <c r="W24" s="1205" t="s">
        <v>656</v>
      </c>
      <c r="X24" s="587" t="str">
        <f>strCheckDate(O25:V25)</f>
        <v/>
      </c>
      <c r="Y24" s="591"/>
      <c r="Z24" s="591" t="str">
        <f t="shared" si="0"/>
        <v/>
      </c>
      <c r="AA24" s="591"/>
      <c r="AB24" s="591"/>
      <c r="AC24" s="591"/>
    </row>
    <row r="25" spans="1:29" ht="11.25" hidden="1" customHeight="1">
      <c r="A25" s="1234"/>
      <c r="B25" s="1234"/>
      <c r="C25" s="1234"/>
      <c r="D25" s="1234"/>
      <c r="E25" s="1234"/>
      <c r="F25" s="1234"/>
      <c r="G25" s="867"/>
      <c r="H25" s="867"/>
      <c r="I25" s="1234"/>
      <c r="J25" s="1234"/>
      <c r="K25" s="875"/>
      <c r="L25" s="602"/>
      <c r="M25" s="648"/>
      <c r="N25" s="648"/>
      <c r="O25" s="564"/>
      <c r="P25" s="564"/>
      <c r="Q25" s="586" t="str">
        <f>R24 &amp; "-" &amp; T24</f>
        <v>-</v>
      </c>
      <c r="R25" s="1229"/>
      <c r="S25" s="1230"/>
      <c r="T25" s="1229"/>
      <c r="U25" s="1230"/>
      <c r="V25" s="564"/>
      <c r="W25" s="1206"/>
      <c r="Y25" s="591"/>
      <c r="Z25" s="591" t="str">
        <f t="shared" si="0"/>
        <v/>
      </c>
      <c r="AA25" s="591"/>
      <c r="AB25" s="591"/>
      <c r="AC25" s="591"/>
    </row>
    <row r="26" spans="1:29" ht="15" customHeight="1">
      <c r="A26" s="1234"/>
      <c r="B26" s="1234"/>
      <c r="C26" s="1234"/>
      <c r="D26" s="1234"/>
      <c r="E26" s="1234"/>
      <c r="F26" s="1234"/>
      <c r="G26" s="869"/>
      <c r="H26" s="867"/>
      <c r="I26" s="1234"/>
      <c r="J26" s="1234"/>
      <c r="K26" s="874"/>
      <c r="L26" s="540"/>
      <c r="M26" s="559" t="s">
        <v>25</v>
      </c>
      <c r="N26" s="566"/>
      <c r="O26" s="566"/>
      <c r="P26" s="566"/>
      <c r="Q26" s="566"/>
      <c r="R26" s="566"/>
      <c r="S26" s="566"/>
      <c r="T26" s="566"/>
      <c r="U26" s="566"/>
      <c r="V26" s="562"/>
      <c r="W26" s="1207"/>
      <c r="Y26" s="591"/>
      <c r="Z26" s="591" t="str">
        <f t="shared" si="0"/>
        <v>Добавить вид теплоносителя (параметры теплоносителя)</v>
      </c>
      <c r="AA26" s="591"/>
      <c r="AB26" s="591"/>
      <c r="AC26" s="591"/>
    </row>
    <row r="27" spans="1:29" ht="15" customHeight="1">
      <c r="A27" s="1234"/>
      <c r="B27" s="1234"/>
      <c r="C27" s="1234"/>
      <c r="D27" s="1234"/>
      <c r="E27" s="1234"/>
      <c r="F27" s="869"/>
      <c r="G27" s="869"/>
      <c r="H27" s="867"/>
      <c r="I27" s="1234"/>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4"/>
      <c r="B28" s="1234"/>
      <c r="C28" s="1234"/>
      <c r="D28" s="1234"/>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4"/>
      <c r="B29" s="1234"/>
      <c r="C29" s="1234"/>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4"/>
      <c r="B30" s="1234"/>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4"/>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A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xr:uid="{00000000-0002-0000-0A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A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xr:uid="{00000000-0002-0000-0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xr:uid="{00000000-0002-0000-0A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xr:uid="{00000000-0002-0000-0A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A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A00-000007000000}"/>
    <dataValidation type="list" allowBlank="1" showInputMessage="1" showErrorMessage="1" errorTitle="Ошибка" error="Выберите значение из списка" prompt="Выберите значение из списка" sqref="O23" xr:uid="{00000000-0002-0000-0A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9" t="s">
        <v>491</v>
      </c>
      <c r="G2" s="1200"/>
      <c r="H2" s="1201"/>
      <c r="I2" s="808"/>
    </row>
    <row r="3" spans="1:20" ht="3" customHeight="1"/>
    <row r="4" spans="1:20" s="1009" customFormat="1" ht="11.25">
      <c r="A4" s="1015"/>
      <c r="B4" s="1015"/>
      <c r="C4" s="1015"/>
      <c r="D4" s="1015"/>
      <c r="F4" s="1153" t="s">
        <v>454</v>
      </c>
      <c r="G4" s="1153"/>
      <c r="H4" s="1153"/>
      <c r="I4" s="120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20.12.2021</v>
      </c>
      <c r="I7" s="818" t="s">
        <v>493</v>
      </c>
      <c r="J7" s="617"/>
      <c r="K7" s="1015"/>
      <c r="L7" s="1015"/>
      <c r="M7" s="1015"/>
      <c r="N7" s="1015"/>
      <c r="O7" s="1015"/>
      <c r="P7" s="1015"/>
      <c r="Q7" s="1015"/>
      <c r="R7" s="1015"/>
      <c r="S7" s="1015"/>
      <c r="T7" s="1015"/>
    </row>
    <row r="8" spans="1:20" s="1009" customFormat="1" ht="45">
      <c r="A8" s="1203">
        <v>1</v>
      </c>
      <c r="B8" s="1015"/>
      <c r="C8" s="1015"/>
      <c r="D8" s="1015"/>
      <c r="F8" s="1031" t="str">
        <f>"2." &amp;mergeValue(A8)</f>
        <v>2.1</v>
      </c>
      <c r="G8" s="817" t="s">
        <v>494</v>
      </c>
      <c r="H8" s="102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3"/>
      <c r="B9" s="1015"/>
      <c r="C9" s="1015"/>
      <c r="D9" s="1015"/>
      <c r="F9" s="1031" t="str">
        <f>"3." &amp;mergeValue(A9)</f>
        <v>3.1</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3"/>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3"/>
      <c r="B11" s="1203">
        <v>1</v>
      </c>
      <c r="C11" s="1025"/>
      <c r="D11" s="1025"/>
      <c r="F11" s="1031" t="str">
        <f>"4."&amp;mergeValue(A11) &amp;"."&amp;mergeValue(B11)</f>
        <v>4.1.1</v>
      </c>
      <c r="G11" s="832" t="s">
        <v>593</v>
      </c>
      <c r="H11" s="1029" t="str">
        <f>IF(region_name="","",region_name)</f>
        <v>Нижегородская область</v>
      </c>
      <c r="I11" s="818" t="s">
        <v>499</v>
      </c>
      <c r="J11" s="617"/>
      <c r="K11" s="1015"/>
      <c r="L11" s="1015"/>
      <c r="M11" s="1015"/>
      <c r="N11" s="1015"/>
      <c r="O11" s="1015"/>
      <c r="P11" s="1015"/>
      <c r="Q11" s="1015"/>
      <c r="R11" s="1015"/>
      <c r="S11" s="1015"/>
      <c r="T11" s="1015"/>
    </row>
    <row r="12" spans="1:20" s="1009" customFormat="1" ht="22.5">
      <c r="A12" s="1203"/>
      <c r="B12" s="1203"/>
      <c r="C12" s="1203">
        <v>1</v>
      </c>
      <c r="D12" s="1025"/>
      <c r="F12" s="1031" t="str">
        <f>"4."&amp;mergeValue(A12) &amp;"."&amp;mergeValue(B12)&amp;"."&amp;mergeValue(C12)</f>
        <v>4.1.1.1</v>
      </c>
      <c r="G12" s="819" t="s">
        <v>497</v>
      </c>
      <c r="H12" s="1029" t="str">
        <f>IF(Территории!H13="","","" &amp; Территории!H13 &amp; "")</f>
        <v>Кстовский муниципальный район</v>
      </c>
      <c r="I12" s="818" t="s">
        <v>500</v>
      </c>
      <c r="J12" s="617"/>
      <c r="K12" s="1015"/>
      <c r="L12" s="1015"/>
      <c r="M12" s="1015"/>
      <c r="N12" s="1015"/>
      <c r="O12" s="1015"/>
      <c r="P12" s="1015"/>
      <c r="Q12" s="1015"/>
      <c r="R12" s="1015"/>
      <c r="S12" s="1015"/>
      <c r="T12" s="1015"/>
    </row>
    <row r="13" spans="1:20" s="1009" customFormat="1" ht="56.25">
      <c r="A13" s="1203"/>
      <c r="B13" s="1203"/>
      <c r="C13" s="1203"/>
      <c r="D13" s="1025">
        <v>1</v>
      </c>
      <c r="F13" s="1031" t="str">
        <f>"4."&amp;mergeValue(A13) &amp;"."&amp;mergeValue(B13)&amp;"."&amp;mergeValue(C13)&amp;"."&amp;mergeValue(D13)</f>
        <v>4.1.1.1.1</v>
      </c>
      <c r="G13" s="820" t="s">
        <v>498</v>
      </c>
      <c r="H13" s="1029" t="str">
        <f>IF(Территории!R14="","","" &amp; Территории!R14 &amp; "")</f>
        <v>Афонинский сельсовет (22637404)</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8" t="s">
        <v>594</v>
      </c>
      <c r="H15" s="1198"/>
      <c r="I15" s="985"/>
      <c r="J15" s="775"/>
      <c r="K15" s="775"/>
      <c r="L15" s="775"/>
      <c r="M15" s="775"/>
      <c r="N15" s="775"/>
      <c r="O15" s="775"/>
      <c r="P15" s="775"/>
      <c r="Q15" s="775"/>
      <c r="R15" s="775"/>
      <c r="S15" s="775"/>
      <c r="T15" s="775"/>
    </row>
  </sheetData>
  <sheetProtection algorithmName="SHA-512" hashValue="fmFzoDJS/JakmXn68gXHPOS6G2c50VTLB0DQvhV07cLD/pR1b80dEsq/UeN6fBFrNvV9NI1hGVSVtMCZ3bGuUA==" saltValue="jkufylUdpkIvF0oUKuGCw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B00-000000000000}">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6_13">
    <tabColor rgb="FFEAEBEE"/>
    <pageSetUpPr fitToPage="1"/>
  </sheetPr>
  <dimension ref="A1:CU30"/>
  <sheetViews>
    <sheetView showGridLines="0" tabSelected="1" topLeftCell="I4" zoomScaleNormal="100" workbookViewId="0">
      <selection activeCell="BZ24" sqref="BZ24"/>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29.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29.71093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29.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29.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29.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customWidth="1"/>
    <col min="57" max="57" width="29.7109375" style="1063" customWidth="1"/>
    <col min="58" max="59" width="23.7109375" style="1063" hidden="1" customWidth="1"/>
    <col min="60" max="60" width="11.7109375" style="1063" customWidth="1"/>
    <col min="61" max="61" width="3.7109375" style="1063" customWidth="1"/>
    <col min="62" max="62" width="11.7109375" style="1063" customWidth="1"/>
    <col min="63" max="63" width="8.5703125" style="1063" customWidth="1"/>
    <col min="64" max="64" width="29.7109375" style="1063" customWidth="1"/>
    <col min="65" max="66" width="23.7109375" style="1063" hidden="1" customWidth="1"/>
    <col min="67" max="67" width="11.7109375" style="1063" customWidth="1"/>
    <col min="68" max="68" width="3.7109375" style="1063" customWidth="1"/>
    <col min="69" max="69" width="11.7109375" style="1063" customWidth="1"/>
    <col min="70" max="70" width="8.5703125" style="1063" customWidth="1"/>
    <col min="71" max="71" width="29.7109375" style="1063" customWidth="1"/>
    <col min="72" max="73" width="23.7109375" style="1063" hidden="1" customWidth="1"/>
    <col min="74" max="74" width="11.7109375" style="1063" customWidth="1"/>
    <col min="75" max="75" width="3.7109375" style="1063" customWidth="1"/>
    <col min="76" max="76" width="11.7109375" style="1063" customWidth="1"/>
    <col min="77" max="77" width="8.5703125" style="1063" customWidth="1"/>
    <col min="78" max="78" width="29.7109375" style="1063" customWidth="1"/>
    <col min="79" max="80" width="23.7109375" style="1063" hidden="1" customWidth="1"/>
    <col min="81" max="81" width="11.7109375" style="1063" customWidth="1"/>
    <col min="82" max="82" width="3.7109375" style="1063" customWidth="1"/>
    <col min="83" max="83" width="11.7109375" style="1063" customWidth="1"/>
    <col min="84" max="84" width="8.5703125" style="1063" hidden="1" customWidth="1"/>
    <col min="85" max="85" width="4.7109375" style="992" customWidth="1"/>
    <col min="86" max="86" width="115.7109375" style="992" customWidth="1"/>
    <col min="87" max="88" width="10.5703125" style="1010"/>
    <col min="89" max="89" width="11.140625" style="1010" customWidth="1"/>
    <col min="90" max="97" width="10.5703125" style="1010"/>
    <col min="98" max="319" width="10.5703125" style="992"/>
    <col min="320" max="327" width="0" style="992" hidden="1" customWidth="1"/>
    <col min="328" max="328" width="3.7109375" style="992" customWidth="1"/>
    <col min="329" max="329" width="3.85546875" style="992" customWidth="1"/>
    <col min="330" max="330" width="3.7109375" style="992" customWidth="1"/>
    <col min="331" max="331" width="12.7109375" style="992" customWidth="1"/>
    <col min="332" max="332" width="52.7109375" style="992" customWidth="1"/>
    <col min="333" max="336" width="0" style="992" hidden="1" customWidth="1"/>
    <col min="337" max="337" width="12.28515625" style="992" customWidth="1"/>
    <col min="338" max="338" width="6.42578125" style="992" customWidth="1"/>
    <col min="339" max="339" width="12.28515625" style="992" customWidth="1"/>
    <col min="340" max="340" width="0" style="992" hidden="1" customWidth="1"/>
    <col min="341" max="341" width="3.7109375" style="992" customWidth="1"/>
    <col min="342" max="342" width="11.140625" style="992" bestFit="1" customWidth="1"/>
    <col min="343" max="344" width="10.5703125" style="992"/>
    <col min="345" max="345" width="11.140625" style="992" customWidth="1"/>
    <col min="346" max="575" width="10.5703125" style="992"/>
    <col min="576" max="583" width="0" style="992" hidden="1" customWidth="1"/>
    <col min="584" max="584" width="3.7109375" style="992" customWidth="1"/>
    <col min="585" max="585" width="3.85546875" style="992" customWidth="1"/>
    <col min="586" max="586" width="3.7109375" style="992" customWidth="1"/>
    <col min="587" max="587" width="12.7109375" style="992" customWidth="1"/>
    <col min="588" max="588" width="52.7109375" style="992" customWidth="1"/>
    <col min="589" max="592" width="0" style="992" hidden="1" customWidth="1"/>
    <col min="593" max="593" width="12.28515625" style="992" customWidth="1"/>
    <col min="594" max="594" width="6.42578125" style="992" customWidth="1"/>
    <col min="595" max="595" width="12.28515625" style="992" customWidth="1"/>
    <col min="596" max="596" width="0" style="992" hidden="1" customWidth="1"/>
    <col min="597" max="597" width="3.7109375" style="992" customWidth="1"/>
    <col min="598" max="598" width="11.140625" style="992" bestFit="1" customWidth="1"/>
    <col min="599" max="600" width="10.5703125" style="992"/>
    <col min="601" max="601" width="11.140625" style="992" customWidth="1"/>
    <col min="602" max="831" width="10.5703125" style="992"/>
    <col min="832" max="839" width="0" style="992" hidden="1" customWidth="1"/>
    <col min="840" max="840" width="3.7109375" style="992" customWidth="1"/>
    <col min="841" max="841" width="3.85546875" style="992" customWidth="1"/>
    <col min="842" max="842" width="3.7109375" style="992" customWidth="1"/>
    <col min="843" max="843" width="12.7109375" style="992" customWidth="1"/>
    <col min="844" max="844" width="52.7109375" style="992" customWidth="1"/>
    <col min="845" max="848" width="0" style="992" hidden="1" customWidth="1"/>
    <col min="849" max="849" width="12.28515625" style="992" customWidth="1"/>
    <col min="850" max="850" width="6.42578125" style="992" customWidth="1"/>
    <col min="851" max="851" width="12.28515625" style="992" customWidth="1"/>
    <col min="852" max="852" width="0" style="992" hidden="1" customWidth="1"/>
    <col min="853" max="853" width="3.7109375" style="992" customWidth="1"/>
    <col min="854" max="854" width="11.140625" style="992" bestFit="1" customWidth="1"/>
    <col min="855" max="856" width="10.5703125" style="992"/>
    <col min="857" max="857" width="11.140625" style="992" customWidth="1"/>
    <col min="858" max="1087" width="10.5703125" style="992"/>
    <col min="1088" max="1095" width="0" style="992" hidden="1" customWidth="1"/>
    <col min="1096" max="1096" width="3.7109375" style="992" customWidth="1"/>
    <col min="1097" max="1097" width="3.85546875" style="992" customWidth="1"/>
    <col min="1098" max="1098" width="3.7109375" style="992" customWidth="1"/>
    <col min="1099" max="1099" width="12.7109375" style="992" customWidth="1"/>
    <col min="1100" max="1100" width="52.7109375" style="992" customWidth="1"/>
    <col min="1101" max="1104" width="0" style="992" hidden="1" customWidth="1"/>
    <col min="1105" max="1105" width="12.28515625" style="992" customWidth="1"/>
    <col min="1106" max="1106" width="6.42578125" style="992" customWidth="1"/>
    <col min="1107" max="1107" width="12.28515625" style="992" customWidth="1"/>
    <col min="1108" max="1108" width="0" style="992" hidden="1" customWidth="1"/>
    <col min="1109" max="1109" width="3.7109375" style="992" customWidth="1"/>
    <col min="1110" max="1110" width="11.140625" style="992" bestFit="1" customWidth="1"/>
    <col min="1111" max="1112" width="10.5703125" style="992"/>
    <col min="1113" max="1113" width="11.140625" style="992" customWidth="1"/>
    <col min="1114" max="1343" width="10.5703125" style="992"/>
    <col min="1344" max="1351" width="0" style="992" hidden="1" customWidth="1"/>
    <col min="1352" max="1352" width="3.7109375" style="992" customWidth="1"/>
    <col min="1353" max="1353" width="3.85546875" style="992" customWidth="1"/>
    <col min="1354" max="1354" width="3.7109375" style="992" customWidth="1"/>
    <col min="1355" max="1355" width="12.7109375" style="992" customWidth="1"/>
    <col min="1356" max="1356" width="52.7109375" style="992" customWidth="1"/>
    <col min="1357" max="1360" width="0" style="992" hidden="1" customWidth="1"/>
    <col min="1361" max="1361" width="12.28515625" style="992" customWidth="1"/>
    <col min="1362" max="1362" width="6.42578125" style="992" customWidth="1"/>
    <col min="1363" max="1363" width="12.28515625" style="992" customWidth="1"/>
    <col min="1364" max="1364" width="0" style="992" hidden="1" customWidth="1"/>
    <col min="1365" max="1365" width="3.7109375" style="992" customWidth="1"/>
    <col min="1366" max="1366" width="11.140625" style="992" bestFit="1" customWidth="1"/>
    <col min="1367" max="1368" width="10.5703125" style="992"/>
    <col min="1369" max="1369" width="11.140625" style="992" customWidth="1"/>
    <col min="1370" max="1599" width="10.5703125" style="992"/>
    <col min="1600" max="1607" width="0" style="992" hidden="1" customWidth="1"/>
    <col min="1608" max="1608" width="3.7109375" style="992" customWidth="1"/>
    <col min="1609" max="1609" width="3.85546875" style="992" customWidth="1"/>
    <col min="1610" max="1610" width="3.7109375" style="992" customWidth="1"/>
    <col min="1611" max="1611" width="12.7109375" style="992" customWidth="1"/>
    <col min="1612" max="1612" width="52.7109375" style="992" customWidth="1"/>
    <col min="1613" max="1616" width="0" style="992" hidden="1" customWidth="1"/>
    <col min="1617" max="1617" width="12.28515625" style="992" customWidth="1"/>
    <col min="1618" max="1618" width="6.42578125" style="992" customWidth="1"/>
    <col min="1619" max="1619" width="12.28515625" style="992" customWidth="1"/>
    <col min="1620" max="1620" width="0" style="992" hidden="1" customWidth="1"/>
    <col min="1621" max="1621" width="3.7109375" style="992" customWidth="1"/>
    <col min="1622" max="1622" width="11.140625" style="992" bestFit="1" customWidth="1"/>
    <col min="1623" max="1624" width="10.5703125" style="992"/>
    <col min="1625" max="1625" width="11.140625" style="992" customWidth="1"/>
    <col min="1626" max="1855" width="10.5703125" style="992"/>
    <col min="1856" max="1863" width="0" style="992" hidden="1" customWidth="1"/>
    <col min="1864" max="1864" width="3.7109375" style="992" customWidth="1"/>
    <col min="1865" max="1865" width="3.85546875" style="992" customWidth="1"/>
    <col min="1866" max="1866" width="3.7109375" style="992" customWidth="1"/>
    <col min="1867" max="1867" width="12.7109375" style="992" customWidth="1"/>
    <col min="1868" max="1868" width="52.7109375" style="992" customWidth="1"/>
    <col min="1869" max="1872" width="0" style="992" hidden="1" customWidth="1"/>
    <col min="1873" max="1873" width="12.28515625" style="992" customWidth="1"/>
    <col min="1874" max="1874" width="6.42578125" style="992" customWidth="1"/>
    <col min="1875" max="1875" width="12.28515625" style="992" customWidth="1"/>
    <col min="1876" max="1876" width="0" style="992" hidden="1" customWidth="1"/>
    <col min="1877" max="1877" width="3.7109375" style="992" customWidth="1"/>
    <col min="1878" max="1878" width="11.140625" style="992" bestFit="1" customWidth="1"/>
    <col min="1879" max="1880" width="10.5703125" style="992"/>
    <col min="1881" max="1881" width="11.140625" style="992" customWidth="1"/>
    <col min="1882" max="2111" width="10.5703125" style="992"/>
    <col min="2112" max="2119" width="0" style="992" hidden="1" customWidth="1"/>
    <col min="2120" max="2120" width="3.7109375" style="992" customWidth="1"/>
    <col min="2121" max="2121" width="3.85546875" style="992" customWidth="1"/>
    <col min="2122" max="2122" width="3.7109375" style="992" customWidth="1"/>
    <col min="2123" max="2123" width="12.7109375" style="992" customWidth="1"/>
    <col min="2124" max="2124" width="52.7109375" style="992" customWidth="1"/>
    <col min="2125" max="2128" width="0" style="992" hidden="1" customWidth="1"/>
    <col min="2129" max="2129" width="12.28515625" style="992" customWidth="1"/>
    <col min="2130" max="2130" width="6.42578125" style="992" customWidth="1"/>
    <col min="2131" max="2131" width="12.28515625" style="992" customWidth="1"/>
    <col min="2132" max="2132" width="0" style="992" hidden="1" customWidth="1"/>
    <col min="2133" max="2133" width="3.7109375" style="992" customWidth="1"/>
    <col min="2134" max="2134" width="11.140625" style="992" bestFit="1" customWidth="1"/>
    <col min="2135" max="2136" width="10.5703125" style="992"/>
    <col min="2137" max="2137" width="11.140625" style="992" customWidth="1"/>
    <col min="2138" max="2367" width="10.5703125" style="992"/>
    <col min="2368" max="2375" width="0" style="992" hidden="1" customWidth="1"/>
    <col min="2376" max="2376" width="3.7109375" style="992" customWidth="1"/>
    <col min="2377" max="2377" width="3.85546875" style="992" customWidth="1"/>
    <col min="2378" max="2378" width="3.7109375" style="992" customWidth="1"/>
    <col min="2379" max="2379" width="12.7109375" style="992" customWidth="1"/>
    <col min="2380" max="2380" width="52.7109375" style="992" customWidth="1"/>
    <col min="2381" max="2384" width="0" style="992" hidden="1" customWidth="1"/>
    <col min="2385" max="2385" width="12.28515625" style="992" customWidth="1"/>
    <col min="2386" max="2386" width="6.42578125" style="992" customWidth="1"/>
    <col min="2387" max="2387" width="12.28515625" style="992" customWidth="1"/>
    <col min="2388" max="2388" width="0" style="992" hidden="1" customWidth="1"/>
    <col min="2389" max="2389" width="3.7109375" style="992" customWidth="1"/>
    <col min="2390" max="2390" width="11.140625" style="992" bestFit="1" customWidth="1"/>
    <col min="2391" max="2392" width="10.5703125" style="992"/>
    <col min="2393" max="2393" width="11.140625" style="992" customWidth="1"/>
    <col min="2394" max="2623" width="10.5703125" style="992"/>
    <col min="2624" max="2631" width="0" style="992" hidden="1" customWidth="1"/>
    <col min="2632" max="2632" width="3.7109375" style="992" customWidth="1"/>
    <col min="2633" max="2633" width="3.85546875" style="992" customWidth="1"/>
    <col min="2634" max="2634" width="3.7109375" style="992" customWidth="1"/>
    <col min="2635" max="2635" width="12.7109375" style="992" customWidth="1"/>
    <col min="2636" max="2636" width="52.7109375" style="992" customWidth="1"/>
    <col min="2637" max="2640" width="0" style="992" hidden="1" customWidth="1"/>
    <col min="2641" max="2641" width="12.28515625" style="992" customWidth="1"/>
    <col min="2642" max="2642" width="6.42578125" style="992" customWidth="1"/>
    <col min="2643" max="2643" width="12.28515625" style="992" customWidth="1"/>
    <col min="2644" max="2644" width="0" style="992" hidden="1" customWidth="1"/>
    <col min="2645" max="2645" width="3.7109375" style="992" customWidth="1"/>
    <col min="2646" max="2646" width="11.140625" style="992" bestFit="1" customWidth="1"/>
    <col min="2647" max="2648" width="10.5703125" style="992"/>
    <col min="2649" max="2649" width="11.140625" style="992" customWidth="1"/>
    <col min="2650" max="2879" width="10.5703125" style="992"/>
    <col min="2880" max="2887" width="0" style="992" hidden="1" customWidth="1"/>
    <col min="2888" max="2888" width="3.7109375" style="992" customWidth="1"/>
    <col min="2889" max="2889" width="3.85546875" style="992" customWidth="1"/>
    <col min="2890" max="2890" width="3.7109375" style="992" customWidth="1"/>
    <col min="2891" max="2891" width="12.7109375" style="992" customWidth="1"/>
    <col min="2892" max="2892" width="52.7109375" style="992" customWidth="1"/>
    <col min="2893" max="2896" width="0" style="992" hidden="1" customWidth="1"/>
    <col min="2897" max="2897" width="12.28515625" style="992" customWidth="1"/>
    <col min="2898" max="2898" width="6.42578125" style="992" customWidth="1"/>
    <col min="2899" max="2899" width="12.28515625" style="992" customWidth="1"/>
    <col min="2900" max="2900" width="0" style="992" hidden="1" customWidth="1"/>
    <col min="2901" max="2901" width="3.7109375" style="992" customWidth="1"/>
    <col min="2902" max="2902" width="11.140625" style="992" bestFit="1" customWidth="1"/>
    <col min="2903" max="2904" width="10.5703125" style="992"/>
    <col min="2905" max="2905" width="11.140625" style="992" customWidth="1"/>
    <col min="2906" max="3135" width="10.5703125" style="992"/>
    <col min="3136" max="3143" width="0" style="992" hidden="1" customWidth="1"/>
    <col min="3144" max="3144" width="3.7109375" style="992" customWidth="1"/>
    <col min="3145" max="3145" width="3.85546875" style="992" customWidth="1"/>
    <col min="3146" max="3146" width="3.7109375" style="992" customWidth="1"/>
    <col min="3147" max="3147" width="12.7109375" style="992" customWidth="1"/>
    <col min="3148" max="3148" width="52.7109375" style="992" customWidth="1"/>
    <col min="3149" max="3152" width="0" style="992" hidden="1" customWidth="1"/>
    <col min="3153" max="3153" width="12.28515625" style="992" customWidth="1"/>
    <col min="3154" max="3154" width="6.42578125" style="992" customWidth="1"/>
    <col min="3155" max="3155" width="12.28515625" style="992" customWidth="1"/>
    <col min="3156" max="3156" width="0" style="992" hidden="1" customWidth="1"/>
    <col min="3157" max="3157" width="3.7109375" style="992" customWidth="1"/>
    <col min="3158" max="3158" width="11.140625" style="992" bestFit="1" customWidth="1"/>
    <col min="3159" max="3160" width="10.5703125" style="992"/>
    <col min="3161" max="3161" width="11.140625" style="992" customWidth="1"/>
    <col min="3162" max="3391" width="10.5703125" style="992"/>
    <col min="3392" max="3399" width="0" style="992" hidden="1" customWidth="1"/>
    <col min="3400" max="3400" width="3.7109375" style="992" customWidth="1"/>
    <col min="3401" max="3401" width="3.85546875" style="992" customWidth="1"/>
    <col min="3402" max="3402" width="3.7109375" style="992" customWidth="1"/>
    <col min="3403" max="3403" width="12.7109375" style="992" customWidth="1"/>
    <col min="3404" max="3404" width="52.7109375" style="992" customWidth="1"/>
    <col min="3405" max="3408" width="0" style="992" hidden="1" customWidth="1"/>
    <col min="3409" max="3409" width="12.28515625" style="992" customWidth="1"/>
    <col min="3410" max="3410" width="6.42578125" style="992" customWidth="1"/>
    <col min="3411" max="3411" width="12.28515625" style="992" customWidth="1"/>
    <col min="3412" max="3412" width="0" style="992" hidden="1" customWidth="1"/>
    <col min="3413" max="3413" width="3.7109375" style="992" customWidth="1"/>
    <col min="3414" max="3414" width="11.140625" style="992" bestFit="1" customWidth="1"/>
    <col min="3415" max="3416" width="10.5703125" style="992"/>
    <col min="3417" max="3417" width="11.140625" style="992" customWidth="1"/>
    <col min="3418" max="3647" width="10.5703125" style="992"/>
    <col min="3648" max="3655" width="0" style="992" hidden="1" customWidth="1"/>
    <col min="3656" max="3656" width="3.7109375" style="992" customWidth="1"/>
    <col min="3657" max="3657" width="3.85546875" style="992" customWidth="1"/>
    <col min="3658" max="3658" width="3.7109375" style="992" customWidth="1"/>
    <col min="3659" max="3659" width="12.7109375" style="992" customWidth="1"/>
    <col min="3660" max="3660" width="52.7109375" style="992" customWidth="1"/>
    <col min="3661" max="3664" width="0" style="992" hidden="1" customWidth="1"/>
    <col min="3665" max="3665" width="12.28515625" style="992" customWidth="1"/>
    <col min="3666" max="3666" width="6.42578125" style="992" customWidth="1"/>
    <col min="3667" max="3667" width="12.28515625" style="992" customWidth="1"/>
    <col min="3668" max="3668" width="0" style="992" hidden="1" customWidth="1"/>
    <col min="3669" max="3669" width="3.7109375" style="992" customWidth="1"/>
    <col min="3670" max="3670" width="11.140625" style="992" bestFit="1" customWidth="1"/>
    <col min="3671" max="3672" width="10.5703125" style="992"/>
    <col min="3673" max="3673" width="11.140625" style="992" customWidth="1"/>
    <col min="3674" max="3903" width="10.5703125" style="992"/>
    <col min="3904" max="3911" width="0" style="992" hidden="1" customWidth="1"/>
    <col min="3912" max="3912" width="3.7109375" style="992" customWidth="1"/>
    <col min="3913" max="3913" width="3.85546875" style="992" customWidth="1"/>
    <col min="3914" max="3914" width="3.7109375" style="992" customWidth="1"/>
    <col min="3915" max="3915" width="12.7109375" style="992" customWidth="1"/>
    <col min="3916" max="3916" width="52.7109375" style="992" customWidth="1"/>
    <col min="3917" max="3920" width="0" style="992" hidden="1" customWidth="1"/>
    <col min="3921" max="3921" width="12.28515625" style="992" customWidth="1"/>
    <col min="3922" max="3922" width="6.42578125" style="992" customWidth="1"/>
    <col min="3923" max="3923" width="12.28515625" style="992" customWidth="1"/>
    <col min="3924" max="3924" width="0" style="992" hidden="1" customWidth="1"/>
    <col min="3925" max="3925" width="3.7109375" style="992" customWidth="1"/>
    <col min="3926" max="3926" width="11.140625" style="992" bestFit="1" customWidth="1"/>
    <col min="3927" max="3928" width="10.5703125" style="992"/>
    <col min="3929" max="3929" width="11.140625" style="992" customWidth="1"/>
    <col min="3930" max="4159" width="10.5703125" style="992"/>
    <col min="4160" max="4167" width="0" style="992" hidden="1" customWidth="1"/>
    <col min="4168" max="4168" width="3.7109375" style="992" customWidth="1"/>
    <col min="4169" max="4169" width="3.85546875" style="992" customWidth="1"/>
    <col min="4170" max="4170" width="3.7109375" style="992" customWidth="1"/>
    <col min="4171" max="4171" width="12.7109375" style="992" customWidth="1"/>
    <col min="4172" max="4172" width="52.7109375" style="992" customWidth="1"/>
    <col min="4173" max="4176" width="0" style="992" hidden="1" customWidth="1"/>
    <col min="4177" max="4177" width="12.28515625" style="992" customWidth="1"/>
    <col min="4178" max="4178" width="6.42578125" style="992" customWidth="1"/>
    <col min="4179" max="4179" width="12.28515625" style="992" customWidth="1"/>
    <col min="4180" max="4180" width="0" style="992" hidden="1" customWidth="1"/>
    <col min="4181" max="4181" width="3.7109375" style="992" customWidth="1"/>
    <col min="4182" max="4182" width="11.140625" style="992" bestFit="1" customWidth="1"/>
    <col min="4183" max="4184" width="10.5703125" style="992"/>
    <col min="4185" max="4185" width="11.140625" style="992" customWidth="1"/>
    <col min="4186" max="4415" width="10.5703125" style="992"/>
    <col min="4416" max="4423" width="0" style="992" hidden="1" customWidth="1"/>
    <col min="4424" max="4424" width="3.7109375" style="992" customWidth="1"/>
    <col min="4425" max="4425" width="3.85546875" style="992" customWidth="1"/>
    <col min="4426" max="4426" width="3.7109375" style="992" customWidth="1"/>
    <col min="4427" max="4427" width="12.7109375" style="992" customWidth="1"/>
    <col min="4428" max="4428" width="52.7109375" style="992" customWidth="1"/>
    <col min="4429" max="4432" width="0" style="992" hidden="1" customWidth="1"/>
    <col min="4433" max="4433" width="12.28515625" style="992" customWidth="1"/>
    <col min="4434" max="4434" width="6.42578125" style="992" customWidth="1"/>
    <col min="4435" max="4435" width="12.28515625" style="992" customWidth="1"/>
    <col min="4436" max="4436" width="0" style="992" hidden="1" customWidth="1"/>
    <col min="4437" max="4437" width="3.7109375" style="992" customWidth="1"/>
    <col min="4438" max="4438" width="11.140625" style="992" bestFit="1" customWidth="1"/>
    <col min="4439" max="4440" width="10.5703125" style="992"/>
    <col min="4441" max="4441" width="11.140625" style="992" customWidth="1"/>
    <col min="4442" max="4671" width="10.5703125" style="992"/>
    <col min="4672" max="4679" width="0" style="992" hidden="1" customWidth="1"/>
    <col min="4680" max="4680" width="3.7109375" style="992" customWidth="1"/>
    <col min="4681" max="4681" width="3.85546875" style="992" customWidth="1"/>
    <col min="4682" max="4682" width="3.7109375" style="992" customWidth="1"/>
    <col min="4683" max="4683" width="12.7109375" style="992" customWidth="1"/>
    <col min="4684" max="4684" width="52.7109375" style="992" customWidth="1"/>
    <col min="4685" max="4688" width="0" style="992" hidden="1" customWidth="1"/>
    <col min="4689" max="4689" width="12.28515625" style="992" customWidth="1"/>
    <col min="4690" max="4690" width="6.42578125" style="992" customWidth="1"/>
    <col min="4691" max="4691" width="12.28515625" style="992" customWidth="1"/>
    <col min="4692" max="4692" width="0" style="992" hidden="1" customWidth="1"/>
    <col min="4693" max="4693" width="3.7109375" style="992" customWidth="1"/>
    <col min="4694" max="4694" width="11.140625" style="992" bestFit="1" customWidth="1"/>
    <col min="4695" max="4696" width="10.5703125" style="992"/>
    <col min="4697" max="4697" width="11.140625" style="992" customWidth="1"/>
    <col min="4698" max="4927" width="10.5703125" style="992"/>
    <col min="4928" max="4935" width="0" style="992" hidden="1" customWidth="1"/>
    <col min="4936" max="4936" width="3.7109375" style="992" customWidth="1"/>
    <col min="4937" max="4937" width="3.85546875" style="992" customWidth="1"/>
    <col min="4938" max="4938" width="3.7109375" style="992" customWidth="1"/>
    <col min="4939" max="4939" width="12.7109375" style="992" customWidth="1"/>
    <col min="4940" max="4940" width="52.7109375" style="992" customWidth="1"/>
    <col min="4941" max="4944" width="0" style="992" hidden="1" customWidth="1"/>
    <col min="4945" max="4945" width="12.28515625" style="992" customWidth="1"/>
    <col min="4946" max="4946" width="6.42578125" style="992" customWidth="1"/>
    <col min="4947" max="4947" width="12.28515625" style="992" customWidth="1"/>
    <col min="4948" max="4948" width="0" style="992" hidden="1" customWidth="1"/>
    <col min="4949" max="4949" width="3.7109375" style="992" customWidth="1"/>
    <col min="4950" max="4950" width="11.140625" style="992" bestFit="1" customWidth="1"/>
    <col min="4951" max="4952" width="10.5703125" style="992"/>
    <col min="4953" max="4953" width="11.140625" style="992" customWidth="1"/>
    <col min="4954" max="5183" width="10.5703125" style="992"/>
    <col min="5184" max="5191" width="0" style="992" hidden="1" customWidth="1"/>
    <col min="5192" max="5192" width="3.7109375" style="992" customWidth="1"/>
    <col min="5193" max="5193" width="3.85546875" style="992" customWidth="1"/>
    <col min="5194" max="5194" width="3.7109375" style="992" customWidth="1"/>
    <col min="5195" max="5195" width="12.7109375" style="992" customWidth="1"/>
    <col min="5196" max="5196" width="52.7109375" style="992" customWidth="1"/>
    <col min="5197" max="5200" width="0" style="992" hidden="1" customWidth="1"/>
    <col min="5201" max="5201" width="12.28515625" style="992" customWidth="1"/>
    <col min="5202" max="5202" width="6.42578125" style="992" customWidth="1"/>
    <col min="5203" max="5203" width="12.28515625" style="992" customWidth="1"/>
    <col min="5204" max="5204" width="0" style="992" hidden="1" customWidth="1"/>
    <col min="5205" max="5205" width="3.7109375" style="992" customWidth="1"/>
    <col min="5206" max="5206" width="11.140625" style="992" bestFit="1" customWidth="1"/>
    <col min="5207" max="5208" width="10.5703125" style="992"/>
    <col min="5209" max="5209" width="11.140625" style="992" customWidth="1"/>
    <col min="5210" max="5439" width="10.5703125" style="992"/>
    <col min="5440" max="5447" width="0" style="992" hidden="1" customWidth="1"/>
    <col min="5448" max="5448" width="3.7109375" style="992" customWidth="1"/>
    <col min="5449" max="5449" width="3.85546875" style="992" customWidth="1"/>
    <col min="5450" max="5450" width="3.7109375" style="992" customWidth="1"/>
    <col min="5451" max="5451" width="12.7109375" style="992" customWidth="1"/>
    <col min="5452" max="5452" width="52.7109375" style="992" customWidth="1"/>
    <col min="5453" max="5456" width="0" style="992" hidden="1" customWidth="1"/>
    <col min="5457" max="5457" width="12.28515625" style="992" customWidth="1"/>
    <col min="5458" max="5458" width="6.42578125" style="992" customWidth="1"/>
    <col min="5459" max="5459" width="12.28515625" style="992" customWidth="1"/>
    <col min="5460" max="5460" width="0" style="992" hidden="1" customWidth="1"/>
    <col min="5461" max="5461" width="3.7109375" style="992" customWidth="1"/>
    <col min="5462" max="5462" width="11.140625" style="992" bestFit="1" customWidth="1"/>
    <col min="5463" max="5464" width="10.5703125" style="992"/>
    <col min="5465" max="5465" width="11.140625" style="992" customWidth="1"/>
    <col min="5466" max="5695" width="10.5703125" style="992"/>
    <col min="5696" max="5703" width="0" style="992" hidden="1" customWidth="1"/>
    <col min="5704" max="5704" width="3.7109375" style="992" customWidth="1"/>
    <col min="5705" max="5705" width="3.85546875" style="992" customWidth="1"/>
    <col min="5706" max="5706" width="3.7109375" style="992" customWidth="1"/>
    <col min="5707" max="5707" width="12.7109375" style="992" customWidth="1"/>
    <col min="5708" max="5708" width="52.7109375" style="992" customWidth="1"/>
    <col min="5709" max="5712" width="0" style="992" hidden="1" customWidth="1"/>
    <col min="5713" max="5713" width="12.28515625" style="992" customWidth="1"/>
    <col min="5714" max="5714" width="6.42578125" style="992" customWidth="1"/>
    <col min="5715" max="5715" width="12.28515625" style="992" customWidth="1"/>
    <col min="5716" max="5716" width="0" style="992" hidden="1" customWidth="1"/>
    <col min="5717" max="5717" width="3.7109375" style="992" customWidth="1"/>
    <col min="5718" max="5718" width="11.140625" style="992" bestFit="1" customWidth="1"/>
    <col min="5719" max="5720" width="10.5703125" style="992"/>
    <col min="5721" max="5721" width="11.140625" style="992" customWidth="1"/>
    <col min="5722" max="5951" width="10.5703125" style="992"/>
    <col min="5952" max="5959" width="0" style="992" hidden="1" customWidth="1"/>
    <col min="5960" max="5960" width="3.7109375" style="992" customWidth="1"/>
    <col min="5961" max="5961" width="3.85546875" style="992" customWidth="1"/>
    <col min="5962" max="5962" width="3.7109375" style="992" customWidth="1"/>
    <col min="5963" max="5963" width="12.7109375" style="992" customWidth="1"/>
    <col min="5964" max="5964" width="52.7109375" style="992" customWidth="1"/>
    <col min="5965" max="5968" width="0" style="992" hidden="1" customWidth="1"/>
    <col min="5969" max="5969" width="12.28515625" style="992" customWidth="1"/>
    <col min="5970" max="5970" width="6.42578125" style="992" customWidth="1"/>
    <col min="5971" max="5971" width="12.28515625" style="992" customWidth="1"/>
    <col min="5972" max="5972" width="0" style="992" hidden="1" customWidth="1"/>
    <col min="5973" max="5973" width="3.7109375" style="992" customWidth="1"/>
    <col min="5974" max="5974" width="11.140625" style="992" bestFit="1" customWidth="1"/>
    <col min="5975" max="5976" width="10.5703125" style="992"/>
    <col min="5977" max="5977" width="11.140625" style="992" customWidth="1"/>
    <col min="5978" max="6207" width="10.5703125" style="992"/>
    <col min="6208" max="6215" width="0" style="992" hidden="1" customWidth="1"/>
    <col min="6216" max="6216" width="3.7109375" style="992" customWidth="1"/>
    <col min="6217" max="6217" width="3.85546875" style="992" customWidth="1"/>
    <col min="6218" max="6218" width="3.7109375" style="992" customWidth="1"/>
    <col min="6219" max="6219" width="12.7109375" style="992" customWidth="1"/>
    <col min="6220" max="6220" width="52.7109375" style="992" customWidth="1"/>
    <col min="6221" max="6224" width="0" style="992" hidden="1" customWidth="1"/>
    <col min="6225" max="6225" width="12.28515625" style="992" customWidth="1"/>
    <col min="6226" max="6226" width="6.42578125" style="992" customWidth="1"/>
    <col min="6227" max="6227" width="12.28515625" style="992" customWidth="1"/>
    <col min="6228" max="6228" width="0" style="992" hidden="1" customWidth="1"/>
    <col min="6229" max="6229" width="3.7109375" style="992" customWidth="1"/>
    <col min="6230" max="6230" width="11.140625" style="992" bestFit="1" customWidth="1"/>
    <col min="6231" max="6232" width="10.5703125" style="992"/>
    <col min="6233" max="6233" width="11.140625" style="992" customWidth="1"/>
    <col min="6234" max="6463" width="10.5703125" style="992"/>
    <col min="6464" max="6471" width="0" style="992" hidden="1" customWidth="1"/>
    <col min="6472" max="6472" width="3.7109375" style="992" customWidth="1"/>
    <col min="6473" max="6473" width="3.85546875" style="992" customWidth="1"/>
    <col min="6474" max="6474" width="3.7109375" style="992" customWidth="1"/>
    <col min="6475" max="6475" width="12.7109375" style="992" customWidth="1"/>
    <col min="6476" max="6476" width="52.7109375" style="992" customWidth="1"/>
    <col min="6477" max="6480" width="0" style="992" hidden="1" customWidth="1"/>
    <col min="6481" max="6481" width="12.28515625" style="992" customWidth="1"/>
    <col min="6482" max="6482" width="6.42578125" style="992" customWidth="1"/>
    <col min="6483" max="6483" width="12.28515625" style="992" customWidth="1"/>
    <col min="6484" max="6484" width="0" style="992" hidden="1" customWidth="1"/>
    <col min="6485" max="6485" width="3.7109375" style="992" customWidth="1"/>
    <col min="6486" max="6486" width="11.140625" style="992" bestFit="1" customWidth="1"/>
    <col min="6487" max="6488" width="10.5703125" style="992"/>
    <col min="6489" max="6489" width="11.140625" style="992" customWidth="1"/>
    <col min="6490" max="6719" width="10.5703125" style="992"/>
    <col min="6720" max="6727" width="0" style="992" hidden="1" customWidth="1"/>
    <col min="6728" max="6728" width="3.7109375" style="992" customWidth="1"/>
    <col min="6729" max="6729" width="3.85546875" style="992" customWidth="1"/>
    <col min="6730" max="6730" width="3.7109375" style="992" customWidth="1"/>
    <col min="6731" max="6731" width="12.7109375" style="992" customWidth="1"/>
    <col min="6732" max="6732" width="52.7109375" style="992" customWidth="1"/>
    <col min="6733" max="6736" width="0" style="992" hidden="1" customWidth="1"/>
    <col min="6737" max="6737" width="12.28515625" style="992" customWidth="1"/>
    <col min="6738" max="6738" width="6.42578125" style="992" customWidth="1"/>
    <col min="6739" max="6739" width="12.28515625" style="992" customWidth="1"/>
    <col min="6740" max="6740" width="0" style="992" hidden="1" customWidth="1"/>
    <col min="6741" max="6741" width="3.7109375" style="992" customWidth="1"/>
    <col min="6742" max="6742" width="11.140625" style="992" bestFit="1" customWidth="1"/>
    <col min="6743" max="6744" width="10.5703125" style="992"/>
    <col min="6745" max="6745" width="11.140625" style="992" customWidth="1"/>
    <col min="6746" max="6975" width="10.5703125" style="992"/>
    <col min="6976" max="6983" width="0" style="992" hidden="1" customWidth="1"/>
    <col min="6984" max="6984" width="3.7109375" style="992" customWidth="1"/>
    <col min="6985" max="6985" width="3.85546875" style="992" customWidth="1"/>
    <col min="6986" max="6986" width="3.7109375" style="992" customWidth="1"/>
    <col min="6987" max="6987" width="12.7109375" style="992" customWidth="1"/>
    <col min="6988" max="6988" width="52.7109375" style="992" customWidth="1"/>
    <col min="6989" max="6992" width="0" style="992" hidden="1" customWidth="1"/>
    <col min="6993" max="6993" width="12.28515625" style="992" customWidth="1"/>
    <col min="6994" max="6994" width="6.42578125" style="992" customWidth="1"/>
    <col min="6995" max="6995" width="12.28515625" style="992" customWidth="1"/>
    <col min="6996" max="6996" width="0" style="992" hidden="1" customWidth="1"/>
    <col min="6997" max="6997" width="3.7109375" style="992" customWidth="1"/>
    <col min="6998" max="6998" width="11.140625" style="992" bestFit="1" customWidth="1"/>
    <col min="6999" max="7000" width="10.5703125" style="992"/>
    <col min="7001" max="7001" width="11.140625" style="992" customWidth="1"/>
    <col min="7002" max="7231" width="10.5703125" style="992"/>
    <col min="7232" max="7239" width="0" style="992" hidden="1" customWidth="1"/>
    <col min="7240" max="7240" width="3.7109375" style="992" customWidth="1"/>
    <col min="7241" max="7241" width="3.85546875" style="992" customWidth="1"/>
    <col min="7242" max="7242" width="3.7109375" style="992" customWidth="1"/>
    <col min="7243" max="7243" width="12.7109375" style="992" customWidth="1"/>
    <col min="7244" max="7244" width="52.7109375" style="992" customWidth="1"/>
    <col min="7245" max="7248" width="0" style="992" hidden="1" customWidth="1"/>
    <col min="7249" max="7249" width="12.28515625" style="992" customWidth="1"/>
    <col min="7250" max="7250" width="6.42578125" style="992" customWidth="1"/>
    <col min="7251" max="7251" width="12.28515625" style="992" customWidth="1"/>
    <col min="7252" max="7252" width="0" style="992" hidden="1" customWidth="1"/>
    <col min="7253" max="7253" width="3.7109375" style="992" customWidth="1"/>
    <col min="7254" max="7254" width="11.140625" style="992" bestFit="1" customWidth="1"/>
    <col min="7255" max="7256" width="10.5703125" style="992"/>
    <col min="7257" max="7257" width="11.140625" style="992" customWidth="1"/>
    <col min="7258" max="7487" width="10.5703125" style="992"/>
    <col min="7488" max="7495" width="0" style="992" hidden="1" customWidth="1"/>
    <col min="7496" max="7496" width="3.7109375" style="992" customWidth="1"/>
    <col min="7497" max="7497" width="3.85546875" style="992" customWidth="1"/>
    <col min="7498" max="7498" width="3.7109375" style="992" customWidth="1"/>
    <col min="7499" max="7499" width="12.7109375" style="992" customWidth="1"/>
    <col min="7500" max="7500" width="52.7109375" style="992" customWidth="1"/>
    <col min="7501" max="7504" width="0" style="992" hidden="1" customWidth="1"/>
    <col min="7505" max="7505" width="12.28515625" style="992" customWidth="1"/>
    <col min="7506" max="7506" width="6.42578125" style="992" customWidth="1"/>
    <col min="7507" max="7507" width="12.28515625" style="992" customWidth="1"/>
    <col min="7508" max="7508" width="0" style="992" hidden="1" customWidth="1"/>
    <col min="7509" max="7509" width="3.7109375" style="992" customWidth="1"/>
    <col min="7510" max="7510" width="11.140625" style="992" bestFit="1" customWidth="1"/>
    <col min="7511" max="7512" width="10.5703125" style="992"/>
    <col min="7513" max="7513" width="11.140625" style="992" customWidth="1"/>
    <col min="7514" max="7743" width="10.5703125" style="992"/>
    <col min="7744" max="7751" width="0" style="992" hidden="1" customWidth="1"/>
    <col min="7752" max="7752" width="3.7109375" style="992" customWidth="1"/>
    <col min="7753" max="7753" width="3.85546875" style="992" customWidth="1"/>
    <col min="7754" max="7754" width="3.7109375" style="992" customWidth="1"/>
    <col min="7755" max="7755" width="12.7109375" style="992" customWidth="1"/>
    <col min="7756" max="7756" width="52.7109375" style="992" customWidth="1"/>
    <col min="7757" max="7760" width="0" style="992" hidden="1" customWidth="1"/>
    <col min="7761" max="7761" width="12.28515625" style="992" customWidth="1"/>
    <col min="7762" max="7762" width="6.42578125" style="992" customWidth="1"/>
    <col min="7763" max="7763" width="12.28515625" style="992" customWidth="1"/>
    <col min="7764" max="7764" width="0" style="992" hidden="1" customWidth="1"/>
    <col min="7765" max="7765" width="3.7109375" style="992" customWidth="1"/>
    <col min="7766" max="7766" width="11.140625" style="992" bestFit="1" customWidth="1"/>
    <col min="7767" max="7768" width="10.5703125" style="992"/>
    <col min="7769" max="7769" width="11.140625" style="992" customWidth="1"/>
    <col min="7770" max="7999" width="10.5703125" style="992"/>
    <col min="8000" max="8007" width="0" style="992" hidden="1" customWidth="1"/>
    <col min="8008" max="8008" width="3.7109375" style="992" customWidth="1"/>
    <col min="8009" max="8009" width="3.85546875" style="992" customWidth="1"/>
    <col min="8010" max="8010" width="3.7109375" style="992" customWidth="1"/>
    <col min="8011" max="8011" width="12.7109375" style="992" customWidth="1"/>
    <col min="8012" max="8012" width="52.7109375" style="992" customWidth="1"/>
    <col min="8013" max="8016" width="0" style="992" hidden="1" customWidth="1"/>
    <col min="8017" max="8017" width="12.28515625" style="992" customWidth="1"/>
    <col min="8018" max="8018" width="6.42578125" style="992" customWidth="1"/>
    <col min="8019" max="8019" width="12.28515625" style="992" customWidth="1"/>
    <col min="8020" max="8020" width="0" style="992" hidden="1" customWidth="1"/>
    <col min="8021" max="8021" width="3.7109375" style="992" customWidth="1"/>
    <col min="8022" max="8022" width="11.140625" style="992" bestFit="1" customWidth="1"/>
    <col min="8023" max="8024" width="10.5703125" style="992"/>
    <col min="8025" max="8025" width="11.140625" style="992" customWidth="1"/>
    <col min="8026" max="8255" width="10.5703125" style="992"/>
    <col min="8256" max="8263" width="0" style="992" hidden="1" customWidth="1"/>
    <col min="8264" max="8264" width="3.7109375" style="992" customWidth="1"/>
    <col min="8265" max="8265" width="3.85546875" style="992" customWidth="1"/>
    <col min="8266" max="8266" width="3.7109375" style="992" customWidth="1"/>
    <col min="8267" max="8267" width="12.7109375" style="992" customWidth="1"/>
    <col min="8268" max="8268" width="52.7109375" style="992" customWidth="1"/>
    <col min="8269" max="8272" width="0" style="992" hidden="1" customWidth="1"/>
    <col min="8273" max="8273" width="12.28515625" style="992" customWidth="1"/>
    <col min="8274" max="8274" width="6.42578125" style="992" customWidth="1"/>
    <col min="8275" max="8275" width="12.28515625" style="992" customWidth="1"/>
    <col min="8276" max="8276" width="0" style="992" hidden="1" customWidth="1"/>
    <col min="8277" max="8277" width="3.7109375" style="992" customWidth="1"/>
    <col min="8278" max="8278" width="11.140625" style="992" bestFit="1" customWidth="1"/>
    <col min="8279" max="8280" width="10.5703125" style="992"/>
    <col min="8281" max="8281" width="11.140625" style="992" customWidth="1"/>
    <col min="8282" max="8511" width="10.5703125" style="992"/>
    <col min="8512" max="8519" width="0" style="992" hidden="1" customWidth="1"/>
    <col min="8520" max="8520" width="3.7109375" style="992" customWidth="1"/>
    <col min="8521" max="8521" width="3.85546875" style="992" customWidth="1"/>
    <col min="8522" max="8522" width="3.7109375" style="992" customWidth="1"/>
    <col min="8523" max="8523" width="12.7109375" style="992" customWidth="1"/>
    <col min="8524" max="8524" width="52.7109375" style="992" customWidth="1"/>
    <col min="8525" max="8528" width="0" style="992" hidden="1" customWidth="1"/>
    <col min="8529" max="8529" width="12.28515625" style="992" customWidth="1"/>
    <col min="8530" max="8530" width="6.42578125" style="992" customWidth="1"/>
    <col min="8531" max="8531" width="12.28515625" style="992" customWidth="1"/>
    <col min="8532" max="8532" width="0" style="992" hidden="1" customWidth="1"/>
    <col min="8533" max="8533" width="3.7109375" style="992" customWidth="1"/>
    <col min="8534" max="8534" width="11.140625" style="992" bestFit="1" customWidth="1"/>
    <col min="8535" max="8536" width="10.5703125" style="992"/>
    <col min="8537" max="8537" width="11.140625" style="992" customWidth="1"/>
    <col min="8538" max="8767" width="10.5703125" style="992"/>
    <col min="8768" max="8775" width="0" style="992" hidden="1" customWidth="1"/>
    <col min="8776" max="8776" width="3.7109375" style="992" customWidth="1"/>
    <col min="8777" max="8777" width="3.85546875" style="992" customWidth="1"/>
    <col min="8778" max="8778" width="3.7109375" style="992" customWidth="1"/>
    <col min="8779" max="8779" width="12.7109375" style="992" customWidth="1"/>
    <col min="8780" max="8780" width="52.7109375" style="992" customWidth="1"/>
    <col min="8781" max="8784" width="0" style="992" hidden="1" customWidth="1"/>
    <col min="8785" max="8785" width="12.28515625" style="992" customWidth="1"/>
    <col min="8786" max="8786" width="6.42578125" style="992" customWidth="1"/>
    <col min="8787" max="8787" width="12.28515625" style="992" customWidth="1"/>
    <col min="8788" max="8788" width="0" style="992" hidden="1" customWidth="1"/>
    <col min="8789" max="8789" width="3.7109375" style="992" customWidth="1"/>
    <col min="8790" max="8790" width="11.140625" style="992" bestFit="1" customWidth="1"/>
    <col min="8791" max="8792" width="10.5703125" style="992"/>
    <col min="8793" max="8793" width="11.140625" style="992" customWidth="1"/>
    <col min="8794" max="9023" width="10.5703125" style="992"/>
    <col min="9024" max="9031" width="0" style="992" hidden="1" customWidth="1"/>
    <col min="9032" max="9032" width="3.7109375" style="992" customWidth="1"/>
    <col min="9033" max="9033" width="3.85546875" style="992" customWidth="1"/>
    <col min="9034" max="9034" width="3.7109375" style="992" customWidth="1"/>
    <col min="9035" max="9035" width="12.7109375" style="992" customWidth="1"/>
    <col min="9036" max="9036" width="52.7109375" style="992" customWidth="1"/>
    <col min="9037" max="9040" width="0" style="992" hidden="1" customWidth="1"/>
    <col min="9041" max="9041" width="12.28515625" style="992" customWidth="1"/>
    <col min="9042" max="9042" width="6.42578125" style="992" customWidth="1"/>
    <col min="9043" max="9043" width="12.28515625" style="992" customWidth="1"/>
    <col min="9044" max="9044" width="0" style="992" hidden="1" customWidth="1"/>
    <col min="9045" max="9045" width="3.7109375" style="992" customWidth="1"/>
    <col min="9046" max="9046" width="11.140625" style="992" bestFit="1" customWidth="1"/>
    <col min="9047" max="9048" width="10.5703125" style="992"/>
    <col min="9049" max="9049" width="11.140625" style="992" customWidth="1"/>
    <col min="9050" max="9279" width="10.5703125" style="992"/>
    <col min="9280" max="9287" width="0" style="992" hidden="1" customWidth="1"/>
    <col min="9288" max="9288" width="3.7109375" style="992" customWidth="1"/>
    <col min="9289" max="9289" width="3.85546875" style="992" customWidth="1"/>
    <col min="9290" max="9290" width="3.7109375" style="992" customWidth="1"/>
    <col min="9291" max="9291" width="12.7109375" style="992" customWidth="1"/>
    <col min="9292" max="9292" width="52.7109375" style="992" customWidth="1"/>
    <col min="9293" max="9296" width="0" style="992" hidden="1" customWidth="1"/>
    <col min="9297" max="9297" width="12.28515625" style="992" customWidth="1"/>
    <col min="9298" max="9298" width="6.42578125" style="992" customWidth="1"/>
    <col min="9299" max="9299" width="12.28515625" style="992" customWidth="1"/>
    <col min="9300" max="9300" width="0" style="992" hidden="1" customWidth="1"/>
    <col min="9301" max="9301" width="3.7109375" style="992" customWidth="1"/>
    <col min="9302" max="9302" width="11.140625" style="992" bestFit="1" customWidth="1"/>
    <col min="9303" max="9304" width="10.5703125" style="992"/>
    <col min="9305" max="9305" width="11.140625" style="992" customWidth="1"/>
    <col min="9306" max="9535" width="10.5703125" style="992"/>
    <col min="9536" max="9543" width="0" style="992" hidden="1" customWidth="1"/>
    <col min="9544" max="9544" width="3.7109375" style="992" customWidth="1"/>
    <col min="9545" max="9545" width="3.85546875" style="992" customWidth="1"/>
    <col min="9546" max="9546" width="3.7109375" style="992" customWidth="1"/>
    <col min="9547" max="9547" width="12.7109375" style="992" customWidth="1"/>
    <col min="9548" max="9548" width="52.7109375" style="992" customWidth="1"/>
    <col min="9549" max="9552" width="0" style="992" hidden="1" customWidth="1"/>
    <col min="9553" max="9553" width="12.28515625" style="992" customWidth="1"/>
    <col min="9554" max="9554" width="6.42578125" style="992" customWidth="1"/>
    <col min="9555" max="9555" width="12.28515625" style="992" customWidth="1"/>
    <col min="9556" max="9556" width="0" style="992" hidden="1" customWidth="1"/>
    <col min="9557" max="9557" width="3.7109375" style="992" customWidth="1"/>
    <col min="9558" max="9558" width="11.140625" style="992" bestFit="1" customWidth="1"/>
    <col min="9559" max="9560" width="10.5703125" style="992"/>
    <col min="9561" max="9561" width="11.140625" style="992" customWidth="1"/>
    <col min="9562" max="9791" width="10.5703125" style="992"/>
    <col min="9792" max="9799" width="0" style="992" hidden="1" customWidth="1"/>
    <col min="9800" max="9800" width="3.7109375" style="992" customWidth="1"/>
    <col min="9801" max="9801" width="3.85546875" style="992" customWidth="1"/>
    <col min="9802" max="9802" width="3.7109375" style="992" customWidth="1"/>
    <col min="9803" max="9803" width="12.7109375" style="992" customWidth="1"/>
    <col min="9804" max="9804" width="52.7109375" style="992" customWidth="1"/>
    <col min="9805" max="9808" width="0" style="992" hidden="1" customWidth="1"/>
    <col min="9809" max="9809" width="12.28515625" style="992" customWidth="1"/>
    <col min="9810" max="9810" width="6.42578125" style="992" customWidth="1"/>
    <col min="9811" max="9811" width="12.28515625" style="992" customWidth="1"/>
    <col min="9812" max="9812" width="0" style="992" hidden="1" customWidth="1"/>
    <col min="9813" max="9813" width="3.7109375" style="992" customWidth="1"/>
    <col min="9814" max="9814" width="11.140625" style="992" bestFit="1" customWidth="1"/>
    <col min="9815" max="9816" width="10.5703125" style="992"/>
    <col min="9817" max="9817" width="11.140625" style="992" customWidth="1"/>
    <col min="9818" max="10047" width="10.5703125" style="992"/>
    <col min="10048" max="10055" width="0" style="992" hidden="1" customWidth="1"/>
    <col min="10056" max="10056" width="3.7109375" style="992" customWidth="1"/>
    <col min="10057" max="10057" width="3.85546875" style="992" customWidth="1"/>
    <col min="10058" max="10058" width="3.7109375" style="992" customWidth="1"/>
    <col min="10059" max="10059" width="12.7109375" style="992" customWidth="1"/>
    <col min="10060" max="10060" width="52.7109375" style="992" customWidth="1"/>
    <col min="10061" max="10064" width="0" style="992" hidden="1" customWidth="1"/>
    <col min="10065" max="10065" width="12.28515625" style="992" customWidth="1"/>
    <col min="10066" max="10066" width="6.42578125" style="992" customWidth="1"/>
    <col min="10067" max="10067" width="12.28515625" style="992" customWidth="1"/>
    <col min="10068" max="10068" width="0" style="992" hidden="1" customWidth="1"/>
    <col min="10069" max="10069" width="3.7109375" style="992" customWidth="1"/>
    <col min="10070" max="10070" width="11.140625" style="992" bestFit="1" customWidth="1"/>
    <col min="10071" max="10072" width="10.5703125" style="992"/>
    <col min="10073" max="10073" width="11.140625" style="992" customWidth="1"/>
    <col min="10074" max="10303" width="10.5703125" style="992"/>
    <col min="10304" max="10311" width="0" style="992" hidden="1" customWidth="1"/>
    <col min="10312" max="10312" width="3.7109375" style="992" customWidth="1"/>
    <col min="10313" max="10313" width="3.85546875" style="992" customWidth="1"/>
    <col min="10314" max="10314" width="3.7109375" style="992" customWidth="1"/>
    <col min="10315" max="10315" width="12.7109375" style="992" customWidth="1"/>
    <col min="10316" max="10316" width="52.7109375" style="992" customWidth="1"/>
    <col min="10317" max="10320" width="0" style="992" hidden="1" customWidth="1"/>
    <col min="10321" max="10321" width="12.28515625" style="992" customWidth="1"/>
    <col min="10322" max="10322" width="6.42578125" style="992" customWidth="1"/>
    <col min="10323" max="10323" width="12.28515625" style="992" customWidth="1"/>
    <col min="10324" max="10324" width="0" style="992" hidden="1" customWidth="1"/>
    <col min="10325" max="10325" width="3.7109375" style="992" customWidth="1"/>
    <col min="10326" max="10326" width="11.140625" style="992" bestFit="1" customWidth="1"/>
    <col min="10327" max="10328" width="10.5703125" style="992"/>
    <col min="10329" max="10329" width="11.140625" style="992" customWidth="1"/>
    <col min="10330" max="10559" width="10.5703125" style="992"/>
    <col min="10560" max="10567" width="0" style="992" hidden="1" customWidth="1"/>
    <col min="10568" max="10568" width="3.7109375" style="992" customWidth="1"/>
    <col min="10569" max="10569" width="3.85546875" style="992" customWidth="1"/>
    <col min="10570" max="10570" width="3.7109375" style="992" customWidth="1"/>
    <col min="10571" max="10571" width="12.7109375" style="992" customWidth="1"/>
    <col min="10572" max="10572" width="52.7109375" style="992" customWidth="1"/>
    <col min="10573" max="10576" width="0" style="992" hidden="1" customWidth="1"/>
    <col min="10577" max="10577" width="12.28515625" style="992" customWidth="1"/>
    <col min="10578" max="10578" width="6.42578125" style="992" customWidth="1"/>
    <col min="10579" max="10579" width="12.28515625" style="992" customWidth="1"/>
    <col min="10580" max="10580" width="0" style="992" hidden="1" customWidth="1"/>
    <col min="10581" max="10581" width="3.7109375" style="992" customWidth="1"/>
    <col min="10582" max="10582" width="11.140625" style="992" bestFit="1" customWidth="1"/>
    <col min="10583" max="10584" width="10.5703125" style="992"/>
    <col min="10585" max="10585" width="11.140625" style="992" customWidth="1"/>
    <col min="10586" max="10815" width="10.5703125" style="992"/>
    <col min="10816" max="10823" width="0" style="992" hidden="1" customWidth="1"/>
    <col min="10824" max="10824" width="3.7109375" style="992" customWidth="1"/>
    <col min="10825" max="10825" width="3.85546875" style="992" customWidth="1"/>
    <col min="10826" max="10826" width="3.7109375" style="992" customWidth="1"/>
    <col min="10827" max="10827" width="12.7109375" style="992" customWidth="1"/>
    <col min="10828" max="10828" width="52.7109375" style="992" customWidth="1"/>
    <col min="10829" max="10832" width="0" style="992" hidden="1" customWidth="1"/>
    <col min="10833" max="10833" width="12.28515625" style="992" customWidth="1"/>
    <col min="10834" max="10834" width="6.42578125" style="992" customWidth="1"/>
    <col min="10835" max="10835" width="12.28515625" style="992" customWidth="1"/>
    <col min="10836" max="10836" width="0" style="992" hidden="1" customWidth="1"/>
    <col min="10837" max="10837" width="3.7109375" style="992" customWidth="1"/>
    <col min="10838" max="10838" width="11.140625" style="992" bestFit="1" customWidth="1"/>
    <col min="10839" max="10840" width="10.5703125" style="992"/>
    <col min="10841" max="10841" width="11.140625" style="992" customWidth="1"/>
    <col min="10842" max="11071" width="10.5703125" style="992"/>
    <col min="11072" max="11079" width="0" style="992" hidden="1" customWidth="1"/>
    <col min="11080" max="11080" width="3.7109375" style="992" customWidth="1"/>
    <col min="11081" max="11081" width="3.85546875" style="992" customWidth="1"/>
    <col min="11082" max="11082" width="3.7109375" style="992" customWidth="1"/>
    <col min="11083" max="11083" width="12.7109375" style="992" customWidth="1"/>
    <col min="11084" max="11084" width="52.7109375" style="992" customWidth="1"/>
    <col min="11085" max="11088" width="0" style="992" hidden="1" customWidth="1"/>
    <col min="11089" max="11089" width="12.28515625" style="992" customWidth="1"/>
    <col min="11090" max="11090" width="6.42578125" style="992" customWidth="1"/>
    <col min="11091" max="11091" width="12.28515625" style="992" customWidth="1"/>
    <col min="11092" max="11092" width="0" style="992" hidden="1" customWidth="1"/>
    <col min="11093" max="11093" width="3.7109375" style="992" customWidth="1"/>
    <col min="11094" max="11094" width="11.140625" style="992" bestFit="1" customWidth="1"/>
    <col min="11095" max="11096" width="10.5703125" style="992"/>
    <col min="11097" max="11097" width="11.140625" style="992" customWidth="1"/>
    <col min="11098" max="11327" width="10.5703125" style="992"/>
    <col min="11328" max="11335" width="0" style="992" hidden="1" customWidth="1"/>
    <col min="11336" max="11336" width="3.7109375" style="992" customWidth="1"/>
    <col min="11337" max="11337" width="3.85546875" style="992" customWidth="1"/>
    <col min="11338" max="11338" width="3.7109375" style="992" customWidth="1"/>
    <col min="11339" max="11339" width="12.7109375" style="992" customWidth="1"/>
    <col min="11340" max="11340" width="52.7109375" style="992" customWidth="1"/>
    <col min="11341" max="11344" width="0" style="992" hidden="1" customWidth="1"/>
    <col min="11345" max="11345" width="12.28515625" style="992" customWidth="1"/>
    <col min="11346" max="11346" width="6.42578125" style="992" customWidth="1"/>
    <col min="11347" max="11347" width="12.28515625" style="992" customWidth="1"/>
    <col min="11348" max="11348" width="0" style="992" hidden="1" customWidth="1"/>
    <col min="11349" max="11349" width="3.7109375" style="992" customWidth="1"/>
    <col min="11350" max="11350" width="11.140625" style="992" bestFit="1" customWidth="1"/>
    <col min="11351" max="11352" width="10.5703125" style="992"/>
    <col min="11353" max="11353" width="11.140625" style="992" customWidth="1"/>
    <col min="11354" max="11583" width="10.5703125" style="992"/>
    <col min="11584" max="11591" width="0" style="992" hidden="1" customWidth="1"/>
    <col min="11592" max="11592" width="3.7109375" style="992" customWidth="1"/>
    <col min="11593" max="11593" width="3.85546875" style="992" customWidth="1"/>
    <col min="11594" max="11594" width="3.7109375" style="992" customWidth="1"/>
    <col min="11595" max="11595" width="12.7109375" style="992" customWidth="1"/>
    <col min="11596" max="11596" width="52.7109375" style="992" customWidth="1"/>
    <col min="11597" max="11600" width="0" style="992" hidden="1" customWidth="1"/>
    <col min="11601" max="11601" width="12.28515625" style="992" customWidth="1"/>
    <col min="11602" max="11602" width="6.42578125" style="992" customWidth="1"/>
    <col min="11603" max="11603" width="12.28515625" style="992" customWidth="1"/>
    <col min="11604" max="11604" width="0" style="992" hidden="1" customWidth="1"/>
    <col min="11605" max="11605" width="3.7109375" style="992" customWidth="1"/>
    <col min="11606" max="11606" width="11.140625" style="992" bestFit="1" customWidth="1"/>
    <col min="11607" max="11608" width="10.5703125" style="992"/>
    <col min="11609" max="11609" width="11.140625" style="992" customWidth="1"/>
    <col min="11610" max="11839" width="10.5703125" style="992"/>
    <col min="11840" max="11847" width="0" style="992" hidden="1" customWidth="1"/>
    <col min="11848" max="11848" width="3.7109375" style="992" customWidth="1"/>
    <col min="11849" max="11849" width="3.85546875" style="992" customWidth="1"/>
    <col min="11850" max="11850" width="3.7109375" style="992" customWidth="1"/>
    <col min="11851" max="11851" width="12.7109375" style="992" customWidth="1"/>
    <col min="11852" max="11852" width="52.7109375" style="992" customWidth="1"/>
    <col min="11853" max="11856" width="0" style="992" hidden="1" customWidth="1"/>
    <col min="11857" max="11857" width="12.28515625" style="992" customWidth="1"/>
    <col min="11858" max="11858" width="6.42578125" style="992" customWidth="1"/>
    <col min="11859" max="11859" width="12.28515625" style="992" customWidth="1"/>
    <col min="11860" max="11860" width="0" style="992" hidden="1" customWidth="1"/>
    <col min="11861" max="11861" width="3.7109375" style="992" customWidth="1"/>
    <col min="11862" max="11862" width="11.140625" style="992" bestFit="1" customWidth="1"/>
    <col min="11863" max="11864" width="10.5703125" style="992"/>
    <col min="11865" max="11865" width="11.140625" style="992" customWidth="1"/>
    <col min="11866" max="12095" width="10.5703125" style="992"/>
    <col min="12096" max="12103" width="0" style="992" hidden="1" customWidth="1"/>
    <col min="12104" max="12104" width="3.7109375" style="992" customWidth="1"/>
    <col min="12105" max="12105" width="3.85546875" style="992" customWidth="1"/>
    <col min="12106" max="12106" width="3.7109375" style="992" customWidth="1"/>
    <col min="12107" max="12107" width="12.7109375" style="992" customWidth="1"/>
    <col min="12108" max="12108" width="52.7109375" style="992" customWidth="1"/>
    <col min="12109" max="12112" width="0" style="992" hidden="1" customWidth="1"/>
    <col min="12113" max="12113" width="12.28515625" style="992" customWidth="1"/>
    <col min="12114" max="12114" width="6.42578125" style="992" customWidth="1"/>
    <col min="12115" max="12115" width="12.28515625" style="992" customWidth="1"/>
    <col min="12116" max="12116" width="0" style="992" hidden="1" customWidth="1"/>
    <col min="12117" max="12117" width="3.7109375" style="992" customWidth="1"/>
    <col min="12118" max="12118" width="11.140625" style="992" bestFit="1" customWidth="1"/>
    <col min="12119" max="12120" width="10.5703125" style="992"/>
    <col min="12121" max="12121" width="11.140625" style="992" customWidth="1"/>
    <col min="12122" max="12351" width="10.5703125" style="992"/>
    <col min="12352" max="12359" width="0" style="992" hidden="1" customWidth="1"/>
    <col min="12360" max="12360" width="3.7109375" style="992" customWidth="1"/>
    <col min="12361" max="12361" width="3.85546875" style="992" customWidth="1"/>
    <col min="12362" max="12362" width="3.7109375" style="992" customWidth="1"/>
    <col min="12363" max="12363" width="12.7109375" style="992" customWidth="1"/>
    <col min="12364" max="12364" width="52.7109375" style="992" customWidth="1"/>
    <col min="12365" max="12368" width="0" style="992" hidden="1" customWidth="1"/>
    <col min="12369" max="12369" width="12.28515625" style="992" customWidth="1"/>
    <col min="12370" max="12370" width="6.42578125" style="992" customWidth="1"/>
    <col min="12371" max="12371" width="12.28515625" style="992" customWidth="1"/>
    <col min="12372" max="12372" width="0" style="992" hidden="1" customWidth="1"/>
    <col min="12373" max="12373" width="3.7109375" style="992" customWidth="1"/>
    <col min="12374" max="12374" width="11.140625" style="992" bestFit="1" customWidth="1"/>
    <col min="12375" max="12376" width="10.5703125" style="992"/>
    <col min="12377" max="12377" width="11.140625" style="992" customWidth="1"/>
    <col min="12378" max="12607" width="10.5703125" style="992"/>
    <col min="12608" max="12615" width="0" style="992" hidden="1" customWidth="1"/>
    <col min="12616" max="12616" width="3.7109375" style="992" customWidth="1"/>
    <col min="12617" max="12617" width="3.85546875" style="992" customWidth="1"/>
    <col min="12618" max="12618" width="3.7109375" style="992" customWidth="1"/>
    <col min="12619" max="12619" width="12.7109375" style="992" customWidth="1"/>
    <col min="12620" max="12620" width="52.7109375" style="992" customWidth="1"/>
    <col min="12621" max="12624" width="0" style="992" hidden="1" customWidth="1"/>
    <col min="12625" max="12625" width="12.28515625" style="992" customWidth="1"/>
    <col min="12626" max="12626" width="6.42578125" style="992" customWidth="1"/>
    <col min="12627" max="12627" width="12.28515625" style="992" customWidth="1"/>
    <col min="12628" max="12628" width="0" style="992" hidden="1" customWidth="1"/>
    <col min="12629" max="12629" width="3.7109375" style="992" customWidth="1"/>
    <col min="12630" max="12630" width="11.140625" style="992" bestFit="1" customWidth="1"/>
    <col min="12631" max="12632" width="10.5703125" style="992"/>
    <col min="12633" max="12633" width="11.140625" style="992" customWidth="1"/>
    <col min="12634" max="12863" width="10.5703125" style="992"/>
    <col min="12864" max="12871" width="0" style="992" hidden="1" customWidth="1"/>
    <col min="12872" max="12872" width="3.7109375" style="992" customWidth="1"/>
    <col min="12873" max="12873" width="3.85546875" style="992" customWidth="1"/>
    <col min="12874" max="12874" width="3.7109375" style="992" customWidth="1"/>
    <col min="12875" max="12875" width="12.7109375" style="992" customWidth="1"/>
    <col min="12876" max="12876" width="52.7109375" style="992" customWidth="1"/>
    <col min="12877" max="12880" width="0" style="992" hidden="1" customWidth="1"/>
    <col min="12881" max="12881" width="12.28515625" style="992" customWidth="1"/>
    <col min="12882" max="12882" width="6.42578125" style="992" customWidth="1"/>
    <col min="12883" max="12883" width="12.28515625" style="992" customWidth="1"/>
    <col min="12884" max="12884" width="0" style="992" hidden="1" customWidth="1"/>
    <col min="12885" max="12885" width="3.7109375" style="992" customWidth="1"/>
    <col min="12886" max="12886" width="11.140625" style="992" bestFit="1" customWidth="1"/>
    <col min="12887" max="12888" width="10.5703125" style="992"/>
    <col min="12889" max="12889" width="11.140625" style="992" customWidth="1"/>
    <col min="12890" max="13119" width="10.5703125" style="992"/>
    <col min="13120" max="13127" width="0" style="992" hidden="1" customWidth="1"/>
    <col min="13128" max="13128" width="3.7109375" style="992" customWidth="1"/>
    <col min="13129" max="13129" width="3.85546875" style="992" customWidth="1"/>
    <col min="13130" max="13130" width="3.7109375" style="992" customWidth="1"/>
    <col min="13131" max="13131" width="12.7109375" style="992" customWidth="1"/>
    <col min="13132" max="13132" width="52.7109375" style="992" customWidth="1"/>
    <col min="13133" max="13136" width="0" style="992" hidden="1" customWidth="1"/>
    <col min="13137" max="13137" width="12.28515625" style="992" customWidth="1"/>
    <col min="13138" max="13138" width="6.42578125" style="992" customWidth="1"/>
    <col min="13139" max="13139" width="12.28515625" style="992" customWidth="1"/>
    <col min="13140" max="13140" width="0" style="992" hidden="1" customWidth="1"/>
    <col min="13141" max="13141" width="3.7109375" style="992" customWidth="1"/>
    <col min="13142" max="13142" width="11.140625" style="992" bestFit="1" customWidth="1"/>
    <col min="13143" max="13144" width="10.5703125" style="992"/>
    <col min="13145" max="13145" width="11.140625" style="992" customWidth="1"/>
    <col min="13146" max="13375" width="10.5703125" style="992"/>
    <col min="13376" max="13383" width="0" style="992" hidden="1" customWidth="1"/>
    <col min="13384" max="13384" width="3.7109375" style="992" customWidth="1"/>
    <col min="13385" max="13385" width="3.85546875" style="992" customWidth="1"/>
    <col min="13386" max="13386" width="3.7109375" style="992" customWidth="1"/>
    <col min="13387" max="13387" width="12.7109375" style="992" customWidth="1"/>
    <col min="13388" max="13388" width="52.7109375" style="992" customWidth="1"/>
    <col min="13389" max="13392" width="0" style="992" hidden="1" customWidth="1"/>
    <col min="13393" max="13393" width="12.28515625" style="992" customWidth="1"/>
    <col min="13394" max="13394" width="6.42578125" style="992" customWidth="1"/>
    <col min="13395" max="13395" width="12.28515625" style="992" customWidth="1"/>
    <col min="13396" max="13396" width="0" style="992" hidden="1" customWidth="1"/>
    <col min="13397" max="13397" width="3.7109375" style="992" customWidth="1"/>
    <col min="13398" max="13398" width="11.140625" style="992" bestFit="1" customWidth="1"/>
    <col min="13399" max="13400" width="10.5703125" style="992"/>
    <col min="13401" max="13401" width="11.140625" style="992" customWidth="1"/>
    <col min="13402" max="13631" width="10.5703125" style="992"/>
    <col min="13632" max="13639" width="0" style="992" hidden="1" customWidth="1"/>
    <col min="13640" max="13640" width="3.7109375" style="992" customWidth="1"/>
    <col min="13641" max="13641" width="3.85546875" style="992" customWidth="1"/>
    <col min="13642" max="13642" width="3.7109375" style="992" customWidth="1"/>
    <col min="13643" max="13643" width="12.7109375" style="992" customWidth="1"/>
    <col min="13644" max="13644" width="52.7109375" style="992" customWidth="1"/>
    <col min="13645" max="13648" width="0" style="992" hidden="1" customWidth="1"/>
    <col min="13649" max="13649" width="12.28515625" style="992" customWidth="1"/>
    <col min="13650" max="13650" width="6.42578125" style="992" customWidth="1"/>
    <col min="13651" max="13651" width="12.28515625" style="992" customWidth="1"/>
    <col min="13652" max="13652" width="0" style="992" hidden="1" customWidth="1"/>
    <col min="13653" max="13653" width="3.7109375" style="992" customWidth="1"/>
    <col min="13654" max="13654" width="11.140625" style="992" bestFit="1" customWidth="1"/>
    <col min="13655" max="13656" width="10.5703125" style="992"/>
    <col min="13657" max="13657" width="11.140625" style="992" customWidth="1"/>
    <col min="13658" max="13887" width="10.5703125" style="992"/>
    <col min="13888" max="13895" width="0" style="992" hidden="1" customWidth="1"/>
    <col min="13896" max="13896" width="3.7109375" style="992" customWidth="1"/>
    <col min="13897" max="13897" width="3.85546875" style="992" customWidth="1"/>
    <col min="13898" max="13898" width="3.7109375" style="992" customWidth="1"/>
    <col min="13899" max="13899" width="12.7109375" style="992" customWidth="1"/>
    <col min="13900" max="13900" width="52.7109375" style="992" customWidth="1"/>
    <col min="13901" max="13904" width="0" style="992" hidden="1" customWidth="1"/>
    <col min="13905" max="13905" width="12.28515625" style="992" customWidth="1"/>
    <col min="13906" max="13906" width="6.42578125" style="992" customWidth="1"/>
    <col min="13907" max="13907" width="12.28515625" style="992" customWidth="1"/>
    <col min="13908" max="13908" width="0" style="992" hidden="1" customWidth="1"/>
    <col min="13909" max="13909" width="3.7109375" style="992" customWidth="1"/>
    <col min="13910" max="13910" width="11.140625" style="992" bestFit="1" customWidth="1"/>
    <col min="13911" max="13912" width="10.5703125" style="992"/>
    <col min="13913" max="13913" width="11.140625" style="992" customWidth="1"/>
    <col min="13914" max="14143" width="10.5703125" style="992"/>
    <col min="14144" max="14151" width="0" style="992" hidden="1" customWidth="1"/>
    <col min="14152" max="14152" width="3.7109375" style="992" customWidth="1"/>
    <col min="14153" max="14153" width="3.85546875" style="992" customWidth="1"/>
    <col min="14154" max="14154" width="3.7109375" style="992" customWidth="1"/>
    <col min="14155" max="14155" width="12.7109375" style="992" customWidth="1"/>
    <col min="14156" max="14156" width="52.7109375" style="992" customWidth="1"/>
    <col min="14157" max="14160" width="0" style="992" hidden="1" customWidth="1"/>
    <col min="14161" max="14161" width="12.28515625" style="992" customWidth="1"/>
    <col min="14162" max="14162" width="6.42578125" style="992" customWidth="1"/>
    <col min="14163" max="14163" width="12.28515625" style="992" customWidth="1"/>
    <col min="14164" max="14164" width="0" style="992" hidden="1" customWidth="1"/>
    <col min="14165" max="14165" width="3.7109375" style="992" customWidth="1"/>
    <col min="14166" max="14166" width="11.140625" style="992" bestFit="1" customWidth="1"/>
    <col min="14167" max="14168" width="10.5703125" style="992"/>
    <col min="14169" max="14169" width="11.140625" style="992" customWidth="1"/>
    <col min="14170" max="14399" width="10.5703125" style="992"/>
    <col min="14400" max="14407" width="0" style="992" hidden="1" customWidth="1"/>
    <col min="14408" max="14408" width="3.7109375" style="992" customWidth="1"/>
    <col min="14409" max="14409" width="3.85546875" style="992" customWidth="1"/>
    <col min="14410" max="14410" width="3.7109375" style="992" customWidth="1"/>
    <col min="14411" max="14411" width="12.7109375" style="992" customWidth="1"/>
    <col min="14412" max="14412" width="52.7109375" style="992" customWidth="1"/>
    <col min="14413" max="14416" width="0" style="992" hidden="1" customWidth="1"/>
    <col min="14417" max="14417" width="12.28515625" style="992" customWidth="1"/>
    <col min="14418" max="14418" width="6.42578125" style="992" customWidth="1"/>
    <col min="14419" max="14419" width="12.28515625" style="992" customWidth="1"/>
    <col min="14420" max="14420" width="0" style="992" hidden="1" customWidth="1"/>
    <col min="14421" max="14421" width="3.7109375" style="992" customWidth="1"/>
    <col min="14422" max="14422" width="11.140625" style="992" bestFit="1" customWidth="1"/>
    <col min="14423" max="14424" width="10.5703125" style="992"/>
    <col min="14425" max="14425" width="11.140625" style="992" customWidth="1"/>
    <col min="14426" max="14655" width="10.5703125" style="992"/>
    <col min="14656" max="14663" width="0" style="992" hidden="1" customWidth="1"/>
    <col min="14664" max="14664" width="3.7109375" style="992" customWidth="1"/>
    <col min="14665" max="14665" width="3.85546875" style="992" customWidth="1"/>
    <col min="14666" max="14666" width="3.7109375" style="992" customWidth="1"/>
    <col min="14667" max="14667" width="12.7109375" style="992" customWidth="1"/>
    <col min="14668" max="14668" width="52.7109375" style="992" customWidth="1"/>
    <col min="14669" max="14672" width="0" style="992" hidden="1" customWidth="1"/>
    <col min="14673" max="14673" width="12.28515625" style="992" customWidth="1"/>
    <col min="14674" max="14674" width="6.42578125" style="992" customWidth="1"/>
    <col min="14675" max="14675" width="12.28515625" style="992" customWidth="1"/>
    <col min="14676" max="14676" width="0" style="992" hidden="1" customWidth="1"/>
    <col min="14677" max="14677" width="3.7109375" style="992" customWidth="1"/>
    <col min="14678" max="14678" width="11.140625" style="992" bestFit="1" customWidth="1"/>
    <col min="14679" max="14680" width="10.5703125" style="992"/>
    <col min="14681" max="14681" width="11.140625" style="992" customWidth="1"/>
    <col min="14682" max="14911" width="10.5703125" style="992"/>
    <col min="14912" max="14919" width="0" style="992" hidden="1" customWidth="1"/>
    <col min="14920" max="14920" width="3.7109375" style="992" customWidth="1"/>
    <col min="14921" max="14921" width="3.85546875" style="992" customWidth="1"/>
    <col min="14922" max="14922" width="3.7109375" style="992" customWidth="1"/>
    <col min="14923" max="14923" width="12.7109375" style="992" customWidth="1"/>
    <col min="14924" max="14924" width="52.7109375" style="992" customWidth="1"/>
    <col min="14925" max="14928" width="0" style="992" hidden="1" customWidth="1"/>
    <col min="14929" max="14929" width="12.28515625" style="992" customWidth="1"/>
    <col min="14930" max="14930" width="6.42578125" style="992" customWidth="1"/>
    <col min="14931" max="14931" width="12.28515625" style="992" customWidth="1"/>
    <col min="14932" max="14932" width="0" style="992" hidden="1" customWidth="1"/>
    <col min="14933" max="14933" width="3.7109375" style="992" customWidth="1"/>
    <col min="14934" max="14934" width="11.140625" style="992" bestFit="1" customWidth="1"/>
    <col min="14935" max="14936" width="10.5703125" style="992"/>
    <col min="14937" max="14937" width="11.140625" style="992" customWidth="1"/>
    <col min="14938" max="15167" width="10.5703125" style="992"/>
    <col min="15168" max="15175" width="0" style="992" hidden="1" customWidth="1"/>
    <col min="15176" max="15176" width="3.7109375" style="992" customWidth="1"/>
    <col min="15177" max="15177" width="3.85546875" style="992" customWidth="1"/>
    <col min="15178" max="15178" width="3.7109375" style="992" customWidth="1"/>
    <col min="15179" max="15179" width="12.7109375" style="992" customWidth="1"/>
    <col min="15180" max="15180" width="52.7109375" style="992" customWidth="1"/>
    <col min="15181" max="15184" width="0" style="992" hidden="1" customWidth="1"/>
    <col min="15185" max="15185" width="12.28515625" style="992" customWidth="1"/>
    <col min="15186" max="15186" width="6.42578125" style="992" customWidth="1"/>
    <col min="15187" max="15187" width="12.28515625" style="992" customWidth="1"/>
    <col min="15188" max="15188" width="0" style="992" hidden="1" customWidth="1"/>
    <col min="15189" max="15189" width="3.7109375" style="992" customWidth="1"/>
    <col min="15190" max="15190" width="11.140625" style="992" bestFit="1" customWidth="1"/>
    <col min="15191" max="15192" width="10.5703125" style="992"/>
    <col min="15193" max="15193" width="11.140625" style="992" customWidth="1"/>
    <col min="15194" max="15423" width="10.5703125" style="992"/>
    <col min="15424" max="15431" width="0" style="992" hidden="1" customWidth="1"/>
    <col min="15432" max="15432" width="3.7109375" style="992" customWidth="1"/>
    <col min="15433" max="15433" width="3.85546875" style="992" customWidth="1"/>
    <col min="15434" max="15434" width="3.7109375" style="992" customWidth="1"/>
    <col min="15435" max="15435" width="12.7109375" style="992" customWidth="1"/>
    <col min="15436" max="15436" width="52.7109375" style="992" customWidth="1"/>
    <col min="15437" max="15440" width="0" style="992" hidden="1" customWidth="1"/>
    <col min="15441" max="15441" width="12.28515625" style="992" customWidth="1"/>
    <col min="15442" max="15442" width="6.42578125" style="992" customWidth="1"/>
    <col min="15443" max="15443" width="12.28515625" style="992" customWidth="1"/>
    <col min="15444" max="15444" width="0" style="992" hidden="1" customWidth="1"/>
    <col min="15445" max="15445" width="3.7109375" style="992" customWidth="1"/>
    <col min="15446" max="15446" width="11.140625" style="992" bestFit="1" customWidth="1"/>
    <col min="15447" max="15448" width="10.5703125" style="992"/>
    <col min="15449" max="15449" width="11.140625" style="992" customWidth="1"/>
    <col min="15450" max="15679" width="10.5703125" style="992"/>
    <col min="15680" max="15687" width="0" style="992" hidden="1" customWidth="1"/>
    <col min="15688" max="15688" width="3.7109375" style="992" customWidth="1"/>
    <col min="15689" max="15689" width="3.85546875" style="992" customWidth="1"/>
    <col min="15690" max="15690" width="3.7109375" style="992" customWidth="1"/>
    <col min="15691" max="15691" width="12.7109375" style="992" customWidth="1"/>
    <col min="15692" max="15692" width="52.7109375" style="992" customWidth="1"/>
    <col min="15693" max="15696" width="0" style="992" hidden="1" customWidth="1"/>
    <col min="15697" max="15697" width="12.28515625" style="992" customWidth="1"/>
    <col min="15698" max="15698" width="6.42578125" style="992" customWidth="1"/>
    <col min="15699" max="15699" width="12.28515625" style="992" customWidth="1"/>
    <col min="15700" max="15700" width="0" style="992" hidden="1" customWidth="1"/>
    <col min="15701" max="15701" width="3.7109375" style="992" customWidth="1"/>
    <col min="15702" max="15702" width="11.140625" style="992" bestFit="1" customWidth="1"/>
    <col min="15703" max="15704" width="10.5703125" style="992"/>
    <col min="15705" max="15705" width="11.140625" style="992" customWidth="1"/>
    <col min="15706" max="15935" width="10.5703125" style="992"/>
    <col min="15936" max="15943" width="0" style="992" hidden="1" customWidth="1"/>
    <col min="15944" max="15944" width="3.7109375" style="992" customWidth="1"/>
    <col min="15945" max="15945" width="3.85546875" style="992" customWidth="1"/>
    <col min="15946" max="15946" width="3.7109375" style="992" customWidth="1"/>
    <col min="15947" max="15947" width="12.7109375" style="992" customWidth="1"/>
    <col min="15948" max="15948" width="52.7109375" style="992" customWidth="1"/>
    <col min="15949" max="15952" width="0" style="992" hidden="1" customWidth="1"/>
    <col min="15953" max="15953" width="12.28515625" style="992" customWidth="1"/>
    <col min="15954" max="15954" width="6.42578125" style="992" customWidth="1"/>
    <col min="15955" max="15955" width="12.28515625" style="992" customWidth="1"/>
    <col min="15956" max="15956" width="0" style="992" hidden="1" customWidth="1"/>
    <col min="15957" max="15957" width="3.7109375" style="992" customWidth="1"/>
    <col min="15958" max="15958" width="11.140625" style="992" bestFit="1" customWidth="1"/>
    <col min="15959" max="15960" width="10.5703125" style="992"/>
    <col min="15961" max="15961" width="11.140625" style="992" customWidth="1"/>
    <col min="15962" max="16191" width="10.5703125" style="992"/>
    <col min="16192" max="16199" width="0" style="992" hidden="1" customWidth="1"/>
    <col min="16200" max="16200" width="3.7109375" style="992" customWidth="1"/>
    <col min="16201" max="16201" width="3.85546875" style="992" customWidth="1"/>
    <col min="16202" max="16202" width="3.7109375" style="992" customWidth="1"/>
    <col min="16203" max="16203" width="12.7109375" style="992" customWidth="1"/>
    <col min="16204" max="16204" width="52.7109375" style="992" customWidth="1"/>
    <col min="16205" max="16208" width="0" style="992" hidden="1" customWidth="1"/>
    <col min="16209" max="16209" width="12.28515625" style="992" customWidth="1"/>
    <col min="16210" max="16210" width="6.42578125" style="992" customWidth="1"/>
    <col min="16211" max="16211" width="12.28515625" style="992" customWidth="1"/>
    <col min="16212" max="16212" width="0" style="992" hidden="1" customWidth="1"/>
    <col min="16213" max="16213" width="3.7109375" style="992" customWidth="1"/>
    <col min="16214" max="16214" width="11.140625" style="992" bestFit="1" customWidth="1"/>
    <col min="16215" max="16216" width="10.5703125" style="992"/>
    <col min="16217" max="16217" width="11.140625" style="992" customWidth="1"/>
    <col min="16218" max="16384" width="10.5703125" style="992"/>
  </cols>
  <sheetData>
    <row r="1" spans="1:97" hidden="1">
      <c r="Q1" s="770"/>
      <c r="R1" s="770"/>
      <c r="X1" s="770"/>
      <c r="Y1" s="770"/>
      <c r="AE1" s="770"/>
      <c r="AF1" s="770"/>
      <c r="AL1" s="770"/>
      <c r="AM1" s="770"/>
      <c r="AS1" s="770"/>
      <c r="AT1" s="770"/>
      <c r="AZ1" s="770"/>
      <c r="BA1" s="770"/>
      <c r="BG1" s="770"/>
      <c r="BH1" s="770"/>
      <c r="BN1" s="770"/>
      <c r="BO1" s="770"/>
      <c r="BU1" s="770"/>
      <c r="BV1" s="770"/>
      <c r="CB1" s="770"/>
      <c r="CC1" s="770"/>
    </row>
    <row r="2" spans="1:97" hidden="1">
      <c r="U2" s="770"/>
      <c r="AB2" s="770"/>
      <c r="AI2" s="770"/>
      <c r="AP2" s="770"/>
      <c r="AW2" s="770"/>
      <c r="BD2" s="770"/>
      <c r="BK2" s="770"/>
      <c r="BR2" s="770"/>
      <c r="BY2" s="770"/>
      <c r="CF2" s="770"/>
    </row>
    <row r="3" spans="1:97" hidden="1"/>
    <row r="4" spans="1:97"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000"/>
      <c r="CC4" s="1000"/>
      <c r="CD4" s="1000"/>
      <c r="CE4" s="1000"/>
      <c r="CF4" s="1000"/>
    </row>
    <row r="5" spans="1:97" ht="22.5" customHeight="1">
      <c r="J5" s="997"/>
      <c r="K5" s="997"/>
      <c r="L5" s="1231" t="s">
        <v>632</v>
      </c>
      <c r="M5" s="1231"/>
      <c r="N5" s="1231"/>
      <c r="O5" s="1231"/>
      <c r="P5" s="1231"/>
      <c r="Q5" s="1231"/>
      <c r="R5" s="1231"/>
      <c r="S5" s="1231"/>
      <c r="T5" s="1231"/>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c r="BE5" s="666"/>
      <c r="BF5" s="666"/>
      <c r="BG5" s="666"/>
      <c r="BH5" s="666"/>
      <c r="BI5" s="666"/>
      <c r="BJ5" s="666"/>
      <c r="BK5" s="666"/>
      <c r="BL5" s="666"/>
      <c r="BM5" s="666"/>
      <c r="BN5" s="666"/>
      <c r="BO5" s="666"/>
      <c r="BP5" s="666"/>
      <c r="BQ5" s="666"/>
      <c r="BR5" s="666"/>
      <c r="BS5" s="666"/>
      <c r="BT5" s="666"/>
      <c r="BU5" s="666"/>
      <c r="BV5" s="666"/>
      <c r="BW5" s="666"/>
      <c r="BX5" s="666"/>
      <c r="BY5" s="666"/>
      <c r="BZ5" s="666"/>
      <c r="CA5" s="666"/>
      <c r="CB5" s="666"/>
      <c r="CC5" s="666"/>
      <c r="CD5" s="666"/>
      <c r="CE5" s="666"/>
      <c r="CF5" s="666"/>
    </row>
    <row r="6" spans="1:97"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757"/>
      <c r="BF6" s="757"/>
      <c r="BG6" s="757"/>
      <c r="BH6" s="757"/>
      <c r="BI6" s="757"/>
      <c r="BJ6" s="757"/>
      <c r="BK6" s="757"/>
      <c r="BL6" s="757"/>
      <c r="BM6" s="757"/>
      <c r="BN6" s="757"/>
      <c r="BO6" s="757"/>
      <c r="BP6" s="757"/>
      <c r="BQ6" s="757"/>
      <c r="BR6" s="757"/>
      <c r="BS6" s="757"/>
      <c r="BT6" s="757"/>
      <c r="BU6" s="757"/>
      <c r="BV6" s="757"/>
      <c r="BW6" s="757"/>
      <c r="BX6" s="757"/>
      <c r="BY6" s="757"/>
      <c r="BZ6" s="757"/>
      <c r="CA6" s="757"/>
      <c r="CB6" s="757"/>
      <c r="CC6" s="757"/>
      <c r="CD6" s="757"/>
      <c r="CE6" s="757"/>
      <c r="CF6" s="757"/>
      <c r="CG6" s="1000"/>
    </row>
    <row r="7" spans="1:97" s="1009" customFormat="1" ht="22.5">
      <c r="A7" s="1015"/>
      <c r="B7" s="1015"/>
      <c r="C7" s="1015"/>
      <c r="D7" s="1015"/>
      <c r="E7" s="1015"/>
      <c r="F7" s="1015"/>
      <c r="G7" s="1015"/>
      <c r="H7" s="1015"/>
      <c r="L7" s="501"/>
      <c r="M7" s="619" t="s">
        <v>502</v>
      </c>
      <c r="N7" s="668"/>
      <c r="O7" s="1208" t="str">
        <f>IF(NameOrPr_ch="",IF(NameOrPr="","",NameOrPr),NameOrPr_ch)</f>
        <v>РСТ Нижегородской области</v>
      </c>
      <c r="P7" s="1208"/>
      <c r="Q7" s="1208"/>
      <c r="R7" s="1208"/>
      <c r="S7" s="1208"/>
      <c r="T7" s="1208"/>
      <c r="U7" s="769"/>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9"/>
      <c r="CH7" s="521"/>
      <c r="CI7" s="1015"/>
      <c r="CJ7" s="1015"/>
      <c r="CK7" s="1015"/>
      <c r="CL7" s="1015"/>
      <c r="CM7" s="1015"/>
      <c r="CN7" s="1015"/>
      <c r="CO7" s="1015"/>
      <c r="CP7" s="1015"/>
      <c r="CQ7" s="1015"/>
      <c r="CR7" s="1015"/>
      <c r="CS7" s="1015"/>
    </row>
    <row r="8" spans="1:97" s="1009" customFormat="1" ht="18.75">
      <c r="A8" s="1015"/>
      <c r="B8" s="1015"/>
      <c r="C8" s="1015"/>
      <c r="D8" s="1015"/>
      <c r="E8" s="1015"/>
      <c r="F8" s="1015"/>
      <c r="G8" s="1015"/>
      <c r="H8" s="1015"/>
      <c r="L8" s="501"/>
      <c r="M8" s="619" t="s">
        <v>597</v>
      </c>
      <c r="N8" s="668"/>
      <c r="O8" s="1208" t="str">
        <f>IF(datePr_ch="",IF(datePr="","",datePr),datePr_ch)</f>
        <v>25.11.2021</v>
      </c>
      <c r="P8" s="1208"/>
      <c r="Q8" s="1208"/>
      <c r="R8" s="1208"/>
      <c r="S8" s="1208"/>
      <c r="T8" s="1208"/>
      <c r="U8" s="769"/>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9"/>
      <c r="CH8" s="521"/>
      <c r="CI8" s="1015"/>
      <c r="CJ8" s="1015"/>
      <c r="CK8" s="1015"/>
      <c r="CL8" s="1015"/>
      <c r="CM8" s="1015"/>
      <c r="CN8" s="1015"/>
      <c r="CO8" s="1015"/>
      <c r="CP8" s="1015"/>
      <c r="CQ8" s="1015"/>
      <c r="CR8" s="1015"/>
      <c r="CS8" s="1015"/>
    </row>
    <row r="9" spans="1:97" s="1009" customFormat="1" ht="18.75">
      <c r="A9" s="1015"/>
      <c r="B9" s="1015"/>
      <c r="C9" s="1015"/>
      <c r="D9" s="1015"/>
      <c r="E9" s="1015"/>
      <c r="F9" s="1015"/>
      <c r="G9" s="1015"/>
      <c r="H9" s="1015"/>
      <c r="L9" s="763"/>
      <c r="M9" s="619" t="s">
        <v>596</v>
      </c>
      <c r="N9" s="668"/>
      <c r="O9" s="1208" t="str">
        <f>IF(numberPr_ch="",IF(numberPr="","",numberPr),numberPr_ch)</f>
        <v>48/26</v>
      </c>
      <c r="P9" s="1208"/>
      <c r="Q9" s="1208"/>
      <c r="R9" s="1208"/>
      <c r="S9" s="1208"/>
      <c r="T9" s="1208"/>
      <c r="U9" s="76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9"/>
      <c r="CH9" s="521"/>
      <c r="CI9" s="1015"/>
      <c r="CJ9" s="1015"/>
      <c r="CK9" s="1015"/>
      <c r="CL9" s="1015"/>
      <c r="CM9" s="1015"/>
      <c r="CN9" s="1015"/>
      <c r="CO9" s="1015"/>
      <c r="CP9" s="1015"/>
      <c r="CQ9" s="1015"/>
      <c r="CR9" s="1015"/>
      <c r="CS9" s="1015"/>
    </row>
    <row r="10" spans="1:97" s="1009" customFormat="1" ht="18.75">
      <c r="A10" s="1015"/>
      <c r="B10" s="1015"/>
      <c r="C10" s="1015"/>
      <c r="D10" s="1015"/>
      <c r="E10" s="1015"/>
      <c r="F10" s="1015"/>
      <c r="G10" s="1015"/>
      <c r="H10" s="1015"/>
      <c r="L10" s="763"/>
      <c r="M10" s="619" t="s">
        <v>501</v>
      </c>
      <c r="N10" s="668"/>
      <c r="O10" s="1208" t="str">
        <f>IF(IstPub_ch="",IF(IstPub="","",IstPub),IstPub_ch)</f>
        <v>https://rstno.government-nnov.ru/documents/other/14912/</v>
      </c>
      <c r="P10" s="1208"/>
      <c r="Q10" s="1208"/>
      <c r="R10" s="1208"/>
      <c r="S10" s="1208"/>
      <c r="T10" s="1208"/>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9"/>
      <c r="CH10" s="521"/>
      <c r="CI10" s="1015"/>
      <c r="CJ10" s="1015"/>
      <c r="CK10" s="1015"/>
      <c r="CL10" s="1015"/>
      <c r="CM10" s="1015"/>
      <c r="CN10" s="1015"/>
      <c r="CO10" s="1015"/>
      <c r="CP10" s="1015"/>
      <c r="CQ10" s="1015"/>
      <c r="CR10" s="1015"/>
      <c r="CS10" s="1015"/>
    </row>
    <row r="11" spans="1:97" s="1009" customFormat="1" ht="11.25" hidden="1">
      <c r="A11" s="1015"/>
      <c r="B11" s="1015"/>
      <c r="C11" s="1015"/>
      <c r="D11" s="1015"/>
      <c r="E11" s="1015"/>
      <c r="F11" s="1015"/>
      <c r="G11" s="1015"/>
      <c r="H11" s="1015"/>
      <c r="L11" s="1232"/>
      <c r="M11" s="1232"/>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E11" s="769"/>
      <c r="BF11" s="769"/>
      <c r="BG11" s="769"/>
      <c r="BH11" s="769"/>
      <c r="BI11" s="769"/>
      <c r="BJ11" s="769"/>
      <c r="BK11" s="1013" t="s">
        <v>373</v>
      </c>
      <c r="BL11" s="769"/>
      <c r="BM11" s="769"/>
      <c r="BN11" s="769"/>
      <c r="BO11" s="769"/>
      <c r="BP11" s="769"/>
      <c r="BQ11" s="769"/>
      <c r="BR11" s="1013" t="s">
        <v>373</v>
      </c>
      <c r="BS11" s="769"/>
      <c r="BT11" s="769"/>
      <c r="BU11" s="769"/>
      <c r="BV11" s="769"/>
      <c r="BW11" s="769"/>
      <c r="BX11" s="769"/>
      <c r="BY11" s="1013" t="s">
        <v>373</v>
      </c>
      <c r="BZ11" s="769"/>
      <c r="CA11" s="769"/>
      <c r="CB11" s="769"/>
      <c r="CC11" s="769"/>
      <c r="CD11" s="769"/>
      <c r="CE11" s="769"/>
      <c r="CF11" s="1013" t="s">
        <v>373</v>
      </c>
      <c r="CI11" s="1015"/>
      <c r="CJ11" s="1015"/>
      <c r="CK11" s="1015"/>
      <c r="CL11" s="1015"/>
      <c r="CM11" s="1015"/>
      <c r="CN11" s="1015"/>
      <c r="CO11" s="1015"/>
      <c r="CP11" s="1015"/>
      <c r="CQ11" s="1015"/>
      <c r="CR11" s="1015"/>
      <c r="CS11" s="1015"/>
    </row>
    <row r="12" spans="1:97">
      <c r="J12" s="997"/>
      <c r="K12" s="997"/>
      <c r="L12" s="993"/>
      <c r="M12" s="993"/>
      <c r="N12" s="504"/>
      <c r="O12" s="1209"/>
      <c r="P12" s="1209"/>
      <c r="Q12" s="1209"/>
      <c r="R12" s="1209"/>
      <c r="S12" s="1209"/>
      <c r="T12" s="1209"/>
      <c r="U12" s="1209"/>
      <c r="V12" s="1209" t="s">
        <v>2883</v>
      </c>
      <c r="W12" s="1209"/>
      <c r="X12" s="1209"/>
      <c r="Y12" s="1209"/>
      <c r="Z12" s="1209"/>
      <c r="AA12" s="1209"/>
      <c r="AB12" s="1209"/>
      <c r="AC12" s="1209" t="s">
        <v>2883</v>
      </c>
      <c r="AD12" s="1209"/>
      <c r="AE12" s="1209"/>
      <c r="AF12" s="1209"/>
      <c r="AG12" s="1209"/>
      <c r="AH12" s="1209"/>
      <c r="AI12" s="1209"/>
      <c r="AJ12" s="1209" t="s">
        <v>2883</v>
      </c>
      <c r="AK12" s="1209"/>
      <c r="AL12" s="1209"/>
      <c r="AM12" s="1209"/>
      <c r="AN12" s="1209"/>
      <c r="AO12" s="1209"/>
      <c r="AP12" s="1209"/>
      <c r="AQ12" s="1209" t="s">
        <v>2883</v>
      </c>
      <c r="AR12" s="1209"/>
      <c r="AS12" s="1209"/>
      <c r="AT12" s="1209"/>
      <c r="AU12" s="1209"/>
      <c r="AV12" s="1209"/>
      <c r="AW12" s="1209"/>
      <c r="AX12" s="1209" t="s">
        <v>2883</v>
      </c>
      <c r="AY12" s="1209"/>
      <c r="AZ12" s="1209"/>
      <c r="BA12" s="1209"/>
      <c r="BB12" s="1209"/>
      <c r="BC12" s="1209"/>
      <c r="BD12" s="1209"/>
      <c r="BE12" s="1209" t="s">
        <v>2883</v>
      </c>
      <c r="BF12" s="1209"/>
      <c r="BG12" s="1209"/>
      <c r="BH12" s="1209"/>
      <c r="BI12" s="1209"/>
      <c r="BJ12" s="1209"/>
      <c r="BK12" s="1209"/>
      <c r="BL12" s="1209" t="s">
        <v>2883</v>
      </c>
      <c r="BM12" s="1209"/>
      <c r="BN12" s="1209"/>
      <c r="BO12" s="1209"/>
      <c r="BP12" s="1209"/>
      <c r="BQ12" s="1209"/>
      <c r="BR12" s="1209"/>
      <c r="BS12" s="1209" t="s">
        <v>2883</v>
      </c>
      <c r="BT12" s="1209"/>
      <c r="BU12" s="1209"/>
      <c r="BV12" s="1209"/>
      <c r="BW12" s="1209"/>
      <c r="BX12" s="1209"/>
      <c r="BY12" s="1209"/>
      <c r="BZ12" s="1209" t="s">
        <v>2883</v>
      </c>
      <c r="CA12" s="1209"/>
      <c r="CB12" s="1209"/>
      <c r="CC12" s="1209"/>
      <c r="CD12" s="1209"/>
      <c r="CE12" s="1209"/>
      <c r="CF12" s="1209"/>
    </row>
    <row r="13" spans="1:97">
      <c r="J13" s="997"/>
      <c r="K13" s="997"/>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c r="BG13" s="1153"/>
      <c r="BH13" s="1153"/>
      <c r="BI13" s="1153"/>
      <c r="BJ13" s="1153"/>
      <c r="BK13" s="1153"/>
      <c r="BL13" s="1153"/>
      <c r="BM13" s="1153"/>
      <c r="BN13" s="1153"/>
      <c r="BO13" s="1153"/>
      <c r="BP13" s="1153"/>
      <c r="BQ13" s="1153"/>
      <c r="BR13" s="1153"/>
      <c r="BS13" s="1153"/>
      <c r="BT13" s="1153"/>
      <c r="BU13" s="1153"/>
      <c r="BV13" s="1153"/>
      <c r="BW13" s="1153"/>
      <c r="BX13" s="1153"/>
      <c r="BY13" s="1153"/>
      <c r="BZ13" s="1153"/>
      <c r="CA13" s="1153"/>
      <c r="CB13" s="1153"/>
      <c r="CC13" s="1153"/>
      <c r="CD13" s="1153"/>
      <c r="CE13" s="1153"/>
      <c r="CF13" s="1153"/>
      <c r="CG13" s="1153"/>
      <c r="CH13" s="1153" t="s">
        <v>455</v>
      </c>
    </row>
    <row r="14" spans="1:97" ht="14.25" customHeight="1">
      <c r="J14" s="997"/>
      <c r="K14" s="997"/>
      <c r="L14" s="1215" t="s">
        <v>92</v>
      </c>
      <c r="M14" s="1215" t="s">
        <v>640</v>
      </c>
      <c r="N14" s="663"/>
      <c r="O14" s="1216" t="s">
        <v>642</v>
      </c>
      <c r="P14" s="1217"/>
      <c r="Q14" s="1217"/>
      <c r="R14" s="1217"/>
      <c r="S14" s="1217"/>
      <c r="T14" s="1218"/>
      <c r="U14" s="1226" t="s">
        <v>341</v>
      </c>
      <c r="V14" s="1216" t="s">
        <v>642</v>
      </c>
      <c r="W14" s="1217"/>
      <c r="X14" s="1217"/>
      <c r="Y14" s="1217"/>
      <c r="Z14" s="1217"/>
      <c r="AA14" s="1218"/>
      <c r="AB14" s="1226" t="s">
        <v>341</v>
      </c>
      <c r="AC14" s="1216" t="s">
        <v>642</v>
      </c>
      <c r="AD14" s="1217"/>
      <c r="AE14" s="1217"/>
      <c r="AF14" s="1217"/>
      <c r="AG14" s="1217"/>
      <c r="AH14" s="1218"/>
      <c r="AI14" s="1226" t="s">
        <v>341</v>
      </c>
      <c r="AJ14" s="1216" t="s">
        <v>642</v>
      </c>
      <c r="AK14" s="1217"/>
      <c r="AL14" s="1217"/>
      <c r="AM14" s="1217"/>
      <c r="AN14" s="1217"/>
      <c r="AO14" s="1218"/>
      <c r="AP14" s="1226" t="s">
        <v>341</v>
      </c>
      <c r="AQ14" s="1216" t="s">
        <v>642</v>
      </c>
      <c r="AR14" s="1217"/>
      <c r="AS14" s="1217"/>
      <c r="AT14" s="1217"/>
      <c r="AU14" s="1217"/>
      <c r="AV14" s="1218"/>
      <c r="AW14" s="1226" t="s">
        <v>341</v>
      </c>
      <c r="AX14" s="1216" t="s">
        <v>642</v>
      </c>
      <c r="AY14" s="1217"/>
      <c r="AZ14" s="1217"/>
      <c r="BA14" s="1217"/>
      <c r="BB14" s="1217"/>
      <c r="BC14" s="1218"/>
      <c r="BD14" s="1226" t="s">
        <v>341</v>
      </c>
      <c r="BE14" s="1216" t="s">
        <v>642</v>
      </c>
      <c r="BF14" s="1217"/>
      <c r="BG14" s="1217"/>
      <c r="BH14" s="1217"/>
      <c r="BI14" s="1217"/>
      <c r="BJ14" s="1218"/>
      <c r="BK14" s="1226" t="s">
        <v>341</v>
      </c>
      <c r="BL14" s="1216" t="s">
        <v>642</v>
      </c>
      <c r="BM14" s="1217"/>
      <c r="BN14" s="1217"/>
      <c r="BO14" s="1217"/>
      <c r="BP14" s="1217"/>
      <c r="BQ14" s="1218"/>
      <c r="BR14" s="1226" t="s">
        <v>341</v>
      </c>
      <c r="BS14" s="1216" t="s">
        <v>642</v>
      </c>
      <c r="BT14" s="1217"/>
      <c r="BU14" s="1217"/>
      <c r="BV14" s="1217"/>
      <c r="BW14" s="1217"/>
      <c r="BX14" s="1218"/>
      <c r="BY14" s="1226" t="s">
        <v>341</v>
      </c>
      <c r="BZ14" s="1216" t="s">
        <v>642</v>
      </c>
      <c r="CA14" s="1217"/>
      <c r="CB14" s="1217"/>
      <c r="CC14" s="1217"/>
      <c r="CD14" s="1217"/>
      <c r="CE14" s="1218"/>
      <c r="CF14" s="1226" t="s">
        <v>341</v>
      </c>
      <c r="CG14" s="1212" t="s">
        <v>275</v>
      </c>
      <c r="CH14" s="1153"/>
    </row>
    <row r="15" spans="1:97" ht="14.25" customHeight="1">
      <c r="J15" s="997"/>
      <c r="K15" s="997"/>
      <c r="L15" s="1215"/>
      <c r="M15" s="1215"/>
      <c r="N15" s="664"/>
      <c r="O15" s="1221" t="s">
        <v>606</v>
      </c>
      <c r="P15" s="1219" t="s">
        <v>271</v>
      </c>
      <c r="Q15" s="1220"/>
      <c r="R15" s="1223" t="s">
        <v>655</v>
      </c>
      <c r="S15" s="1224"/>
      <c r="T15" s="1225"/>
      <c r="U15" s="1227"/>
      <c r="V15" s="1221" t="s">
        <v>606</v>
      </c>
      <c r="W15" s="1219" t="s">
        <v>271</v>
      </c>
      <c r="X15" s="1220"/>
      <c r="Y15" s="1223" t="s">
        <v>655</v>
      </c>
      <c r="Z15" s="1224"/>
      <c r="AA15" s="1225"/>
      <c r="AB15" s="1227"/>
      <c r="AC15" s="1221" t="s">
        <v>606</v>
      </c>
      <c r="AD15" s="1219" t="s">
        <v>271</v>
      </c>
      <c r="AE15" s="1220"/>
      <c r="AF15" s="1223" t="s">
        <v>655</v>
      </c>
      <c r="AG15" s="1224"/>
      <c r="AH15" s="1225"/>
      <c r="AI15" s="1227"/>
      <c r="AJ15" s="1221" t="s">
        <v>606</v>
      </c>
      <c r="AK15" s="1219" t="s">
        <v>271</v>
      </c>
      <c r="AL15" s="1220"/>
      <c r="AM15" s="1223" t="s">
        <v>655</v>
      </c>
      <c r="AN15" s="1224"/>
      <c r="AO15" s="1225"/>
      <c r="AP15" s="1227"/>
      <c r="AQ15" s="1221" t="s">
        <v>606</v>
      </c>
      <c r="AR15" s="1219" t="s">
        <v>271</v>
      </c>
      <c r="AS15" s="1220"/>
      <c r="AT15" s="1223" t="s">
        <v>655</v>
      </c>
      <c r="AU15" s="1224"/>
      <c r="AV15" s="1225"/>
      <c r="AW15" s="1227"/>
      <c r="AX15" s="1221" t="s">
        <v>606</v>
      </c>
      <c r="AY15" s="1219" t="s">
        <v>271</v>
      </c>
      <c r="AZ15" s="1220"/>
      <c r="BA15" s="1223" t="s">
        <v>655</v>
      </c>
      <c r="BB15" s="1224"/>
      <c r="BC15" s="1225"/>
      <c r="BD15" s="1227"/>
      <c r="BE15" s="1221" t="s">
        <v>606</v>
      </c>
      <c r="BF15" s="1219" t="s">
        <v>271</v>
      </c>
      <c r="BG15" s="1220"/>
      <c r="BH15" s="1223" t="s">
        <v>655</v>
      </c>
      <c r="BI15" s="1224"/>
      <c r="BJ15" s="1225"/>
      <c r="BK15" s="1227"/>
      <c r="BL15" s="1221" t="s">
        <v>606</v>
      </c>
      <c r="BM15" s="1219" t="s">
        <v>271</v>
      </c>
      <c r="BN15" s="1220"/>
      <c r="BO15" s="1223" t="s">
        <v>655</v>
      </c>
      <c r="BP15" s="1224"/>
      <c r="BQ15" s="1225"/>
      <c r="BR15" s="1227"/>
      <c r="BS15" s="1221" t="s">
        <v>606</v>
      </c>
      <c r="BT15" s="1219" t="s">
        <v>271</v>
      </c>
      <c r="BU15" s="1220"/>
      <c r="BV15" s="1223" t="s">
        <v>655</v>
      </c>
      <c r="BW15" s="1224"/>
      <c r="BX15" s="1225"/>
      <c r="BY15" s="1227"/>
      <c r="BZ15" s="1221" t="s">
        <v>606</v>
      </c>
      <c r="CA15" s="1219" t="s">
        <v>271</v>
      </c>
      <c r="CB15" s="1220"/>
      <c r="CC15" s="1223" t="s">
        <v>655</v>
      </c>
      <c r="CD15" s="1224"/>
      <c r="CE15" s="1225"/>
      <c r="CF15" s="1227"/>
      <c r="CG15" s="1213"/>
      <c r="CH15" s="1153"/>
    </row>
    <row r="16" spans="1:97" ht="33.75" customHeight="1">
      <c r="J16" s="997"/>
      <c r="K16" s="997"/>
      <c r="L16" s="1215"/>
      <c r="M16" s="1215"/>
      <c r="N16" s="665"/>
      <c r="O16" s="1222"/>
      <c r="P16" s="758" t="s">
        <v>607</v>
      </c>
      <c r="Q16" s="758" t="s">
        <v>6</v>
      </c>
      <c r="R16" s="1030" t="s">
        <v>274</v>
      </c>
      <c r="S16" s="1210" t="s">
        <v>273</v>
      </c>
      <c r="T16" s="1211"/>
      <c r="U16" s="1228"/>
      <c r="V16" s="1222"/>
      <c r="W16" s="758" t="s">
        <v>607</v>
      </c>
      <c r="X16" s="758" t="s">
        <v>6</v>
      </c>
      <c r="Y16" s="1110" t="s">
        <v>274</v>
      </c>
      <c r="Z16" s="1210" t="s">
        <v>273</v>
      </c>
      <c r="AA16" s="1211"/>
      <c r="AB16" s="1228"/>
      <c r="AC16" s="1222"/>
      <c r="AD16" s="758" t="s">
        <v>607</v>
      </c>
      <c r="AE16" s="758" t="s">
        <v>6</v>
      </c>
      <c r="AF16" s="1110" t="s">
        <v>274</v>
      </c>
      <c r="AG16" s="1210" t="s">
        <v>273</v>
      </c>
      <c r="AH16" s="1211"/>
      <c r="AI16" s="1228"/>
      <c r="AJ16" s="1222"/>
      <c r="AK16" s="758" t="s">
        <v>607</v>
      </c>
      <c r="AL16" s="758" t="s">
        <v>6</v>
      </c>
      <c r="AM16" s="1110" t="s">
        <v>274</v>
      </c>
      <c r="AN16" s="1210" t="s">
        <v>273</v>
      </c>
      <c r="AO16" s="1211"/>
      <c r="AP16" s="1228"/>
      <c r="AQ16" s="1222"/>
      <c r="AR16" s="758" t="s">
        <v>607</v>
      </c>
      <c r="AS16" s="758" t="s">
        <v>6</v>
      </c>
      <c r="AT16" s="1110" t="s">
        <v>274</v>
      </c>
      <c r="AU16" s="1210" t="s">
        <v>273</v>
      </c>
      <c r="AV16" s="1211"/>
      <c r="AW16" s="1228"/>
      <c r="AX16" s="1222"/>
      <c r="AY16" s="758" t="s">
        <v>607</v>
      </c>
      <c r="AZ16" s="758" t="s">
        <v>6</v>
      </c>
      <c r="BA16" s="1110" t="s">
        <v>274</v>
      </c>
      <c r="BB16" s="1210" t="s">
        <v>273</v>
      </c>
      <c r="BC16" s="1211"/>
      <c r="BD16" s="1228"/>
      <c r="BE16" s="1222"/>
      <c r="BF16" s="758" t="s">
        <v>607</v>
      </c>
      <c r="BG16" s="758" t="s">
        <v>6</v>
      </c>
      <c r="BH16" s="1110" t="s">
        <v>274</v>
      </c>
      <c r="BI16" s="1210" t="s">
        <v>273</v>
      </c>
      <c r="BJ16" s="1211"/>
      <c r="BK16" s="1228"/>
      <c r="BL16" s="1222"/>
      <c r="BM16" s="758" t="s">
        <v>607</v>
      </c>
      <c r="BN16" s="758" t="s">
        <v>6</v>
      </c>
      <c r="BO16" s="1110" t="s">
        <v>274</v>
      </c>
      <c r="BP16" s="1210" t="s">
        <v>273</v>
      </c>
      <c r="BQ16" s="1211"/>
      <c r="BR16" s="1228"/>
      <c r="BS16" s="1222"/>
      <c r="BT16" s="758" t="s">
        <v>607</v>
      </c>
      <c r="BU16" s="758" t="s">
        <v>6</v>
      </c>
      <c r="BV16" s="1110" t="s">
        <v>274</v>
      </c>
      <c r="BW16" s="1210" t="s">
        <v>273</v>
      </c>
      <c r="BX16" s="1211"/>
      <c r="BY16" s="1228"/>
      <c r="BZ16" s="1222"/>
      <c r="CA16" s="758" t="s">
        <v>607</v>
      </c>
      <c r="CB16" s="758" t="s">
        <v>6</v>
      </c>
      <c r="CC16" s="1110" t="s">
        <v>274</v>
      </c>
      <c r="CD16" s="1210" t="s">
        <v>273</v>
      </c>
      <c r="CE16" s="1211"/>
      <c r="CF16" s="1228"/>
      <c r="CG16" s="1214"/>
      <c r="CH16" s="1153"/>
    </row>
    <row r="17" spans="1:99">
      <c r="J17" s="997"/>
      <c r="K17" s="571">
        <v>1</v>
      </c>
      <c r="L17" s="649" t="s">
        <v>93</v>
      </c>
      <c r="M17" s="649" t="s">
        <v>49</v>
      </c>
      <c r="N17" s="651" t="str">
        <f ca="1">OFFSET(N17,0,-1)</f>
        <v>2</v>
      </c>
      <c r="O17" s="1027">
        <f ca="1">OFFSET(O17,0,-1)+1</f>
        <v>3</v>
      </c>
      <c r="P17" s="1027">
        <f ca="1">OFFSET(P17,0,-1)+1</f>
        <v>4</v>
      </c>
      <c r="Q17" s="1027">
        <f ca="1">OFFSET(Q17,0,-1)+1</f>
        <v>5</v>
      </c>
      <c r="R17" s="1027">
        <f ca="1">OFFSET(R17,0,-1)+1</f>
        <v>6</v>
      </c>
      <c r="S17" s="1233">
        <f ca="1">OFFSET(S17,0,-1)+1</f>
        <v>7</v>
      </c>
      <c r="T17" s="1233"/>
      <c r="U17" s="1027">
        <f ca="1">OFFSET(U17,0,-2)+1</f>
        <v>8</v>
      </c>
      <c r="V17" s="1108">
        <f ca="1">OFFSET(V17,0,-1)+1</f>
        <v>9</v>
      </c>
      <c r="W17" s="1108">
        <f ca="1">OFFSET(W17,0,-1)+1</f>
        <v>10</v>
      </c>
      <c r="X17" s="1108">
        <f ca="1">OFFSET(X17,0,-1)+1</f>
        <v>11</v>
      </c>
      <c r="Y17" s="1108">
        <f ca="1">OFFSET(Y17,0,-1)+1</f>
        <v>12</v>
      </c>
      <c r="Z17" s="1233">
        <f ca="1">OFFSET(Z17,0,-1)+1</f>
        <v>13</v>
      </c>
      <c r="AA17" s="1233"/>
      <c r="AB17" s="1108">
        <f ca="1">OFFSET(AB17,0,-2)+1</f>
        <v>14</v>
      </c>
      <c r="AC17" s="1108">
        <f ca="1">OFFSET(AC17,0,-1)+1</f>
        <v>15</v>
      </c>
      <c r="AD17" s="1108">
        <f ca="1">OFFSET(AD17,0,-1)+1</f>
        <v>16</v>
      </c>
      <c r="AE17" s="1108">
        <f ca="1">OFFSET(AE17,0,-1)+1</f>
        <v>17</v>
      </c>
      <c r="AF17" s="1108">
        <f ca="1">OFFSET(AF17,0,-1)+1</f>
        <v>18</v>
      </c>
      <c r="AG17" s="1233">
        <f ca="1">OFFSET(AG17,0,-1)+1</f>
        <v>19</v>
      </c>
      <c r="AH17" s="1233"/>
      <c r="AI17" s="1108">
        <f ca="1">OFFSET(AI17,0,-2)+1</f>
        <v>20</v>
      </c>
      <c r="AJ17" s="1108">
        <f ca="1">OFFSET(AJ17,0,-1)+1</f>
        <v>21</v>
      </c>
      <c r="AK17" s="1108">
        <f ca="1">OFFSET(AK17,0,-1)+1</f>
        <v>22</v>
      </c>
      <c r="AL17" s="1108">
        <f ca="1">OFFSET(AL17,0,-1)+1</f>
        <v>23</v>
      </c>
      <c r="AM17" s="1108">
        <f ca="1">OFFSET(AM17,0,-1)+1</f>
        <v>24</v>
      </c>
      <c r="AN17" s="1233">
        <f ca="1">OFFSET(AN17,0,-1)+1</f>
        <v>25</v>
      </c>
      <c r="AO17" s="1233"/>
      <c r="AP17" s="1108">
        <f ca="1">OFFSET(AP17,0,-2)+1</f>
        <v>26</v>
      </c>
      <c r="AQ17" s="1108">
        <f ca="1">OFFSET(AQ17,0,-1)+1</f>
        <v>27</v>
      </c>
      <c r="AR17" s="1108">
        <f ca="1">OFFSET(AR17,0,-1)+1</f>
        <v>28</v>
      </c>
      <c r="AS17" s="1108">
        <f ca="1">OFFSET(AS17,0,-1)+1</f>
        <v>29</v>
      </c>
      <c r="AT17" s="1108">
        <f ca="1">OFFSET(AT17,0,-1)+1</f>
        <v>30</v>
      </c>
      <c r="AU17" s="1233">
        <f ca="1">OFFSET(AU17,0,-1)+1</f>
        <v>31</v>
      </c>
      <c r="AV17" s="1233"/>
      <c r="AW17" s="1108">
        <f ca="1">OFFSET(AW17,0,-2)+1</f>
        <v>32</v>
      </c>
      <c r="AX17" s="1108">
        <f ca="1">OFFSET(AX17,0,-1)+1</f>
        <v>33</v>
      </c>
      <c r="AY17" s="1108">
        <f ca="1">OFFSET(AY17,0,-1)+1</f>
        <v>34</v>
      </c>
      <c r="AZ17" s="1108">
        <f ca="1">OFFSET(AZ17,0,-1)+1</f>
        <v>35</v>
      </c>
      <c r="BA17" s="1108">
        <f ca="1">OFFSET(BA17,0,-1)+1</f>
        <v>36</v>
      </c>
      <c r="BB17" s="1233">
        <f ca="1">OFFSET(BB17,0,-1)+1</f>
        <v>37</v>
      </c>
      <c r="BC17" s="1233"/>
      <c r="BD17" s="1108">
        <f ca="1">OFFSET(BD17,0,-2)+1</f>
        <v>38</v>
      </c>
      <c r="BE17" s="1108">
        <f ca="1">OFFSET(BE17,0,-1)+1</f>
        <v>39</v>
      </c>
      <c r="BF17" s="1108">
        <f ca="1">OFFSET(BF17,0,-1)+1</f>
        <v>40</v>
      </c>
      <c r="BG17" s="1108">
        <f ca="1">OFFSET(BG17,0,-1)+1</f>
        <v>41</v>
      </c>
      <c r="BH17" s="1108">
        <f ca="1">OFFSET(BH17,0,-1)+1</f>
        <v>42</v>
      </c>
      <c r="BI17" s="1233">
        <f ca="1">OFFSET(BI17,0,-1)+1</f>
        <v>43</v>
      </c>
      <c r="BJ17" s="1233"/>
      <c r="BK17" s="1108">
        <f ca="1">OFFSET(BK17,0,-2)+1</f>
        <v>44</v>
      </c>
      <c r="BL17" s="1108">
        <f ca="1">OFFSET(BL17,0,-1)+1</f>
        <v>45</v>
      </c>
      <c r="BM17" s="1108">
        <f ca="1">OFFSET(BM17,0,-1)+1</f>
        <v>46</v>
      </c>
      <c r="BN17" s="1108">
        <f ca="1">OFFSET(BN17,0,-1)+1</f>
        <v>47</v>
      </c>
      <c r="BO17" s="1108">
        <f ca="1">OFFSET(BO17,0,-1)+1</f>
        <v>48</v>
      </c>
      <c r="BP17" s="1233">
        <f ca="1">OFFSET(BP17,0,-1)+1</f>
        <v>49</v>
      </c>
      <c r="BQ17" s="1233"/>
      <c r="BR17" s="1108">
        <f ca="1">OFFSET(BR17,0,-2)+1</f>
        <v>50</v>
      </c>
      <c r="BS17" s="1108">
        <f ca="1">OFFSET(BS17,0,-1)+1</f>
        <v>51</v>
      </c>
      <c r="BT17" s="1108">
        <f ca="1">OFFSET(BT17,0,-1)+1</f>
        <v>52</v>
      </c>
      <c r="BU17" s="1108">
        <f ca="1">OFFSET(BU17,0,-1)+1</f>
        <v>53</v>
      </c>
      <c r="BV17" s="1108">
        <f ca="1">OFFSET(BV17,0,-1)+1</f>
        <v>54</v>
      </c>
      <c r="BW17" s="1233">
        <f ca="1">OFFSET(BW17,0,-1)+1</f>
        <v>55</v>
      </c>
      <c r="BX17" s="1233"/>
      <c r="BY17" s="1108">
        <f ca="1">OFFSET(BY17,0,-2)+1</f>
        <v>56</v>
      </c>
      <c r="BZ17" s="1108">
        <f ca="1">OFFSET(BZ17,0,-1)+1</f>
        <v>57</v>
      </c>
      <c r="CA17" s="1108">
        <f ca="1">OFFSET(CA17,0,-1)+1</f>
        <v>58</v>
      </c>
      <c r="CB17" s="1108">
        <f ca="1">OFFSET(CB17,0,-1)+1</f>
        <v>59</v>
      </c>
      <c r="CC17" s="1108">
        <f ca="1">OFFSET(CC17,0,-1)+1</f>
        <v>60</v>
      </c>
      <c r="CD17" s="1233">
        <f ca="1">OFFSET(CD17,0,-1)+1</f>
        <v>61</v>
      </c>
      <c r="CE17" s="1233"/>
      <c r="CF17" s="1108">
        <f ca="1">OFFSET(CF17,0,-2)+1</f>
        <v>62</v>
      </c>
      <c r="CG17" s="651">
        <f ca="1">OFFSET(CG17,0,-1)</f>
        <v>62</v>
      </c>
      <c r="CH17" s="1027">
        <f ca="1">OFFSET(CH17,0,-1)+1</f>
        <v>63</v>
      </c>
    </row>
    <row r="18" spans="1:99" ht="22.5">
      <c r="A18" s="1234">
        <v>1</v>
      </c>
      <c r="B18" s="1017"/>
      <c r="C18" s="1017"/>
      <c r="D18" s="1017"/>
      <c r="E18" s="983"/>
      <c r="F18" s="1028"/>
      <c r="G18" s="1028"/>
      <c r="H18" s="1028"/>
      <c r="I18" s="985"/>
      <c r="J18" s="981"/>
      <c r="K18" s="965"/>
      <c r="L18" s="1032">
        <f>mergeValue(A18)</f>
        <v>1</v>
      </c>
      <c r="M18" s="643" t="s">
        <v>20</v>
      </c>
      <c r="N18" s="648"/>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235"/>
      <c r="BT18" s="1235"/>
      <c r="BU18" s="1235"/>
      <c r="BV18" s="1235"/>
      <c r="BW18" s="1235"/>
      <c r="BX18" s="1235"/>
      <c r="BY18" s="1235"/>
      <c r="BZ18" s="1235"/>
      <c r="CA18" s="1235"/>
      <c r="CB18" s="1235"/>
      <c r="CC18" s="1235"/>
      <c r="CD18" s="1235"/>
      <c r="CE18" s="1235"/>
      <c r="CF18" s="1235"/>
      <c r="CG18" s="1235"/>
      <c r="CH18" s="632" t="s">
        <v>476</v>
      </c>
      <c r="CJ18" s="831"/>
      <c r="CK18" s="831" t="str">
        <f t="shared" ref="CK18:CK28" si="0">IF(M18="","",M18 )</f>
        <v>Наименование тарифа</v>
      </c>
      <c r="CL18" s="831"/>
      <c r="CM18" s="831"/>
      <c r="CN18" s="831"/>
      <c r="CT18" s="1010"/>
      <c r="CU18" s="1010"/>
    </row>
    <row r="19" spans="1:99" hidden="1">
      <c r="A19" s="1234"/>
      <c r="B19" s="1234">
        <v>1</v>
      </c>
      <c r="C19" s="1017"/>
      <c r="D19" s="1017"/>
      <c r="E19" s="1028"/>
      <c r="F19" s="1028"/>
      <c r="G19" s="1028"/>
      <c r="H19" s="1028"/>
      <c r="I19" s="1023"/>
      <c r="J19" s="956"/>
      <c r="K19" s="959"/>
      <c r="L19" s="1032" t="str">
        <f>mergeValue(A19) &amp;"."&amp; mergeValue(B19)</f>
        <v>1.1</v>
      </c>
      <c r="M19" s="694"/>
      <c r="N19" s="648"/>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235"/>
      <c r="BT19" s="1235"/>
      <c r="BU19" s="1235"/>
      <c r="BV19" s="1235"/>
      <c r="BW19" s="1235"/>
      <c r="BX19" s="1235"/>
      <c r="BY19" s="1235"/>
      <c r="BZ19" s="1235"/>
      <c r="CA19" s="1235"/>
      <c r="CB19" s="1235"/>
      <c r="CC19" s="1235"/>
      <c r="CD19" s="1235"/>
      <c r="CE19" s="1235"/>
      <c r="CF19" s="1235"/>
      <c r="CG19" s="1235"/>
      <c r="CH19" s="632"/>
      <c r="CJ19" s="831"/>
      <c r="CK19" s="831" t="str">
        <f t="shared" si="0"/>
        <v/>
      </c>
      <c r="CL19" s="831"/>
      <c r="CM19" s="831"/>
      <c r="CN19" s="831"/>
      <c r="CT19" s="1010"/>
      <c r="CU19" s="1010"/>
    </row>
    <row r="20" spans="1:99" hidden="1">
      <c r="A20" s="1234"/>
      <c r="B20" s="1234"/>
      <c r="C20" s="1234">
        <v>1</v>
      </c>
      <c r="D20" s="1017"/>
      <c r="E20" s="1028"/>
      <c r="F20" s="1028"/>
      <c r="G20" s="1028"/>
      <c r="H20" s="1028"/>
      <c r="I20" s="964"/>
      <c r="J20" s="956"/>
      <c r="K20" s="959"/>
      <c r="L20" s="1032" t="str">
        <f>mergeValue(A20) &amp;"."&amp; mergeValue(B20)&amp;"."&amp; mergeValue(C20)</f>
        <v>1.1.1</v>
      </c>
      <c r="M20" s="695"/>
      <c r="N20" s="648"/>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235"/>
      <c r="BT20" s="1235"/>
      <c r="BU20" s="1235"/>
      <c r="BV20" s="1235"/>
      <c r="BW20" s="1235"/>
      <c r="BX20" s="1235"/>
      <c r="BY20" s="1235"/>
      <c r="BZ20" s="1235"/>
      <c r="CA20" s="1235"/>
      <c r="CB20" s="1235"/>
      <c r="CC20" s="1235"/>
      <c r="CD20" s="1235"/>
      <c r="CE20" s="1235"/>
      <c r="CF20" s="1235"/>
      <c r="CG20" s="1235"/>
      <c r="CH20" s="632"/>
      <c r="CJ20" s="831"/>
      <c r="CK20" s="831" t="str">
        <f t="shared" si="0"/>
        <v/>
      </c>
      <c r="CL20" s="831"/>
      <c r="CM20" s="831"/>
      <c r="CN20" s="831"/>
      <c r="CT20" s="1010"/>
      <c r="CU20" s="1010"/>
    </row>
    <row r="21" spans="1:99" hidden="1">
      <c r="A21" s="1234"/>
      <c r="B21" s="1234"/>
      <c r="C21" s="1234"/>
      <c r="D21" s="1234">
        <v>1</v>
      </c>
      <c r="E21" s="1028"/>
      <c r="F21" s="1028"/>
      <c r="G21" s="1028"/>
      <c r="H21" s="1028"/>
      <c r="I21" s="964"/>
      <c r="J21" s="956"/>
      <c r="K21" s="959"/>
      <c r="L21" s="1032" t="str">
        <f>mergeValue(A21) &amp;"."&amp; mergeValue(B21)&amp;"."&amp; mergeValue(C21)&amp;"."&amp; mergeValue(D21)</f>
        <v>1.1.1.1</v>
      </c>
      <c r="M21" s="696"/>
      <c r="N21" s="648"/>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c r="CB21" s="1235"/>
      <c r="CC21" s="1235"/>
      <c r="CD21" s="1235"/>
      <c r="CE21" s="1235"/>
      <c r="CF21" s="1235"/>
      <c r="CG21" s="1235"/>
      <c r="CH21" s="632"/>
      <c r="CJ21" s="831"/>
      <c r="CK21" s="831" t="str">
        <f t="shared" si="0"/>
        <v/>
      </c>
      <c r="CL21" s="831"/>
      <c r="CM21" s="831"/>
      <c r="CN21" s="831"/>
      <c r="CT21" s="1010"/>
      <c r="CU21" s="1010"/>
    </row>
    <row r="22" spans="1:99" ht="101.25">
      <c r="A22" s="1234"/>
      <c r="B22" s="1234"/>
      <c r="C22" s="1234"/>
      <c r="D22" s="1234"/>
      <c r="E22" s="1234">
        <v>1</v>
      </c>
      <c r="F22" s="1028"/>
      <c r="G22" s="1028"/>
      <c r="H22" s="1017">
        <v>1</v>
      </c>
      <c r="I22" s="1234">
        <v>1</v>
      </c>
      <c r="J22" s="1028"/>
      <c r="K22" s="967"/>
      <c r="L22" s="1032" t="str">
        <f>mergeValue(A22) &amp;"."&amp; mergeValue(B22)&amp;"."&amp; mergeValue(C22)&amp;"."&amp; mergeValue(D22)&amp;"."&amp; mergeValue(E22)</f>
        <v>1.1.1.1.1</v>
      </c>
      <c r="M22" s="556" t="s">
        <v>9</v>
      </c>
      <c r="N22" s="648"/>
      <c r="O22" s="1237" t="s">
        <v>3</v>
      </c>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c r="CB22" s="1238"/>
      <c r="CC22" s="1238"/>
      <c r="CD22" s="1238"/>
      <c r="CE22" s="1238"/>
      <c r="CF22" s="1238"/>
      <c r="CG22" s="1239"/>
      <c r="CH22" s="632" t="s">
        <v>639</v>
      </c>
      <c r="CJ22" s="831"/>
      <c r="CK22" s="831" t="str">
        <f t="shared" si="0"/>
        <v>Схема подключения теплопотребляющей установки к коллектору источника тепловой энергии</v>
      </c>
      <c r="CL22" s="831"/>
      <c r="CM22" s="831"/>
      <c r="CN22" s="831"/>
      <c r="CT22" s="1010"/>
      <c r="CU22" s="1010"/>
    </row>
    <row r="23" spans="1:99" ht="90">
      <c r="A23" s="1234"/>
      <c r="B23" s="1234"/>
      <c r="C23" s="1234"/>
      <c r="D23" s="1234"/>
      <c r="E23" s="1234"/>
      <c r="F23" s="1234">
        <v>1</v>
      </c>
      <c r="G23" s="1017"/>
      <c r="H23" s="1017"/>
      <c r="I23" s="1234"/>
      <c r="J23" s="1234">
        <v>1</v>
      </c>
      <c r="K23" s="968"/>
      <c r="L23" s="1032" t="str">
        <f>mergeValue(A23) &amp;"."&amp; mergeValue(B23)&amp;"."&amp; mergeValue(C23)&amp;"."&amp; mergeValue(D23)&amp;"."&amp; mergeValue(E23)&amp;"."&amp; mergeValue(F23)</f>
        <v>1.1.1.1.1.1</v>
      </c>
      <c r="M23" s="557" t="s">
        <v>10</v>
      </c>
      <c r="N23" s="648"/>
      <c r="O23" s="1237" t="s">
        <v>774</v>
      </c>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c r="CB23" s="1238"/>
      <c r="CC23" s="1238"/>
      <c r="CD23" s="1238"/>
      <c r="CE23" s="1238"/>
      <c r="CF23" s="1238"/>
      <c r="CG23" s="1239"/>
      <c r="CH23" s="632" t="s">
        <v>637</v>
      </c>
      <c r="CJ23" s="831"/>
      <c r="CK23" s="831" t="str">
        <f t="shared" si="0"/>
        <v>Группа потребителей</v>
      </c>
      <c r="CL23" s="831"/>
      <c r="CM23" s="831"/>
      <c r="CN23" s="831"/>
      <c r="CT23" s="1010"/>
      <c r="CU23" s="1010"/>
    </row>
    <row r="24" spans="1:99" ht="17.100000000000001" customHeight="1">
      <c r="A24" s="1234"/>
      <c r="B24" s="1234"/>
      <c r="C24" s="1234"/>
      <c r="D24" s="1234"/>
      <c r="E24" s="1234"/>
      <c r="F24" s="1234"/>
      <c r="G24" s="1017">
        <v>1</v>
      </c>
      <c r="H24" s="1017"/>
      <c r="I24" s="1234"/>
      <c r="J24" s="1234"/>
      <c r="K24" s="968">
        <v>1</v>
      </c>
      <c r="L24" s="1032" t="str">
        <f>mergeValue(A24) &amp;"."&amp; mergeValue(B24)&amp;"."&amp; mergeValue(C24)&amp;"."&amp; mergeValue(D24)&amp;"."&amp; mergeValue(E24)&amp;"."&amp; mergeValue(F24)&amp;"."&amp; mergeValue(G24)</f>
        <v>1.1.1.1.1.1.1</v>
      </c>
      <c r="M24" s="1071" t="s">
        <v>643</v>
      </c>
      <c r="N24" s="648"/>
      <c r="O24" s="1071">
        <v>2627.46</v>
      </c>
      <c r="P24" s="765"/>
      <c r="Q24" s="1096"/>
      <c r="R24" s="1229" t="s">
        <v>1344</v>
      </c>
      <c r="S24" s="1230" t="s">
        <v>84</v>
      </c>
      <c r="T24" s="1229" t="s">
        <v>2886</v>
      </c>
      <c r="U24" s="1230" t="s">
        <v>84</v>
      </c>
      <c r="V24" s="1071">
        <v>2644.16</v>
      </c>
      <c r="W24" s="765"/>
      <c r="X24" s="1096"/>
      <c r="Y24" s="1229" t="s">
        <v>2887</v>
      </c>
      <c r="Z24" s="1230" t="s">
        <v>84</v>
      </c>
      <c r="AA24" s="1229" t="s">
        <v>2888</v>
      </c>
      <c r="AB24" s="1230" t="s">
        <v>84</v>
      </c>
      <c r="AC24" s="1071">
        <v>2644.16</v>
      </c>
      <c r="AD24" s="765"/>
      <c r="AE24" s="1096"/>
      <c r="AF24" s="1229" t="s">
        <v>2889</v>
      </c>
      <c r="AG24" s="1230" t="s">
        <v>84</v>
      </c>
      <c r="AH24" s="1229" t="s">
        <v>2890</v>
      </c>
      <c r="AI24" s="1230" t="s">
        <v>84</v>
      </c>
      <c r="AJ24" s="1071">
        <v>2670.58</v>
      </c>
      <c r="AK24" s="765"/>
      <c r="AL24" s="1096"/>
      <c r="AM24" s="1229" t="s">
        <v>2891</v>
      </c>
      <c r="AN24" s="1230" t="s">
        <v>84</v>
      </c>
      <c r="AO24" s="1229" t="s">
        <v>2892</v>
      </c>
      <c r="AP24" s="1230" t="s">
        <v>84</v>
      </c>
      <c r="AQ24" s="1071">
        <v>2670.58</v>
      </c>
      <c r="AR24" s="765"/>
      <c r="AS24" s="1096"/>
      <c r="AT24" s="1229" t="s">
        <v>2893</v>
      </c>
      <c r="AU24" s="1230" t="s">
        <v>84</v>
      </c>
      <c r="AV24" s="1229" t="s">
        <v>2894</v>
      </c>
      <c r="AW24" s="1230" t="s">
        <v>84</v>
      </c>
      <c r="AX24" s="1071">
        <v>2697.28</v>
      </c>
      <c r="AY24" s="765"/>
      <c r="AZ24" s="1096"/>
      <c r="BA24" s="1229" t="s">
        <v>2895</v>
      </c>
      <c r="BB24" s="1230" t="s">
        <v>84</v>
      </c>
      <c r="BC24" s="1229" t="s">
        <v>2896</v>
      </c>
      <c r="BD24" s="1230" t="s">
        <v>84</v>
      </c>
      <c r="BE24" s="1071">
        <v>2697.28</v>
      </c>
      <c r="BF24" s="765"/>
      <c r="BG24" s="1096"/>
      <c r="BH24" s="1229" t="s">
        <v>2897</v>
      </c>
      <c r="BI24" s="1230" t="s">
        <v>84</v>
      </c>
      <c r="BJ24" s="1229" t="s">
        <v>2898</v>
      </c>
      <c r="BK24" s="1230" t="s">
        <v>84</v>
      </c>
      <c r="BL24" s="1071">
        <v>2723.72</v>
      </c>
      <c r="BM24" s="765"/>
      <c r="BN24" s="1096"/>
      <c r="BO24" s="1229" t="s">
        <v>2899</v>
      </c>
      <c r="BP24" s="1230" t="s">
        <v>84</v>
      </c>
      <c r="BQ24" s="1229" t="s">
        <v>2900</v>
      </c>
      <c r="BR24" s="1230" t="s">
        <v>84</v>
      </c>
      <c r="BS24" s="1071">
        <v>2723.72</v>
      </c>
      <c r="BT24" s="765"/>
      <c r="BU24" s="1096"/>
      <c r="BV24" s="1229" t="s">
        <v>2901</v>
      </c>
      <c r="BW24" s="1230" t="s">
        <v>84</v>
      </c>
      <c r="BX24" s="1229" t="s">
        <v>2902</v>
      </c>
      <c r="BY24" s="1230" t="s">
        <v>84</v>
      </c>
      <c r="BZ24" s="1071">
        <v>2743.9</v>
      </c>
      <c r="CA24" s="765"/>
      <c r="CB24" s="1096"/>
      <c r="CC24" s="1229" t="s">
        <v>2903</v>
      </c>
      <c r="CD24" s="1230" t="s">
        <v>84</v>
      </c>
      <c r="CE24" s="1229" t="s">
        <v>1345</v>
      </c>
      <c r="CF24" s="1230" t="s">
        <v>85</v>
      </c>
      <c r="CG24" s="765"/>
      <c r="CH24" s="1205" t="s">
        <v>656</v>
      </c>
      <c r="CI24" s="1010" t="str">
        <f>strCheckDate(O25:CG25)</f>
        <v/>
      </c>
      <c r="CJ24" s="831"/>
      <c r="CK24" s="831" t="str">
        <f t="shared" si="0"/>
        <v>вода</v>
      </c>
      <c r="CL24" s="831"/>
      <c r="CM24" s="831"/>
      <c r="CN24" s="831"/>
      <c r="CT24" s="1010"/>
      <c r="CU24" s="1010"/>
    </row>
    <row r="25" spans="1:99" ht="11.25" hidden="1" customHeight="1">
      <c r="A25" s="1234"/>
      <c r="B25" s="1234"/>
      <c r="C25" s="1234"/>
      <c r="D25" s="1234"/>
      <c r="E25" s="1234"/>
      <c r="F25" s="1234"/>
      <c r="G25" s="1017"/>
      <c r="H25" s="1017"/>
      <c r="I25" s="1234"/>
      <c r="J25" s="1234"/>
      <c r="K25" s="968"/>
      <c r="L25" s="802"/>
      <c r="M25" s="648"/>
      <c r="N25" s="648"/>
      <c r="O25" s="765"/>
      <c r="P25" s="765"/>
      <c r="Q25" s="771" t="str">
        <f>R24 &amp; "-" &amp; T24</f>
        <v>01.01.2022-30.06.2022</v>
      </c>
      <c r="R25" s="1229"/>
      <c r="S25" s="1230"/>
      <c r="T25" s="1229"/>
      <c r="U25" s="1230"/>
      <c r="V25" s="765"/>
      <c r="W25" s="765"/>
      <c r="X25" s="771" t="str">
        <f>Y24 &amp; "-" &amp; AA24</f>
        <v>01.07.2022-31.12.2022</v>
      </c>
      <c r="Y25" s="1229"/>
      <c r="Z25" s="1230"/>
      <c r="AA25" s="1229"/>
      <c r="AB25" s="1230"/>
      <c r="AC25" s="765"/>
      <c r="AD25" s="765"/>
      <c r="AE25" s="771" t="str">
        <f>AF24 &amp; "-" &amp; AH24</f>
        <v>01.01.2023-30.06.2023</v>
      </c>
      <c r="AF25" s="1229"/>
      <c r="AG25" s="1230"/>
      <c r="AH25" s="1229"/>
      <c r="AI25" s="1230"/>
      <c r="AJ25" s="765"/>
      <c r="AK25" s="765"/>
      <c r="AL25" s="771" t="str">
        <f>AM24 &amp; "-" &amp; AO24</f>
        <v>01.07.2023-31.12.2023</v>
      </c>
      <c r="AM25" s="1229"/>
      <c r="AN25" s="1230"/>
      <c r="AO25" s="1229"/>
      <c r="AP25" s="1230"/>
      <c r="AQ25" s="765"/>
      <c r="AR25" s="765"/>
      <c r="AS25" s="771" t="str">
        <f>AT24 &amp; "-" &amp; AV24</f>
        <v>01.01.2024-30.06.2024</v>
      </c>
      <c r="AT25" s="1229"/>
      <c r="AU25" s="1230"/>
      <c r="AV25" s="1229"/>
      <c r="AW25" s="1230"/>
      <c r="AX25" s="765"/>
      <c r="AY25" s="765"/>
      <c r="AZ25" s="771" t="str">
        <f>BA24 &amp; "-" &amp; BC24</f>
        <v>01.07.2024-31.12.2024</v>
      </c>
      <c r="BA25" s="1229"/>
      <c r="BB25" s="1230"/>
      <c r="BC25" s="1229"/>
      <c r="BD25" s="1230"/>
      <c r="BE25" s="765"/>
      <c r="BF25" s="765"/>
      <c r="BG25" s="771" t="str">
        <f>BH24 &amp; "-" &amp; BJ24</f>
        <v>01.01.2025-30.06.2025</v>
      </c>
      <c r="BH25" s="1229"/>
      <c r="BI25" s="1230"/>
      <c r="BJ25" s="1229"/>
      <c r="BK25" s="1230"/>
      <c r="BL25" s="765"/>
      <c r="BM25" s="765"/>
      <c r="BN25" s="771" t="str">
        <f>BO24 &amp; "-" &amp; BQ24</f>
        <v>01.07.2025-31.12.2025</v>
      </c>
      <c r="BO25" s="1229"/>
      <c r="BP25" s="1230"/>
      <c r="BQ25" s="1229"/>
      <c r="BR25" s="1230"/>
      <c r="BS25" s="765"/>
      <c r="BT25" s="765"/>
      <c r="BU25" s="771" t="str">
        <f>BV24 &amp; "-" &amp; BX24</f>
        <v>01.01.2026-30.06.2026</v>
      </c>
      <c r="BV25" s="1229"/>
      <c r="BW25" s="1230"/>
      <c r="BX25" s="1229"/>
      <c r="BY25" s="1230"/>
      <c r="BZ25" s="765"/>
      <c r="CA25" s="765"/>
      <c r="CB25" s="771" t="str">
        <f>CC24 &amp; "-" &amp; CE24</f>
        <v>01.07.2026-31.12.2026</v>
      </c>
      <c r="CC25" s="1229"/>
      <c r="CD25" s="1230"/>
      <c r="CE25" s="1229"/>
      <c r="CF25" s="1230"/>
      <c r="CG25" s="765"/>
      <c r="CH25" s="1206"/>
      <c r="CJ25" s="831"/>
      <c r="CK25" s="831" t="str">
        <f t="shared" si="0"/>
        <v/>
      </c>
      <c r="CL25" s="831"/>
      <c r="CM25" s="831"/>
      <c r="CN25" s="831"/>
      <c r="CT25" s="1010"/>
      <c r="CU25" s="1010"/>
    </row>
    <row r="26" spans="1:99" ht="15" customHeight="1">
      <c r="A26" s="1234"/>
      <c r="B26" s="1234"/>
      <c r="C26" s="1234"/>
      <c r="D26" s="1234"/>
      <c r="E26" s="1234"/>
      <c r="F26" s="1234"/>
      <c r="G26" s="1028"/>
      <c r="H26" s="1017"/>
      <c r="I26" s="1234"/>
      <c r="J26" s="1234"/>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08"/>
      <c r="BR26" s="1008"/>
      <c r="BS26" s="1008"/>
      <c r="BT26" s="1008"/>
      <c r="BU26" s="1008"/>
      <c r="BV26" s="1008"/>
      <c r="BW26" s="1008"/>
      <c r="BX26" s="1008"/>
      <c r="BY26" s="1008"/>
      <c r="BZ26" s="1008"/>
      <c r="CA26" s="1008"/>
      <c r="CB26" s="1008"/>
      <c r="CC26" s="1008"/>
      <c r="CD26" s="1008"/>
      <c r="CE26" s="1008"/>
      <c r="CF26" s="1008"/>
      <c r="CG26" s="764"/>
      <c r="CH26" s="1207"/>
      <c r="CJ26" s="831"/>
      <c r="CK26" s="831" t="str">
        <f t="shared" si="0"/>
        <v>Добавить вид теплоносителя (параметры теплоносителя)</v>
      </c>
      <c r="CL26" s="831"/>
      <c r="CM26" s="831"/>
      <c r="CN26" s="831"/>
      <c r="CT26" s="1010"/>
      <c r="CU26" s="1010"/>
    </row>
    <row r="27" spans="1:99" ht="15" customHeight="1">
      <c r="A27" s="1234"/>
      <c r="B27" s="1234"/>
      <c r="C27" s="1234"/>
      <c r="D27" s="1234"/>
      <c r="E27" s="1234"/>
      <c r="F27" s="1028"/>
      <c r="G27" s="1028"/>
      <c r="H27" s="1017"/>
      <c r="I27" s="1234"/>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1008"/>
      <c r="BG27" s="1008"/>
      <c r="BH27" s="1008"/>
      <c r="BI27" s="1008"/>
      <c r="BJ27" s="1008"/>
      <c r="BK27" s="1007"/>
      <c r="BL27" s="1008"/>
      <c r="BM27" s="1008"/>
      <c r="BN27" s="1008"/>
      <c r="BO27" s="1008"/>
      <c r="BP27" s="1008"/>
      <c r="BQ27" s="1008"/>
      <c r="BR27" s="1007"/>
      <c r="BS27" s="1008"/>
      <c r="BT27" s="1008"/>
      <c r="BU27" s="1008"/>
      <c r="BV27" s="1008"/>
      <c r="BW27" s="1008"/>
      <c r="BX27" s="1008"/>
      <c r="BY27" s="1007"/>
      <c r="BZ27" s="1008"/>
      <c r="CA27" s="1008"/>
      <c r="CB27" s="1008"/>
      <c r="CC27" s="1008"/>
      <c r="CD27" s="1008"/>
      <c r="CE27" s="1008"/>
      <c r="CF27" s="1007"/>
      <c r="CG27" s="1008"/>
      <c r="CH27" s="667"/>
      <c r="CJ27" s="831"/>
      <c r="CK27" s="831" t="str">
        <f t="shared" si="0"/>
        <v>Добавить группу потребителей</v>
      </c>
      <c r="CL27" s="831"/>
      <c r="CM27" s="831"/>
      <c r="CN27" s="831"/>
      <c r="CT27" s="1010"/>
      <c r="CU27" s="1010"/>
    </row>
    <row r="28" spans="1:99" ht="15" customHeight="1">
      <c r="A28" s="1234"/>
      <c r="B28" s="1234"/>
      <c r="C28" s="1234"/>
      <c r="D28" s="1234"/>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1008"/>
      <c r="BG28" s="1008"/>
      <c r="BH28" s="1008"/>
      <c r="BI28" s="1008"/>
      <c r="BJ28" s="1008"/>
      <c r="BK28" s="1007"/>
      <c r="BL28" s="1008"/>
      <c r="BM28" s="1008"/>
      <c r="BN28" s="1008"/>
      <c r="BO28" s="1008"/>
      <c r="BP28" s="1008"/>
      <c r="BQ28" s="1008"/>
      <c r="BR28" s="1007"/>
      <c r="BS28" s="1008"/>
      <c r="BT28" s="1008"/>
      <c r="BU28" s="1008"/>
      <c r="BV28" s="1008"/>
      <c r="BW28" s="1008"/>
      <c r="BX28" s="1008"/>
      <c r="BY28" s="1007"/>
      <c r="BZ28" s="1008"/>
      <c r="CA28" s="1008"/>
      <c r="CB28" s="1008"/>
      <c r="CC28" s="1008"/>
      <c r="CD28" s="1008"/>
      <c r="CE28" s="1008"/>
      <c r="CF28" s="1007"/>
      <c r="CG28" s="1008"/>
      <c r="CH28" s="667"/>
      <c r="CJ28" s="831"/>
      <c r="CK28" s="831" t="str">
        <f t="shared" si="0"/>
        <v>Добавить схему подключения</v>
      </c>
      <c r="CL28" s="831"/>
      <c r="CM28" s="831"/>
      <c r="CN28" s="831"/>
      <c r="CT28" s="1010"/>
      <c r="CU28" s="1010"/>
    </row>
    <row r="29" spans="1:99" ht="11.25">
      <c r="A29" s="992"/>
      <c r="B29" s="992"/>
      <c r="C29" s="992"/>
      <c r="D29" s="992"/>
      <c r="E29" s="992"/>
      <c r="F29" s="992"/>
      <c r="G29" s="992"/>
      <c r="H29" s="992"/>
      <c r="I29" s="992"/>
      <c r="J29" s="992"/>
      <c r="K29" s="992"/>
      <c r="CI29" s="992"/>
      <c r="CJ29" s="992"/>
      <c r="CK29" s="992"/>
      <c r="CL29" s="992"/>
      <c r="CM29" s="992"/>
      <c r="CN29" s="992"/>
      <c r="CO29" s="992"/>
      <c r="CP29" s="992"/>
      <c r="CQ29" s="992"/>
      <c r="CR29" s="992"/>
      <c r="CS29" s="992"/>
    </row>
    <row r="30" spans="1:99" ht="90" customHeight="1">
      <c r="L30" s="1">
        <v>1</v>
      </c>
      <c r="M30" s="1198" t="s">
        <v>633</v>
      </c>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8"/>
      <c r="AU30" s="1198"/>
      <c r="AV30" s="1198"/>
      <c r="AW30" s="1198"/>
      <c r="AX30" s="1198"/>
      <c r="AY30" s="1198"/>
      <c r="AZ30" s="1198"/>
      <c r="BA30" s="1198"/>
      <c r="BB30" s="1198"/>
      <c r="BC30" s="1198"/>
      <c r="BD30" s="1198"/>
      <c r="BE30" s="1198"/>
      <c r="BF30" s="1198"/>
      <c r="BG30" s="1198"/>
      <c r="BH30" s="1198"/>
      <c r="BI30" s="1198"/>
      <c r="BJ30" s="1198"/>
      <c r="BK30" s="1198"/>
      <c r="BL30" s="1198"/>
      <c r="BM30" s="1198"/>
      <c r="BN30" s="1198"/>
      <c r="BO30" s="1198"/>
      <c r="BP30" s="1198"/>
      <c r="BQ30" s="1198"/>
      <c r="BR30" s="1198"/>
      <c r="BS30" s="1198"/>
      <c r="BT30" s="1198"/>
      <c r="BU30" s="1198"/>
      <c r="BV30" s="1198"/>
      <c r="BW30" s="1198"/>
      <c r="BX30" s="1198"/>
      <c r="BY30" s="1198"/>
      <c r="BZ30" s="1198"/>
      <c r="CA30" s="1198"/>
      <c r="CB30" s="1198"/>
      <c r="CC30" s="1198"/>
      <c r="CD30" s="1198"/>
      <c r="CE30" s="1198"/>
      <c r="CF30" s="1198"/>
      <c r="CG30" s="1198"/>
      <c r="CH30" s="1198"/>
    </row>
  </sheetData>
  <sheetProtection algorithmName="SHA-512" hashValue="O7i5Sn53NItP+ntxGEp1FJ8JL7aqgAKaMgHNK9Zq5hAB89DzKLzeURsd4k6P/mvmRMKoh3uCaEAkyA8GsQXPsg==" saltValue="23aZrHc4+9JKm6MzVWT8RQ==" spinCount="100000" sheet="1" objects="1" scenarios="1" formatColumns="0" formatRows="0"/>
  <dataConsolidate leftLabels="1" link="1"/>
  <mergeCells count="147">
    <mergeCell ref="AB14:AB16"/>
    <mergeCell ref="V15:V16"/>
    <mergeCell ref="W15:X15"/>
    <mergeCell ref="L11:M11"/>
    <mergeCell ref="L5:T5"/>
    <mergeCell ref="O7:T7"/>
    <mergeCell ref="O8:T8"/>
    <mergeCell ref="O9:T9"/>
    <mergeCell ref="O10:T10"/>
    <mergeCell ref="A18:A28"/>
    <mergeCell ref="O18:CG18"/>
    <mergeCell ref="B19:B28"/>
    <mergeCell ref="O19:CG19"/>
    <mergeCell ref="C20:C28"/>
    <mergeCell ref="O20:CG20"/>
    <mergeCell ref="D21:D28"/>
    <mergeCell ref="U24:U25"/>
    <mergeCell ref="AG17:AH17"/>
    <mergeCell ref="AI24:AI25"/>
    <mergeCell ref="AN17:AO17"/>
    <mergeCell ref="AM24:AM25"/>
    <mergeCell ref="AN24:AN25"/>
    <mergeCell ref="AO24:AO25"/>
    <mergeCell ref="AP24:AP25"/>
    <mergeCell ref="E22:E27"/>
    <mergeCell ref="I22:I27"/>
    <mergeCell ref="O22:CG22"/>
    <mergeCell ref="F23:F26"/>
    <mergeCell ref="J23:J26"/>
    <mergeCell ref="O23:CG23"/>
    <mergeCell ref="R24:R25"/>
    <mergeCell ref="S24:S25"/>
    <mergeCell ref="T24:T25"/>
    <mergeCell ref="AB24:AB25"/>
    <mergeCell ref="AF24:AF25"/>
    <mergeCell ref="AG24:AG25"/>
    <mergeCell ref="AH24:AH25"/>
    <mergeCell ref="Y15:AA15"/>
    <mergeCell ref="Z16:AA16"/>
    <mergeCell ref="Z17:AA17"/>
    <mergeCell ref="Y24:Y25"/>
    <mergeCell ref="Z24:Z25"/>
    <mergeCell ref="AA24:AA25"/>
    <mergeCell ref="V12:AB12"/>
    <mergeCell ref="CH24:CH26"/>
    <mergeCell ref="M30:CH30"/>
    <mergeCell ref="O21:CG21"/>
    <mergeCell ref="S17:T17"/>
    <mergeCell ref="O12:U12"/>
    <mergeCell ref="L13:CG13"/>
    <mergeCell ref="CH13:CH16"/>
    <mergeCell ref="L14:L16"/>
    <mergeCell ref="M14:M16"/>
    <mergeCell ref="O14:T14"/>
    <mergeCell ref="U14:U16"/>
    <mergeCell ref="CG14:CG16"/>
    <mergeCell ref="O15:O16"/>
    <mergeCell ref="P15:Q15"/>
    <mergeCell ref="R15:T15"/>
    <mergeCell ref="S16:T16"/>
    <mergeCell ref="V14:AA14"/>
    <mergeCell ref="AJ14:AO14"/>
    <mergeCell ref="AP14:AP16"/>
    <mergeCell ref="AJ15:AJ16"/>
    <mergeCell ref="AK15:AL15"/>
    <mergeCell ref="AM15:AO15"/>
    <mergeCell ref="AN16:AO16"/>
    <mergeCell ref="AJ12:AP12"/>
    <mergeCell ref="AC14:AH14"/>
    <mergeCell ref="AI14:AI16"/>
    <mergeCell ref="AC15:AC16"/>
    <mergeCell ref="AD15:AE15"/>
    <mergeCell ref="AF15:AH15"/>
    <mergeCell ref="AG16:AH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B16:BC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s>
  <dataValidations count="10">
    <dataValidation allowBlank="1" sqref="WYE983062:WYP98306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APG26:APR28 AFK26:AFV28 VO26:VZ28 LS26:MD28 WYE26:WYP28 WOI26:WOT28 WEM26:WEX28 VUQ26:VVB28 VKU26:VLF28 VAY26:VBJ28 URC26:URN28 UHG26:UHR28 TXK26:TXV28 TNO26:TNZ28 TDS26:TED28 STW26:SUH28 SKA26:SKL28 SAE26:SAP28 RQI26:RQT28 RGM26:RGX28 QWQ26:QXB28 QMU26:QNF28 QCY26:QDJ28 PTC26:PTN28 PJG26:PJR28 OZK26:OZV28 OPO26:OPZ28 OFS26:OGD28 NVW26:NWH28 NMA26:NML28 NCE26:NCP28 MSI26:MST28 MIM26:MIX28 LYQ26:LZB28 LOU26:LPF28 LEY26:LFJ28 KVC26:KVN28 KLG26:KLR28 KBK26:KBV28 JRO26:JRZ28 JHS26:JID28 IXW26:IYH28 IOA26:IOL28 IEE26:IEP28 HUI26:HUT28 HKM26:HKX28 HAQ26:HBB28 GQU26:GRF28 GGY26:GHJ28 FXC26:FXN28 FNG26:FNR28 FDK26:FDV28 ETO26:ETZ28 EJS26:EKD28 DZW26:EAH28 DQA26:DQL28 DGE26:DGP28 CWI26:CWT28 CMM26:CMX28 CCQ26:CDB28 BSU26:BTF28 BIY26:BJJ28 AZC26:AZN28 L26:CG26 L65558:CH65564 L983062:CH983068 L917526:CH917532 L851990:CH851996 L786454:CH786460 L720918:CH720924 L655382:CH655388 L589846:CH589852 L524310:CH524316 L458774:CH458780 L393238:CH393244 L327702:CH327708 L262166:CH262172 L196630:CH196636 L131094:CH131100 L27:CH28" xr:uid="{00000000-0002-0000-0C00-00000000000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xr:uid="{00000000-0002-0000-0C00-000001000000}"/>
    <dataValidation allowBlank="1" showInputMessage="1" showErrorMessage="1" prompt="Для выбора выполните двойной щелчок левой клавиши мыши по соответствующей ячейке." sqref="S65556 LZ65556 VV65556 AFR65556 APN65556 AZJ65556 BJF65556 BTB65556 CCX65556 CMT65556 CWP65556 DGL65556 DQH65556 EAD65556 EJZ65556 ETV65556 FDR65556 FNN65556 FXJ65556 GHF65556 GRB65556 HAX65556 HKT65556 HUP65556 IEL65556 IOH65556 IYD65556 JHZ65556 JRV65556 KBR65556 KLN65556 KVJ65556 LFF65556 LPB65556 LYX65556 MIT65556 MSP65556 NCL65556 NMH65556 NWD65556 OFZ65556 OPV65556 OZR65556 PJN65556 PTJ65556 QDF65556 QNB65556 QWX65556 RGT65556 RQP65556 SAL65556 SKH65556 SUD65556 TDZ65556 TNV65556 TXR65556 UHN65556 URJ65556 VBF65556 VLB65556 VUX65556 WET65556 WOP65556 WYL65556 S131092 LZ131092 VV131092 AFR131092 APN131092 AZJ131092 BJF131092 BTB131092 CCX131092 CMT131092 CWP131092 DGL131092 DQH131092 EAD131092 EJZ131092 ETV131092 FDR131092 FNN131092 FXJ131092 GHF131092 GRB131092 HAX131092 HKT131092 HUP131092 IEL131092 IOH131092 IYD131092 JHZ131092 JRV131092 KBR131092 KLN131092 KVJ131092 LFF131092 LPB131092 LYX131092 MIT131092 MSP131092 NCL131092 NMH131092 NWD131092 OFZ131092 OPV131092 OZR131092 PJN131092 PTJ131092 QDF131092 QNB131092 QWX131092 RGT131092 RQP131092 SAL131092 SKH131092 SUD131092 TDZ131092 TNV131092 TXR131092 UHN131092 URJ131092 VBF131092 VLB131092 VUX131092 WET131092 WOP131092 WYL131092 S196628 LZ196628 VV196628 AFR196628 APN196628 AZJ196628 BJF196628 BTB196628 CCX196628 CMT196628 CWP196628 DGL196628 DQH196628 EAD196628 EJZ196628 ETV196628 FDR196628 FNN196628 FXJ196628 GHF196628 GRB196628 HAX196628 HKT196628 HUP196628 IEL196628 IOH196628 IYD196628 JHZ196628 JRV196628 KBR196628 KLN196628 KVJ196628 LFF196628 LPB196628 LYX196628 MIT196628 MSP196628 NCL196628 NMH196628 NWD196628 OFZ196628 OPV196628 OZR196628 PJN196628 PTJ196628 QDF196628 QNB196628 QWX196628 RGT196628 RQP196628 SAL196628 SKH196628 SUD196628 TDZ196628 TNV196628 TXR196628 UHN196628 URJ196628 VBF196628 VLB196628 VUX196628 WET196628 WOP196628 WYL196628 S262164 LZ262164 VV262164 AFR262164 APN262164 AZJ262164 BJF262164 BTB262164 CCX262164 CMT262164 CWP262164 DGL262164 DQH262164 EAD262164 EJZ262164 ETV262164 FDR262164 FNN262164 FXJ262164 GHF262164 GRB262164 HAX262164 HKT262164 HUP262164 IEL262164 IOH262164 IYD262164 JHZ262164 JRV262164 KBR262164 KLN262164 KVJ262164 LFF262164 LPB262164 LYX262164 MIT262164 MSP262164 NCL262164 NMH262164 NWD262164 OFZ262164 OPV262164 OZR262164 PJN262164 PTJ262164 QDF262164 QNB262164 QWX262164 RGT262164 RQP262164 SAL262164 SKH262164 SUD262164 TDZ262164 TNV262164 TXR262164 UHN262164 URJ262164 VBF262164 VLB262164 VUX262164 WET262164 WOP262164 WYL262164 S327700 LZ327700 VV327700 AFR327700 APN327700 AZJ327700 BJF327700 BTB327700 CCX327700 CMT327700 CWP327700 DGL327700 DQH327700 EAD327700 EJZ327700 ETV327700 FDR327700 FNN327700 FXJ327700 GHF327700 GRB327700 HAX327700 HKT327700 HUP327700 IEL327700 IOH327700 IYD327700 JHZ327700 JRV327700 KBR327700 KLN327700 KVJ327700 LFF327700 LPB327700 LYX327700 MIT327700 MSP327700 NCL327700 NMH327700 NWD327700 OFZ327700 OPV327700 OZR327700 PJN327700 PTJ327700 QDF327700 QNB327700 QWX327700 RGT327700 RQP327700 SAL327700 SKH327700 SUD327700 TDZ327700 TNV327700 TXR327700 UHN327700 URJ327700 VBF327700 VLB327700 VUX327700 WET327700 WOP327700 WYL327700 S393236 LZ393236 VV393236 AFR393236 APN393236 AZJ393236 BJF393236 BTB393236 CCX393236 CMT393236 CWP393236 DGL393236 DQH393236 EAD393236 EJZ393236 ETV393236 FDR393236 FNN393236 FXJ393236 GHF393236 GRB393236 HAX393236 HKT393236 HUP393236 IEL393236 IOH393236 IYD393236 JHZ393236 JRV393236 KBR393236 KLN393236 KVJ393236 LFF393236 LPB393236 LYX393236 MIT393236 MSP393236 NCL393236 NMH393236 NWD393236 OFZ393236 OPV393236 OZR393236 PJN393236 PTJ393236 QDF393236 QNB393236 QWX393236 RGT393236 RQP393236 SAL393236 SKH393236 SUD393236 TDZ393236 TNV393236 TXR393236 UHN393236 URJ393236 VBF393236 VLB393236 VUX393236 WET393236 WOP393236 WYL393236 S458772 LZ458772 VV458772 AFR458772 APN458772 AZJ458772 BJF458772 BTB458772 CCX458772 CMT458772 CWP458772 DGL458772 DQH458772 EAD458772 EJZ458772 ETV458772 FDR458772 FNN458772 FXJ458772 GHF458772 GRB458772 HAX458772 HKT458772 HUP458772 IEL458772 IOH458772 IYD458772 JHZ458772 JRV458772 KBR458772 KLN458772 KVJ458772 LFF458772 LPB458772 LYX458772 MIT458772 MSP458772 NCL458772 NMH458772 NWD458772 OFZ458772 OPV458772 OZR458772 PJN458772 PTJ458772 QDF458772 QNB458772 QWX458772 RGT458772 RQP458772 SAL458772 SKH458772 SUD458772 TDZ458772 TNV458772 TXR458772 UHN458772 URJ458772 VBF458772 VLB458772 VUX458772 WET458772 WOP458772 WYL458772 S524308 LZ524308 VV524308 AFR524308 APN524308 AZJ524308 BJF524308 BTB524308 CCX524308 CMT524308 CWP524308 DGL524308 DQH524308 EAD524308 EJZ524308 ETV524308 FDR524308 FNN524308 FXJ524308 GHF524308 GRB524308 HAX524308 HKT524308 HUP524308 IEL524308 IOH524308 IYD524308 JHZ524308 JRV524308 KBR524308 KLN524308 KVJ524308 LFF524308 LPB524308 LYX524308 MIT524308 MSP524308 NCL524308 NMH524308 NWD524308 OFZ524308 OPV524308 OZR524308 PJN524308 PTJ524308 QDF524308 QNB524308 QWX524308 RGT524308 RQP524308 SAL524308 SKH524308 SUD524308 TDZ524308 TNV524308 TXR524308 UHN524308 URJ524308 VBF524308 VLB524308 VUX524308 WET524308 WOP524308 WYL524308 S589844 LZ589844 VV589844 AFR589844 APN589844 AZJ589844 BJF589844 BTB589844 CCX589844 CMT589844 CWP589844 DGL589844 DQH589844 EAD589844 EJZ589844 ETV589844 FDR589844 FNN589844 FXJ589844 GHF589844 GRB589844 HAX589844 HKT589844 HUP589844 IEL589844 IOH589844 IYD589844 JHZ589844 JRV589844 KBR589844 KLN589844 KVJ589844 LFF589844 LPB589844 LYX589844 MIT589844 MSP589844 NCL589844 NMH589844 NWD589844 OFZ589844 OPV589844 OZR589844 PJN589844 PTJ589844 QDF589844 QNB589844 QWX589844 RGT589844 RQP589844 SAL589844 SKH589844 SUD589844 TDZ589844 TNV589844 TXR589844 UHN589844 URJ589844 VBF589844 VLB589844 VUX589844 WET589844 WOP589844 WYL589844 S655380 LZ655380 VV655380 AFR655380 APN655380 AZJ655380 BJF655380 BTB655380 CCX655380 CMT655380 CWP655380 DGL655380 DQH655380 EAD655380 EJZ655380 ETV655380 FDR655380 FNN655380 FXJ655380 GHF655380 GRB655380 HAX655380 HKT655380 HUP655380 IEL655380 IOH655380 IYD655380 JHZ655380 JRV655380 KBR655380 KLN655380 KVJ655380 LFF655380 LPB655380 LYX655380 MIT655380 MSP655380 NCL655380 NMH655380 NWD655380 OFZ655380 OPV655380 OZR655380 PJN655380 PTJ655380 QDF655380 QNB655380 QWX655380 RGT655380 RQP655380 SAL655380 SKH655380 SUD655380 TDZ655380 TNV655380 TXR655380 UHN655380 URJ655380 VBF655380 VLB655380 VUX655380 WET655380 WOP655380 WYL655380 S720916 LZ720916 VV720916 AFR720916 APN720916 AZJ720916 BJF720916 BTB720916 CCX720916 CMT720916 CWP720916 DGL720916 DQH720916 EAD720916 EJZ720916 ETV720916 FDR720916 FNN720916 FXJ720916 GHF720916 GRB720916 HAX720916 HKT720916 HUP720916 IEL720916 IOH720916 IYD720916 JHZ720916 JRV720916 KBR720916 KLN720916 KVJ720916 LFF720916 LPB720916 LYX720916 MIT720916 MSP720916 NCL720916 NMH720916 NWD720916 OFZ720916 OPV720916 OZR720916 PJN720916 PTJ720916 QDF720916 QNB720916 QWX720916 RGT720916 RQP720916 SAL720916 SKH720916 SUD720916 TDZ720916 TNV720916 TXR720916 UHN720916 URJ720916 VBF720916 VLB720916 VUX720916 WET720916 WOP720916 WYL720916 S786452 LZ786452 VV786452 AFR786452 APN786452 AZJ786452 BJF786452 BTB786452 CCX786452 CMT786452 CWP786452 DGL786452 DQH786452 EAD786452 EJZ786452 ETV786452 FDR786452 FNN786452 FXJ786452 GHF786452 GRB786452 HAX786452 HKT786452 HUP786452 IEL786452 IOH786452 IYD786452 JHZ786452 JRV786452 KBR786452 KLN786452 KVJ786452 LFF786452 LPB786452 LYX786452 MIT786452 MSP786452 NCL786452 NMH786452 NWD786452 OFZ786452 OPV786452 OZR786452 PJN786452 PTJ786452 QDF786452 QNB786452 QWX786452 RGT786452 RQP786452 SAL786452 SKH786452 SUD786452 TDZ786452 TNV786452 TXR786452 UHN786452 URJ786452 VBF786452 VLB786452 VUX786452 WET786452 WOP786452 WYL786452 S851988 LZ851988 VV851988 AFR851988 APN851988 AZJ851988 BJF851988 BTB851988 CCX851988 CMT851988 CWP851988 DGL851988 DQH851988 EAD851988 EJZ851988 ETV851988 FDR851988 FNN851988 FXJ851988 GHF851988 GRB851988 HAX851988 HKT851988 HUP851988 IEL851988 IOH851988 IYD851988 JHZ851988 JRV851988 KBR851988 KLN851988 KVJ851988 LFF851988 LPB851988 LYX851988 MIT851988 MSP851988 NCL851988 NMH851988 NWD851988 OFZ851988 OPV851988 OZR851988 PJN851988 PTJ851988 QDF851988 QNB851988 QWX851988 RGT851988 RQP851988 SAL851988 SKH851988 SUD851988 TDZ851988 TNV851988 TXR851988 UHN851988 URJ851988 VBF851988 VLB851988 VUX851988 WET851988 WOP851988 WYL851988 S917524 LZ917524 VV917524 AFR917524 APN917524 AZJ917524 BJF917524 BTB917524 CCX917524 CMT917524 CWP917524 DGL917524 DQH917524 EAD917524 EJZ917524 ETV917524 FDR917524 FNN917524 FXJ917524 GHF917524 GRB917524 HAX917524 HKT917524 HUP917524 IEL917524 IOH917524 IYD917524 JHZ917524 JRV917524 KBR917524 KLN917524 KVJ917524 LFF917524 LPB917524 LYX917524 MIT917524 MSP917524 NCL917524 NMH917524 NWD917524 OFZ917524 OPV917524 OZR917524 PJN917524 PTJ917524 QDF917524 QNB917524 QWX917524 RGT917524 RQP917524 SAL917524 SKH917524 SUD917524 TDZ917524 TNV917524 TXR917524 UHN917524 URJ917524 VBF917524 VLB917524 VUX917524 WET917524 WOP917524 WYL917524 S983060 LZ983060 VV983060 AFR983060 APN983060 AZJ983060 BJF983060 BTB983060 CCX983060 CMT983060 CWP983060 DGL983060 DQH983060 EAD983060 EJZ983060 ETV983060 FDR983060 FNN983060 FXJ983060 GHF983060 GRB983060 HAX983060 HKT983060 HUP983060 IEL983060 IOH983060 IYD983060 JHZ983060 JRV983060 KBR983060 KLN983060 KVJ983060 LFF983060 LPB983060 LYX983060 MIT983060 MSP983060 NCL983060 NMH983060 NWD983060 OFZ983060 OPV983060 OZR983060 PJN983060 PTJ983060 QDF983060 QNB983060 QWX983060 RGT983060 RQP983060 SAL983060 SKH983060 SUD983060 TDZ983060 TNV983060 TXR983060 UHN983060 URJ983060 VBF983060 VLB983060 VUX983060 WET983060 WOP983060 WYL983060 U524308 U589844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655380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720916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786452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851988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917524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983060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65556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131092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196628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262164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WYN24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N983060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89844 BD655380 BD720916 BD786452 BD851988 BD917524 BD983060 BD65556 BD131092 BD196628 BD262164 BD458772 BD327700 BD393236 BD24 BB24 BD524308 BI65556 BI131092 BI196628 BI262164 BI327700 BI393236 BI458772 BI524308 BI589844 BI655380 BI720916 BI786452 BI851988 BI917524 BI983060 BK589844 BK655380 BK720916 BK786452 BK851988 BK917524 BK983060 BK65556 BK131092 BK196628 BK262164 BK458772 BK327700 BK393236 BK24 BI24 BK524308 BP65556 BP131092 BP196628 BP262164 BP327700 BP393236 BP458772 BP524308 BP589844 BP655380 BP720916 BP786452 BP851988 BP917524 BP983060 BR589844 BR655380 BR720916 BR786452 BR851988 BR917524 BR983060 BR65556 BR131092 BR196628 BR262164 BR458772 BR327700 BR393236 BR24 BP24 BR524308 BW65556 BW131092 BW196628 BW262164 BW327700 BW393236 BW458772 BW524308 BW589844 BW655380 BW720916 BW786452 BW851988 BW917524 BW983060 BY589844 BY655380 BY720916 BY786452 BY851988 BY917524 BY983060 BY65556 BY131092 BY196628 BY262164 BY458772 BY327700 BY393236 BY24 BW24 BY524308 CD65556 CD131092 CD196628 CD262164 CD327700 CD393236 CD458772 CD524308 CD589844 CD655380 CD720916 CD786452 CD851988 CD917524 CD983060 CF524308 CF589844 CF655380 CF720916 CF786452 CF851988 CF917524 CF983060 CF65556 CF131092 CF196628 CF262164 CF458772 CF327700 CF393236 CF24 CD24" xr:uid="{00000000-0002-0000-0C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Y65556 VU65556 AFQ65556 APM65556 AZI65556 BJE65556 BTA65556 CCW65556 CMS65556 CWO65556 DGK65556 DQG65556 EAC65556 EJY65556 ETU65556 FDQ65556 FNM65556 FXI65556 GHE65556 GRA65556 HAW65556 HKS65556 HUO65556 IEK65556 IOG65556 IYC65556 JHY65556 JRU65556 KBQ65556 KLM65556 KVI65556 LFE65556 LPA65556 LYW65556 MIS65556 MSO65556 NCK65556 NMG65556 NWC65556 OFY65556 OPU65556 OZQ65556 PJM65556 PTI65556 QDE65556 QNA65556 QWW65556 RGS65556 RQO65556 SAK65556 SKG65556 SUC65556 TDY65556 TNU65556 TXQ65556 UHM65556 URI65556 VBE65556 VLA65556 VUW65556 WES65556 WOO65556 WYK65556 R131092 LY131092 VU131092 AFQ131092 APM131092 AZI131092 BJE131092 BTA131092 CCW131092 CMS131092 CWO131092 DGK131092 DQG131092 EAC131092 EJY131092 ETU131092 FDQ131092 FNM131092 FXI131092 GHE131092 GRA131092 HAW131092 HKS131092 HUO131092 IEK131092 IOG131092 IYC131092 JHY131092 JRU131092 KBQ131092 KLM131092 KVI131092 LFE131092 LPA131092 LYW131092 MIS131092 MSO131092 NCK131092 NMG131092 NWC131092 OFY131092 OPU131092 OZQ131092 PJM131092 PTI131092 QDE131092 QNA131092 QWW131092 RGS131092 RQO131092 SAK131092 SKG131092 SUC131092 TDY131092 TNU131092 TXQ131092 UHM131092 URI131092 VBE131092 VLA131092 VUW131092 WES131092 WOO131092 WYK131092 R196628 LY196628 VU196628 AFQ196628 APM196628 AZI196628 BJE196628 BTA196628 CCW196628 CMS196628 CWO196628 DGK196628 DQG196628 EAC196628 EJY196628 ETU196628 FDQ196628 FNM196628 FXI196628 GHE196628 GRA196628 HAW196628 HKS196628 HUO196628 IEK196628 IOG196628 IYC196628 JHY196628 JRU196628 KBQ196628 KLM196628 KVI196628 LFE196628 LPA196628 LYW196628 MIS196628 MSO196628 NCK196628 NMG196628 NWC196628 OFY196628 OPU196628 OZQ196628 PJM196628 PTI196628 QDE196628 QNA196628 QWW196628 RGS196628 RQO196628 SAK196628 SKG196628 SUC196628 TDY196628 TNU196628 TXQ196628 UHM196628 URI196628 VBE196628 VLA196628 VUW196628 WES196628 WOO196628 WYK196628 R262164 LY262164 VU262164 AFQ262164 APM262164 AZI262164 BJE262164 BTA262164 CCW262164 CMS262164 CWO262164 DGK262164 DQG262164 EAC262164 EJY262164 ETU262164 FDQ262164 FNM262164 FXI262164 GHE262164 GRA262164 HAW262164 HKS262164 HUO262164 IEK262164 IOG262164 IYC262164 JHY262164 JRU262164 KBQ262164 KLM262164 KVI262164 LFE262164 LPA262164 LYW262164 MIS262164 MSO262164 NCK262164 NMG262164 NWC262164 OFY262164 OPU262164 OZQ262164 PJM262164 PTI262164 QDE262164 QNA262164 QWW262164 RGS262164 RQO262164 SAK262164 SKG262164 SUC262164 TDY262164 TNU262164 TXQ262164 UHM262164 URI262164 VBE262164 VLA262164 VUW262164 WES262164 WOO262164 WYK262164 R327700 LY327700 VU327700 AFQ327700 APM327700 AZI327700 BJE327700 BTA327700 CCW327700 CMS327700 CWO327700 DGK327700 DQG327700 EAC327700 EJY327700 ETU327700 FDQ327700 FNM327700 FXI327700 GHE327700 GRA327700 HAW327700 HKS327700 HUO327700 IEK327700 IOG327700 IYC327700 JHY327700 JRU327700 KBQ327700 KLM327700 KVI327700 LFE327700 LPA327700 LYW327700 MIS327700 MSO327700 NCK327700 NMG327700 NWC327700 OFY327700 OPU327700 OZQ327700 PJM327700 PTI327700 QDE327700 QNA327700 QWW327700 RGS327700 RQO327700 SAK327700 SKG327700 SUC327700 TDY327700 TNU327700 TXQ327700 UHM327700 URI327700 VBE327700 VLA327700 VUW327700 WES327700 WOO327700 WYK327700 R393236 LY393236 VU393236 AFQ393236 APM393236 AZI393236 BJE393236 BTA393236 CCW393236 CMS393236 CWO393236 DGK393236 DQG393236 EAC393236 EJY393236 ETU393236 FDQ393236 FNM393236 FXI393236 GHE393236 GRA393236 HAW393236 HKS393236 HUO393236 IEK393236 IOG393236 IYC393236 JHY393236 JRU393236 KBQ393236 KLM393236 KVI393236 LFE393236 LPA393236 LYW393236 MIS393236 MSO393236 NCK393236 NMG393236 NWC393236 OFY393236 OPU393236 OZQ393236 PJM393236 PTI393236 QDE393236 QNA393236 QWW393236 RGS393236 RQO393236 SAK393236 SKG393236 SUC393236 TDY393236 TNU393236 TXQ393236 UHM393236 URI393236 VBE393236 VLA393236 VUW393236 WES393236 WOO393236 WYK393236 R458772 LY458772 VU458772 AFQ458772 APM458772 AZI458772 BJE458772 BTA458772 CCW458772 CMS458772 CWO458772 DGK458772 DQG458772 EAC458772 EJY458772 ETU458772 FDQ458772 FNM458772 FXI458772 GHE458772 GRA458772 HAW458772 HKS458772 HUO458772 IEK458772 IOG458772 IYC458772 JHY458772 JRU458772 KBQ458772 KLM458772 KVI458772 LFE458772 LPA458772 LYW458772 MIS458772 MSO458772 NCK458772 NMG458772 NWC458772 OFY458772 OPU458772 OZQ458772 PJM458772 PTI458772 QDE458772 QNA458772 QWW458772 RGS458772 RQO458772 SAK458772 SKG458772 SUC458772 TDY458772 TNU458772 TXQ458772 UHM458772 URI458772 VBE458772 VLA458772 VUW458772 WES458772 WOO458772 WYK458772 R524308 LY524308 VU524308 AFQ524308 APM524308 AZI524308 BJE524308 BTA524308 CCW524308 CMS524308 CWO524308 DGK524308 DQG524308 EAC524308 EJY524308 ETU524308 FDQ524308 FNM524308 FXI524308 GHE524308 GRA524308 HAW524308 HKS524308 HUO524308 IEK524308 IOG524308 IYC524308 JHY524308 JRU524308 KBQ524308 KLM524308 KVI524308 LFE524308 LPA524308 LYW524308 MIS524308 MSO524308 NCK524308 NMG524308 NWC524308 OFY524308 OPU524308 OZQ524308 PJM524308 PTI524308 QDE524308 QNA524308 QWW524308 RGS524308 RQO524308 SAK524308 SKG524308 SUC524308 TDY524308 TNU524308 TXQ524308 UHM524308 URI524308 VBE524308 VLA524308 VUW524308 WES524308 WOO524308 WYK524308 R589844 LY589844 VU589844 AFQ589844 APM589844 AZI589844 BJE589844 BTA589844 CCW589844 CMS589844 CWO589844 DGK589844 DQG589844 EAC589844 EJY589844 ETU589844 FDQ589844 FNM589844 FXI589844 GHE589844 GRA589844 HAW589844 HKS589844 HUO589844 IEK589844 IOG589844 IYC589844 JHY589844 JRU589844 KBQ589844 KLM589844 KVI589844 LFE589844 LPA589844 LYW589844 MIS589844 MSO589844 NCK589844 NMG589844 NWC589844 OFY589844 OPU589844 OZQ589844 PJM589844 PTI589844 QDE589844 QNA589844 QWW589844 RGS589844 RQO589844 SAK589844 SKG589844 SUC589844 TDY589844 TNU589844 TXQ589844 UHM589844 URI589844 VBE589844 VLA589844 VUW589844 WES589844 WOO589844 WYK589844 R655380 LY655380 VU655380 AFQ655380 APM655380 AZI655380 BJE655380 BTA655380 CCW655380 CMS655380 CWO655380 DGK655380 DQG655380 EAC655380 EJY655380 ETU655380 FDQ655380 FNM655380 FXI655380 GHE655380 GRA655380 HAW655380 HKS655380 HUO655380 IEK655380 IOG655380 IYC655380 JHY655380 JRU655380 KBQ655380 KLM655380 KVI655380 LFE655380 LPA655380 LYW655380 MIS655380 MSO655380 NCK655380 NMG655380 NWC655380 OFY655380 OPU655380 OZQ655380 PJM655380 PTI655380 QDE655380 QNA655380 QWW655380 RGS655380 RQO655380 SAK655380 SKG655380 SUC655380 TDY655380 TNU655380 TXQ655380 UHM655380 URI655380 VBE655380 VLA655380 VUW655380 WES655380 WOO655380 WYK655380 R720916 LY720916 VU720916 AFQ720916 APM720916 AZI720916 BJE720916 BTA720916 CCW720916 CMS720916 CWO720916 DGK720916 DQG720916 EAC720916 EJY720916 ETU720916 FDQ720916 FNM720916 FXI720916 GHE720916 GRA720916 HAW720916 HKS720916 HUO720916 IEK720916 IOG720916 IYC720916 JHY720916 JRU720916 KBQ720916 KLM720916 KVI720916 LFE720916 LPA720916 LYW720916 MIS720916 MSO720916 NCK720916 NMG720916 NWC720916 OFY720916 OPU720916 OZQ720916 PJM720916 PTI720916 QDE720916 QNA720916 QWW720916 RGS720916 RQO720916 SAK720916 SKG720916 SUC720916 TDY720916 TNU720916 TXQ720916 UHM720916 URI720916 VBE720916 VLA720916 VUW720916 WES720916 WOO720916 WYK720916 R786452 LY786452 VU786452 AFQ786452 APM786452 AZI786452 BJE786452 BTA786452 CCW786452 CMS786452 CWO786452 DGK786452 DQG786452 EAC786452 EJY786452 ETU786452 FDQ786452 FNM786452 FXI786452 GHE786452 GRA786452 HAW786452 HKS786452 HUO786452 IEK786452 IOG786452 IYC786452 JHY786452 JRU786452 KBQ786452 KLM786452 KVI786452 LFE786452 LPA786452 LYW786452 MIS786452 MSO786452 NCK786452 NMG786452 NWC786452 OFY786452 OPU786452 OZQ786452 PJM786452 PTI786452 QDE786452 QNA786452 QWW786452 RGS786452 RQO786452 SAK786452 SKG786452 SUC786452 TDY786452 TNU786452 TXQ786452 UHM786452 URI786452 VBE786452 VLA786452 VUW786452 WES786452 WOO786452 WYK786452 R851988 LY851988 VU851988 AFQ851988 APM851988 AZI851988 BJE851988 BTA851988 CCW851988 CMS851988 CWO851988 DGK851988 DQG851988 EAC851988 EJY851988 ETU851988 FDQ851988 FNM851988 FXI851988 GHE851988 GRA851988 HAW851988 HKS851988 HUO851988 IEK851988 IOG851988 IYC851988 JHY851988 JRU851988 KBQ851988 KLM851988 KVI851988 LFE851988 LPA851988 LYW851988 MIS851988 MSO851988 NCK851988 NMG851988 NWC851988 OFY851988 OPU851988 OZQ851988 PJM851988 PTI851988 QDE851988 QNA851988 QWW851988 RGS851988 RQO851988 SAK851988 SKG851988 SUC851988 TDY851988 TNU851988 TXQ851988 UHM851988 URI851988 VBE851988 VLA851988 VUW851988 WES851988 WOO851988 WYK851988 R917524 LY917524 VU917524 AFQ917524 APM917524 AZI917524 BJE917524 BTA917524 CCW917524 CMS917524 CWO917524 DGK917524 DQG917524 EAC917524 EJY917524 ETU917524 FDQ917524 FNM917524 FXI917524 GHE917524 GRA917524 HAW917524 HKS917524 HUO917524 IEK917524 IOG917524 IYC917524 JHY917524 JRU917524 KBQ917524 KLM917524 KVI917524 LFE917524 LPA917524 LYW917524 MIS917524 MSO917524 NCK917524 NMG917524 NWC917524 OFY917524 OPU917524 OZQ917524 PJM917524 PTI917524 QDE917524 QNA917524 QWW917524 RGS917524 RQO917524 SAK917524 SKG917524 SUC917524 TDY917524 TNU917524 TXQ917524 UHM917524 URI917524 VBE917524 VLA917524 VUW917524 WES917524 WOO917524 WYK917524 R983060 LY983060 VU983060 AFQ983060 APM983060 AZI983060 BJE983060 BTA983060 CCW983060 CMS983060 CWO983060 DGK983060 DQG983060 EAC983060 EJY983060 ETU983060 FDQ983060 FNM983060 FXI983060 GHE983060 GRA983060 HAW983060 HKS983060 HUO983060 IEK983060 IOG983060 IYC983060 JHY983060 JRU983060 KBQ983060 KLM983060 KVI983060 LFE983060 LPA983060 LYW983060 MIS983060 MSO983060 NCK983060 NMG983060 NWC983060 OFY983060 OPU983060 OZQ983060 PJM983060 PTI983060 QDE983060 QNA983060 QWW983060 RGS983060 RQO983060 SAK983060 SKG983060 SUC983060 TDY983060 TNU983060 TXQ983060 UHM983060 URI983060 VBE983060 VLA983060 VUW983060 WES983060 WOO983060 WYK983060 WYM983060 T65556 MA65556 VW65556 AFS65556 APO65556 AZK65556 BJG65556 BTC65556 CCY65556 CMU65556 CWQ65556 DGM65556 DQI65556 EAE65556 EKA65556 ETW65556 FDS65556 FNO65556 FXK65556 GHG65556 GRC65556 HAY65556 HKU65556 HUQ65556 IEM65556 IOI65556 IYE65556 JIA65556 JRW65556 KBS65556 KLO65556 KVK65556 LFG65556 LPC65556 LYY65556 MIU65556 MSQ65556 NCM65556 NMI65556 NWE65556 OGA65556 OPW65556 OZS65556 PJO65556 PTK65556 QDG65556 QNC65556 QWY65556 RGU65556 RQQ65556 SAM65556 SKI65556 SUE65556 TEA65556 TNW65556 TXS65556 UHO65556 URK65556 VBG65556 VLC65556 VUY65556 WEU65556 WOQ65556 WYM65556 T131092 MA131092 VW131092 AFS131092 APO131092 AZK131092 BJG131092 BTC131092 CCY131092 CMU131092 CWQ131092 DGM131092 DQI131092 EAE131092 EKA131092 ETW131092 FDS131092 FNO131092 FXK131092 GHG131092 GRC131092 HAY131092 HKU131092 HUQ131092 IEM131092 IOI131092 IYE131092 JIA131092 JRW131092 KBS131092 KLO131092 KVK131092 LFG131092 LPC131092 LYY131092 MIU131092 MSQ131092 NCM131092 NMI131092 NWE131092 OGA131092 OPW131092 OZS131092 PJO131092 PTK131092 QDG131092 QNC131092 QWY131092 RGU131092 RQQ131092 SAM131092 SKI131092 SUE131092 TEA131092 TNW131092 TXS131092 UHO131092 URK131092 VBG131092 VLC131092 VUY131092 WEU131092 WOQ131092 WYM131092 T196628 MA196628 VW196628 AFS196628 APO196628 AZK196628 BJG196628 BTC196628 CCY196628 CMU196628 CWQ196628 DGM196628 DQI196628 EAE196628 EKA196628 ETW196628 FDS196628 FNO196628 FXK196628 GHG196628 GRC196628 HAY196628 HKU196628 HUQ196628 IEM196628 IOI196628 IYE196628 JIA196628 JRW196628 KBS196628 KLO196628 KVK196628 LFG196628 LPC196628 LYY196628 MIU196628 MSQ196628 NCM196628 NMI196628 NWE196628 OGA196628 OPW196628 OZS196628 PJO196628 PTK196628 QDG196628 QNC196628 QWY196628 RGU196628 RQQ196628 SAM196628 SKI196628 SUE196628 TEA196628 TNW196628 TXS196628 UHO196628 URK196628 VBG196628 VLC196628 VUY196628 WEU196628 WOQ196628 WYM196628 T262164 MA262164 VW262164 AFS262164 APO262164 AZK262164 BJG262164 BTC262164 CCY262164 CMU262164 CWQ262164 DGM262164 DQI262164 EAE262164 EKA262164 ETW262164 FDS262164 FNO262164 FXK262164 GHG262164 GRC262164 HAY262164 HKU262164 HUQ262164 IEM262164 IOI262164 IYE262164 JIA262164 JRW262164 KBS262164 KLO262164 KVK262164 LFG262164 LPC262164 LYY262164 MIU262164 MSQ262164 NCM262164 NMI262164 NWE262164 OGA262164 OPW262164 OZS262164 PJO262164 PTK262164 QDG262164 QNC262164 QWY262164 RGU262164 RQQ262164 SAM262164 SKI262164 SUE262164 TEA262164 TNW262164 TXS262164 UHO262164 URK262164 VBG262164 VLC262164 VUY262164 WEU262164 WOQ262164 WYM262164 T327700 MA327700 VW327700 AFS327700 APO327700 AZK327700 BJG327700 BTC327700 CCY327700 CMU327700 CWQ327700 DGM327700 DQI327700 EAE327700 EKA327700 ETW327700 FDS327700 FNO327700 FXK327700 GHG327700 GRC327700 HAY327700 HKU327700 HUQ327700 IEM327700 IOI327700 IYE327700 JIA327700 JRW327700 KBS327700 KLO327700 KVK327700 LFG327700 LPC327700 LYY327700 MIU327700 MSQ327700 NCM327700 NMI327700 NWE327700 OGA327700 OPW327700 OZS327700 PJO327700 PTK327700 QDG327700 QNC327700 QWY327700 RGU327700 RQQ327700 SAM327700 SKI327700 SUE327700 TEA327700 TNW327700 TXS327700 UHO327700 URK327700 VBG327700 VLC327700 VUY327700 WEU327700 WOQ327700 WYM327700 T393236 MA393236 VW393236 AFS393236 APO393236 AZK393236 BJG393236 BTC393236 CCY393236 CMU393236 CWQ393236 DGM393236 DQI393236 EAE393236 EKA393236 ETW393236 FDS393236 FNO393236 FXK393236 GHG393236 GRC393236 HAY393236 HKU393236 HUQ393236 IEM393236 IOI393236 IYE393236 JIA393236 JRW393236 KBS393236 KLO393236 KVK393236 LFG393236 LPC393236 LYY393236 MIU393236 MSQ393236 NCM393236 NMI393236 NWE393236 OGA393236 OPW393236 OZS393236 PJO393236 PTK393236 QDG393236 QNC393236 QWY393236 RGU393236 RQQ393236 SAM393236 SKI393236 SUE393236 TEA393236 TNW393236 TXS393236 UHO393236 URK393236 VBG393236 VLC393236 VUY393236 WEU393236 WOQ393236 WYM393236 T458772 MA458772 VW458772 AFS458772 APO458772 AZK458772 BJG458772 BTC458772 CCY458772 CMU458772 CWQ458772 DGM458772 DQI458772 EAE458772 EKA458772 ETW458772 FDS458772 FNO458772 FXK458772 GHG458772 GRC458772 HAY458772 HKU458772 HUQ458772 IEM458772 IOI458772 IYE458772 JIA458772 JRW458772 KBS458772 KLO458772 KVK458772 LFG458772 LPC458772 LYY458772 MIU458772 MSQ458772 NCM458772 NMI458772 NWE458772 OGA458772 OPW458772 OZS458772 PJO458772 PTK458772 QDG458772 QNC458772 QWY458772 RGU458772 RQQ458772 SAM458772 SKI458772 SUE458772 TEA458772 TNW458772 TXS458772 UHO458772 URK458772 VBG458772 VLC458772 VUY458772 WEU458772 WOQ458772 WYM458772 T524308 MA524308 VW524308 AFS524308 APO524308 AZK524308 BJG524308 BTC524308 CCY524308 CMU524308 CWQ524308 DGM524308 DQI524308 EAE524308 EKA524308 ETW524308 FDS524308 FNO524308 FXK524308 GHG524308 GRC524308 HAY524308 HKU524308 HUQ524308 IEM524308 IOI524308 IYE524308 JIA524308 JRW524308 KBS524308 KLO524308 KVK524308 LFG524308 LPC524308 LYY524308 MIU524308 MSQ524308 NCM524308 NMI524308 NWE524308 OGA524308 OPW524308 OZS524308 PJO524308 PTK524308 QDG524308 QNC524308 QWY524308 RGU524308 RQQ524308 SAM524308 SKI524308 SUE524308 TEA524308 TNW524308 TXS524308 UHO524308 URK524308 VBG524308 VLC524308 VUY524308 WEU524308 WOQ524308 WYM524308 T589844 MA589844 VW589844 AFS589844 APO589844 AZK589844 BJG589844 BTC589844 CCY589844 CMU589844 CWQ589844 DGM589844 DQI589844 EAE589844 EKA589844 ETW589844 FDS589844 FNO589844 FXK589844 GHG589844 GRC589844 HAY589844 HKU589844 HUQ589844 IEM589844 IOI589844 IYE589844 JIA589844 JRW589844 KBS589844 KLO589844 KVK589844 LFG589844 LPC589844 LYY589844 MIU589844 MSQ589844 NCM589844 NMI589844 NWE589844 OGA589844 OPW589844 OZS589844 PJO589844 PTK589844 QDG589844 QNC589844 QWY589844 RGU589844 RQQ589844 SAM589844 SKI589844 SUE589844 TEA589844 TNW589844 TXS589844 UHO589844 URK589844 VBG589844 VLC589844 VUY589844 WEU589844 WOQ589844 WYM589844 T655380 MA655380 VW655380 AFS655380 APO655380 AZK655380 BJG655380 BTC655380 CCY655380 CMU655380 CWQ655380 DGM655380 DQI655380 EAE655380 EKA655380 ETW655380 FDS655380 FNO655380 FXK655380 GHG655380 GRC655380 HAY655380 HKU655380 HUQ655380 IEM655380 IOI655380 IYE655380 JIA655380 JRW655380 KBS655380 KLO655380 KVK655380 LFG655380 LPC655380 LYY655380 MIU655380 MSQ655380 NCM655380 NMI655380 NWE655380 OGA655380 OPW655380 OZS655380 PJO655380 PTK655380 QDG655380 QNC655380 QWY655380 RGU655380 RQQ655380 SAM655380 SKI655380 SUE655380 TEA655380 TNW655380 TXS655380 UHO655380 URK655380 VBG655380 VLC655380 VUY655380 WEU655380 WOQ655380 WYM655380 T720916 MA720916 VW720916 AFS720916 APO720916 AZK720916 BJG720916 BTC720916 CCY720916 CMU720916 CWQ720916 DGM720916 DQI720916 EAE720916 EKA720916 ETW720916 FDS720916 FNO720916 FXK720916 GHG720916 GRC720916 HAY720916 HKU720916 HUQ720916 IEM720916 IOI720916 IYE720916 JIA720916 JRW720916 KBS720916 KLO720916 KVK720916 LFG720916 LPC720916 LYY720916 MIU720916 MSQ720916 NCM720916 NMI720916 NWE720916 OGA720916 OPW720916 OZS720916 PJO720916 PTK720916 QDG720916 QNC720916 QWY720916 RGU720916 RQQ720916 SAM720916 SKI720916 SUE720916 TEA720916 TNW720916 TXS720916 UHO720916 URK720916 VBG720916 VLC720916 VUY720916 WEU720916 WOQ720916 WYM720916 T786452 MA786452 VW786452 AFS786452 APO786452 AZK786452 BJG786452 BTC786452 CCY786452 CMU786452 CWQ786452 DGM786452 DQI786452 EAE786452 EKA786452 ETW786452 FDS786452 FNO786452 FXK786452 GHG786452 GRC786452 HAY786452 HKU786452 HUQ786452 IEM786452 IOI786452 IYE786452 JIA786452 JRW786452 KBS786452 KLO786452 KVK786452 LFG786452 LPC786452 LYY786452 MIU786452 MSQ786452 NCM786452 NMI786452 NWE786452 OGA786452 OPW786452 OZS786452 PJO786452 PTK786452 QDG786452 QNC786452 QWY786452 RGU786452 RQQ786452 SAM786452 SKI786452 SUE786452 TEA786452 TNW786452 TXS786452 UHO786452 URK786452 VBG786452 VLC786452 VUY786452 WEU786452 WOQ786452 WYM786452 T851988 MA851988 VW851988 AFS851988 APO851988 AZK851988 BJG851988 BTC851988 CCY851988 CMU851988 CWQ851988 DGM851988 DQI851988 EAE851988 EKA851988 ETW851988 FDS851988 FNO851988 FXK851988 GHG851988 GRC851988 HAY851988 HKU851988 HUQ851988 IEM851988 IOI851988 IYE851988 JIA851988 JRW851988 KBS851988 KLO851988 KVK851988 LFG851988 LPC851988 LYY851988 MIU851988 MSQ851988 NCM851988 NMI851988 NWE851988 OGA851988 OPW851988 OZS851988 PJO851988 PTK851988 QDG851988 QNC851988 QWY851988 RGU851988 RQQ851988 SAM851988 SKI851988 SUE851988 TEA851988 TNW851988 TXS851988 UHO851988 URK851988 VBG851988 VLC851988 VUY851988 WEU851988 WOQ851988 WYM851988 T917524 MA917524 VW917524 AFS917524 APO917524 AZK917524 BJG917524 BTC917524 CCY917524 CMU917524 CWQ917524 DGM917524 DQI917524 EAE917524 EKA917524 ETW917524 FDS917524 FNO917524 FXK917524 GHG917524 GRC917524 HAY917524 HKU917524 HUQ917524 IEM917524 IOI917524 IYE917524 JIA917524 JRW917524 KBS917524 KLO917524 KVK917524 LFG917524 LPC917524 LYY917524 MIU917524 MSQ917524 NCM917524 NMI917524 NWE917524 OGA917524 OPW917524 OZS917524 PJO917524 PTK917524 QDG917524 QNC917524 QWY917524 RGU917524 RQQ917524 SAM917524 SKI917524 SUE917524 TEA917524 TNW917524 TXS917524 UHO917524 URK917524 VBG917524 VLC917524 VUY917524 WEU917524 WOQ917524 WYM917524 T983060 MA983060 VW983060 AFS983060 APO983060 AZK983060 BJG983060 BTC983060 CCY983060 CMU983060 CWQ983060 DGM983060 DQI983060 EAE983060 EKA983060 ETW983060 FDS983060 FNO983060 FXK983060 GHG983060 GRC983060 HAY983060 HKU983060 HUQ983060 IEM983060 IOI983060 IYE983060 JIA983060 JRW983060 KBS983060 KLO983060 KVK983060 LFG983060 LPC983060 LYY983060 MIU983060 MSQ983060 NCM983060 NMI983060 NWE983060 OGA983060 OPW983060 OZS983060 PJO983060 PTK983060 QDG983060 QNC983060 QWY983060 RGU983060 RQQ983060 SAM983060 SKI983060 SUE983060 TEA983060 TNW983060 TXS983060 UHO983060 URK983060 VBG983060 VLC983060 VUY983060 WEU983060 WOQ983060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BO65556 BO131092 BO196628 BO262164 BO327700 BO393236 BO458772 BO524308 BO589844 BO655380 BO720916 BO786452 BO851988 BO917524 BO983060 BQ65556 BQ131092 BQ196628 BQ262164 BQ327700 BQ393236 BQ458772 BQ524308 BQ589844 BQ655380 BQ720916 BQ786452 BQ851988 BQ917524 BQ983060 BO24 BV65556 BV131092 BV196628 BV262164 BV327700 BV393236 BV458772 BV524308 BV589844 BV655380 BV720916 BV786452 BV851988 BV917524 BV983060 BX65556 BX131092 BX196628 BX262164 BX327700 BX393236 BX458772 BX524308 BX589844 BX655380 BX720916 BX786452 BX851988 BX917524 BX983060 BV24 CC65556 CC131092 CC196628 CC262164 CC327700 CC393236 CC458772 CC524308 CC589844 CC655380 CC720916 CC786452 CC851988 CC917524 CC983060 CE65556 CE131092 CE196628 CE262164 CE327700 CE393236 CE458772 CE524308 CE589844 CE655380 CE720916 CE786452 CE851988 CE917524 CE983060 CC24" xr:uid="{00000000-0002-0000-0C00-000003000000}"/>
    <dataValidation type="list" allowBlank="1" showInputMessage="1" showErrorMessage="1" errorTitle="Ошибка" error="Выберите значение из списка" sqref="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xr:uid="{00000000-0002-0000-0C00-000004000000}">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5:MC65555 VR65555:VY65555 AFN65555:AFU65555 APJ65555:APQ65555 AZF65555:AZM65555 BJB65555:BJI65555 BSX65555:BTE65555 CCT65555:CDA65555 CMP65555:CMW65555 CWL65555:CWS65555 DGH65555:DGO65555 DQD65555:DQK65555 DZZ65555:EAG65555 EJV65555:EKC65555 ETR65555:ETY65555 FDN65555:FDU65555 FNJ65555:FNQ65555 FXF65555:FXM65555 GHB65555:GHI65555 GQX65555:GRE65555 HAT65555:HBA65555 HKP65555:HKW65555 HUL65555:HUS65555 IEH65555:IEO65555 IOD65555:IOK65555 IXZ65555:IYG65555 JHV65555:JIC65555 JRR65555:JRY65555 KBN65555:KBU65555 KLJ65555:KLQ65555 KVF65555:KVM65555 LFB65555:LFI65555 LOX65555:LPE65555 LYT65555:LZA65555 MIP65555:MIW65555 MSL65555:MSS65555 NCH65555:NCO65555 NMD65555:NMK65555 NVZ65555:NWG65555 OFV65555:OGC65555 OPR65555:OPY65555 OZN65555:OZU65555 PJJ65555:PJQ65555 PTF65555:PTM65555 QDB65555:QDI65555 QMX65555:QNE65555 QWT65555:QXA65555 RGP65555:RGW65555 RQL65555:RQS65555 SAH65555:SAO65555 SKD65555:SKK65555 STZ65555:SUG65555 TDV65555:TEC65555 TNR65555:TNY65555 TXN65555:TXU65555 UHJ65555:UHQ65555 URF65555:URM65555 VBB65555:VBI65555 VKX65555:VLE65555 VUT65555:VVA65555 WEP65555:WEW65555 WOL65555:WOS65555 WYH65555:WYO65555 LV131091:MC131091 VR131091:VY131091 AFN131091:AFU131091 APJ131091:APQ131091 AZF131091:AZM131091 BJB131091:BJI131091 BSX131091:BTE131091 CCT131091:CDA131091 CMP131091:CMW131091 CWL131091:CWS131091 DGH131091:DGO131091 DQD131091:DQK131091 DZZ131091:EAG131091 EJV131091:EKC131091 ETR131091:ETY131091 FDN131091:FDU131091 FNJ131091:FNQ131091 FXF131091:FXM131091 GHB131091:GHI131091 GQX131091:GRE131091 HAT131091:HBA131091 HKP131091:HKW131091 HUL131091:HUS131091 IEH131091:IEO131091 IOD131091:IOK131091 IXZ131091:IYG131091 JHV131091:JIC131091 JRR131091:JRY131091 KBN131091:KBU131091 KLJ131091:KLQ131091 KVF131091:KVM131091 LFB131091:LFI131091 LOX131091:LPE131091 LYT131091:LZA131091 MIP131091:MIW131091 MSL131091:MSS131091 NCH131091:NCO131091 NMD131091:NMK131091 NVZ131091:NWG131091 OFV131091:OGC131091 OPR131091:OPY131091 OZN131091:OZU131091 PJJ131091:PJQ131091 PTF131091:PTM131091 QDB131091:QDI131091 QMX131091:QNE131091 QWT131091:QXA131091 RGP131091:RGW131091 RQL131091:RQS131091 SAH131091:SAO131091 SKD131091:SKK131091 STZ131091:SUG131091 TDV131091:TEC131091 TNR131091:TNY131091 TXN131091:TXU131091 UHJ131091:UHQ131091 URF131091:URM131091 VBB131091:VBI131091 VKX131091:VLE131091 VUT131091:VVA131091 WEP131091:WEW131091 WOL131091:WOS131091 WYH131091:WYO131091 LV196627:MC196627 VR196627:VY196627 AFN196627:AFU196627 APJ196627:APQ196627 AZF196627:AZM196627 BJB196627:BJI196627 BSX196627:BTE196627 CCT196627:CDA196627 CMP196627:CMW196627 CWL196627:CWS196627 DGH196627:DGO196627 DQD196627:DQK196627 DZZ196627:EAG196627 EJV196627:EKC196627 ETR196627:ETY196627 FDN196627:FDU196627 FNJ196627:FNQ196627 FXF196627:FXM196627 GHB196627:GHI196627 GQX196627:GRE196627 HAT196627:HBA196627 HKP196627:HKW196627 HUL196627:HUS196627 IEH196627:IEO196627 IOD196627:IOK196627 IXZ196627:IYG196627 JHV196627:JIC196627 JRR196627:JRY196627 KBN196627:KBU196627 KLJ196627:KLQ196627 KVF196627:KVM196627 LFB196627:LFI196627 LOX196627:LPE196627 LYT196627:LZA196627 MIP196627:MIW196627 MSL196627:MSS196627 NCH196627:NCO196627 NMD196627:NMK196627 NVZ196627:NWG196627 OFV196627:OGC196627 OPR196627:OPY196627 OZN196627:OZU196627 PJJ196627:PJQ196627 PTF196627:PTM196627 QDB196627:QDI196627 QMX196627:QNE196627 QWT196627:QXA196627 RGP196627:RGW196627 RQL196627:RQS196627 SAH196627:SAO196627 SKD196627:SKK196627 STZ196627:SUG196627 TDV196627:TEC196627 TNR196627:TNY196627 TXN196627:TXU196627 UHJ196627:UHQ196627 URF196627:URM196627 VBB196627:VBI196627 VKX196627:VLE196627 VUT196627:VVA196627 WEP196627:WEW196627 WOL196627:WOS196627 WYH196627:WYO196627 LV262163:MC262163 VR262163:VY262163 AFN262163:AFU262163 APJ262163:APQ262163 AZF262163:AZM262163 BJB262163:BJI262163 BSX262163:BTE262163 CCT262163:CDA262163 CMP262163:CMW262163 CWL262163:CWS262163 DGH262163:DGO262163 DQD262163:DQK262163 DZZ262163:EAG262163 EJV262163:EKC262163 ETR262163:ETY262163 FDN262163:FDU262163 FNJ262163:FNQ262163 FXF262163:FXM262163 GHB262163:GHI262163 GQX262163:GRE262163 HAT262163:HBA262163 HKP262163:HKW262163 HUL262163:HUS262163 IEH262163:IEO262163 IOD262163:IOK262163 IXZ262163:IYG262163 JHV262163:JIC262163 JRR262163:JRY262163 KBN262163:KBU262163 KLJ262163:KLQ262163 KVF262163:KVM262163 LFB262163:LFI262163 LOX262163:LPE262163 LYT262163:LZA262163 MIP262163:MIW262163 MSL262163:MSS262163 NCH262163:NCO262163 NMD262163:NMK262163 NVZ262163:NWG262163 OFV262163:OGC262163 OPR262163:OPY262163 OZN262163:OZU262163 PJJ262163:PJQ262163 PTF262163:PTM262163 QDB262163:QDI262163 QMX262163:QNE262163 QWT262163:QXA262163 RGP262163:RGW262163 RQL262163:RQS262163 SAH262163:SAO262163 SKD262163:SKK262163 STZ262163:SUG262163 TDV262163:TEC262163 TNR262163:TNY262163 TXN262163:TXU262163 UHJ262163:UHQ262163 URF262163:URM262163 VBB262163:VBI262163 VKX262163:VLE262163 VUT262163:VVA262163 WEP262163:WEW262163 WOL262163:WOS262163 WYH262163:WYO262163 LV327699:MC327699 VR327699:VY327699 AFN327699:AFU327699 APJ327699:APQ327699 AZF327699:AZM327699 BJB327699:BJI327699 BSX327699:BTE327699 CCT327699:CDA327699 CMP327699:CMW327699 CWL327699:CWS327699 DGH327699:DGO327699 DQD327699:DQK327699 DZZ327699:EAG327699 EJV327699:EKC327699 ETR327699:ETY327699 FDN327699:FDU327699 FNJ327699:FNQ327699 FXF327699:FXM327699 GHB327699:GHI327699 GQX327699:GRE327699 HAT327699:HBA327699 HKP327699:HKW327699 HUL327699:HUS327699 IEH327699:IEO327699 IOD327699:IOK327699 IXZ327699:IYG327699 JHV327699:JIC327699 JRR327699:JRY327699 KBN327699:KBU327699 KLJ327699:KLQ327699 KVF327699:KVM327699 LFB327699:LFI327699 LOX327699:LPE327699 LYT327699:LZA327699 MIP327699:MIW327699 MSL327699:MSS327699 NCH327699:NCO327699 NMD327699:NMK327699 NVZ327699:NWG327699 OFV327699:OGC327699 OPR327699:OPY327699 OZN327699:OZU327699 PJJ327699:PJQ327699 PTF327699:PTM327699 QDB327699:QDI327699 QMX327699:QNE327699 QWT327699:QXA327699 RGP327699:RGW327699 RQL327699:RQS327699 SAH327699:SAO327699 SKD327699:SKK327699 STZ327699:SUG327699 TDV327699:TEC327699 TNR327699:TNY327699 TXN327699:TXU327699 UHJ327699:UHQ327699 URF327699:URM327699 VBB327699:VBI327699 VKX327699:VLE327699 VUT327699:VVA327699 WEP327699:WEW327699 WOL327699:WOS327699 WYH327699:WYO327699 LV393235:MC393235 VR393235:VY393235 AFN393235:AFU393235 APJ393235:APQ393235 AZF393235:AZM393235 BJB393235:BJI393235 BSX393235:BTE393235 CCT393235:CDA393235 CMP393235:CMW393235 CWL393235:CWS393235 DGH393235:DGO393235 DQD393235:DQK393235 DZZ393235:EAG393235 EJV393235:EKC393235 ETR393235:ETY393235 FDN393235:FDU393235 FNJ393235:FNQ393235 FXF393235:FXM393235 GHB393235:GHI393235 GQX393235:GRE393235 HAT393235:HBA393235 HKP393235:HKW393235 HUL393235:HUS393235 IEH393235:IEO393235 IOD393235:IOK393235 IXZ393235:IYG393235 JHV393235:JIC393235 JRR393235:JRY393235 KBN393235:KBU393235 KLJ393235:KLQ393235 KVF393235:KVM393235 LFB393235:LFI393235 LOX393235:LPE393235 LYT393235:LZA393235 MIP393235:MIW393235 MSL393235:MSS393235 NCH393235:NCO393235 NMD393235:NMK393235 NVZ393235:NWG393235 OFV393235:OGC393235 OPR393235:OPY393235 OZN393235:OZU393235 PJJ393235:PJQ393235 PTF393235:PTM393235 QDB393235:QDI393235 QMX393235:QNE393235 QWT393235:QXA393235 RGP393235:RGW393235 RQL393235:RQS393235 SAH393235:SAO393235 SKD393235:SKK393235 STZ393235:SUG393235 TDV393235:TEC393235 TNR393235:TNY393235 TXN393235:TXU393235 UHJ393235:UHQ393235 URF393235:URM393235 VBB393235:VBI393235 VKX393235:VLE393235 VUT393235:VVA393235 WEP393235:WEW393235 WOL393235:WOS393235 WYH393235:WYO393235 LV458771:MC458771 VR458771:VY458771 AFN458771:AFU458771 APJ458771:APQ458771 AZF458771:AZM458771 BJB458771:BJI458771 BSX458771:BTE458771 CCT458771:CDA458771 CMP458771:CMW458771 CWL458771:CWS458771 DGH458771:DGO458771 DQD458771:DQK458771 DZZ458771:EAG458771 EJV458771:EKC458771 ETR458771:ETY458771 FDN458771:FDU458771 FNJ458771:FNQ458771 FXF458771:FXM458771 GHB458771:GHI458771 GQX458771:GRE458771 HAT458771:HBA458771 HKP458771:HKW458771 HUL458771:HUS458771 IEH458771:IEO458771 IOD458771:IOK458771 IXZ458771:IYG458771 JHV458771:JIC458771 JRR458771:JRY458771 KBN458771:KBU458771 KLJ458771:KLQ458771 KVF458771:KVM458771 LFB458771:LFI458771 LOX458771:LPE458771 LYT458771:LZA458771 MIP458771:MIW458771 MSL458771:MSS458771 NCH458771:NCO458771 NMD458771:NMK458771 NVZ458771:NWG458771 OFV458771:OGC458771 OPR458771:OPY458771 OZN458771:OZU458771 PJJ458771:PJQ458771 PTF458771:PTM458771 QDB458771:QDI458771 QMX458771:QNE458771 QWT458771:QXA458771 RGP458771:RGW458771 RQL458771:RQS458771 SAH458771:SAO458771 SKD458771:SKK458771 STZ458771:SUG458771 TDV458771:TEC458771 TNR458771:TNY458771 TXN458771:TXU458771 UHJ458771:UHQ458771 URF458771:URM458771 VBB458771:VBI458771 VKX458771:VLE458771 VUT458771:VVA458771 WEP458771:WEW458771 WOL458771:WOS458771 WYH458771:WYO458771 LV524307:MC524307 VR524307:VY524307 AFN524307:AFU524307 APJ524307:APQ524307 AZF524307:AZM524307 BJB524307:BJI524307 BSX524307:BTE524307 CCT524307:CDA524307 CMP524307:CMW524307 CWL524307:CWS524307 DGH524307:DGO524307 DQD524307:DQK524307 DZZ524307:EAG524307 EJV524307:EKC524307 ETR524307:ETY524307 FDN524307:FDU524307 FNJ524307:FNQ524307 FXF524307:FXM524307 GHB524307:GHI524307 GQX524307:GRE524307 HAT524307:HBA524307 HKP524307:HKW524307 HUL524307:HUS524307 IEH524307:IEO524307 IOD524307:IOK524307 IXZ524307:IYG524307 JHV524307:JIC524307 JRR524307:JRY524307 KBN524307:KBU524307 KLJ524307:KLQ524307 KVF524307:KVM524307 LFB524307:LFI524307 LOX524307:LPE524307 LYT524307:LZA524307 MIP524307:MIW524307 MSL524307:MSS524307 NCH524307:NCO524307 NMD524307:NMK524307 NVZ524307:NWG524307 OFV524307:OGC524307 OPR524307:OPY524307 OZN524307:OZU524307 PJJ524307:PJQ524307 PTF524307:PTM524307 QDB524307:QDI524307 QMX524307:QNE524307 QWT524307:QXA524307 RGP524307:RGW524307 RQL524307:RQS524307 SAH524307:SAO524307 SKD524307:SKK524307 STZ524307:SUG524307 TDV524307:TEC524307 TNR524307:TNY524307 TXN524307:TXU524307 UHJ524307:UHQ524307 URF524307:URM524307 VBB524307:VBI524307 VKX524307:VLE524307 VUT524307:VVA524307 WEP524307:WEW524307 WOL524307:WOS524307 WYH524307:WYO524307 LV589843:MC589843 VR589843:VY589843 AFN589843:AFU589843 APJ589843:APQ589843 AZF589843:AZM589843 BJB589843:BJI589843 BSX589843:BTE589843 CCT589843:CDA589843 CMP589843:CMW589843 CWL589843:CWS589843 DGH589843:DGO589843 DQD589843:DQK589843 DZZ589843:EAG589843 EJV589843:EKC589843 ETR589843:ETY589843 FDN589843:FDU589843 FNJ589843:FNQ589843 FXF589843:FXM589843 GHB589843:GHI589843 GQX589843:GRE589843 HAT589843:HBA589843 HKP589843:HKW589843 HUL589843:HUS589843 IEH589843:IEO589843 IOD589843:IOK589843 IXZ589843:IYG589843 JHV589843:JIC589843 JRR589843:JRY589843 KBN589843:KBU589843 KLJ589843:KLQ589843 KVF589843:KVM589843 LFB589843:LFI589843 LOX589843:LPE589843 LYT589843:LZA589843 MIP589843:MIW589843 MSL589843:MSS589843 NCH589843:NCO589843 NMD589843:NMK589843 NVZ589843:NWG589843 OFV589843:OGC589843 OPR589843:OPY589843 OZN589843:OZU589843 PJJ589843:PJQ589843 PTF589843:PTM589843 QDB589843:QDI589843 QMX589843:QNE589843 QWT589843:QXA589843 RGP589843:RGW589843 RQL589843:RQS589843 SAH589843:SAO589843 SKD589843:SKK589843 STZ589843:SUG589843 TDV589843:TEC589843 TNR589843:TNY589843 TXN589843:TXU589843 UHJ589843:UHQ589843 URF589843:URM589843 VBB589843:VBI589843 VKX589843:VLE589843 VUT589843:VVA589843 WEP589843:WEW589843 WOL589843:WOS589843 WYH589843:WYO589843 LV655379:MC655379 VR655379:VY655379 AFN655379:AFU655379 APJ655379:APQ655379 AZF655379:AZM655379 BJB655379:BJI655379 BSX655379:BTE655379 CCT655379:CDA655379 CMP655379:CMW655379 CWL655379:CWS655379 DGH655379:DGO655379 DQD655379:DQK655379 DZZ655379:EAG655379 EJV655379:EKC655379 ETR655379:ETY655379 FDN655379:FDU655379 FNJ655379:FNQ655379 FXF655379:FXM655379 GHB655379:GHI655379 GQX655379:GRE655379 HAT655379:HBA655379 HKP655379:HKW655379 HUL655379:HUS655379 IEH655379:IEO655379 IOD655379:IOK655379 IXZ655379:IYG655379 JHV655379:JIC655379 JRR655379:JRY655379 KBN655379:KBU655379 KLJ655379:KLQ655379 KVF655379:KVM655379 LFB655379:LFI655379 LOX655379:LPE655379 LYT655379:LZA655379 MIP655379:MIW655379 MSL655379:MSS655379 NCH655379:NCO655379 NMD655379:NMK655379 NVZ655379:NWG655379 OFV655379:OGC655379 OPR655379:OPY655379 OZN655379:OZU655379 PJJ655379:PJQ655379 PTF655379:PTM655379 QDB655379:QDI655379 QMX655379:QNE655379 QWT655379:QXA655379 RGP655379:RGW655379 RQL655379:RQS655379 SAH655379:SAO655379 SKD655379:SKK655379 STZ655379:SUG655379 TDV655379:TEC655379 TNR655379:TNY655379 TXN655379:TXU655379 UHJ655379:UHQ655379 URF655379:URM655379 VBB655379:VBI655379 VKX655379:VLE655379 VUT655379:VVA655379 WEP655379:WEW655379 WOL655379:WOS655379 WYH655379:WYO655379 LV720915:MC720915 VR720915:VY720915 AFN720915:AFU720915 APJ720915:APQ720915 AZF720915:AZM720915 BJB720915:BJI720915 BSX720915:BTE720915 CCT720915:CDA720915 CMP720915:CMW720915 CWL720915:CWS720915 DGH720915:DGO720915 DQD720915:DQK720915 DZZ720915:EAG720915 EJV720915:EKC720915 ETR720915:ETY720915 FDN720915:FDU720915 FNJ720915:FNQ720915 FXF720915:FXM720915 GHB720915:GHI720915 GQX720915:GRE720915 HAT720915:HBA720915 HKP720915:HKW720915 HUL720915:HUS720915 IEH720915:IEO720915 IOD720915:IOK720915 IXZ720915:IYG720915 JHV720915:JIC720915 JRR720915:JRY720915 KBN720915:KBU720915 KLJ720915:KLQ720915 KVF720915:KVM720915 LFB720915:LFI720915 LOX720915:LPE720915 LYT720915:LZA720915 MIP720915:MIW720915 MSL720915:MSS720915 NCH720915:NCO720915 NMD720915:NMK720915 NVZ720915:NWG720915 OFV720915:OGC720915 OPR720915:OPY720915 OZN720915:OZU720915 PJJ720915:PJQ720915 PTF720915:PTM720915 QDB720915:QDI720915 QMX720915:QNE720915 QWT720915:QXA720915 RGP720915:RGW720915 RQL720915:RQS720915 SAH720915:SAO720915 SKD720915:SKK720915 STZ720915:SUG720915 TDV720915:TEC720915 TNR720915:TNY720915 TXN720915:TXU720915 UHJ720915:UHQ720915 URF720915:URM720915 VBB720915:VBI720915 VKX720915:VLE720915 VUT720915:VVA720915 WEP720915:WEW720915 WOL720915:WOS720915 WYH720915:WYO720915 LV786451:MC786451 VR786451:VY786451 AFN786451:AFU786451 APJ786451:APQ786451 AZF786451:AZM786451 BJB786451:BJI786451 BSX786451:BTE786451 CCT786451:CDA786451 CMP786451:CMW786451 CWL786451:CWS786451 DGH786451:DGO786451 DQD786451:DQK786451 DZZ786451:EAG786451 EJV786451:EKC786451 ETR786451:ETY786451 FDN786451:FDU786451 FNJ786451:FNQ786451 FXF786451:FXM786451 GHB786451:GHI786451 GQX786451:GRE786451 HAT786451:HBA786451 HKP786451:HKW786451 HUL786451:HUS786451 IEH786451:IEO786451 IOD786451:IOK786451 IXZ786451:IYG786451 JHV786451:JIC786451 JRR786451:JRY786451 KBN786451:KBU786451 KLJ786451:KLQ786451 KVF786451:KVM786451 LFB786451:LFI786451 LOX786451:LPE786451 LYT786451:LZA786451 MIP786451:MIW786451 MSL786451:MSS786451 NCH786451:NCO786451 NMD786451:NMK786451 NVZ786451:NWG786451 OFV786451:OGC786451 OPR786451:OPY786451 OZN786451:OZU786451 PJJ786451:PJQ786451 PTF786451:PTM786451 QDB786451:QDI786451 QMX786451:QNE786451 QWT786451:QXA786451 RGP786451:RGW786451 RQL786451:RQS786451 SAH786451:SAO786451 SKD786451:SKK786451 STZ786451:SUG786451 TDV786451:TEC786451 TNR786451:TNY786451 TXN786451:TXU786451 UHJ786451:UHQ786451 URF786451:URM786451 VBB786451:VBI786451 VKX786451:VLE786451 VUT786451:VVA786451 WEP786451:WEW786451 WOL786451:WOS786451 WYH786451:WYO786451 LV851987:MC851987 VR851987:VY851987 AFN851987:AFU851987 APJ851987:APQ851987 AZF851987:AZM851987 BJB851987:BJI851987 BSX851987:BTE851987 CCT851987:CDA851987 CMP851987:CMW851987 CWL851987:CWS851987 DGH851987:DGO851987 DQD851987:DQK851987 DZZ851987:EAG851987 EJV851987:EKC851987 ETR851987:ETY851987 FDN851987:FDU851987 FNJ851987:FNQ851987 FXF851987:FXM851987 GHB851987:GHI851987 GQX851987:GRE851987 HAT851987:HBA851987 HKP851987:HKW851987 HUL851987:HUS851987 IEH851987:IEO851987 IOD851987:IOK851987 IXZ851987:IYG851987 JHV851987:JIC851987 JRR851987:JRY851987 KBN851987:KBU851987 KLJ851987:KLQ851987 KVF851987:KVM851987 LFB851987:LFI851987 LOX851987:LPE851987 LYT851987:LZA851987 MIP851987:MIW851987 MSL851987:MSS851987 NCH851987:NCO851987 NMD851987:NMK851987 NVZ851987:NWG851987 OFV851987:OGC851987 OPR851987:OPY851987 OZN851987:OZU851987 PJJ851987:PJQ851987 PTF851987:PTM851987 QDB851987:QDI851987 QMX851987:QNE851987 QWT851987:QXA851987 RGP851987:RGW851987 RQL851987:RQS851987 SAH851987:SAO851987 SKD851987:SKK851987 STZ851987:SUG851987 TDV851987:TEC851987 TNR851987:TNY851987 TXN851987:TXU851987 UHJ851987:UHQ851987 URF851987:URM851987 VBB851987:VBI851987 VKX851987:VLE851987 VUT851987:VVA851987 WEP851987:WEW851987 WOL851987:WOS851987 WYH851987:WYO851987 LV917523:MC917523 VR917523:VY917523 AFN917523:AFU917523 APJ917523:APQ917523 AZF917523:AZM917523 BJB917523:BJI917523 BSX917523:BTE917523 CCT917523:CDA917523 CMP917523:CMW917523 CWL917523:CWS917523 DGH917523:DGO917523 DQD917523:DQK917523 DZZ917523:EAG917523 EJV917523:EKC917523 ETR917523:ETY917523 FDN917523:FDU917523 FNJ917523:FNQ917523 FXF917523:FXM917523 GHB917523:GHI917523 GQX917523:GRE917523 HAT917523:HBA917523 HKP917523:HKW917523 HUL917523:HUS917523 IEH917523:IEO917523 IOD917523:IOK917523 IXZ917523:IYG917523 JHV917523:JIC917523 JRR917523:JRY917523 KBN917523:KBU917523 KLJ917523:KLQ917523 KVF917523:KVM917523 LFB917523:LFI917523 LOX917523:LPE917523 LYT917523:LZA917523 MIP917523:MIW917523 MSL917523:MSS917523 NCH917523:NCO917523 NMD917523:NMK917523 NVZ917523:NWG917523 OFV917523:OGC917523 OPR917523:OPY917523 OZN917523:OZU917523 PJJ917523:PJQ917523 PTF917523:PTM917523 QDB917523:QDI917523 QMX917523:QNE917523 QWT917523:QXA917523 RGP917523:RGW917523 RQL917523:RQS917523 SAH917523:SAO917523 SKD917523:SKK917523 STZ917523:SUG917523 TDV917523:TEC917523 TNR917523:TNY917523 TXN917523:TXU917523 UHJ917523:UHQ917523 URF917523:URM917523 VBB917523:VBI917523 VKX917523:VLE917523 VUT917523:VVA917523 WEP917523:WEW917523 WOL917523:WOS917523 WYH917523:WYO917523 WYH983059:WYO983059 LV983059:MC983059 VR983059:VY983059 AFN983059:AFU983059 APJ983059:APQ983059 AZF983059:AZM983059 BJB983059:BJI983059 BSX983059:BTE983059 CCT983059:CDA983059 CMP983059:CMW983059 CWL983059:CWS983059 DGH983059:DGO983059 DQD983059:DQK983059 DZZ983059:EAG983059 EJV983059:EKC983059 ETR983059:ETY983059 FDN983059:FDU983059 FNJ983059:FNQ983059 FXF983059:FXM983059 GHB983059:GHI983059 GQX983059:GRE983059 HAT983059:HBA983059 HKP983059:HKW983059 HUL983059:HUS983059 IEH983059:IEO983059 IOD983059:IOK983059 IXZ983059:IYG983059 JHV983059:JIC983059 JRR983059:JRY983059 KBN983059:KBU983059 KLJ983059:KLQ983059 KVF983059:KVM983059 LFB983059:LFI983059 LOX983059:LPE983059 LYT983059:LZA983059 MIP983059:MIW983059 MSL983059:MSS983059 NCH983059:NCO983059 NMD983059:NMK983059 NVZ983059:NWG983059 OFV983059:OGC983059 OPR983059:OPY983059 OZN983059:OZU983059 PJJ983059:PJQ983059 PTF983059:PTM983059 QDB983059:QDI983059 QMX983059:QNE983059 QWT983059:QXA983059 RGP983059:RGW983059 RQL983059:RQS983059 SAH983059:SAO983059 SKD983059:SKK983059 STZ983059:SUG983059 TDV983059:TEC983059 TNR983059:TNY983059 TXN983059:TXU983059 UHJ983059:UHQ983059 URF983059:URM983059 VBB983059:VBI983059 VKX983059:VLE983059 VUT983059:VVA983059 WEP983059:WEW983059 WOL983059:WOS983059 O917523:CG917523 O851987:CG851987 O786451:CG786451 O720915:CG720915 O655379:CG655379 O589843:CG589843 O524307:CG524307 O458771:CG458771 O393235:CG393235 O327699:CG327699 O262163:CG262163 O196627:CG196627 O131091:CG131091 O65555:CG65555 O983059:CG983059" xr:uid="{00000000-0002-0000-0C00-000005000000}">
      <formula1>kind_of_cons</formula1>
    </dataValidation>
    <dataValidation type="textLength" operator="lessThanOrEqual" allowBlank="1" showInputMessage="1" showErrorMessage="1" errorTitle="Ошибка" error="Допускается ввод не более 900 символов!" sqref="WYP983054:WYP983061 WOT983054:WOT983061 CH65550:CH65557 MD65550:MD65557 VZ65550:VZ65557 AFV65550:AFV65557 APR65550:APR65557 AZN65550:AZN65557 BJJ65550:BJJ65557 BTF65550:BTF65557 CDB65550:CDB65557 CMX65550:CMX65557 CWT65550:CWT65557 DGP65550:DGP65557 DQL65550:DQL65557 EAH65550:EAH65557 EKD65550:EKD65557 ETZ65550:ETZ65557 FDV65550:FDV65557 FNR65550:FNR65557 FXN65550:FXN65557 GHJ65550:GHJ65557 GRF65550:GRF65557 HBB65550:HBB65557 HKX65550:HKX65557 HUT65550:HUT65557 IEP65550:IEP65557 IOL65550:IOL65557 IYH65550:IYH65557 JID65550:JID65557 JRZ65550:JRZ65557 KBV65550:KBV65557 KLR65550:KLR65557 KVN65550:KVN65557 LFJ65550:LFJ65557 LPF65550:LPF65557 LZB65550:LZB65557 MIX65550:MIX65557 MST65550:MST65557 NCP65550:NCP65557 NML65550:NML65557 NWH65550:NWH65557 OGD65550:OGD65557 OPZ65550:OPZ65557 OZV65550:OZV65557 PJR65550:PJR65557 PTN65550:PTN65557 QDJ65550:QDJ65557 QNF65550:QNF65557 QXB65550:QXB65557 RGX65550:RGX65557 RQT65550:RQT65557 SAP65550:SAP65557 SKL65550:SKL65557 SUH65550:SUH65557 TED65550:TED65557 TNZ65550:TNZ65557 TXV65550:TXV65557 UHR65550:UHR65557 URN65550:URN65557 VBJ65550:VBJ65557 VLF65550:VLF65557 VVB65550:VVB65557 WEX65550:WEX65557 WOT65550:WOT65557 WYP65550:WYP65557 CH131086:CH131093 MD131086:MD131093 VZ131086:VZ131093 AFV131086:AFV131093 APR131086:APR131093 AZN131086:AZN131093 BJJ131086:BJJ131093 BTF131086:BTF131093 CDB131086:CDB131093 CMX131086:CMX131093 CWT131086:CWT131093 DGP131086:DGP131093 DQL131086:DQL131093 EAH131086:EAH131093 EKD131086:EKD131093 ETZ131086:ETZ131093 FDV131086:FDV131093 FNR131086:FNR131093 FXN131086:FXN131093 GHJ131086:GHJ131093 GRF131086:GRF131093 HBB131086:HBB131093 HKX131086:HKX131093 HUT131086:HUT131093 IEP131086:IEP131093 IOL131086:IOL131093 IYH131086:IYH131093 JID131086:JID131093 JRZ131086:JRZ131093 KBV131086:KBV131093 KLR131086:KLR131093 KVN131086:KVN131093 LFJ131086:LFJ131093 LPF131086:LPF131093 LZB131086:LZB131093 MIX131086:MIX131093 MST131086:MST131093 NCP131086:NCP131093 NML131086:NML131093 NWH131086:NWH131093 OGD131086:OGD131093 OPZ131086:OPZ131093 OZV131086:OZV131093 PJR131086:PJR131093 PTN131086:PTN131093 QDJ131086:QDJ131093 QNF131086:QNF131093 QXB131086:QXB131093 RGX131086:RGX131093 RQT131086:RQT131093 SAP131086:SAP131093 SKL131086:SKL131093 SUH131086:SUH131093 TED131086:TED131093 TNZ131086:TNZ131093 TXV131086:TXV131093 UHR131086:UHR131093 URN131086:URN131093 VBJ131086:VBJ131093 VLF131086:VLF131093 VVB131086:VVB131093 WEX131086:WEX131093 WOT131086:WOT131093 WYP131086:WYP131093 CH196622:CH196629 MD196622:MD196629 VZ196622:VZ196629 AFV196622:AFV196629 APR196622:APR196629 AZN196622:AZN196629 BJJ196622:BJJ196629 BTF196622:BTF196629 CDB196622:CDB196629 CMX196622:CMX196629 CWT196622:CWT196629 DGP196622:DGP196629 DQL196622:DQL196629 EAH196622:EAH196629 EKD196622:EKD196629 ETZ196622:ETZ196629 FDV196622:FDV196629 FNR196622:FNR196629 FXN196622:FXN196629 GHJ196622:GHJ196629 GRF196622:GRF196629 HBB196622:HBB196629 HKX196622:HKX196629 HUT196622:HUT196629 IEP196622:IEP196629 IOL196622:IOL196629 IYH196622:IYH196629 JID196622:JID196629 JRZ196622:JRZ196629 KBV196622:KBV196629 KLR196622:KLR196629 KVN196622:KVN196629 LFJ196622:LFJ196629 LPF196622:LPF196629 LZB196622:LZB196629 MIX196622:MIX196629 MST196622:MST196629 NCP196622:NCP196629 NML196622:NML196629 NWH196622:NWH196629 OGD196622:OGD196629 OPZ196622:OPZ196629 OZV196622:OZV196629 PJR196622:PJR196629 PTN196622:PTN196629 QDJ196622:QDJ196629 QNF196622:QNF196629 QXB196622:QXB196629 RGX196622:RGX196629 RQT196622:RQT196629 SAP196622:SAP196629 SKL196622:SKL196629 SUH196622:SUH196629 TED196622:TED196629 TNZ196622:TNZ196629 TXV196622:TXV196629 UHR196622:UHR196629 URN196622:URN196629 VBJ196622:VBJ196629 VLF196622:VLF196629 VVB196622:VVB196629 WEX196622:WEX196629 WOT196622:WOT196629 WYP196622:WYP196629 CH262158:CH262165 MD262158:MD262165 VZ262158:VZ262165 AFV262158:AFV262165 APR262158:APR262165 AZN262158:AZN262165 BJJ262158:BJJ262165 BTF262158:BTF262165 CDB262158:CDB262165 CMX262158:CMX262165 CWT262158:CWT262165 DGP262158:DGP262165 DQL262158:DQL262165 EAH262158:EAH262165 EKD262158:EKD262165 ETZ262158:ETZ262165 FDV262158:FDV262165 FNR262158:FNR262165 FXN262158:FXN262165 GHJ262158:GHJ262165 GRF262158:GRF262165 HBB262158:HBB262165 HKX262158:HKX262165 HUT262158:HUT262165 IEP262158:IEP262165 IOL262158:IOL262165 IYH262158:IYH262165 JID262158:JID262165 JRZ262158:JRZ262165 KBV262158:KBV262165 KLR262158:KLR262165 KVN262158:KVN262165 LFJ262158:LFJ262165 LPF262158:LPF262165 LZB262158:LZB262165 MIX262158:MIX262165 MST262158:MST262165 NCP262158:NCP262165 NML262158:NML262165 NWH262158:NWH262165 OGD262158:OGD262165 OPZ262158:OPZ262165 OZV262158:OZV262165 PJR262158:PJR262165 PTN262158:PTN262165 QDJ262158:QDJ262165 QNF262158:QNF262165 QXB262158:QXB262165 RGX262158:RGX262165 RQT262158:RQT262165 SAP262158:SAP262165 SKL262158:SKL262165 SUH262158:SUH262165 TED262158:TED262165 TNZ262158:TNZ262165 TXV262158:TXV262165 UHR262158:UHR262165 URN262158:URN262165 VBJ262158:VBJ262165 VLF262158:VLF262165 VVB262158:VVB262165 WEX262158:WEX262165 WOT262158:WOT262165 WYP262158:WYP262165 CH327694:CH327701 MD327694:MD327701 VZ327694:VZ327701 AFV327694:AFV327701 APR327694:APR327701 AZN327694:AZN327701 BJJ327694:BJJ327701 BTF327694:BTF327701 CDB327694:CDB327701 CMX327694:CMX327701 CWT327694:CWT327701 DGP327694:DGP327701 DQL327694:DQL327701 EAH327694:EAH327701 EKD327694:EKD327701 ETZ327694:ETZ327701 FDV327694:FDV327701 FNR327694:FNR327701 FXN327694:FXN327701 GHJ327694:GHJ327701 GRF327694:GRF327701 HBB327694:HBB327701 HKX327694:HKX327701 HUT327694:HUT327701 IEP327694:IEP327701 IOL327694:IOL327701 IYH327694:IYH327701 JID327694:JID327701 JRZ327694:JRZ327701 KBV327694:KBV327701 KLR327694:KLR327701 KVN327694:KVN327701 LFJ327694:LFJ327701 LPF327694:LPF327701 LZB327694:LZB327701 MIX327694:MIX327701 MST327694:MST327701 NCP327694:NCP327701 NML327694:NML327701 NWH327694:NWH327701 OGD327694:OGD327701 OPZ327694:OPZ327701 OZV327694:OZV327701 PJR327694:PJR327701 PTN327694:PTN327701 QDJ327694:QDJ327701 QNF327694:QNF327701 QXB327694:QXB327701 RGX327694:RGX327701 RQT327694:RQT327701 SAP327694:SAP327701 SKL327694:SKL327701 SUH327694:SUH327701 TED327694:TED327701 TNZ327694:TNZ327701 TXV327694:TXV327701 UHR327694:UHR327701 URN327694:URN327701 VBJ327694:VBJ327701 VLF327694:VLF327701 VVB327694:VVB327701 WEX327694:WEX327701 WOT327694:WOT327701 WYP327694:WYP327701 CH393230:CH393237 MD393230:MD393237 VZ393230:VZ393237 AFV393230:AFV393237 APR393230:APR393237 AZN393230:AZN393237 BJJ393230:BJJ393237 BTF393230:BTF393237 CDB393230:CDB393237 CMX393230:CMX393237 CWT393230:CWT393237 DGP393230:DGP393237 DQL393230:DQL393237 EAH393230:EAH393237 EKD393230:EKD393237 ETZ393230:ETZ393237 FDV393230:FDV393237 FNR393230:FNR393237 FXN393230:FXN393237 GHJ393230:GHJ393237 GRF393230:GRF393237 HBB393230:HBB393237 HKX393230:HKX393237 HUT393230:HUT393237 IEP393230:IEP393237 IOL393230:IOL393237 IYH393230:IYH393237 JID393230:JID393237 JRZ393230:JRZ393237 KBV393230:KBV393237 KLR393230:KLR393237 KVN393230:KVN393237 LFJ393230:LFJ393237 LPF393230:LPF393237 LZB393230:LZB393237 MIX393230:MIX393237 MST393230:MST393237 NCP393230:NCP393237 NML393230:NML393237 NWH393230:NWH393237 OGD393230:OGD393237 OPZ393230:OPZ393237 OZV393230:OZV393237 PJR393230:PJR393237 PTN393230:PTN393237 QDJ393230:QDJ393237 QNF393230:QNF393237 QXB393230:QXB393237 RGX393230:RGX393237 RQT393230:RQT393237 SAP393230:SAP393237 SKL393230:SKL393237 SUH393230:SUH393237 TED393230:TED393237 TNZ393230:TNZ393237 TXV393230:TXV393237 UHR393230:UHR393237 URN393230:URN393237 VBJ393230:VBJ393237 VLF393230:VLF393237 VVB393230:VVB393237 WEX393230:WEX393237 WOT393230:WOT393237 WYP393230:WYP393237 CH458766:CH458773 MD458766:MD458773 VZ458766:VZ458773 AFV458766:AFV458773 APR458766:APR458773 AZN458766:AZN458773 BJJ458766:BJJ458773 BTF458766:BTF458773 CDB458766:CDB458773 CMX458766:CMX458773 CWT458766:CWT458773 DGP458766:DGP458773 DQL458766:DQL458773 EAH458766:EAH458773 EKD458766:EKD458773 ETZ458766:ETZ458773 FDV458766:FDV458773 FNR458766:FNR458773 FXN458766:FXN458773 GHJ458766:GHJ458773 GRF458766:GRF458773 HBB458766:HBB458773 HKX458766:HKX458773 HUT458766:HUT458773 IEP458766:IEP458773 IOL458766:IOL458773 IYH458766:IYH458773 JID458766:JID458773 JRZ458766:JRZ458773 KBV458766:KBV458773 KLR458766:KLR458773 KVN458766:KVN458773 LFJ458766:LFJ458773 LPF458766:LPF458773 LZB458766:LZB458773 MIX458766:MIX458773 MST458766:MST458773 NCP458766:NCP458773 NML458766:NML458773 NWH458766:NWH458773 OGD458766:OGD458773 OPZ458766:OPZ458773 OZV458766:OZV458773 PJR458766:PJR458773 PTN458766:PTN458773 QDJ458766:QDJ458773 QNF458766:QNF458773 QXB458766:QXB458773 RGX458766:RGX458773 RQT458766:RQT458773 SAP458766:SAP458773 SKL458766:SKL458773 SUH458766:SUH458773 TED458766:TED458773 TNZ458766:TNZ458773 TXV458766:TXV458773 UHR458766:UHR458773 URN458766:URN458773 VBJ458766:VBJ458773 VLF458766:VLF458773 VVB458766:VVB458773 WEX458766:WEX458773 WOT458766:WOT458773 WYP458766:WYP458773 CH524302:CH524309 MD524302:MD524309 VZ524302:VZ524309 AFV524302:AFV524309 APR524302:APR524309 AZN524302:AZN524309 BJJ524302:BJJ524309 BTF524302:BTF524309 CDB524302:CDB524309 CMX524302:CMX524309 CWT524302:CWT524309 DGP524302:DGP524309 DQL524302:DQL524309 EAH524302:EAH524309 EKD524302:EKD524309 ETZ524302:ETZ524309 FDV524302:FDV524309 FNR524302:FNR524309 FXN524302:FXN524309 GHJ524302:GHJ524309 GRF524302:GRF524309 HBB524302:HBB524309 HKX524302:HKX524309 HUT524302:HUT524309 IEP524302:IEP524309 IOL524302:IOL524309 IYH524302:IYH524309 JID524302:JID524309 JRZ524302:JRZ524309 KBV524302:KBV524309 KLR524302:KLR524309 KVN524302:KVN524309 LFJ524302:LFJ524309 LPF524302:LPF524309 LZB524302:LZB524309 MIX524302:MIX524309 MST524302:MST524309 NCP524302:NCP524309 NML524302:NML524309 NWH524302:NWH524309 OGD524302:OGD524309 OPZ524302:OPZ524309 OZV524302:OZV524309 PJR524302:PJR524309 PTN524302:PTN524309 QDJ524302:QDJ524309 QNF524302:QNF524309 QXB524302:QXB524309 RGX524302:RGX524309 RQT524302:RQT524309 SAP524302:SAP524309 SKL524302:SKL524309 SUH524302:SUH524309 TED524302:TED524309 TNZ524302:TNZ524309 TXV524302:TXV524309 UHR524302:UHR524309 URN524302:URN524309 VBJ524302:VBJ524309 VLF524302:VLF524309 VVB524302:VVB524309 WEX524302:WEX524309 WOT524302:WOT524309 WYP524302:WYP524309 CH589838:CH589845 MD589838:MD589845 VZ589838:VZ589845 AFV589838:AFV589845 APR589838:APR589845 AZN589838:AZN589845 BJJ589838:BJJ589845 BTF589838:BTF589845 CDB589838:CDB589845 CMX589838:CMX589845 CWT589838:CWT589845 DGP589838:DGP589845 DQL589838:DQL589845 EAH589838:EAH589845 EKD589838:EKD589845 ETZ589838:ETZ589845 FDV589838:FDV589845 FNR589838:FNR589845 FXN589838:FXN589845 GHJ589838:GHJ589845 GRF589838:GRF589845 HBB589838:HBB589845 HKX589838:HKX589845 HUT589838:HUT589845 IEP589838:IEP589845 IOL589838:IOL589845 IYH589838:IYH589845 JID589838:JID589845 JRZ589838:JRZ589845 KBV589838:KBV589845 KLR589838:KLR589845 KVN589838:KVN589845 LFJ589838:LFJ589845 LPF589838:LPF589845 LZB589838:LZB589845 MIX589838:MIX589845 MST589838:MST589845 NCP589838:NCP589845 NML589838:NML589845 NWH589838:NWH589845 OGD589838:OGD589845 OPZ589838:OPZ589845 OZV589838:OZV589845 PJR589838:PJR589845 PTN589838:PTN589845 QDJ589838:QDJ589845 QNF589838:QNF589845 QXB589838:QXB589845 RGX589838:RGX589845 RQT589838:RQT589845 SAP589838:SAP589845 SKL589838:SKL589845 SUH589838:SUH589845 TED589838:TED589845 TNZ589838:TNZ589845 TXV589838:TXV589845 UHR589838:UHR589845 URN589838:URN589845 VBJ589838:VBJ589845 VLF589838:VLF589845 VVB589838:VVB589845 WEX589838:WEX589845 WOT589838:WOT589845 WYP589838:WYP589845 CH655374:CH655381 MD655374:MD655381 VZ655374:VZ655381 AFV655374:AFV655381 APR655374:APR655381 AZN655374:AZN655381 BJJ655374:BJJ655381 BTF655374:BTF655381 CDB655374:CDB655381 CMX655374:CMX655381 CWT655374:CWT655381 DGP655374:DGP655381 DQL655374:DQL655381 EAH655374:EAH655381 EKD655374:EKD655381 ETZ655374:ETZ655381 FDV655374:FDV655381 FNR655374:FNR655381 FXN655374:FXN655381 GHJ655374:GHJ655381 GRF655374:GRF655381 HBB655374:HBB655381 HKX655374:HKX655381 HUT655374:HUT655381 IEP655374:IEP655381 IOL655374:IOL655381 IYH655374:IYH655381 JID655374:JID655381 JRZ655374:JRZ655381 KBV655374:KBV655381 KLR655374:KLR655381 KVN655374:KVN655381 LFJ655374:LFJ655381 LPF655374:LPF655381 LZB655374:LZB655381 MIX655374:MIX655381 MST655374:MST655381 NCP655374:NCP655381 NML655374:NML655381 NWH655374:NWH655381 OGD655374:OGD655381 OPZ655374:OPZ655381 OZV655374:OZV655381 PJR655374:PJR655381 PTN655374:PTN655381 QDJ655374:QDJ655381 QNF655374:QNF655381 QXB655374:QXB655381 RGX655374:RGX655381 RQT655374:RQT655381 SAP655374:SAP655381 SKL655374:SKL655381 SUH655374:SUH655381 TED655374:TED655381 TNZ655374:TNZ655381 TXV655374:TXV655381 UHR655374:UHR655381 URN655374:URN655381 VBJ655374:VBJ655381 VLF655374:VLF655381 VVB655374:VVB655381 WEX655374:WEX655381 WOT655374:WOT655381 WYP655374:WYP655381 CH720910:CH720917 MD720910:MD720917 VZ720910:VZ720917 AFV720910:AFV720917 APR720910:APR720917 AZN720910:AZN720917 BJJ720910:BJJ720917 BTF720910:BTF720917 CDB720910:CDB720917 CMX720910:CMX720917 CWT720910:CWT720917 DGP720910:DGP720917 DQL720910:DQL720917 EAH720910:EAH720917 EKD720910:EKD720917 ETZ720910:ETZ720917 FDV720910:FDV720917 FNR720910:FNR720917 FXN720910:FXN720917 GHJ720910:GHJ720917 GRF720910:GRF720917 HBB720910:HBB720917 HKX720910:HKX720917 HUT720910:HUT720917 IEP720910:IEP720917 IOL720910:IOL720917 IYH720910:IYH720917 JID720910:JID720917 JRZ720910:JRZ720917 KBV720910:KBV720917 KLR720910:KLR720917 KVN720910:KVN720917 LFJ720910:LFJ720917 LPF720910:LPF720917 LZB720910:LZB720917 MIX720910:MIX720917 MST720910:MST720917 NCP720910:NCP720917 NML720910:NML720917 NWH720910:NWH720917 OGD720910:OGD720917 OPZ720910:OPZ720917 OZV720910:OZV720917 PJR720910:PJR720917 PTN720910:PTN720917 QDJ720910:QDJ720917 QNF720910:QNF720917 QXB720910:QXB720917 RGX720910:RGX720917 RQT720910:RQT720917 SAP720910:SAP720917 SKL720910:SKL720917 SUH720910:SUH720917 TED720910:TED720917 TNZ720910:TNZ720917 TXV720910:TXV720917 UHR720910:UHR720917 URN720910:URN720917 VBJ720910:VBJ720917 VLF720910:VLF720917 VVB720910:VVB720917 WEX720910:WEX720917 WOT720910:WOT720917 WYP720910:WYP720917 CH786446:CH786453 MD786446:MD786453 VZ786446:VZ786453 AFV786446:AFV786453 APR786446:APR786453 AZN786446:AZN786453 BJJ786446:BJJ786453 BTF786446:BTF786453 CDB786446:CDB786453 CMX786446:CMX786453 CWT786446:CWT786453 DGP786446:DGP786453 DQL786446:DQL786453 EAH786446:EAH786453 EKD786446:EKD786453 ETZ786446:ETZ786453 FDV786446:FDV786453 FNR786446:FNR786453 FXN786446:FXN786453 GHJ786446:GHJ786453 GRF786446:GRF786453 HBB786446:HBB786453 HKX786446:HKX786453 HUT786446:HUT786453 IEP786446:IEP786453 IOL786446:IOL786453 IYH786446:IYH786453 JID786446:JID786453 JRZ786446:JRZ786453 KBV786446:KBV786453 KLR786446:KLR786453 KVN786446:KVN786453 LFJ786446:LFJ786453 LPF786446:LPF786453 LZB786446:LZB786453 MIX786446:MIX786453 MST786446:MST786453 NCP786446:NCP786453 NML786446:NML786453 NWH786446:NWH786453 OGD786446:OGD786453 OPZ786446:OPZ786453 OZV786446:OZV786453 PJR786446:PJR786453 PTN786446:PTN786453 QDJ786446:QDJ786453 QNF786446:QNF786453 QXB786446:QXB786453 RGX786446:RGX786453 RQT786446:RQT786453 SAP786446:SAP786453 SKL786446:SKL786453 SUH786446:SUH786453 TED786446:TED786453 TNZ786446:TNZ786453 TXV786446:TXV786453 UHR786446:UHR786453 URN786446:URN786453 VBJ786446:VBJ786453 VLF786446:VLF786453 VVB786446:VVB786453 WEX786446:WEX786453 WOT786446:WOT786453 WYP786446:WYP786453 CH851982:CH851989 MD851982:MD851989 VZ851982:VZ851989 AFV851982:AFV851989 APR851982:APR851989 AZN851982:AZN851989 BJJ851982:BJJ851989 BTF851982:BTF851989 CDB851982:CDB851989 CMX851982:CMX851989 CWT851982:CWT851989 DGP851982:DGP851989 DQL851982:DQL851989 EAH851982:EAH851989 EKD851982:EKD851989 ETZ851982:ETZ851989 FDV851982:FDV851989 FNR851982:FNR851989 FXN851982:FXN851989 GHJ851982:GHJ851989 GRF851982:GRF851989 HBB851982:HBB851989 HKX851982:HKX851989 HUT851982:HUT851989 IEP851982:IEP851989 IOL851982:IOL851989 IYH851982:IYH851989 JID851982:JID851989 JRZ851982:JRZ851989 KBV851982:KBV851989 KLR851982:KLR851989 KVN851982:KVN851989 LFJ851982:LFJ851989 LPF851982:LPF851989 LZB851982:LZB851989 MIX851982:MIX851989 MST851982:MST851989 NCP851982:NCP851989 NML851982:NML851989 NWH851982:NWH851989 OGD851982:OGD851989 OPZ851982:OPZ851989 OZV851982:OZV851989 PJR851982:PJR851989 PTN851982:PTN851989 QDJ851982:QDJ851989 QNF851982:QNF851989 QXB851982:QXB851989 RGX851982:RGX851989 RQT851982:RQT851989 SAP851982:SAP851989 SKL851982:SKL851989 SUH851982:SUH851989 TED851982:TED851989 TNZ851982:TNZ851989 TXV851982:TXV851989 UHR851982:UHR851989 URN851982:URN851989 VBJ851982:VBJ851989 VLF851982:VLF851989 VVB851982:VVB851989 WEX851982:WEX851989 WOT851982:WOT851989 WYP851982:WYP851989 CH917518:CH917525 MD917518:MD917525 VZ917518:VZ917525 AFV917518:AFV917525 APR917518:APR917525 AZN917518:AZN917525 BJJ917518:BJJ917525 BTF917518:BTF917525 CDB917518:CDB917525 CMX917518:CMX917525 CWT917518:CWT917525 DGP917518:DGP917525 DQL917518:DQL917525 EAH917518:EAH917525 EKD917518:EKD917525 ETZ917518:ETZ917525 FDV917518:FDV917525 FNR917518:FNR917525 FXN917518:FXN917525 GHJ917518:GHJ917525 GRF917518:GRF917525 HBB917518:HBB917525 HKX917518:HKX917525 HUT917518:HUT917525 IEP917518:IEP917525 IOL917518:IOL917525 IYH917518:IYH917525 JID917518:JID917525 JRZ917518:JRZ917525 KBV917518:KBV917525 KLR917518:KLR917525 KVN917518:KVN917525 LFJ917518:LFJ917525 LPF917518:LPF917525 LZB917518:LZB917525 MIX917518:MIX917525 MST917518:MST917525 NCP917518:NCP917525 NML917518:NML917525 NWH917518:NWH917525 OGD917518:OGD917525 OPZ917518:OPZ917525 OZV917518:OZV917525 PJR917518:PJR917525 PTN917518:PTN917525 QDJ917518:QDJ917525 QNF917518:QNF917525 QXB917518:QXB917525 RGX917518:RGX917525 RQT917518:RQT917525 SAP917518:SAP917525 SKL917518:SKL917525 SUH917518:SUH917525 TED917518:TED917525 TNZ917518:TNZ917525 TXV917518:TXV917525 UHR917518:UHR917525 URN917518:URN917525 VBJ917518:VBJ917525 VLF917518:VLF917525 VVB917518:VVB917525 WEX917518:WEX917525 WOT917518:WOT917525 WYP917518:WYP917525 CH983054:CH983061 MD983054:MD983061 VZ983054:VZ983061 AFV983054:AFV983061 APR983054:APR983061 AZN983054:AZN983061 BJJ983054:BJJ983061 BTF983054:BTF983061 CDB983054:CDB983061 CMX983054:CMX983061 CWT983054:CWT983061 DGP983054:DGP983061 DQL983054:DQL983061 EAH983054:EAH983061 EKD983054:EKD983061 ETZ983054:ETZ983061 FDV983054:FDV983061 FNR983054:FNR983061 FXN983054:FXN983061 GHJ983054:GHJ983061 GRF983054:GRF983061 HBB983054:HBB983061 HKX983054:HKX983061 HUT983054:HUT983061 IEP983054:IEP983061 IOL983054:IOL983061 IYH983054:IYH983061 JID983054:JID983061 JRZ983054:JRZ983061 KBV983054:KBV983061 KLR983054:KLR983061 KVN983054:KVN983061 LFJ983054:LFJ983061 LPF983054:LPF983061 LZB983054:LZB983061 MIX983054:MIX983061 MST983054:MST983061 NCP983054:NCP983061 NML983054:NML983061 NWH983054:NWH983061 OGD983054:OGD983061 OPZ983054:OPZ983061 OZV983054:OZV983061 PJR983054:PJR983061 PTN983054:PTN983061 QDJ983054:QDJ983061 QNF983054:QNF983061 QXB983054:QXB983061 RGX983054:RGX983061 RQT983054:RQT983061 SAP983054:SAP983061 SKL983054:SKL983061 SUH983054:SUH983061 TED983054:TED983061 TNZ983054:TNZ983061 TXV983054:TXV983061 UHR983054:UHR983061 URN983054:URN983061 VBJ983054:VBJ983061 VLF983054:VLF983061 VVB983054:VVB983061 WEX983054:WEX983061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xr:uid="{00000000-0002-0000-0C00-000006000000}">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4 LV65554 VR65554 AFN65554 APJ65554 AZF65554 BJB65554 BSX65554 CCT65554 CMP65554 CWL65554 DGH65554 DQD65554 DZZ65554 EJV65554 ETR65554 FDN65554 FNJ65554 FXF65554 GHB65554 GQX65554 HAT65554 HKP65554 HUL65554 IEH65554 IOD65554 IXZ65554 JHV65554 JRR65554 KBN65554 KLJ65554 KVF65554 LFB65554 LOX65554 LYT65554 MIP65554 MSL65554 NCH65554 NMD65554 NVZ65554 OFV65554 OPR65554 OZN65554 PJJ65554 PTF65554 QDB65554 QMX65554 QWT65554 RGP65554 RQL65554 SAH65554 SKD65554 STZ65554 TDV65554 TNR65554 TXN65554 UHJ65554 URF65554 VBB65554 VKX65554 VUT65554 WEP65554 WOL65554 WYH65554 O131090 LV131090 VR131090 AFN131090 APJ131090 AZF131090 BJB131090 BSX131090 CCT131090 CMP131090 CWL131090 DGH131090 DQD131090 DZZ131090 EJV131090 ETR131090 FDN131090 FNJ131090 FXF131090 GHB131090 GQX131090 HAT131090 HKP131090 HUL131090 IEH131090 IOD131090 IXZ131090 JHV131090 JRR131090 KBN131090 KLJ131090 KVF131090 LFB131090 LOX131090 LYT131090 MIP131090 MSL131090 NCH131090 NMD131090 NVZ131090 OFV131090 OPR131090 OZN131090 PJJ131090 PTF131090 QDB131090 QMX131090 QWT131090 RGP131090 RQL131090 SAH131090 SKD131090 STZ131090 TDV131090 TNR131090 TXN131090 UHJ131090 URF131090 VBB131090 VKX131090 VUT131090 WEP131090 WOL131090 WYH131090 O196626 LV196626 VR196626 AFN196626 APJ196626 AZF196626 BJB196626 BSX196626 CCT196626 CMP196626 CWL196626 DGH196626 DQD196626 DZZ196626 EJV196626 ETR196626 FDN196626 FNJ196626 FXF196626 GHB196626 GQX196626 HAT196626 HKP196626 HUL196626 IEH196626 IOD196626 IXZ196626 JHV196626 JRR196626 KBN196626 KLJ196626 KVF196626 LFB196626 LOX196626 LYT196626 MIP196626 MSL196626 NCH196626 NMD196626 NVZ196626 OFV196626 OPR196626 OZN196626 PJJ196626 PTF196626 QDB196626 QMX196626 QWT196626 RGP196626 RQL196626 SAH196626 SKD196626 STZ196626 TDV196626 TNR196626 TXN196626 UHJ196626 URF196626 VBB196626 VKX196626 VUT196626 WEP196626 WOL196626 WYH196626 O262162 LV262162 VR262162 AFN262162 APJ262162 AZF262162 BJB262162 BSX262162 CCT262162 CMP262162 CWL262162 DGH262162 DQD262162 DZZ262162 EJV262162 ETR262162 FDN262162 FNJ262162 FXF262162 GHB262162 GQX262162 HAT262162 HKP262162 HUL262162 IEH262162 IOD262162 IXZ262162 JHV262162 JRR262162 KBN262162 KLJ262162 KVF262162 LFB262162 LOX262162 LYT262162 MIP262162 MSL262162 NCH262162 NMD262162 NVZ262162 OFV262162 OPR262162 OZN262162 PJJ262162 PTF262162 QDB262162 QMX262162 QWT262162 RGP262162 RQL262162 SAH262162 SKD262162 STZ262162 TDV262162 TNR262162 TXN262162 UHJ262162 URF262162 VBB262162 VKX262162 VUT262162 WEP262162 WOL262162 WYH262162 O327698 LV327698 VR327698 AFN327698 APJ327698 AZF327698 BJB327698 BSX327698 CCT327698 CMP327698 CWL327698 DGH327698 DQD327698 DZZ327698 EJV327698 ETR327698 FDN327698 FNJ327698 FXF327698 GHB327698 GQX327698 HAT327698 HKP327698 HUL327698 IEH327698 IOD327698 IXZ327698 JHV327698 JRR327698 KBN327698 KLJ327698 KVF327698 LFB327698 LOX327698 LYT327698 MIP327698 MSL327698 NCH327698 NMD327698 NVZ327698 OFV327698 OPR327698 OZN327698 PJJ327698 PTF327698 QDB327698 QMX327698 QWT327698 RGP327698 RQL327698 SAH327698 SKD327698 STZ327698 TDV327698 TNR327698 TXN327698 UHJ327698 URF327698 VBB327698 VKX327698 VUT327698 WEP327698 WOL327698 WYH327698 O393234 LV393234 VR393234 AFN393234 APJ393234 AZF393234 BJB393234 BSX393234 CCT393234 CMP393234 CWL393234 DGH393234 DQD393234 DZZ393234 EJV393234 ETR393234 FDN393234 FNJ393234 FXF393234 GHB393234 GQX393234 HAT393234 HKP393234 HUL393234 IEH393234 IOD393234 IXZ393234 JHV393234 JRR393234 KBN393234 KLJ393234 KVF393234 LFB393234 LOX393234 LYT393234 MIP393234 MSL393234 NCH393234 NMD393234 NVZ393234 OFV393234 OPR393234 OZN393234 PJJ393234 PTF393234 QDB393234 QMX393234 QWT393234 RGP393234 RQL393234 SAH393234 SKD393234 STZ393234 TDV393234 TNR393234 TXN393234 UHJ393234 URF393234 VBB393234 VKX393234 VUT393234 WEP393234 WOL393234 WYH393234 O458770 LV458770 VR458770 AFN458770 APJ458770 AZF458770 BJB458770 BSX458770 CCT458770 CMP458770 CWL458770 DGH458770 DQD458770 DZZ458770 EJV458770 ETR458770 FDN458770 FNJ458770 FXF458770 GHB458770 GQX458770 HAT458770 HKP458770 HUL458770 IEH458770 IOD458770 IXZ458770 JHV458770 JRR458770 KBN458770 KLJ458770 KVF458770 LFB458770 LOX458770 LYT458770 MIP458770 MSL458770 NCH458770 NMD458770 NVZ458770 OFV458770 OPR458770 OZN458770 PJJ458770 PTF458770 QDB458770 QMX458770 QWT458770 RGP458770 RQL458770 SAH458770 SKD458770 STZ458770 TDV458770 TNR458770 TXN458770 UHJ458770 URF458770 VBB458770 VKX458770 VUT458770 WEP458770 WOL458770 WYH458770 O524306 LV524306 VR524306 AFN524306 APJ524306 AZF524306 BJB524306 BSX524306 CCT524306 CMP524306 CWL524306 DGH524306 DQD524306 DZZ524306 EJV524306 ETR524306 FDN524306 FNJ524306 FXF524306 GHB524306 GQX524306 HAT524306 HKP524306 HUL524306 IEH524306 IOD524306 IXZ524306 JHV524306 JRR524306 KBN524306 KLJ524306 KVF524306 LFB524306 LOX524306 LYT524306 MIP524306 MSL524306 NCH524306 NMD524306 NVZ524306 OFV524306 OPR524306 OZN524306 PJJ524306 PTF524306 QDB524306 QMX524306 QWT524306 RGP524306 RQL524306 SAH524306 SKD524306 STZ524306 TDV524306 TNR524306 TXN524306 UHJ524306 URF524306 VBB524306 VKX524306 VUT524306 WEP524306 WOL524306 WYH524306 O589842 LV589842 VR589842 AFN589842 APJ589842 AZF589842 BJB589842 BSX589842 CCT589842 CMP589842 CWL589842 DGH589842 DQD589842 DZZ589842 EJV589842 ETR589842 FDN589842 FNJ589842 FXF589842 GHB589842 GQX589842 HAT589842 HKP589842 HUL589842 IEH589842 IOD589842 IXZ589842 JHV589842 JRR589842 KBN589842 KLJ589842 KVF589842 LFB589842 LOX589842 LYT589842 MIP589842 MSL589842 NCH589842 NMD589842 NVZ589842 OFV589842 OPR589842 OZN589842 PJJ589842 PTF589842 QDB589842 QMX589842 QWT589842 RGP589842 RQL589842 SAH589842 SKD589842 STZ589842 TDV589842 TNR589842 TXN589842 UHJ589842 URF589842 VBB589842 VKX589842 VUT589842 WEP589842 WOL589842 WYH589842 O655378 LV655378 VR655378 AFN655378 APJ655378 AZF655378 BJB655378 BSX655378 CCT655378 CMP655378 CWL655378 DGH655378 DQD655378 DZZ655378 EJV655378 ETR655378 FDN655378 FNJ655378 FXF655378 GHB655378 GQX655378 HAT655378 HKP655378 HUL655378 IEH655378 IOD655378 IXZ655378 JHV655378 JRR655378 KBN655378 KLJ655378 KVF655378 LFB655378 LOX655378 LYT655378 MIP655378 MSL655378 NCH655378 NMD655378 NVZ655378 OFV655378 OPR655378 OZN655378 PJJ655378 PTF655378 QDB655378 QMX655378 QWT655378 RGP655378 RQL655378 SAH655378 SKD655378 STZ655378 TDV655378 TNR655378 TXN655378 UHJ655378 URF655378 VBB655378 VKX655378 VUT655378 WEP655378 WOL655378 WYH655378 O720914 LV720914 VR720914 AFN720914 APJ720914 AZF720914 BJB720914 BSX720914 CCT720914 CMP720914 CWL720914 DGH720914 DQD720914 DZZ720914 EJV720914 ETR720914 FDN720914 FNJ720914 FXF720914 GHB720914 GQX720914 HAT720914 HKP720914 HUL720914 IEH720914 IOD720914 IXZ720914 JHV720914 JRR720914 KBN720914 KLJ720914 KVF720914 LFB720914 LOX720914 LYT720914 MIP720914 MSL720914 NCH720914 NMD720914 NVZ720914 OFV720914 OPR720914 OZN720914 PJJ720914 PTF720914 QDB720914 QMX720914 QWT720914 RGP720914 RQL720914 SAH720914 SKD720914 STZ720914 TDV720914 TNR720914 TXN720914 UHJ720914 URF720914 VBB720914 VKX720914 VUT720914 WEP720914 WOL720914 WYH720914 O786450 LV786450 VR786450 AFN786450 APJ786450 AZF786450 BJB786450 BSX786450 CCT786450 CMP786450 CWL786450 DGH786450 DQD786450 DZZ786450 EJV786450 ETR786450 FDN786450 FNJ786450 FXF786450 GHB786450 GQX786450 HAT786450 HKP786450 HUL786450 IEH786450 IOD786450 IXZ786450 JHV786450 JRR786450 KBN786450 KLJ786450 KVF786450 LFB786450 LOX786450 LYT786450 MIP786450 MSL786450 NCH786450 NMD786450 NVZ786450 OFV786450 OPR786450 OZN786450 PJJ786450 PTF786450 QDB786450 QMX786450 QWT786450 RGP786450 RQL786450 SAH786450 SKD786450 STZ786450 TDV786450 TNR786450 TXN786450 UHJ786450 URF786450 VBB786450 VKX786450 VUT786450 WEP786450 WOL786450 WYH786450 O851986 LV851986 VR851986 AFN851986 APJ851986 AZF851986 BJB851986 BSX851986 CCT851986 CMP851986 CWL851986 DGH851986 DQD851986 DZZ851986 EJV851986 ETR851986 FDN851986 FNJ851986 FXF851986 GHB851986 GQX851986 HAT851986 HKP851986 HUL851986 IEH851986 IOD851986 IXZ851986 JHV851986 JRR851986 KBN851986 KLJ851986 KVF851986 LFB851986 LOX851986 LYT851986 MIP851986 MSL851986 NCH851986 NMD851986 NVZ851986 OFV851986 OPR851986 OZN851986 PJJ851986 PTF851986 QDB851986 QMX851986 QWT851986 RGP851986 RQL851986 SAH851986 SKD851986 STZ851986 TDV851986 TNR851986 TXN851986 UHJ851986 URF851986 VBB851986 VKX851986 VUT851986 WEP851986 WOL851986 WYH851986 O917522 LV917522 VR917522 AFN917522 APJ917522 AZF917522 BJB917522 BSX917522 CCT917522 CMP917522 CWL917522 DGH917522 DQD917522 DZZ917522 EJV917522 ETR917522 FDN917522 FNJ917522 FXF917522 GHB917522 GQX917522 HAT917522 HKP917522 HUL917522 IEH917522 IOD917522 IXZ917522 JHV917522 JRR917522 KBN917522 KLJ917522 KVF917522 LFB917522 LOX917522 LYT917522 MIP917522 MSL917522 NCH917522 NMD917522 NVZ917522 OFV917522 OPR917522 OZN917522 PJJ917522 PTF917522 QDB917522 QMX917522 QWT917522 RGP917522 RQL917522 SAH917522 SKD917522 STZ917522 TDV917522 TNR917522 TXN917522 UHJ917522 URF917522 VBB917522 VKX917522 VUT917522 WEP917522 WOL917522 WYH917522 O983058 LV983058 VR983058 AFN983058 APJ983058 AZF983058 BJB983058 BSX983058 CCT983058 CMP983058 CWL983058 DGH983058 DQD983058 DZZ983058 EJV983058 ETR983058 FDN983058 FNJ983058 FXF983058 GHB983058 GQX983058 HAT983058 HKP983058 HUL983058 IEH983058 IOD983058 IXZ983058 JHV983058 JRR983058 KBN983058 KLJ983058 KVF983058 LFB983058 LOX983058 LYT983058 MIP983058 MSL983058 NCH983058 NMD983058 NVZ983058 OFV983058 OPR983058 OZN983058 PJJ983058 PTF983058 QDB983058 QMX983058 QWT983058 RGP983058 RQL983058 SAH983058 SKD983058 STZ983058 TDV983058 TNR983058 TXN983058 UHJ983058 URF983058 VBB983058 VKX983058 VUT983058 WEP983058 WOL983058 WYH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BL22 BL65554 BL131090 BL196626 BL262162 BL327698 BL393234 BL458770 BL524306 BL589842 BL655378 BL720914 BL786450 BL851986 BL917522 BL983058 BS22 BS65554 BS131090 BS196626 BS262162 BS327698 BS393234 BS458770 BS524306 BS589842 BS655378 BS720914 BS786450 BS851986 BS917522 BS983058 BZ22 BZ65554 BZ131090 BZ196626 BZ262162 BZ327698 BZ393234 BZ458770 BZ524306 BZ589842 BZ655378 BZ720914 BZ786450 BZ851986 BZ917522 BZ983058" xr:uid="{00000000-0002-0000-0C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xr:uid="{00000000-0002-0000-0C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xr:uid="{00000000-0002-0000-0C00-000009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20.12.2021</v>
      </c>
      <c r="I7" s="583" t="s">
        <v>493</v>
      </c>
      <c r="J7" s="617"/>
      <c r="K7" s="592"/>
      <c r="L7" s="592"/>
      <c r="M7" s="592"/>
      <c r="N7" s="592"/>
      <c r="O7" s="592"/>
      <c r="P7" s="592"/>
      <c r="Q7" s="592"/>
      <c r="R7" s="592"/>
      <c r="S7" s="592"/>
      <c r="T7" s="592"/>
    </row>
    <row r="8" spans="1:20" s="572" customFormat="1" ht="45">
      <c r="A8" s="1203">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3"/>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c r="O11" s="592"/>
      <c r="P11" s="592"/>
      <c r="Q11" s="592"/>
      <c r="R11" s="592"/>
      <c r="S11" s="592"/>
      <c r="T11" s="592"/>
    </row>
    <row r="12" spans="1:20"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594</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D00-000000000000}">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1" t="s">
        <v>632</v>
      </c>
      <c r="M5" s="1231"/>
      <c r="N5" s="1231"/>
      <c r="O5" s="1231"/>
      <c r="P5" s="1231"/>
      <c r="Q5" s="1231"/>
      <c r="R5" s="1231"/>
      <c r="S5" s="1231"/>
      <c r="T5" s="1231"/>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745</v>
      </c>
      <c r="N7" s="756"/>
      <c r="O7" s="1240" t="s">
        <v>85</v>
      </c>
      <c r="P7" s="1240"/>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8" t="str">
        <f>IF(NameOrPr_ch="",IF(NameOrPr="","",NameOrPr),NameOrPr_ch)</f>
        <v>РСТ Нижегородской области</v>
      </c>
      <c r="P9" s="1208"/>
      <c r="Q9" s="1208"/>
      <c r="R9" s="1208"/>
      <c r="S9" s="1208"/>
      <c r="T9" s="1208"/>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597</v>
      </c>
      <c r="N10" s="668"/>
      <c r="O10" s="1208" t="str">
        <f>IF(datePr_ch="",IF(datePr="","",datePr),datePr_ch)</f>
        <v>25.11.2021</v>
      </c>
      <c r="P10" s="1208"/>
      <c r="Q10" s="1208"/>
      <c r="R10" s="1208"/>
      <c r="S10" s="1208"/>
      <c r="T10" s="1208"/>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596</v>
      </c>
      <c r="N11" s="668"/>
      <c r="O11" s="1208" t="str">
        <f>IF(numberPr_ch="",IF(numberPr="","",numberPr),numberPr_ch)</f>
        <v>48/26</v>
      </c>
      <c r="P11" s="1208"/>
      <c r="Q11" s="1208"/>
      <c r="R11" s="1208"/>
      <c r="S11" s="1208"/>
      <c r="T11" s="1208"/>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8" t="str">
        <f>IF(IstPub_ch="",IF(IstPub="","",IstPub),IstPub_ch)</f>
        <v>https://rstno.government-nnov.ru/documents/other/14912/</v>
      </c>
      <c r="P12" s="1208"/>
      <c r="Q12" s="1208"/>
      <c r="R12" s="1208"/>
      <c r="S12" s="1208"/>
      <c r="T12" s="1208"/>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2"/>
      <c r="M13" s="1232"/>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9"/>
      <c r="P14" s="1209"/>
      <c r="Q14" s="1209"/>
      <c r="R14" s="1209"/>
      <c r="S14" s="1209"/>
      <c r="T14" s="1209"/>
      <c r="U14" s="1209"/>
    </row>
    <row r="15" spans="1:34">
      <c r="J15" s="531"/>
      <c r="K15" s="531"/>
      <c r="L15" s="1153" t="s">
        <v>454</v>
      </c>
      <c r="M15" s="1153"/>
      <c r="N15" s="1153"/>
      <c r="O15" s="1153"/>
      <c r="P15" s="1153"/>
      <c r="Q15" s="1153"/>
      <c r="R15" s="1153"/>
      <c r="S15" s="1153"/>
      <c r="T15" s="1153"/>
      <c r="U15" s="1153"/>
      <c r="V15" s="1153"/>
      <c r="W15" s="1153" t="s">
        <v>455</v>
      </c>
    </row>
    <row r="16" spans="1:34" ht="14.25" customHeight="1">
      <c r="J16" s="531"/>
      <c r="K16" s="531"/>
      <c r="L16" s="1215" t="s">
        <v>92</v>
      </c>
      <c r="M16" s="1215" t="s">
        <v>640</v>
      </c>
      <c r="N16" s="663"/>
      <c r="O16" s="1216" t="s">
        <v>642</v>
      </c>
      <c r="P16" s="1217"/>
      <c r="Q16" s="1217"/>
      <c r="R16" s="1217"/>
      <c r="S16" s="1217"/>
      <c r="T16" s="1218"/>
      <c r="U16" s="1226" t="s">
        <v>341</v>
      </c>
      <c r="V16" s="1212" t="s">
        <v>275</v>
      </c>
      <c r="W16" s="1153"/>
    </row>
    <row r="17" spans="1:36" ht="14.25" customHeight="1">
      <c r="J17" s="531"/>
      <c r="K17" s="531"/>
      <c r="L17" s="1215"/>
      <c r="M17" s="1215"/>
      <c r="N17" s="664"/>
      <c r="O17" s="1221" t="s">
        <v>606</v>
      </c>
      <c r="P17" s="1219" t="s">
        <v>271</v>
      </c>
      <c r="Q17" s="1220"/>
      <c r="R17" s="1223" t="s">
        <v>655</v>
      </c>
      <c r="S17" s="1224"/>
      <c r="T17" s="1225"/>
      <c r="U17" s="1227"/>
      <c r="V17" s="1213"/>
      <c r="W17" s="1153"/>
    </row>
    <row r="18" spans="1:36" ht="33.75" customHeight="1">
      <c r="J18" s="531"/>
      <c r="K18" s="531"/>
      <c r="L18" s="1215"/>
      <c r="M18" s="1215"/>
      <c r="N18" s="665"/>
      <c r="O18" s="1222"/>
      <c r="P18" s="537" t="s">
        <v>607</v>
      </c>
      <c r="Q18" s="537" t="s">
        <v>6</v>
      </c>
      <c r="R18" s="538" t="s">
        <v>274</v>
      </c>
      <c r="S18" s="1210" t="s">
        <v>273</v>
      </c>
      <c r="T18" s="1211"/>
      <c r="U18" s="1228"/>
      <c r="V18" s="1214"/>
      <c r="W18" s="1153"/>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3">
        <f ca="1">OFFSET(S19,0,-1)+1</f>
        <v>7</v>
      </c>
      <c r="T19" s="1233"/>
      <c r="U19" s="650">
        <f ca="1">OFFSET(U19,0,-2)+1</f>
        <v>8</v>
      </c>
      <c r="V19" s="651">
        <f ca="1">OFFSET(V19,0,-1)</f>
        <v>8</v>
      </c>
      <c r="W19" s="650">
        <f ca="1">OFFSET(W19,0,-1)+1</f>
        <v>9</v>
      </c>
    </row>
    <row r="20" spans="1:36" ht="22.5">
      <c r="A20" s="1234">
        <v>1</v>
      </c>
      <c r="B20" s="885"/>
      <c r="C20" s="885"/>
      <c r="D20" s="885"/>
      <c r="E20" s="886"/>
      <c r="F20" s="887"/>
      <c r="G20" s="887"/>
      <c r="H20" s="887"/>
      <c r="I20" s="888"/>
      <c r="J20" s="883"/>
      <c r="K20" s="890"/>
      <c r="L20" s="595">
        <f>mergeValue(A20)</f>
        <v>1</v>
      </c>
      <c r="M20" s="643" t="s">
        <v>20</v>
      </c>
      <c r="N20" s="648"/>
      <c r="O20" s="1235"/>
      <c r="P20" s="1235"/>
      <c r="Q20" s="1235"/>
      <c r="R20" s="1235"/>
      <c r="S20" s="1235"/>
      <c r="T20" s="1235"/>
      <c r="U20" s="1235"/>
      <c r="V20" s="1235"/>
      <c r="W20" s="632" t="s">
        <v>476</v>
      </c>
      <c r="Y20" s="591"/>
      <c r="Z20" s="591" t="str">
        <f t="shared" ref="Z20:Z33" si="0">IF(M20="","",M20 )</f>
        <v>Наименование тарифа</v>
      </c>
      <c r="AA20" s="591"/>
      <c r="AB20" s="591"/>
      <c r="AC20" s="591"/>
      <c r="AI20" s="587"/>
      <c r="AJ20" s="587"/>
    </row>
    <row r="21" spans="1:36" ht="22.5">
      <c r="A21" s="1234"/>
      <c r="B21" s="1234">
        <v>1</v>
      </c>
      <c r="C21" s="885"/>
      <c r="D21" s="885"/>
      <c r="E21" s="887"/>
      <c r="F21" s="887"/>
      <c r="G21" s="887"/>
      <c r="H21" s="887"/>
      <c r="I21" s="882"/>
      <c r="J21" s="881"/>
      <c r="K21" s="884"/>
      <c r="L21" s="595" t="str">
        <f>mergeValue(A21) &amp;"."&amp; mergeValue(B21)</f>
        <v>1.1</v>
      </c>
      <c r="M21" s="548" t="s">
        <v>16</v>
      </c>
      <c r="N21" s="648"/>
      <c r="O21" s="1235"/>
      <c r="P21" s="1235"/>
      <c r="Q21" s="1235"/>
      <c r="R21" s="1235"/>
      <c r="S21" s="1235"/>
      <c r="T21" s="1235"/>
      <c r="U21" s="1235"/>
      <c r="V21" s="1235"/>
      <c r="W21" s="632" t="s">
        <v>477</v>
      </c>
      <c r="Y21" s="591"/>
      <c r="Z21" s="591" t="str">
        <f t="shared" si="0"/>
        <v>Территория действия тарифа</v>
      </c>
      <c r="AA21" s="591"/>
      <c r="AB21" s="591"/>
      <c r="AC21" s="591"/>
      <c r="AI21" s="587"/>
      <c r="AJ21" s="587"/>
    </row>
    <row r="22" spans="1:36" ht="22.5">
      <c r="A22" s="1234"/>
      <c r="B22" s="1234"/>
      <c r="C22" s="1234">
        <v>1</v>
      </c>
      <c r="D22" s="885"/>
      <c r="E22" s="887"/>
      <c r="F22" s="887"/>
      <c r="G22" s="887"/>
      <c r="H22" s="887"/>
      <c r="I22" s="889"/>
      <c r="J22" s="881"/>
      <c r="K22" s="884"/>
      <c r="L22" s="595" t="str">
        <f>mergeValue(A22) &amp;"."&amp; mergeValue(B22)&amp;"."&amp; mergeValue(C22)</f>
        <v>1.1.1</v>
      </c>
      <c r="M22" s="549" t="s">
        <v>7</v>
      </c>
      <c r="N22" s="648"/>
      <c r="O22" s="1235"/>
      <c r="P22" s="1235"/>
      <c r="Q22" s="1235"/>
      <c r="R22" s="1235"/>
      <c r="S22" s="1235"/>
      <c r="T22" s="1235"/>
      <c r="U22" s="1235"/>
      <c r="V22" s="1235"/>
      <c r="W22" s="632" t="s">
        <v>634</v>
      </c>
      <c r="Y22" s="591"/>
      <c r="Z22" s="591" t="str">
        <f t="shared" si="0"/>
        <v xml:space="preserve">Наименование системы теплоснабжения </v>
      </c>
      <c r="AA22" s="591"/>
      <c r="AB22" s="591"/>
      <c r="AC22" s="591"/>
      <c r="AI22" s="587"/>
      <c r="AJ22" s="587"/>
    </row>
    <row r="23" spans="1:36" ht="22.5">
      <c r="A23" s="1234"/>
      <c r="B23" s="1234"/>
      <c r="C23" s="1234"/>
      <c r="D23" s="1234">
        <v>1</v>
      </c>
      <c r="E23" s="887"/>
      <c r="F23" s="887"/>
      <c r="G23" s="887"/>
      <c r="H23" s="887"/>
      <c r="I23" s="889"/>
      <c r="J23" s="881"/>
      <c r="K23" s="884"/>
      <c r="L23" s="595" t="str">
        <f>mergeValue(A23) &amp;"."&amp; mergeValue(B23)&amp;"."&amp; mergeValue(C23)&amp;"."&amp; mergeValue(D23)</f>
        <v>1.1.1.1</v>
      </c>
      <c r="M23" s="550" t="s">
        <v>22</v>
      </c>
      <c r="N23" s="648"/>
      <c r="O23" s="1235"/>
      <c r="P23" s="1235"/>
      <c r="Q23" s="1235"/>
      <c r="R23" s="1235"/>
      <c r="S23" s="1235"/>
      <c r="T23" s="1235"/>
      <c r="U23" s="1235"/>
      <c r="V23" s="1235"/>
      <c r="W23" s="632" t="s">
        <v>635</v>
      </c>
      <c r="Y23" s="591"/>
      <c r="Z23" s="591" t="str">
        <f t="shared" si="0"/>
        <v xml:space="preserve">Источник тепловой энергии  </v>
      </c>
      <c r="AA23" s="591"/>
      <c r="AB23" s="591"/>
      <c r="AC23" s="591"/>
      <c r="AI23" s="587"/>
      <c r="AJ23" s="587"/>
    </row>
    <row r="24" spans="1:36" ht="101.25">
      <c r="A24" s="1234"/>
      <c r="B24" s="1234"/>
      <c r="C24" s="1234"/>
      <c r="D24" s="1234"/>
      <c r="E24" s="1234">
        <v>1</v>
      </c>
      <c r="F24" s="887"/>
      <c r="G24" s="887"/>
      <c r="H24" s="885">
        <v>1</v>
      </c>
      <c r="I24" s="1234">
        <v>1</v>
      </c>
      <c r="J24" s="887"/>
      <c r="K24" s="892"/>
      <c r="L24" s="595" t="str">
        <f>mergeValue(A24) &amp;"."&amp; mergeValue(B24)&amp;"."&amp; mergeValue(C24)&amp;"."&amp; mergeValue(D24)&amp;"."&amp; mergeValue(E24)</f>
        <v>1.1.1.1.1</v>
      </c>
      <c r="M24" s="556" t="s">
        <v>9</v>
      </c>
      <c r="N24" s="648"/>
      <c r="O24" s="1236"/>
      <c r="P24" s="1236"/>
      <c r="Q24" s="1236"/>
      <c r="R24" s="1236"/>
      <c r="S24" s="1236"/>
      <c r="T24" s="1236"/>
      <c r="U24" s="1236"/>
      <c r="V24" s="1236"/>
      <c r="W24" s="632" t="s">
        <v>639</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4"/>
      <c r="B25" s="1234"/>
      <c r="C25" s="1234"/>
      <c r="D25" s="1234"/>
      <c r="E25" s="1234"/>
      <c r="F25" s="1234">
        <v>1</v>
      </c>
      <c r="G25" s="885"/>
      <c r="H25" s="885"/>
      <c r="I25" s="1234"/>
      <c r="J25" s="1234">
        <v>1</v>
      </c>
      <c r="K25" s="893"/>
      <c r="L25" s="595" t="str">
        <f>mergeValue(A25) &amp;"."&amp; mergeValue(B25)&amp;"."&amp; mergeValue(C25)&amp;"."&amp; mergeValue(D25)&amp;"."&amp; mergeValue(E25)&amp;"."&amp; mergeValue(F25)</f>
        <v>1.1.1.1.1.1</v>
      </c>
      <c r="M25" s="557" t="s">
        <v>10</v>
      </c>
      <c r="N25" s="648"/>
      <c r="O25" s="1237"/>
      <c r="P25" s="1238"/>
      <c r="Q25" s="1238"/>
      <c r="R25" s="1238"/>
      <c r="S25" s="1238"/>
      <c r="T25" s="1238"/>
      <c r="U25" s="1238"/>
      <c r="V25" s="1239"/>
      <c r="W25" s="632" t="s">
        <v>637</v>
      </c>
      <c r="Y25" s="591"/>
      <c r="Z25" s="591" t="str">
        <f t="shared" si="0"/>
        <v>Группа потребителей</v>
      </c>
      <c r="AA25" s="591"/>
      <c r="AB25" s="591"/>
      <c r="AC25" s="591"/>
      <c r="AI25" s="587"/>
      <c r="AJ25" s="587"/>
    </row>
    <row r="26" spans="1:36" ht="189" customHeight="1">
      <c r="A26" s="1234"/>
      <c r="B26" s="1234"/>
      <c r="C26" s="1234"/>
      <c r="D26" s="1234"/>
      <c r="E26" s="1234"/>
      <c r="F26" s="1234"/>
      <c r="G26" s="885">
        <v>1</v>
      </c>
      <c r="H26" s="885"/>
      <c r="I26" s="1234"/>
      <c r="J26" s="1234"/>
      <c r="K26" s="893">
        <v>1</v>
      </c>
      <c r="L26" s="595" t="str">
        <f>mergeValue(A26) &amp;"."&amp; mergeValue(B26)&amp;"."&amp; mergeValue(C26)&amp;"."&amp; mergeValue(D26)&amp;"."&amp; mergeValue(E26)&amp;"."&amp; mergeValue(F26)&amp;"."&amp; mergeValue(G26)</f>
        <v>1.1.1.1.1.1.1</v>
      </c>
      <c r="M26" s="1071"/>
      <c r="N26" s="648"/>
      <c r="O26" s="564"/>
      <c r="P26" s="564"/>
      <c r="Q26" s="1096"/>
      <c r="R26" s="1229"/>
      <c r="S26" s="1230" t="s">
        <v>84</v>
      </c>
      <c r="T26" s="1229"/>
      <c r="U26" s="1230" t="s">
        <v>85</v>
      </c>
      <c r="V26" s="564"/>
      <c r="W26" s="1205" t="s">
        <v>656</v>
      </c>
      <c r="X26" s="587" t="str">
        <f>strCheckDate(O27:V27)</f>
        <v/>
      </c>
      <c r="Y26" s="591"/>
      <c r="Z26" s="591" t="str">
        <f t="shared" si="0"/>
        <v/>
      </c>
      <c r="AA26" s="591"/>
      <c r="AB26" s="591"/>
      <c r="AC26" s="591"/>
      <c r="AI26" s="587"/>
      <c r="AJ26" s="587"/>
    </row>
    <row r="27" spans="1:36" ht="11.25" hidden="1">
      <c r="A27" s="1234"/>
      <c r="B27" s="1234"/>
      <c r="C27" s="1234"/>
      <c r="D27" s="1234"/>
      <c r="E27" s="1234"/>
      <c r="F27" s="1234"/>
      <c r="G27" s="885"/>
      <c r="H27" s="885"/>
      <c r="I27" s="1234"/>
      <c r="J27" s="1234"/>
      <c r="K27" s="893"/>
      <c r="L27" s="602"/>
      <c r="M27" s="648"/>
      <c r="N27" s="648"/>
      <c r="O27" s="564"/>
      <c r="P27" s="564"/>
      <c r="Q27" s="586" t="str">
        <f>R26 &amp; "-" &amp; T26</f>
        <v>-</v>
      </c>
      <c r="R27" s="1229"/>
      <c r="S27" s="1230"/>
      <c r="T27" s="1229"/>
      <c r="U27" s="1230"/>
      <c r="V27" s="564"/>
      <c r="W27" s="1206"/>
      <c r="Y27" s="591"/>
      <c r="Z27" s="591" t="str">
        <f t="shared" si="0"/>
        <v/>
      </c>
      <c r="AA27" s="591"/>
      <c r="AB27" s="591"/>
      <c r="AC27" s="591"/>
      <c r="AI27" s="587"/>
      <c r="AJ27" s="587"/>
    </row>
    <row r="28" spans="1:36" ht="15" customHeight="1">
      <c r="A28" s="1234"/>
      <c r="B28" s="1234"/>
      <c r="C28" s="1234"/>
      <c r="D28" s="1234"/>
      <c r="E28" s="1234"/>
      <c r="F28" s="1234"/>
      <c r="G28" s="887"/>
      <c r="H28" s="885"/>
      <c r="I28" s="1234"/>
      <c r="J28" s="1234"/>
      <c r="K28" s="892"/>
      <c r="L28" s="540"/>
      <c r="M28" s="559" t="s">
        <v>25</v>
      </c>
      <c r="N28" s="566"/>
      <c r="O28" s="566"/>
      <c r="P28" s="566"/>
      <c r="Q28" s="566"/>
      <c r="R28" s="566"/>
      <c r="S28" s="566"/>
      <c r="T28" s="566"/>
      <c r="U28" s="566"/>
      <c r="V28" s="562"/>
      <c r="W28" s="1207"/>
      <c r="Y28" s="591"/>
      <c r="Z28" s="591" t="str">
        <f t="shared" si="0"/>
        <v>Добавить вид теплоносителя (параметры теплоносителя)</v>
      </c>
      <c r="AA28" s="591"/>
      <c r="AB28" s="591"/>
      <c r="AC28" s="591"/>
      <c r="AI28" s="587"/>
      <c r="AJ28" s="587"/>
    </row>
    <row r="29" spans="1:36" ht="15" customHeight="1">
      <c r="A29" s="1234"/>
      <c r="B29" s="1234"/>
      <c r="C29" s="1234"/>
      <c r="D29" s="1234"/>
      <c r="E29" s="1234"/>
      <c r="F29" s="887"/>
      <c r="G29" s="887"/>
      <c r="H29" s="885"/>
      <c r="I29" s="1234"/>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4"/>
      <c r="B30" s="1234"/>
      <c r="C30" s="1234"/>
      <c r="D30" s="1234"/>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4"/>
      <c r="B31" s="1234"/>
      <c r="C31" s="1234"/>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4"/>
      <c r="B32" s="1234"/>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4"/>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8" t="s">
        <v>633</v>
      </c>
      <c r="N36" s="1198"/>
      <c r="O36" s="1198"/>
      <c r="P36" s="1198"/>
      <c r="Q36" s="1198"/>
      <c r="R36" s="1198"/>
      <c r="S36" s="1198"/>
      <c r="T36" s="1198"/>
      <c r="U36" s="1198"/>
      <c r="V36" s="1198"/>
      <c r="W36" s="1198"/>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E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E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E00-000002000000}">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0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0E00-000004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xr:uid="{00000000-0002-0000-0E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E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E00-000007000000}"/>
    <dataValidation type="list" allowBlank="1" showInputMessage="1" showErrorMessage="1" errorTitle="Ошибка" error="Выберите значение из списка" prompt="Выберите значение из списка" sqref="O25" xr:uid="{00000000-0002-0000-0E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9" t="s">
        <v>491</v>
      </c>
      <c r="G2" s="1200"/>
      <c r="H2" s="1201"/>
      <c r="I2" s="808"/>
    </row>
    <row r="3" spans="1:20" ht="3" customHeight="1"/>
    <row r="4" spans="1:20" s="572" customFormat="1" ht="11.25">
      <c r="A4" s="773"/>
      <c r="B4" s="773"/>
      <c r="C4" s="773"/>
      <c r="D4" s="773"/>
      <c r="F4" s="1153" t="s">
        <v>454</v>
      </c>
      <c r="G4" s="1153"/>
      <c r="H4" s="1153"/>
      <c r="I4" s="120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20.12.2021</v>
      </c>
      <c r="I7" s="818" t="s">
        <v>493</v>
      </c>
      <c r="J7" s="617"/>
      <c r="K7" s="773"/>
      <c r="L7" s="773"/>
      <c r="M7" s="773"/>
      <c r="N7" s="773"/>
      <c r="O7" s="773"/>
      <c r="P7" s="773"/>
      <c r="Q7" s="773"/>
      <c r="R7" s="773"/>
      <c r="S7" s="773"/>
      <c r="T7" s="773"/>
    </row>
    <row r="8" spans="1:20" s="572" customFormat="1" ht="45">
      <c r="A8" s="1203">
        <v>1</v>
      </c>
      <c r="B8" s="773"/>
      <c r="C8" s="773"/>
      <c r="D8" s="773"/>
      <c r="F8" s="816" t="str">
        <f>"2." &amp;mergeValue(A8)</f>
        <v>2.1</v>
      </c>
      <c r="G8" s="817" t="s">
        <v>494</v>
      </c>
      <c r="H8" s="807"/>
      <c r="I8" s="818" t="s">
        <v>591</v>
      </c>
      <c r="J8" s="617"/>
      <c r="K8" s="773"/>
      <c r="L8" s="773"/>
      <c r="M8" s="773"/>
      <c r="N8" s="773"/>
      <c r="O8" s="773"/>
      <c r="P8" s="773"/>
      <c r="Q8" s="773"/>
      <c r="R8" s="773"/>
      <c r="S8" s="773"/>
      <c r="T8" s="773"/>
    </row>
    <row r="9" spans="1:20" s="572" customFormat="1" ht="22.5">
      <c r="A9" s="1203"/>
      <c r="B9" s="773"/>
      <c r="C9" s="773"/>
      <c r="D9" s="773"/>
      <c r="F9" s="816" t="str">
        <f>"3." &amp;mergeValue(A9)</f>
        <v>3.1</v>
      </c>
      <c r="G9" s="817" t="s">
        <v>495</v>
      </c>
      <c r="H9" s="807"/>
      <c r="I9" s="818" t="s">
        <v>589</v>
      </c>
      <c r="J9" s="617"/>
      <c r="K9" s="773"/>
      <c r="L9" s="773"/>
      <c r="M9" s="773"/>
      <c r="N9" s="773"/>
      <c r="O9" s="773"/>
      <c r="P9" s="773"/>
      <c r="Q9" s="773"/>
      <c r="R9" s="773"/>
      <c r="S9" s="773"/>
      <c r="T9" s="773"/>
    </row>
    <row r="10" spans="1:20" s="572" customFormat="1" ht="22.5">
      <c r="A10" s="1203"/>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3"/>
      <c r="B11" s="1203">
        <v>1</v>
      </c>
      <c r="C11" s="779"/>
      <c r="D11" s="779"/>
      <c r="F11" s="816" t="str">
        <f>"4."&amp;mergeValue(A11) &amp;"."&amp;mergeValue(B11)</f>
        <v>4.1.1</v>
      </c>
      <c r="G11" s="832" t="s">
        <v>593</v>
      </c>
      <c r="H11" s="807" t="str">
        <f>IF(region_name="","",region_name)</f>
        <v>Нижегородская область</v>
      </c>
      <c r="I11" s="818" t="s">
        <v>499</v>
      </c>
      <c r="J11" s="617"/>
      <c r="K11" s="773"/>
      <c r="L11" s="773"/>
      <c r="M11" s="773"/>
      <c r="N11" s="773"/>
      <c r="O11" s="773"/>
      <c r="P11" s="773"/>
      <c r="Q11" s="773"/>
      <c r="R11" s="773"/>
      <c r="S11" s="773"/>
      <c r="T11" s="773"/>
    </row>
    <row r="12" spans="1:20" s="572" customFormat="1" ht="22.5">
      <c r="A12" s="1203"/>
      <c r="B12" s="1203"/>
      <c r="C12" s="1203">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3"/>
      <c r="B13" s="1203"/>
      <c r="C13" s="1203"/>
      <c r="D13" s="779">
        <v>1</v>
      </c>
      <c r="F13" s="816" t="str">
        <f>"4."&amp;mergeValue(A13) &amp;"."&amp;mergeValue(B13)&amp;"."&amp;mergeValue(C13)&amp;"."&amp;mergeValue(D13)</f>
        <v>4.1.1.1.1</v>
      </c>
      <c r="G13" s="820" t="s">
        <v>498</v>
      </c>
      <c r="H13" s="807"/>
      <c r="I13" s="1204" t="s">
        <v>592</v>
      </c>
      <c r="J13" s="617"/>
      <c r="K13" s="773"/>
      <c r="L13" s="773"/>
      <c r="M13" s="773"/>
      <c r="N13" s="773"/>
      <c r="O13" s="773"/>
      <c r="P13" s="773"/>
      <c r="Q13" s="773"/>
      <c r="R13" s="773"/>
      <c r="S13" s="773"/>
      <c r="T13" s="773"/>
    </row>
    <row r="14" spans="1:20" s="572" customFormat="1" ht="18.75">
      <c r="A14" s="1203"/>
      <c r="B14" s="1203"/>
      <c r="C14" s="1203"/>
      <c r="D14" s="779"/>
      <c r="F14" s="821"/>
      <c r="G14" s="761" t="s">
        <v>4</v>
      </c>
      <c r="H14" s="626"/>
      <c r="I14" s="1204"/>
      <c r="J14" s="617"/>
      <c r="K14" s="773"/>
      <c r="L14" s="773"/>
      <c r="M14" s="773"/>
      <c r="N14" s="773"/>
      <c r="O14" s="773"/>
      <c r="P14" s="773"/>
      <c r="Q14" s="773"/>
      <c r="R14" s="773"/>
      <c r="S14" s="773"/>
      <c r="T14" s="773"/>
    </row>
    <row r="15" spans="1:20" s="572" customFormat="1" ht="18.75">
      <c r="A15" s="1203"/>
      <c r="B15" s="1203"/>
      <c r="C15" s="779"/>
      <c r="D15" s="779"/>
      <c r="F15" s="636"/>
      <c r="G15" s="579" t="s">
        <v>403</v>
      </c>
      <c r="H15" s="637"/>
      <c r="I15" s="638"/>
      <c r="J15" s="617"/>
      <c r="K15" s="773"/>
      <c r="L15" s="773"/>
      <c r="M15" s="773"/>
      <c r="N15" s="773"/>
      <c r="O15" s="773"/>
      <c r="P15" s="773"/>
      <c r="Q15" s="773"/>
      <c r="R15" s="773"/>
      <c r="S15" s="773"/>
      <c r="T15" s="773"/>
    </row>
    <row r="16" spans="1:20" s="572" customFormat="1" ht="18.75">
      <c r="A16" s="1203"/>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8" t="s">
        <v>594</v>
      </c>
      <c r="H19" s="1198"/>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F00-000000000000}">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1" t="s">
        <v>632</v>
      </c>
      <c r="M5" s="1231"/>
      <c r="N5" s="1231"/>
      <c r="O5" s="1231"/>
      <c r="P5" s="1231"/>
      <c r="Q5" s="1231"/>
      <c r="R5" s="1231"/>
      <c r="S5" s="1231"/>
      <c r="T5" s="1231"/>
      <c r="U5" s="666"/>
    </row>
    <row r="6" spans="1:34" ht="3" customHeight="1">
      <c r="J6" s="688"/>
      <c r="K6" s="688"/>
      <c r="L6" s="756"/>
      <c r="M6" s="756"/>
      <c r="N6" s="756"/>
      <c r="O6" s="757"/>
      <c r="P6" s="757"/>
      <c r="Q6" s="757"/>
      <c r="R6" s="757"/>
      <c r="S6" s="757"/>
      <c r="T6" s="757"/>
      <c r="U6" s="757"/>
      <c r="V6" s="806"/>
    </row>
    <row r="7" spans="1:34" ht="33.75">
      <c r="J7" s="688"/>
      <c r="K7" s="688"/>
      <c r="L7" s="756"/>
      <c r="M7" s="619" t="s">
        <v>746</v>
      </c>
      <c r="N7" s="756"/>
      <c r="O7" s="1241"/>
      <c r="P7" s="1242"/>
      <c r="Q7" s="1242"/>
      <c r="R7" s="1242"/>
      <c r="S7" s="1242"/>
      <c r="T7" s="1243"/>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8" t="str">
        <f>IF(NameOrPr_ch="",IF(NameOrPr="","",NameOrPr),NameOrPr_ch)</f>
        <v>РСТ Нижегородской области</v>
      </c>
      <c r="P9" s="1208"/>
      <c r="Q9" s="1208"/>
      <c r="R9" s="1208"/>
      <c r="S9" s="1208"/>
      <c r="T9" s="1208"/>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597</v>
      </c>
      <c r="N10" s="668"/>
      <c r="O10" s="1208" t="str">
        <f>IF(datePr_ch="",IF(datePr="","",datePr),datePr_ch)</f>
        <v>25.11.2021</v>
      </c>
      <c r="P10" s="1208"/>
      <c r="Q10" s="1208"/>
      <c r="R10" s="1208"/>
      <c r="S10" s="1208"/>
      <c r="T10" s="1208"/>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596</v>
      </c>
      <c r="N11" s="668"/>
      <c r="O11" s="1208" t="str">
        <f>IF(numberPr_ch="",IF(numberPr="","",numberPr),numberPr_ch)</f>
        <v>48/26</v>
      </c>
      <c r="P11" s="1208"/>
      <c r="Q11" s="1208"/>
      <c r="R11" s="1208"/>
      <c r="S11" s="1208"/>
      <c r="T11" s="1208"/>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8" t="str">
        <f>IF(IstPub_ch="",IF(IstPub="","",IstPub),IstPub_ch)</f>
        <v>https://rstno.government-nnov.ru/documents/other/14912/</v>
      </c>
      <c r="P12" s="1208"/>
      <c r="Q12" s="1208"/>
      <c r="R12" s="1208"/>
      <c r="S12" s="1208"/>
      <c r="T12" s="1208"/>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2"/>
      <c r="M13" s="1232"/>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9"/>
      <c r="P14" s="1209"/>
      <c r="Q14" s="1209"/>
      <c r="R14" s="1209"/>
      <c r="S14" s="1209"/>
      <c r="T14" s="1209"/>
      <c r="U14" s="1209"/>
    </row>
    <row r="15" spans="1:34">
      <c r="J15" s="688"/>
      <c r="K15" s="688"/>
      <c r="L15" s="1153" t="s">
        <v>454</v>
      </c>
      <c r="M15" s="1153"/>
      <c r="N15" s="1153"/>
      <c r="O15" s="1153"/>
      <c r="P15" s="1153"/>
      <c r="Q15" s="1153"/>
      <c r="R15" s="1153"/>
      <c r="S15" s="1153"/>
      <c r="T15" s="1153"/>
      <c r="U15" s="1153"/>
      <c r="V15" s="1153"/>
      <c r="W15" s="1153" t="s">
        <v>455</v>
      </c>
    </row>
    <row r="16" spans="1:34" ht="14.25" customHeight="1">
      <c r="J16" s="688"/>
      <c r="K16" s="688"/>
      <c r="L16" s="1215" t="s">
        <v>92</v>
      </c>
      <c r="M16" s="1215" t="s">
        <v>640</v>
      </c>
      <c r="N16" s="663"/>
      <c r="O16" s="1216" t="s">
        <v>642</v>
      </c>
      <c r="P16" s="1217"/>
      <c r="Q16" s="1217"/>
      <c r="R16" s="1217"/>
      <c r="S16" s="1217"/>
      <c r="T16" s="1218"/>
      <c r="U16" s="1226" t="s">
        <v>341</v>
      </c>
      <c r="V16" s="1212" t="s">
        <v>275</v>
      </c>
      <c r="W16" s="1153"/>
    </row>
    <row r="17" spans="1:36" ht="14.25" customHeight="1">
      <c r="J17" s="688"/>
      <c r="K17" s="688"/>
      <c r="L17" s="1215"/>
      <c r="M17" s="1215"/>
      <c r="N17" s="664"/>
      <c r="O17" s="1221" t="s">
        <v>606</v>
      </c>
      <c r="P17" s="1219" t="s">
        <v>271</v>
      </c>
      <c r="Q17" s="1220"/>
      <c r="R17" s="1223" t="s">
        <v>655</v>
      </c>
      <c r="S17" s="1224"/>
      <c r="T17" s="1225"/>
      <c r="U17" s="1227"/>
      <c r="V17" s="1213"/>
      <c r="W17" s="1153"/>
    </row>
    <row r="18" spans="1:36" ht="33.75" customHeight="1">
      <c r="J18" s="688"/>
      <c r="K18" s="688"/>
      <c r="L18" s="1215"/>
      <c r="M18" s="1215"/>
      <c r="N18" s="665"/>
      <c r="O18" s="1222"/>
      <c r="P18" s="758" t="s">
        <v>607</v>
      </c>
      <c r="Q18" s="758" t="s">
        <v>6</v>
      </c>
      <c r="R18" s="782" t="s">
        <v>274</v>
      </c>
      <c r="S18" s="1210" t="s">
        <v>273</v>
      </c>
      <c r="T18" s="1211"/>
      <c r="U18" s="1228"/>
      <c r="V18" s="1214"/>
      <c r="W18" s="1153"/>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3">
        <f ca="1">OFFSET(S19,0,-1)+1</f>
        <v>7</v>
      </c>
      <c r="T19" s="1233"/>
      <c r="U19" s="780">
        <f ca="1">OFFSET(U19,0,-2)+1</f>
        <v>8</v>
      </c>
      <c r="V19" s="651">
        <f ca="1">OFFSET(V19,0,-1)</f>
        <v>8</v>
      </c>
      <c r="W19" s="780">
        <f ca="1">OFFSET(W19,0,-1)+1</f>
        <v>9</v>
      </c>
    </row>
    <row r="20" spans="1:36" ht="22.5">
      <c r="A20" s="1234">
        <v>1</v>
      </c>
      <c r="B20" s="885"/>
      <c r="C20" s="885"/>
      <c r="D20" s="885"/>
      <c r="E20" s="886"/>
      <c r="F20" s="887"/>
      <c r="G20" s="887"/>
      <c r="H20" s="887"/>
      <c r="I20" s="888"/>
      <c r="J20" s="883"/>
      <c r="K20" s="890"/>
      <c r="L20" s="783">
        <f>mergeValue(A20)</f>
        <v>1</v>
      </c>
      <c r="M20" s="643" t="s">
        <v>20</v>
      </c>
      <c r="N20" s="648"/>
      <c r="O20" s="1235"/>
      <c r="P20" s="1235"/>
      <c r="Q20" s="1235"/>
      <c r="R20" s="1235"/>
      <c r="S20" s="1235"/>
      <c r="T20" s="1235"/>
      <c r="U20" s="1235"/>
      <c r="V20" s="1235"/>
      <c r="W20" s="632" t="s">
        <v>476</v>
      </c>
      <c r="Y20" s="831"/>
      <c r="Z20" s="831" t="str">
        <f t="shared" ref="Z20:Z33" si="0">IF(M20="","",M20 )</f>
        <v>Наименование тарифа</v>
      </c>
      <c r="AA20" s="831"/>
      <c r="AB20" s="831"/>
      <c r="AC20" s="831"/>
      <c r="AI20" s="810"/>
      <c r="AJ20" s="810"/>
    </row>
    <row r="21" spans="1:36" ht="22.5">
      <c r="A21" s="1234"/>
      <c r="B21" s="1234">
        <v>1</v>
      </c>
      <c r="C21" s="885"/>
      <c r="D21" s="885"/>
      <c r="E21" s="887"/>
      <c r="F21" s="887"/>
      <c r="G21" s="887"/>
      <c r="H21" s="887"/>
      <c r="I21" s="882"/>
      <c r="J21" s="881"/>
      <c r="K21" s="884"/>
      <c r="L21" s="783" t="str">
        <f>mergeValue(A21) &amp;"."&amp; mergeValue(B21)</f>
        <v>1.1</v>
      </c>
      <c r="M21" s="694" t="s">
        <v>16</v>
      </c>
      <c r="N21" s="648"/>
      <c r="O21" s="1235"/>
      <c r="P21" s="1235"/>
      <c r="Q21" s="1235"/>
      <c r="R21" s="1235"/>
      <c r="S21" s="1235"/>
      <c r="T21" s="1235"/>
      <c r="U21" s="1235"/>
      <c r="V21" s="1235"/>
      <c r="W21" s="632" t="s">
        <v>477</v>
      </c>
      <c r="Y21" s="831"/>
      <c r="Z21" s="831" t="str">
        <f t="shared" si="0"/>
        <v>Территория действия тарифа</v>
      </c>
      <c r="AA21" s="831"/>
      <c r="AB21" s="831"/>
      <c r="AC21" s="831"/>
      <c r="AI21" s="810"/>
      <c r="AJ21" s="810"/>
    </row>
    <row r="22" spans="1:36" ht="22.5">
      <c r="A22" s="1234"/>
      <c r="B22" s="1234"/>
      <c r="C22" s="1234">
        <v>1</v>
      </c>
      <c r="D22" s="885"/>
      <c r="E22" s="887"/>
      <c r="F22" s="887"/>
      <c r="G22" s="887"/>
      <c r="H22" s="887"/>
      <c r="I22" s="889"/>
      <c r="J22" s="881"/>
      <c r="K22" s="884"/>
      <c r="L22" s="783" t="str">
        <f>mergeValue(A22) &amp;"."&amp; mergeValue(B22)&amp;"."&amp; mergeValue(C22)</f>
        <v>1.1.1</v>
      </c>
      <c r="M22" s="695" t="s">
        <v>7</v>
      </c>
      <c r="N22" s="648"/>
      <c r="O22" s="1235"/>
      <c r="P22" s="1235"/>
      <c r="Q22" s="1235"/>
      <c r="R22" s="1235"/>
      <c r="S22" s="1235"/>
      <c r="T22" s="1235"/>
      <c r="U22" s="1235"/>
      <c r="V22" s="1235"/>
      <c r="W22" s="632" t="s">
        <v>634</v>
      </c>
      <c r="Y22" s="831"/>
      <c r="Z22" s="831" t="str">
        <f t="shared" si="0"/>
        <v xml:space="preserve">Наименование системы теплоснабжения </v>
      </c>
      <c r="AA22" s="831"/>
      <c r="AB22" s="831"/>
      <c r="AC22" s="831"/>
      <c r="AI22" s="810"/>
      <c r="AJ22" s="810"/>
    </row>
    <row r="23" spans="1:36" ht="22.5">
      <c r="A23" s="1234"/>
      <c r="B23" s="1234"/>
      <c r="C23" s="1234"/>
      <c r="D23" s="1234">
        <v>1</v>
      </c>
      <c r="E23" s="887"/>
      <c r="F23" s="887"/>
      <c r="G23" s="887"/>
      <c r="H23" s="887"/>
      <c r="I23" s="889"/>
      <c r="J23" s="881"/>
      <c r="K23" s="884"/>
      <c r="L23" s="783" t="str">
        <f>mergeValue(A23) &amp;"."&amp; mergeValue(B23)&amp;"."&amp; mergeValue(C23)&amp;"."&amp; mergeValue(D23)</f>
        <v>1.1.1.1</v>
      </c>
      <c r="M23" s="696" t="s">
        <v>22</v>
      </c>
      <c r="N23" s="648"/>
      <c r="O23" s="1235"/>
      <c r="P23" s="1235"/>
      <c r="Q23" s="1235"/>
      <c r="R23" s="1235"/>
      <c r="S23" s="1235"/>
      <c r="T23" s="1235"/>
      <c r="U23" s="1235"/>
      <c r="V23" s="1235"/>
      <c r="W23" s="632" t="s">
        <v>635</v>
      </c>
      <c r="Y23" s="831"/>
      <c r="Z23" s="831" t="str">
        <f t="shared" si="0"/>
        <v xml:space="preserve">Источник тепловой энергии  </v>
      </c>
      <c r="AA23" s="831"/>
      <c r="AB23" s="831"/>
      <c r="AC23" s="831"/>
      <c r="AI23" s="810"/>
      <c r="AJ23" s="810"/>
    </row>
    <row r="24" spans="1:36" ht="101.25">
      <c r="A24" s="1234"/>
      <c r="B24" s="1234"/>
      <c r="C24" s="1234"/>
      <c r="D24" s="1234"/>
      <c r="E24" s="1234">
        <v>1</v>
      </c>
      <c r="F24" s="887"/>
      <c r="G24" s="887"/>
      <c r="H24" s="885">
        <v>1</v>
      </c>
      <c r="I24" s="1234">
        <v>1</v>
      </c>
      <c r="J24" s="887"/>
      <c r="K24" s="892"/>
      <c r="L24" s="783" t="str">
        <f>mergeValue(A24) &amp;"."&amp; mergeValue(B24)&amp;"."&amp; mergeValue(C24)&amp;"."&amp; mergeValue(D24)&amp;"."&amp; mergeValue(E24)</f>
        <v>1.1.1.1.1</v>
      </c>
      <c r="M24" s="556" t="s">
        <v>9</v>
      </c>
      <c r="N24" s="648"/>
      <c r="O24" s="1236"/>
      <c r="P24" s="1236"/>
      <c r="Q24" s="1236"/>
      <c r="R24" s="1236"/>
      <c r="S24" s="1236"/>
      <c r="T24" s="1236"/>
      <c r="U24" s="1236"/>
      <c r="V24" s="1236"/>
      <c r="W24" s="632" t="s">
        <v>639</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4"/>
      <c r="B25" s="1234"/>
      <c r="C25" s="1234"/>
      <c r="D25" s="1234"/>
      <c r="E25" s="1234"/>
      <c r="F25" s="1234">
        <v>1</v>
      </c>
      <c r="G25" s="885"/>
      <c r="H25" s="885"/>
      <c r="I25" s="1234"/>
      <c r="J25" s="1234">
        <v>1</v>
      </c>
      <c r="K25" s="893"/>
      <c r="L25" s="783" t="str">
        <f>mergeValue(A25) &amp;"."&amp; mergeValue(B25)&amp;"."&amp; mergeValue(C25)&amp;"."&amp; mergeValue(D25)&amp;"."&amp; mergeValue(E25)&amp;"."&amp; mergeValue(F25)</f>
        <v>1.1.1.1.1.1</v>
      </c>
      <c r="M25" s="557" t="s">
        <v>10</v>
      </c>
      <c r="N25" s="648"/>
      <c r="O25" s="1236"/>
      <c r="P25" s="1236"/>
      <c r="Q25" s="1236"/>
      <c r="R25" s="1236"/>
      <c r="S25" s="1236"/>
      <c r="T25" s="1236"/>
      <c r="U25" s="1236"/>
      <c r="V25" s="1236"/>
      <c r="W25" s="632" t="s">
        <v>637</v>
      </c>
      <c r="Y25" s="831"/>
      <c r="Z25" s="831" t="str">
        <f t="shared" si="0"/>
        <v>Группа потребителей</v>
      </c>
      <c r="AA25" s="831"/>
      <c r="AB25" s="831"/>
      <c r="AC25" s="831"/>
      <c r="AI25" s="810"/>
      <c r="AJ25" s="810"/>
    </row>
    <row r="26" spans="1:36" ht="189" customHeight="1">
      <c r="A26" s="1234"/>
      <c r="B26" s="1234"/>
      <c r="C26" s="1234"/>
      <c r="D26" s="1234"/>
      <c r="E26" s="1234"/>
      <c r="F26" s="1234"/>
      <c r="G26" s="885">
        <v>1</v>
      </c>
      <c r="H26" s="885"/>
      <c r="I26" s="1234"/>
      <c r="J26" s="1234"/>
      <c r="K26" s="893">
        <v>1</v>
      </c>
      <c r="L26" s="783" t="str">
        <f>mergeValue(A26) &amp;"."&amp; mergeValue(B26)&amp;"."&amp; mergeValue(C26)&amp;"."&amp; mergeValue(D26)&amp;"."&amp; mergeValue(E26)&amp;"."&amp; mergeValue(F26)&amp;"."&amp; mergeValue(G26)</f>
        <v>1.1.1.1.1.1.1</v>
      </c>
      <c r="M26" s="1071"/>
      <c r="N26" s="648"/>
      <c r="O26" s="765"/>
      <c r="P26" s="765"/>
      <c r="Q26" s="1096"/>
      <c r="R26" s="1229"/>
      <c r="S26" s="1230" t="s">
        <v>84</v>
      </c>
      <c r="T26" s="1229"/>
      <c r="U26" s="1230" t="s">
        <v>85</v>
      </c>
      <c r="V26" s="765"/>
      <c r="W26" s="1205" t="s">
        <v>656</v>
      </c>
      <c r="X26" s="810" t="str">
        <f>strCheckDate(O27:V27)</f>
        <v/>
      </c>
      <c r="Y26" s="831"/>
      <c r="Z26" s="831" t="str">
        <f t="shared" si="0"/>
        <v/>
      </c>
      <c r="AA26" s="831"/>
      <c r="AB26" s="831"/>
      <c r="AC26" s="831"/>
      <c r="AI26" s="810"/>
      <c r="AJ26" s="810"/>
    </row>
    <row r="27" spans="1:36" ht="11.25" hidden="1">
      <c r="A27" s="1234"/>
      <c r="B27" s="1234"/>
      <c r="C27" s="1234"/>
      <c r="D27" s="1234"/>
      <c r="E27" s="1234"/>
      <c r="F27" s="1234"/>
      <c r="G27" s="885"/>
      <c r="H27" s="885"/>
      <c r="I27" s="1234"/>
      <c r="J27" s="1234"/>
      <c r="K27" s="893"/>
      <c r="L27" s="802"/>
      <c r="M27" s="648"/>
      <c r="N27" s="648"/>
      <c r="O27" s="765"/>
      <c r="P27" s="765"/>
      <c r="Q27" s="771" t="str">
        <f>R26 &amp; "-" &amp; T26</f>
        <v>-</v>
      </c>
      <c r="R27" s="1229"/>
      <c r="S27" s="1230"/>
      <c r="T27" s="1229"/>
      <c r="U27" s="1230"/>
      <c r="V27" s="765"/>
      <c r="W27" s="1206"/>
      <c r="Y27" s="831"/>
      <c r="Z27" s="831" t="str">
        <f t="shared" si="0"/>
        <v/>
      </c>
      <c r="AA27" s="831"/>
      <c r="AB27" s="831"/>
      <c r="AC27" s="831"/>
      <c r="AI27" s="810"/>
      <c r="AJ27" s="810"/>
    </row>
    <row r="28" spans="1:36" ht="15" customHeight="1">
      <c r="A28" s="1234"/>
      <c r="B28" s="1234"/>
      <c r="C28" s="1234"/>
      <c r="D28" s="1234"/>
      <c r="E28" s="1234"/>
      <c r="F28" s="1234"/>
      <c r="G28" s="887"/>
      <c r="H28" s="885"/>
      <c r="I28" s="1234"/>
      <c r="J28" s="1234"/>
      <c r="K28" s="892"/>
      <c r="L28" s="690"/>
      <c r="M28" s="559" t="s">
        <v>25</v>
      </c>
      <c r="N28" s="767"/>
      <c r="O28" s="767"/>
      <c r="P28" s="767"/>
      <c r="Q28" s="767"/>
      <c r="R28" s="767"/>
      <c r="S28" s="767"/>
      <c r="T28" s="767"/>
      <c r="U28" s="767"/>
      <c r="V28" s="764"/>
      <c r="W28" s="1207"/>
      <c r="Y28" s="831"/>
      <c r="Z28" s="831" t="str">
        <f t="shared" si="0"/>
        <v>Добавить вид теплоносителя (параметры теплоносителя)</v>
      </c>
      <c r="AA28" s="831"/>
      <c r="AB28" s="831"/>
      <c r="AC28" s="831"/>
      <c r="AI28" s="810"/>
      <c r="AJ28" s="810"/>
    </row>
    <row r="29" spans="1:36" ht="15" customHeight="1">
      <c r="A29" s="1234"/>
      <c r="B29" s="1234"/>
      <c r="C29" s="1234"/>
      <c r="D29" s="1234"/>
      <c r="E29" s="1234"/>
      <c r="F29" s="887"/>
      <c r="G29" s="887"/>
      <c r="H29" s="885"/>
      <c r="I29" s="1234"/>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4"/>
      <c r="B30" s="1234"/>
      <c r="C30" s="1234"/>
      <c r="D30" s="1234"/>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4"/>
      <c r="B31" s="1234"/>
      <c r="C31" s="1234"/>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4"/>
      <c r="B32" s="1234"/>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4"/>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8" t="s">
        <v>633</v>
      </c>
      <c r="N36" s="1198"/>
      <c r="O36" s="1198"/>
      <c r="P36" s="1198"/>
      <c r="Q36" s="1198"/>
      <c r="R36" s="1198"/>
      <c r="S36" s="1198"/>
      <c r="T36" s="1198"/>
      <c r="U36" s="1198"/>
      <c r="V36" s="1198"/>
      <c r="W36" s="119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10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1000-000001000000}"/>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xr:uid="{00000000-0002-0000-10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xr:uid="{00000000-0002-0000-1000-000003000000}"/>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xr:uid="{00000000-0002-0000-10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10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10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10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10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1000-000009000000}">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20.12.2021</v>
      </c>
      <c r="I7" s="583" t="s">
        <v>493</v>
      </c>
      <c r="J7" s="617"/>
      <c r="K7" s="592"/>
      <c r="L7" s="592"/>
      <c r="M7" s="592"/>
      <c r="N7" s="592"/>
      <c r="O7" s="592"/>
      <c r="P7" s="592"/>
      <c r="Q7" s="592"/>
      <c r="R7" s="592"/>
      <c r="S7" s="592"/>
      <c r="T7" s="592"/>
    </row>
    <row r="8" spans="1:20" s="572" customFormat="1" ht="45">
      <c r="A8" s="1203">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3"/>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c r="O11" s="592"/>
      <c r="P11" s="592"/>
      <c r="Q11" s="592"/>
      <c r="R11" s="592"/>
      <c r="S11" s="592"/>
      <c r="T11" s="592"/>
    </row>
    <row r="12" spans="1:20"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594</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100-000000000000}">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1" t="s">
        <v>632</v>
      </c>
      <c r="M5" s="1231"/>
      <c r="N5" s="1231"/>
      <c r="O5" s="1231"/>
      <c r="P5" s="1231"/>
      <c r="Q5" s="1231"/>
      <c r="R5" s="1231"/>
      <c r="S5" s="1231"/>
      <c r="T5" s="1231"/>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8" t="str">
        <f>IF(NameOrPr_ch="",IF(NameOrPr="","",NameOrPr),NameOrPr_ch)</f>
        <v>РСТ Нижегородской области</v>
      </c>
      <c r="P7" s="1208"/>
      <c r="Q7" s="1208"/>
      <c r="R7" s="1208"/>
      <c r="S7" s="1208"/>
      <c r="T7" s="1208"/>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597</v>
      </c>
      <c r="N8" s="668"/>
      <c r="O8" s="1208" t="str">
        <f>IF(datePr_ch="",IF(datePr="","",datePr),datePr_ch)</f>
        <v>25.11.2021</v>
      </c>
      <c r="P8" s="1208"/>
      <c r="Q8" s="1208"/>
      <c r="R8" s="1208"/>
      <c r="S8" s="1208"/>
      <c r="T8" s="1208"/>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596</v>
      </c>
      <c r="N9" s="668"/>
      <c r="O9" s="1208" t="str">
        <f>IF(numberPr_ch="",IF(numberPr="","",numberPr),numberPr_ch)</f>
        <v>48/26</v>
      </c>
      <c r="P9" s="1208"/>
      <c r="Q9" s="1208"/>
      <c r="R9" s="1208"/>
      <c r="S9" s="1208"/>
      <c r="T9" s="1208"/>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8" t="str">
        <f>IF(IstPub_ch="",IF(IstPub="","",IstPub),IstPub_ch)</f>
        <v>https://rstno.government-nnov.ru/documents/other/14912/</v>
      </c>
      <c r="P10" s="1208"/>
      <c r="Q10" s="1208"/>
      <c r="R10" s="1208"/>
      <c r="S10" s="1208"/>
      <c r="T10" s="1208"/>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8"/>
      <c r="P12" s="1248"/>
      <c r="Q12" s="1248"/>
      <c r="R12" s="1248"/>
      <c r="S12" s="1248"/>
      <c r="T12" s="1248"/>
      <c r="U12" s="1248"/>
    </row>
    <row r="13" spans="1:33">
      <c r="J13" s="483"/>
      <c r="K13" s="483"/>
      <c r="L13" s="1153" t="s">
        <v>454</v>
      </c>
      <c r="M13" s="1153"/>
      <c r="N13" s="1153"/>
      <c r="O13" s="1153"/>
      <c r="P13" s="1153"/>
      <c r="Q13" s="1153"/>
      <c r="R13" s="1153"/>
      <c r="S13" s="1153"/>
      <c r="T13" s="1153"/>
      <c r="U13" s="1153"/>
      <c r="V13" s="1153"/>
      <c r="W13" s="1153" t="s">
        <v>455</v>
      </c>
    </row>
    <row r="14" spans="1:33" ht="14.25" customHeight="1">
      <c r="J14" s="483"/>
      <c r="K14" s="483"/>
      <c r="L14" s="1215" t="s">
        <v>92</v>
      </c>
      <c r="M14" s="1215" t="s">
        <v>640</v>
      </c>
      <c r="N14" s="476"/>
      <c r="O14" s="1216" t="s">
        <v>642</v>
      </c>
      <c r="P14" s="1217"/>
      <c r="Q14" s="1217"/>
      <c r="R14" s="1217"/>
      <c r="S14" s="1217"/>
      <c r="T14" s="1218"/>
      <c r="U14" s="1226" t="s">
        <v>341</v>
      </c>
      <c r="V14" s="1247" t="s">
        <v>275</v>
      </c>
      <c r="W14" s="1153"/>
    </row>
    <row r="15" spans="1:33" ht="14.25" customHeight="1">
      <c r="J15" s="483"/>
      <c r="K15" s="483"/>
      <c r="L15" s="1215"/>
      <c r="M15" s="1215"/>
      <c r="N15" s="475"/>
      <c r="O15" s="1221" t="s">
        <v>641</v>
      </c>
      <c r="P15" s="657"/>
      <c r="Q15" s="657"/>
      <c r="R15" s="1224" t="s">
        <v>655</v>
      </c>
      <c r="S15" s="1224"/>
      <c r="T15" s="1225"/>
      <c r="U15" s="1227"/>
      <c r="V15" s="1247"/>
      <c r="W15" s="1153"/>
    </row>
    <row r="16" spans="1:33" ht="30.75" customHeight="1">
      <c r="J16" s="483"/>
      <c r="K16" s="483"/>
      <c r="L16" s="1215"/>
      <c r="M16" s="1215"/>
      <c r="N16" s="474"/>
      <c r="O16" s="1222"/>
      <c r="P16" s="655"/>
      <c r="Q16" s="656"/>
      <c r="R16" s="538" t="s">
        <v>274</v>
      </c>
      <c r="S16" s="1210" t="s">
        <v>273</v>
      </c>
      <c r="T16" s="1211"/>
      <c r="U16" s="1228"/>
      <c r="V16" s="1247"/>
      <c r="W16" s="1153"/>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34">
        <v>1</v>
      </c>
      <c r="B18" s="903"/>
      <c r="C18" s="903"/>
      <c r="D18" s="903"/>
      <c r="E18" s="904"/>
      <c r="F18" s="905"/>
      <c r="G18" s="905"/>
      <c r="H18" s="905"/>
      <c r="I18" s="906"/>
      <c r="J18" s="901"/>
      <c r="K18" s="908"/>
      <c r="L18" s="595">
        <f>mergeValue(A18)</f>
        <v>1</v>
      </c>
      <c r="M18" s="643" t="s">
        <v>20</v>
      </c>
      <c r="N18" s="582"/>
      <c r="O18" s="1246"/>
      <c r="P18" s="1246"/>
      <c r="Q18" s="1246"/>
      <c r="R18" s="1246"/>
      <c r="S18" s="1246"/>
      <c r="T18" s="1246"/>
      <c r="U18" s="1246"/>
      <c r="V18" s="1246"/>
      <c r="W18" s="632" t="s">
        <v>476</v>
      </c>
    </row>
    <row r="19" spans="1:33" ht="22.5">
      <c r="A19" s="1234"/>
      <c r="B19" s="1234">
        <v>1</v>
      </c>
      <c r="C19" s="903"/>
      <c r="D19" s="903"/>
      <c r="E19" s="905"/>
      <c r="F19" s="905"/>
      <c r="G19" s="905"/>
      <c r="H19" s="905"/>
      <c r="I19" s="900"/>
      <c r="J19" s="899"/>
      <c r="K19" s="902"/>
      <c r="L19" s="595" t="str">
        <f>mergeValue(A19) &amp;"."&amp; mergeValue(B19)</f>
        <v>1.1</v>
      </c>
      <c r="M19" s="548" t="s">
        <v>16</v>
      </c>
      <c r="N19" s="582"/>
      <c r="O19" s="1246"/>
      <c r="P19" s="1246"/>
      <c r="Q19" s="1246"/>
      <c r="R19" s="1246"/>
      <c r="S19" s="1246"/>
      <c r="T19" s="1246"/>
      <c r="U19" s="1246"/>
      <c r="V19" s="1246"/>
      <c r="W19" s="632" t="s">
        <v>477</v>
      </c>
    </row>
    <row r="20" spans="1:33" ht="22.5">
      <c r="A20" s="1234"/>
      <c r="B20" s="1234"/>
      <c r="C20" s="1234">
        <v>1</v>
      </c>
      <c r="D20" s="903"/>
      <c r="E20" s="905"/>
      <c r="F20" s="905"/>
      <c r="G20" s="905"/>
      <c r="H20" s="905"/>
      <c r="I20" s="907"/>
      <c r="J20" s="899"/>
      <c r="K20" s="902"/>
      <c r="L20" s="595" t="str">
        <f>mergeValue(A20) &amp;"."&amp; mergeValue(B20)&amp;"."&amp; mergeValue(C20)</f>
        <v>1.1.1</v>
      </c>
      <c r="M20" s="549" t="s">
        <v>7</v>
      </c>
      <c r="N20" s="582"/>
      <c r="O20" s="1246"/>
      <c r="P20" s="1246"/>
      <c r="Q20" s="1246"/>
      <c r="R20" s="1246"/>
      <c r="S20" s="1246"/>
      <c r="T20" s="1246"/>
      <c r="U20" s="1246"/>
      <c r="V20" s="1246"/>
      <c r="W20" s="632" t="s">
        <v>634</v>
      </c>
    </row>
    <row r="21" spans="1:33" ht="22.5">
      <c r="A21" s="1234"/>
      <c r="B21" s="1234"/>
      <c r="C21" s="1234"/>
      <c r="D21" s="1234">
        <v>1</v>
      </c>
      <c r="E21" s="905"/>
      <c r="F21" s="905"/>
      <c r="G21" s="905"/>
      <c r="H21" s="905"/>
      <c r="I21" s="907"/>
      <c r="J21" s="899"/>
      <c r="K21" s="902"/>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3" ht="101.25">
      <c r="A22" s="1234"/>
      <c r="B22" s="1234"/>
      <c r="C22" s="1234"/>
      <c r="D22" s="1234"/>
      <c r="E22" s="1234">
        <v>1</v>
      </c>
      <c r="F22" s="905"/>
      <c r="G22" s="905"/>
      <c r="H22" s="903">
        <v>1</v>
      </c>
      <c r="I22" s="1234">
        <v>1</v>
      </c>
      <c r="J22" s="905"/>
      <c r="K22" s="910"/>
      <c r="L22" s="595" t="str">
        <f>mergeValue(A22) &amp;"."&amp; mergeValue(B22)&amp;"."&amp; mergeValue(C22)&amp;"."&amp; mergeValue(D22)&amp;"."&amp; mergeValue(E22)</f>
        <v>1.1.1.1.1</v>
      </c>
      <c r="M22" s="556" t="s">
        <v>9</v>
      </c>
      <c r="N22" s="583"/>
      <c r="O22" s="1236"/>
      <c r="P22" s="1236"/>
      <c r="Q22" s="1236"/>
      <c r="R22" s="1236"/>
      <c r="S22" s="1236"/>
      <c r="T22" s="1236"/>
      <c r="U22" s="1236"/>
      <c r="V22" s="1236"/>
      <c r="W22" s="632" t="s">
        <v>639</v>
      </c>
    </row>
    <row r="23" spans="1:33" ht="90">
      <c r="A23" s="1234"/>
      <c r="B23" s="1234"/>
      <c r="C23" s="1234"/>
      <c r="D23" s="1234"/>
      <c r="E23" s="1234"/>
      <c r="F23" s="1234">
        <v>1</v>
      </c>
      <c r="G23" s="903"/>
      <c r="H23" s="903"/>
      <c r="I23" s="1234"/>
      <c r="J23" s="1234">
        <v>1</v>
      </c>
      <c r="K23" s="911"/>
      <c r="L23" s="595" t="str">
        <f>mergeValue(A23) &amp;"."&amp; mergeValue(B23)&amp;"."&amp; mergeValue(C23)&amp;"."&amp; mergeValue(D23)&amp;"."&amp; mergeValue(E23)&amp;"."&amp; mergeValue(F23)</f>
        <v>1.1.1.1.1.1</v>
      </c>
      <c r="M23" s="557" t="s">
        <v>10</v>
      </c>
      <c r="N23" s="583"/>
      <c r="O23" s="1237"/>
      <c r="P23" s="1238"/>
      <c r="Q23" s="1238"/>
      <c r="R23" s="1238"/>
      <c r="S23" s="1238"/>
      <c r="T23" s="1238"/>
      <c r="U23" s="1238"/>
      <c r="V23" s="1239"/>
      <c r="W23" s="632" t="s">
        <v>637</v>
      </c>
      <c r="Y23" s="506" t="str">
        <f>strCheckUnique(Z23:Z26)</f>
        <v/>
      </c>
      <c r="AA23" s="506" t="str">
        <f>IF(O23="","",O23 &amp; ":_")</f>
        <v/>
      </c>
    </row>
    <row r="24" spans="1:33" ht="189" customHeight="1">
      <c r="A24" s="1234"/>
      <c r="B24" s="1234"/>
      <c r="C24" s="1234"/>
      <c r="D24" s="1234"/>
      <c r="E24" s="1234"/>
      <c r="F24" s="1234"/>
      <c r="G24" s="903">
        <v>1</v>
      </c>
      <c r="H24" s="903"/>
      <c r="I24" s="1234"/>
      <c r="J24" s="1234"/>
      <c r="K24" s="911">
        <v>1</v>
      </c>
      <c r="L24" s="595" t="str">
        <f>mergeValue(A24) &amp;"."&amp; mergeValue(B24)&amp;"."&amp; mergeValue(C24)&amp;"."&amp; mergeValue(D24)&amp;"."&amp; mergeValue(E24)&amp;"."&amp; mergeValue(F24)&amp;"."&amp; mergeValue(G24)</f>
        <v>1.1.1.1.1.1.1</v>
      </c>
      <c r="M24" s="1071"/>
      <c r="N24" s="588"/>
      <c r="O24" s="1080"/>
      <c r="P24" s="564"/>
      <c r="Q24" s="564"/>
      <c r="R24" s="1244"/>
      <c r="S24" s="1230" t="s">
        <v>84</v>
      </c>
      <c r="T24" s="1244"/>
      <c r="U24" s="1230" t="s">
        <v>85</v>
      </c>
      <c r="V24" s="580"/>
      <c r="W24" s="1205" t="s">
        <v>657</v>
      </c>
      <c r="X24" s="502" t="str">
        <f>strCheckDate(O25:V25)</f>
        <v/>
      </c>
      <c r="Y24" s="506"/>
      <c r="Z24" s="506" t="str">
        <f>IF(M24="","",M24 )</f>
        <v/>
      </c>
      <c r="AA24" s="506"/>
      <c r="AB24" s="506"/>
      <c r="AC24" s="506"/>
    </row>
    <row r="25" spans="1:33" ht="11.25" hidden="1">
      <c r="A25" s="1234"/>
      <c r="B25" s="1234"/>
      <c r="C25" s="1234"/>
      <c r="D25" s="1234"/>
      <c r="E25" s="1234"/>
      <c r="F25" s="1234"/>
      <c r="G25" s="903"/>
      <c r="H25" s="903"/>
      <c r="I25" s="1234"/>
      <c r="J25" s="1234"/>
      <c r="K25" s="911"/>
      <c r="L25" s="602"/>
      <c r="M25" s="648"/>
      <c r="N25" s="588"/>
      <c r="O25" s="586"/>
      <c r="P25" s="564"/>
      <c r="Q25" s="586" t="str">
        <f>R24 &amp; "-" &amp; T24</f>
        <v>-</v>
      </c>
      <c r="R25" s="1229"/>
      <c r="S25" s="1230"/>
      <c r="T25" s="1229"/>
      <c r="U25" s="1230"/>
      <c r="V25" s="580"/>
      <c r="W25" s="1206"/>
    </row>
    <row r="26" spans="1:33" s="477" customFormat="1" ht="15" customHeight="1">
      <c r="A26" s="1234"/>
      <c r="B26" s="1234"/>
      <c r="C26" s="1234"/>
      <c r="D26" s="1234"/>
      <c r="E26" s="1234"/>
      <c r="F26" s="1234"/>
      <c r="G26" s="905"/>
      <c r="H26" s="903"/>
      <c r="I26" s="1234"/>
      <c r="J26" s="1234"/>
      <c r="K26" s="910"/>
      <c r="L26" s="540"/>
      <c r="M26" s="559" t="s">
        <v>25</v>
      </c>
      <c r="N26" s="553"/>
      <c r="O26" s="547"/>
      <c r="P26" s="547"/>
      <c r="Q26" s="547"/>
      <c r="R26" s="575"/>
      <c r="S26" s="566"/>
      <c r="T26" s="565"/>
      <c r="U26" s="553"/>
      <c r="V26" s="562"/>
      <c r="W26" s="1207"/>
      <c r="X26" s="503"/>
      <c r="Y26" s="503"/>
      <c r="Z26" s="503"/>
      <c r="AA26" s="503"/>
      <c r="AB26" s="503"/>
      <c r="AC26" s="503"/>
      <c r="AD26" s="503"/>
      <c r="AE26" s="503"/>
      <c r="AF26" s="503"/>
      <c r="AG26" s="503"/>
    </row>
    <row r="27" spans="1:33" s="477" customFormat="1" ht="15" customHeight="1">
      <c r="A27" s="1234"/>
      <c r="B27" s="1234"/>
      <c r="C27" s="1234"/>
      <c r="D27" s="1234"/>
      <c r="E27" s="1234"/>
      <c r="F27" s="905"/>
      <c r="G27" s="905"/>
      <c r="H27" s="903"/>
      <c r="I27" s="1234"/>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4"/>
      <c r="B28" s="1234"/>
      <c r="C28" s="1234"/>
      <c r="D28" s="1234"/>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4"/>
      <c r="B29" s="1234"/>
      <c r="C29" s="1234"/>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4"/>
      <c r="B30" s="1234"/>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4"/>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2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2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2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200-000003000000}">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xr:uid="{00000000-0002-0000-1200-000004000000}">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xr:uid="{00000000-0002-0000-12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200-000006000000}"/>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2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200-000008000000}"/>
    <dataValidation type="list" allowBlank="1" showInputMessage="1" showErrorMessage="1" errorTitle="Ошибка" error="Выберите значение из списка" prompt="Выберите значение из списка" sqref="O23:V23" xr:uid="{00000000-0002-0000-12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2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20.12.2021</v>
      </c>
      <c r="I7" s="583" t="s">
        <v>493</v>
      </c>
      <c r="J7" s="617"/>
      <c r="K7" s="592"/>
      <c r="L7" s="592"/>
      <c r="M7" s="592"/>
      <c r="N7" s="592"/>
      <c r="O7" s="592"/>
      <c r="P7" s="592"/>
      <c r="Q7" s="592"/>
      <c r="R7" s="592"/>
      <c r="S7" s="592"/>
      <c r="T7" s="592"/>
    </row>
    <row r="8" spans="1:20" s="572" customFormat="1" ht="45">
      <c r="A8" s="1203">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3"/>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c r="O11" s="592"/>
      <c r="P11" s="592"/>
      <c r="Q11" s="592"/>
      <c r="R11" s="592"/>
      <c r="S11" s="592"/>
      <c r="T11" s="592"/>
    </row>
    <row r="12" spans="1:20"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594</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300-000000000000}">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1" t="s">
        <v>658</v>
      </c>
      <c r="M5" s="1231"/>
      <c r="N5" s="1231"/>
      <c r="O5" s="1231"/>
      <c r="P5" s="1231"/>
      <c r="Q5" s="1231"/>
      <c r="R5" s="1231"/>
      <c r="S5" s="1231"/>
      <c r="T5" s="1231"/>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РСТ Нижегородской области</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597</v>
      </c>
      <c r="N8" s="668"/>
      <c r="O8" s="1249" t="str">
        <f>IF(datePr_ch="",IF(datePr="","",datePr),datePr_ch)</f>
        <v>25.11.2021</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596</v>
      </c>
      <c r="N9" s="668"/>
      <c r="O9" s="1249" t="str">
        <f>IF(numberPr_ch="",IF(numberPr="","",numberPr),numberPr_ch)</f>
        <v>48/26</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https://rstno.government-nnov.ru/documents/other/14912/</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2"/>
      <c r="M11" s="1232"/>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53"/>
      <c r="P12" s="1253"/>
      <c r="Q12" s="1253"/>
      <c r="R12" s="1253"/>
      <c r="S12" s="1253"/>
      <c r="T12" s="1253"/>
      <c r="U12" s="1253"/>
    </row>
    <row r="13" spans="1:35" ht="14.25" customHeight="1">
      <c r="J13" s="531"/>
      <c r="K13" s="531"/>
      <c r="L13" s="1153" t="s">
        <v>454</v>
      </c>
      <c r="M13" s="1153"/>
      <c r="N13" s="1153"/>
      <c r="O13" s="1153"/>
      <c r="P13" s="1153"/>
      <c r="Q13" s="1153"/>
      <c r="R13" s="1153"/>
      <c r="S13" s="1153"/>
      <c r="T13" s="1153"/>
      <c r="U13" s="1153"/>
      <c r="V13" s="1153"/>
      <c r="W13" s="1153" t="s">
        <v>455</v>
      </c>
    </row>
    <row r="14" spans="1:35" ht="14.25" customHeight="1">
      <c r="J14" s="531"/>
      <c r="K14" s="531"/>
      <c r="L14" s="1215" t="s">
        <v>92</v>
      </c>
      <c r="M14" s="1215" t="s">
        <v>640</v>
      </c>
      <c r="N14" s="523"/>
      <c r="O14" s="1216" t="s">
        <v>642</v>
      </c>
      <c r="P14" s="1217"/>
      <c r="Q14" s="1217"/>
      <c r="R14" s="1217"/>
      <c r="S14" s="1217"/>
      <c r="T14" s="1218"/>
      <c r="U14" s="1226" t="s">
        <v>341</v>
      </c>
      <c r="V14" s="1212" t="s">
        <v>275</v>
      </c>
      <c r="W14" s="1153"/>
    </row>
    <row r="15" spans="1:35" ht="14.25" customHeight="1">
      <c r="J15" s="531"/>
      <c r="K15" s="531"/>
      <c r="L15" s="1215"/>
      <c r="M15" s="1215"/>
      <c r="N15" s="523"/>
      <c r="O15" s="1221" t="s">
        <v>622</v>
      </c>
      <c r="P15" s="1219"/>
      <c r="Q15" s="1220"/>
      <c r="R15" s="1224" t="s">
        <v>655</v>
      </c>
      <c r="S15" s="1224"/>
      <c r="T15" s="1225"/>
      <c r="U15" s="1227"/>
      <c r="V15" s="1213"/>
      <c r="W15" s="1153"/>
    </row>
    <row r="16" spans="1:35" ht="30" customHeight="1">
      <c r="J16" s="531"/>
      <c r="K16" s="531"/>
      <c r="L16" s="1215"/>
      <c r="M16" s="1215"/>
      <c r="N16" s="522"/>
      <c r="O16" s="1222"/>
      <c r="P16" s="537"/>
      <c r="Q16" s="537"/>
      <c r="R16" s="538" t="s">
        <v>274</v>
      </c>
      <c r="S16" s="1210" t="s">
        <v>273</v>
      </c>
      <c r="T16" s="1211"/>
      <c r="U16" s="1228"/>
      <c r="V16" s="1214"/>
      <c r="W16" s="1153"/>
    </row>
    <row r="17" spans="1:36">
      <c r="J17" s="531"/>
      <c r="K17" s="571">
        <v>1</v>
      </c>
      <c r="L17" s="649" t="s">
        <v>93</v>
      </c>
      <c r="M17" s="649" t="s">
        <v>49</v>
      </c>
      <c r="N17" s="670" t="s">
        <v>49</v>
      </c>
      <c r="O17" s="650">
        <f ca="1">OFFSET(O17,0,-1)+1</f>
        <v>3</v>
      </c>
      <c r="P17" s="651">
        <f ca="1">OFFSET(P17,0,-1)</f>
        <v>3</v>
      </c>
      <c r="Q17" s="651">
        <f ca="1">OFFSET(Q17,0,-1)</f>
        <v>3</v>
      </c>
      <c r="R17" s="650">
        <f ca="1">OFFSET(R17,0,-1)+1</f>
        <v>4</v>
      </c>
      <c r="S17" s="1233">
        <f ca="1">OFFSET(S17,0,-1)+1</f>
        <v>5</v>
      </c>
      <c r="T17" s="1233"/>
      <c r="U17" s="650">
        <f ca="1">OFFSET(U17,0,-2)+1</f>
        <v>6</v>
      </c>
      <c r="V17" s="651">
        <f ca="1">OFFSET(V17,0,-1)</f>
        <v>6</v>
      </c>
      <c r="W17" s="650">
        <f ca="1">OFFSET(W17,0,-1)+1</f>
        <v>7</v>
      </c>
    </row>
    <row r="18" spans="1:36" ht="22.5">
      <c r="A18" s="1234">
        <v>1</v>
      </c>
      <c r="B18" s="921"/>
      <c r="C18" s="921"/>
      <c r="D18" s="921"/>
      <c r="E18" s="922"/>
      <c r="F18" s="923"/>
      <c r="G18" s="921"/>
      <c r="H18" s="921"/>
      <c r="I18" s="924"/>
      <c r="J18" s="919"/>
      <c r="K18" s="928">
        <v>1</v>
      </c>
      <c r="L18" s="595">
        <f>mergeValue(A18)</f>
        <v>1</v>
      </c>
      <c r="M18" s="643" t="s">
        <v>20</v>
      </c>
      <c r="N18" s="582"/>
      <c r="O18" s="1246"/>
      <c r="P18" s="1246"/>
      <c r="Q18" s="1246"/>
      <c r="R18" s="1246"/>
      <c r="S18" s="1246"/>
      <c r="T18" s="1246"/>
      <c r="U18" s="1246"/>
      <c r="V18" s="1246"/>
      <c r="W18" s="632" t="s">
        <v>659</v>
      </c>
    </row>
    <row r="19" spans="1:36" ht="22.5">
      <c r="A19" s="1234"/>
      <c r="B19" s="1234">
        <v>1</v>
      </c>
      <c r="C19" s="921"/>
      <c r="D19" s="921"/>
      <c r="E19" s="923"/>
      <c r="F19" s="923"/>
      <c r="G19" s="921"/>
      <c r="H19" s="921"/>
      <c r="I19" s="918"/>
      <c r="J19" s="917"/>
      <c r="K19" s="928">
        <v>1</v>
      </c>
      <c r="L19" s="595" t="str">
        <f>mergeValue(A19) &amp;"."&amp; mergeValue(B19)</f>
        <v>1.1</v>
      </c>
      <c r="M19" s="548" t="s">
        <v>16</v>
      </c>
      <c r="N19" s="582"/>
      <c r="O19" s="1246"/>
      <c r="P19" s="1246"/>
      <c r="Q19" s="1246"/>
      <c r="R19" s="1246"/>
      <c r="S19" s="1246"/>
      <c r="T19" s="1246"/>
      <c r="U19" s="1246"/>
      <c r="V19" s="1246"/>
      <c r="W19" s="632" t="s">
        <v>477</v>
      </c>
    </row>
    <row r="20" spans="1:36" ht="22.5">
      <c r="A20" s="1234"/>
      <c r="B20" s="1234"/>
      <c r="C20" s="1234">
        <v>1</v>
      </c>
      <c r="D20" s="921"/>
      <c r="E20" s="923"/>
      <c r="F20" s="923"/>
      <c r="G20" s="921"/>
      <c r="H20" s="921"/>
      <c r="I20" s="925"/>
      <c r="J20" s="917"/>
      <c r="K20" s="928">
        <v>1</v>
      </c>
      <c r="L20" s="595" t="str">
        <f>mergeValue(A20) &amp;"."&amp; mergeValue(B20)&amp;"."&amp; mergeValue(C20)</f>
        <v>1.1.1</v>
      </c>
      <c r="M20" s="549" t="s">
        <v>7</v>
      </c>
      <c r="N20" s="582"/>
      <c r="O20" s="1246"/>
      <c r="P20" s="1246"/>
      <c r="Q20" s="1246"/>
      <c r="R20" s="1246"/>
      <c r="S20" s="1246"/>
      <c r="T20" s="1246"/>
      <c r="U20" s="1246"/>
      <c r="V20" s="1246"/>
      <c r="W20" s="632" t="s">
        <v>634</v>
      </c>
    </row>
    <row r="21" spans="1:36" ht="22.5">
      <c r="A21" s="1234"/>
      <c r="B21" s="1234"/>
      <c r="C21" s="1234"/>
      <c r="D21" s="1234">
        <v>1</v>
      </c>
      <c r="E21" s="923"/>
      <c r="F21" s="923"/>
      <c r="G21" s="921"/>
      <c r="H21" s="921"/>
      <c r="I21" s="1234">
        <v>1</v>
      </c>
      <c r="J21" s="917"/>
      <c r="K21" s="928">
        <v>1</v>
      </c>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6" ht="11.25" hidden="1" customHeight="1">
      <c r="A22" s="1234"/>
      <c r="B22" s="1234"/>
      <c r="C22" s="1234"/>
      <c r="D22" s="1234"/>
      <c r="E22" s="1234">
        <v>1</v>
      </c>
      <c r="F22" s="923"/>
      <c r="G22" s="921"/>
      <c r="H22" s="921"/>
      <c r="I22" s="1234"/>
      <c r="J22" s="923"/>
      <c r="K22" s="928">
        <v>1</v>
      </c>
      <c r="L22" s="595"/>
      <c r="M22" s="556"/>
      <c r="N22" s="583"/>
      <c r="O22" s="633"/>
      <c r="P22" s="633"/>
      <c r="Q22" s="633"/>
      <c r="R22" s="633"/>
      <c r="S22" s="633"/>
      <c r="T22" s="633"/>
      <c r="U22" s="595"/>
      <c r="V22" s="509"/>
      <c r="W22" s="561"/>
    </row>
    <row r="23" spans="1:36" ht="90">
      <c r="A23" s="1234"/>
      <c r="B23" s="1234"/>
      <c r="C23" s="1234"/>
      <c r="D23" s="1234"/>
      <c r="E23" s="1234"/>
      <c r="F23" s="1234">
        <v>1</v>
      </c>
      <c r="G23" s="921"/>
      <c r="H23" s="921"/>
      <c r="I23" s="1234"/>
      <c r="J23" s="1254"/>
      <c r="K23" s="928">
        <v>1</v>
      </c>
      <c r="L23" s="595" t="str">
        <f>mergeValue(A23) &amp;"."&amp; mergeValue(B23)&amp;"."&amp; mergeValue(C23)&amp;"."&amp; mergeValue(D23)&amp;"."&amp;  mergeValue(F23)</f>
        <v>1.1.1.1.1</v>
      </c>
      <c r="M23" s="556" t="s">
        <v>10</v>
      </c>
      <c r="N23" s="583"/>
      <c r="O23" s="1236"/>
      <c r="P23" s="1236"/>
      <c r="Q23" s="1236"/>
      <c r="R23" s="1236"/>
      <c r="S23" s="1236"/>
      <c r="T23" s="1236"/>
      <c r="U23" s="1236"/>
      <c r="V23" s="1236"/>
      <c r="W23" s="632" t="s">
        <v>636</v>
      </c>
      <c r="Y23" s="591" t="str">
        <f>strCheckUnique(Z23:Z26)</f>
        <v/>
      </c>
      <c r="AA23" s="591"/>
    </row>
    <row r="24" spans="1:36" ht="189" customHeight="1">
      <c r="A24" s="1234"/>
      <c r="B24" s="1234"/>
      <c r="C24" s="1234"/>
      <c r="D24" s="1234"/>
      <c r="E24" s="1234"/>
      <c r="F24" s="1234"/>
      <c r="G24" s="921">
        <v>1</v>
      </c>
      <c r="H24" s="921"/>
      <c r="I24" s="1234"/>
      <c r="J24" s="1254"/>
      <c r="K24" s="920"/>
      <c r="L24" s="595" t="str">
        <f>mergeValue(A24) &amp;"."&amp; mergeValue(B24)&amp;"."&amp; mergeValue(C24)&amp;"."&amp; mergeValue(D24)&amp;"."&amp;  mergeValue(F24)&amp;"."&amp;  mergeValue(G24)</f>
        <v>1.1.1.1.1.1</v>
      </c>
      <c r="M24" s="1071"/>
      <c r="N24" s="588"/>
      <c r="O24" s="564"/>
      <c r="P24" s="564"/>
      <c r="Q24" s="564"/>
      <c r="R24" s="1244"/>
      <c r="S24" s="1230" t="s">
        <v>84</v>
      </c>
      <c r="T24" s="1244"/>
      <c r="U24" s="1230" t="s">
        <v>85</v>
      </c>
      <c r="V24" s="539"/>
      <c r="W24" s="1205" t="s">
        <v>660</v>
      </c>
      <c r="X24" s="587" t="str">
        <f>strCheckDate(O25:V25)</f>
        <v/>
      </c>
      <c r="Y24" s="591"/>
      <c r="Z24" s="591" t="str">
        <f>IF(M24="","",M24 )</f>
        <v/>
      </c>
      <c r="AA24" s="591"/>
      <c r="AB24" s="591"/>
      <c r="AC24" s="591"/>
    </row>
    <row r="25" spans="1:36" ht="11.25" hidden="1" customHeight="1">
      <c r="A25" s="1234"/>
      <c r="B25" s="1234"/>
      <c r="C25" s="1234"/>
      <c r="D25" s="1234"/>
      <c r="E25" s="1234"/>
      <c r="F25" s="1234"/>
      <c r="G25" s="921"/>
      <c r="H25" s="921"/>
      <c r="I25" s="1234"/>
      <c r="J25" s="1254"/>
      <c r="K25" s="928">
        <v>1</v>
      </c>
      <c r="L25" s="602"/>
      <c r="M25" s="648"/>
      <c r="N25" s="588"/>
      <c r="O25" s="564"/>
      <c r="P25" s="564"/>
      <c r="Q25" s="586" t="str">
        <f>R24 &amp; "-" &amp; T24</f>
        <v>-</v>
      </c>
      <c r="R25" s="1244"/>
      <c r="S25" s="1230"/>
      <c r="T25" s="1244"/>
      <c r="U25" s="1230"/>
      <c r="V25" s="539"/>
      <c r="W25" s="1206"/>
      <c r="Y25" s="591"/>
      <c r="Z25" s="591"/>
      <c r="AA25" s="591"/>
      <c r="AB25" s="591"/>
      <c r="AC25" s="591"/>
    </row>
    <row r="26" spans="1:36" s="524" customFormat="1" ht="15" customHeight="1">
      <c r="A26" s="1234"/>
      <c r="B26" s="1234"/>
      <c r="C26" s="1234"/>
      <c r="D26" s="1234"/>
      <c r="E26" s="1234"/>
      <c r="F26" s="1234"/>
      <c r="G26" s="921"/>
      <c r="H26" s="921"/>
      <c r="I26" s="1234"/>
      <c r="J26" s="1254"/>
      <c r="K26" s="928">
        <v>1</v>
      </c>
      <c r="L26" s="540"/>
      <c r="M26" s="558" t="s">
        <v>25</v>
      </c>
      <c r="N26" s="553"/>
      <c r="O26" s="547"/>
      <c r="P26" s="547"/>
      <c r="Q26" s="547"/>
      <c r="R26" s="575"/>
      <c r="S26" s="566"/>
      <c r="T26" s="565"/>
      <c r="U26" s="553"/>
      <c r="V26" s="562"/>
      <c r="W26" s="1207"/>
      <c r="X26" s="589"/>
      <c r="Y26" s="589"/>
      <c r="Z26" s="589"/>
      <c r="AA26" s="589"/>
      <c r="AB26" s="589"/>
      <c r="AC26" s="589"/>
      <c r="AD26" s="589"/>
      <c r="AE26" s="589"/>
      <c r="AF26" s="589"/>
      <c r="AG26" s="589"/>
      <c r="AH26" s="589"/>
      <c r="AI26" s="589"/>
    </row>
    <row r="27" spans="1:36" s="524" customFormat="1" ht="15" customHeight="1">
      <c r="A27" s="1234"/>
      <c r="B27" s="1234"/>
      <c r="C27" s="1234"/>
      <c r="D27" s="1234"/>
      <c r="E27" s="1234"/>
      <c r="F27" s="923"/>
      <c r="G27" s="923"/>
      <c r="H27" s="921"/>
      <c r="I27" s="1234"/>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4"/>
      <c r="B28" s="1234"/>
      <c r="C28" s="1234"/>
      <c r="D28" s="1234"/>
      <c r="E28" s="923"/>
      <c r="F28" s="923"/>
      <c r="G28" s="923"/>
      <c r="H28" s="921"/>
      <c r="I28" s="1234"/>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4"/>
      <c r="B29" s="1234"/>
      <c r="C29" s="1234"/>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4"/>
      <c r="B30" s="1234"/>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4"/>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4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4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400-000003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4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xr:uid="{00000000-0002-0000-14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400-000007000000}"/>
    <dataValidation type="list" allowBlank="1" showInputMessage="1" showErrorMessage="1" errorTitle="Ошибка" error="Выберите значение из списка" prompt="Выберите значение из списка" sqref="O23:V23" xr:uid="{00000000-0002-0000-14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20.12.2021</v>
      </c>
      <c r="I7" s="583" t="s">
        <v>493</v>
      </c>
      <c r="J7" s="617"/>
      <c r="K7" s="592"/>
      <c r="L7" s="592"/>
      <c r="M7" s="592"/>
      <c r="N7" s="592"/>
      <c r="O7" s="592"/>
      <c r="P7" s="592"/>
      <c r="Q7" s="592"/>
      <c r="R7" s="592"/>
      <c r="S7" s="592"/>
      <c r="T7" s="592"/>
    </row>
    <row r="8" spans="1:20" s="572" customFormat="1" ht="45">
      <c r="A8" s="1203">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3"/>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c r="O11" s="592"/>
      <c r="P11" s="592"/>
      <c r="Q11" s="592"/>
      <c r="R11" s="592"/>
      <c r="S11" s="592"/>
      <c r="T11" s="592"/>
    </row>
    <row r="12" spans="1:20"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594</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500-000000000000}">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1" t="s">
        <v>658</v>
      </c>
      <c r="M5" s="1231"/>
      <c r="N5" s="1231"/>
      <c r="O5" s="1231"/>
      <c r="P5" s="1231"/>
      <c r="Q5" s="1231"/>
      <c r="R5" s="1231"/>
      <c r="S5" s="1231"/>
      <c r="T5" s="1231"/>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9" t="str">
        <f>IF(NameOrPr_ch="",IF(NameOrPr="","",NameOrPr),NameOrPr_ch)</f>
        <v>РСТ Нижегородской области</v>
      </c>
      <c r="P7" s="1250"/>
      <c r="Q7" s="1250"/>
      <c r="R7" s="1250"/>
      <c r="S7" s="1250"/>
      <c r="T7" s="1251"/>
      <c r="U7" s="671"/>
      <c r="X7" s="587"/>
      <c r="Y7" s="587"/>
      <c r="Z7" s="587"/>
      <c r="AA7" s="587"/>
      <c r="AB7" s="587"/>
      <c r="AC7" s="587"/>
      <c r="AD7" s="587"/>
      <c r="AE7" s="587"/>
      <c r="AF7" s="587"/>
      <c r="AG7" s="587"/>
      <c r="AH7" s="587"/>
    </row>
    <row r="8" spans="7:34" s="493" customFormat="1" ht="18.75">
      <c r="G8" s="492"/>
      <c r="H8" s="492"/>
      <c r="L8" s="501"/>
      <c r="M8" s="619" t="s">
        <v>597</v>
      </c>
      <c r="N8" s="668"/>
      <c r="O8" s="1249" t="str">
        <f>IF(datePr_ch="",IF(datePr="","",datePr),datePr_ch)</f>
        <v>25.11.2021</v>
      </c>
      <c r="P8" s="1250"/>
      <c r="Q8" s="1250"/>
      <c r="R8" s="1250"/>
      <c r="S8" s="1250"/>
      <c r="T8" s="1251"/>
      <c r="U8" s="669"/>
      <c r="X8" s="507"/>
      <c r="Y8" s="507"/>
      <c r="Z8" s="507"/>
      <c r="AA8" s="507"/>
      <c r="AB8" s="507"/>
      <c r="AC8" s="507"/>
      <c r="AD8" s="507"/>
      <c r="AE8" s="507"/>
      <c r="AF8" s="507"/>
      <c r="AG8" s="507"/>
      <c r="AH8" s="507"/>
    </row>
    <row r="9" spans="7:34" s="493" customFormat="1" ht="18.75">
      <c r="G9" s="492"/>
      <c r="H9" s="492"/>
      <c r="L9" s="554"/>
      <c r="M9" s="619" t="s">
        <v>596</v>
      </c>
      <c r="N9" s="668"/>
      <c r="O9" s="1249" t="str">
        <f>IF(numberPr_ch="",IF(numberPr="","",numberPr),numberPr_ch)</f>
        <v>48/26</v>
      </c>
      <c r="P9" s="1250"/>
      <c r="Q9" s="1250"/>
      <c r="R9" s="1250"/>
      <c r="S9" s="1250"/>
      <c r="T9" s="1251"/>
      <c r="U9" s="669"/>
      <c r="X9" s="507"/>
      <c r="Y9" s="507"/>
      <c r="Z9" s="507"/>
      <c r="AA9" s="507"/>
      <c r="AB9" s="507"/>
      <c r="AC9" s="507"/>
      <c r="AD9" s="507"/>
      <c r="AE9" s="507"/>
      <c r="AF9" s="507"/>
      <c r="AG9" s="507"/>
      <c r="AH9" s="507"/>
    </row>
    <row r="10" spans="7:34" s="493" customFormat="1" ht="18.75">
      <c r="G10" s="492"/>
      <c r="H10" s="492"/>
      <c r="L10" s="554"/>
      <c r="M10" s="619" t="s">
        <v>501</v>
      </c>
      <c r="N10" s="668"/>
      <c r="O10" s="1249" t="str">
        <f>IF(IstPub_ch="",IF(IstPub="","",IstPub),IstPub_ch)</f>
        <v>https://rstno.government-nnov.ru/documents/other/14912/</v>
      </c>
      <c r="P10" s="1250"/>
      <c r="Q10" s="1250"/>
      <c r="R10" s="1250"/>
      <c r="S10" s="1250"/>
      <c r="T10" s="1251"/>
      <c r="U10" s="669"/>
      <c r="X10" s="507"/>
      <c r="Y10" s="507"/>
      <c r="Z10" s="507"/>
      <c r="AA10" s="507"/>
      <c r="AB10" s="507"/>
      <c r="AC10" s="507"/>
      <c r="AD10" s="507"/>
      <c r="AE10" s="507"/>
      <c r="AF10" s="507"/>
      <c r="AG10" s="507"/>
      <c r="AH10" s="507"/>
    </row>
    <row r="11" spans="7:34" s="493" customFormat="1" ht="11.25" hidden="1">
      <c r="G11" s="492"/>
      <c r="H11" s="492"/>
      <c r="L11" s="1232"/>
      <c r="M11" s="1232"/>
      <c r="N11" s="490"/>
      <c r="O11" s="1255"/>
      <c r="P11" s="1255"/>
      <c r="Q11" s="1255"/>
      <c r="R11" s="1255"/>
      <c r="S11" s="1255"/>
      <c r="T11" s="1255"/>
      <c r="U11" s="505" t="s">
        <v>373</v>
      </c>
      <c r="X11" s="507"/>
      <c r="Y11" s="507"/>
      <c r="Z11" s="507"/>
      <c r="AA11" s="507"/>
      <c r="AB11" s="507"/>
      <c r="AC11" s="507"/>
      <c r="AD11" s="507"/>
      <c r="AE11" s="507"/>
      <c r="AF11" s="507"/>
      <c r="AG11" s="507"/>
      <c r="AH11" s="507"/>
    </row>
    <row r="12" spans="7:34">
      <c r="J12" s="483"/>
      <c r="K12" s="483"/>
      <c r="L12" s="479"/>
      <c r="M12" s="479"/>
      <c r="N12" s="479"/>
      <c r="O12" s="1253"/>
      <c r="P12" s="1253"/>
      <c r="Q12" s="1253"/>
      <c r="R12" s="1253"/>
      <c r="S12" s="1253"/>
      <c r="T12" s="1253"/>
      <c r="U12" s="1253"/>
    </row>
    <row r="13" spans="7:34">
      <c r="J13" s="483"/>
      <c r="K13" s="483"/>
      <c r="L13" s="1153" t="s">
        <v>454</v>
      </c>
      <c r="M13" s="1153"/>
      <c r="N13" s="1153"/>
      <c r="O13" s="1153"/>
      <c r="P13" s="1153"/>
      <c r="Q13" s="1153"/>
      <c r="R13" s="1153"/>
      <c r="S13" s="1153"/>
      <c r="T13" s="1153"/>
      <c r="U13" s="1153"/>
      <c r="V13" s="1153"/>
      <c r="W13" s="1153" t="s">
        <v>455</v>
      </c>
    </row>
    <row r="14" spans="7:34" ht="14.25" customHeight="1">
      <c r="J14" s="483"/>
      <c r="K14" s="483"/>
      <c r="L14" s="1215" t="s">
        <v>92</v>
      </c>
      <c r="M14" s="1215" t="s">
        <v>640</v>
      </c>
      <c r="N14" s="523"/>
      <c r="O14" s="1216" t="s">
        <v>642</v>
      </c>
      <c r="P14" s="1217"/>
      <c r="Q14" s="1217"/>
      <c r="R14" s="1217"/>
      <c r="S14" s="1217"/>
      <c r="T14" s="1218"/>
      <c r="U14" s="1226" t="s">
        <v>341</v>
      </c>
      <c r="V14" s="1212" t="s">
        <v>275</v>
      </c>
      <c r="W14" s="1153"/>
    </row>
    <row r="15" spans="7:34" s="525" customFormat="1" ht="14.25" customHeight="1">
      <c r="G15" s="533"/>
      <c r="H15" s="533"/>
      <c r="I15" s="533"/>
      <c r="J15" s="531"/>
      <c r="K15" s="531"/>
      <c r="L15" s="1215"/>
      <c r="M15" s="1215"/>
      <c r="N15" s="523"/>
      <c r="O15" s="1221" t="s">
        <v>606</v>
      </c>
      <c r="P15" s="1219" t="s">
        <v>271</v>
      </c>
      <c r="Q15" s="1220"/>
      <c r="R15" s="1224" t="s">
        <v>655</v>
      </c>
      <c r="S15" s="1224"/>
      <c r="T15" s="1225"/>
      <c r="U15" s="1227"/>
      <c r="V15" s="1213"/>
      <c r="W15" s="1153"/>
      <c r="X15" s="587"/>
      <c r="Y15" s="587"/>
      <c r="Z15" s="587"/>
      <c r="AA15" s="587"/>
      <c r="AB15" s="587"/>
      <c r="AC15" s="587"/>
      <c r="AD15" s="587"/>
      <c r="AE15" s="587"/>
      <c r="AF15" s="587"/>
      <c r="AG15" s="587"/>
      <c r="AH15" s="587"/>
    </row>
    <row r="16" spans="7:34" ht="33.75">
      <c r="J16" s="483"/>
      <c r="K16" s="483"/>
      <c r="L16" s="1215"/>
      <c r="M16" s="1215"/>
      <c r="N16" s="522"/>
      <c r="O16" s="1222"/>
      <c r="P16" s="537" t="s">
        <v>766</v>
      </c>
      <c r="Q16" s="537" t="s">
        <v>767</v>
      </c>
      <c r="R16" s="538" t="s">
        <v>274</v>
      </c>
      <c r="S16" s="1210" t="s">
        <v>273</v>
      </c>
      <c r="T16" s="1211"/>
      <c r="U16" s="1228"/>
      <c r="V16" s="1214"/>
      <c r="W16" s="1153"/>
    </row>
    <row r="17" spans="1:34">
      <c r="J17" s="483"/>
      <c r="K17" s="491">
        <v>1</v>
      </c>
      <c r="L17" s="480" t="s">
        <v>93</v>
      </c>
      <c r="M17" s="480" t="s">
        <v>49</v>
      </c>
      <c r="N17" s="498" t="s">
        <v>49</v>
      </c>
      <c r="O17" s="489">
        <f ca="1">OFFSET(O17,0,-1)+1</f>
        <v>3</v>
      </c>
      <c r="P17" s="489">
        <f ca="1">OFFSET(P17,0,-1)+1</f>
        <v>4</v>
      </c>
      <c r="Q17" s="489">
        <f ca="1">OFFSET(Q17,0,-1)+1</f>
        <v>5</v>
      </c>
      <c r="R17" s="489">
        <f ca="1">OFFSET(R17,0,-1)+1</f>
        <v>6</v>
      </c>
      <c r="S17" s="1233">
        <f ca="1">OFFSET(S17,0,-1)+1</f>
        <v>7</v>
      </c>
      <c r="T17" s="1233"/>
      <c r="U17" s="489">
        <f ca="1">OFFSET(U17,0,-2)+1</f>
        <v>8</v>
      </c>
      <c r="V17" s="497">
        <f ca="1">OFFSET(V17,0,-1)</f>
        <v>8</v>
      </c>
      <c r="W17" s="489">
        <f ca="1">OFFSET(W17,0,-1)+1</f>
        <v>9</v>
      </c>
    </row>
    <row r="18" spans="1:34" ht="22.5">
      <c r="A18" s="1234">
        <v>1</v>
      </c>
      <c r="B18" s="942"/>
      <c r="C18" s="942"/>
      <c r="D18" s="942"/>
      <c r="E18" s="943"/>
      <c r="F18" s="944"/>
      <c r="G18" s="944"/>
      <c r="H18" s="944"/>
      <c r="I18" s="945"/>
      <c r="J18" s="940"/>
      <c r="K18" s="947"/>
      <c r="L18" s="595">
        <f>mergeValue(A18)</f>
        <v>1</v>
      </c>
      <c r="M18" s="643" t="s">
        <v>20</v>
      </c>
      <c r="N18" s="582"/>
      <c r="O18" s="1246"/>
      <c r="P18" s="1246"/>
      <c r="Q18" s="1246"/>
      <c r="R18" s="1246"/>
      <c r="S18" s="1246"/>
      <c r="T18" s="1246"/>
      <c r="U18" s="1246"/>
      <c r="V18" s="1246"/>
      <c r="W18" s="632" t="s">
        <v>659</v>
      </c>
    </row>
    <row r="19" spans="1:34" ht="22.5">
      <c r="A19" s="1234"/>
      <c r="B19" s="1234">
        <v>1</v>
      </c>
      <c r="C19" s="942"/>
      <c r="D19" s="942"/>
      <c r="E19" s="944"/>
      <c r="F19" s="944"/>
      <c r="G19" s="944"/>
      <c r="H19" s="944"/>
      <c r="I19" s="939"/>
      <c r="J19" s="938"/>
      <c r="K19" s="941"/>
      <c r="L19" s="595" t="str">
        <f>mergeValue(A19) &amp;"."&amp; mergeValue(B19)</f>
        <v>1.1</v>
      </c>
      <c r="M19" s="548" t="s">
        <v>16</v>
      </c>
      <c r="N19" s="582"/>
      <c r="O19" s="1246"/>
      <c r="P19" s="1246"/>
      <c r="Q19" s="1246"/>
      <c r="R19" s="1246"/>
      <c r="S19" s="1246"/>
      <c r="T19" s="1246"/>
      <c r="U19" s="1246"/>
      <c r="V19" s="1246"/>
      <c r="W19" s="632" t="s">
        <v>477</v>
      </c>
    </row>
    <row r="20" spans="1:34" ht="22.5">
      <c r="A20" s="1234"/>
      <c r="B20" s="1234"/>
      <c r="C20" s="1234">
        <v>1</v>
      </c>
      <c r="D20" s="942"/>
      <c r="E20" s="944"/>
      <c r="F20" s="944"/>
      <c r="G20" s="944"/>
      <c r="H20" s="944"/>
      <c r="I20" s="946"/>
      <c r="J20" s="938"/>
      <c r="K20" s="941"/>
      <c r="L20" s="595" t="str">
        <f>mergeValue(A20) &amp;"."&amp; mergeValue(B20)&amp;"."&amp; mergeValue(C20)</f>
        <v>1.1.1</v>
      </c>
      <c r="M20" s="549" t="s">
        <v>7</v>
      </c>
      <c r="N20" s="582"/>
      <c r="O20" s="1246"/>
      <c r="P20" s="1246"/>
      <c r="Q20" s="1246"/>
      <c r="R20" s="1246"/>
      <c r="S20" s="1246"/>
      <c r="T20" s="1246"/>
      <c r="U20" s="1246"/>
      <c r="V20" s="1246"/>
      <c r="W20" s="632" t="s">
        <v>634</v>
      </c>
    </row>
    <row r="21" spans="1:34" ht="22.5">
      <c r="A21" s="1234"/>
      <c r="B21" s="1234"/>
      <c r="C21" s="1234"/>
      <c r="D21" s="1234">
        <v>1</v>
      </c>
      <c r="E21" s="944"/>
      <c r="F21" s="944"/>
      <c r="G21" s="944"/>
      <c r="H21" s="944"/>
      <c r="I21" s="946"/>
      <c r="J21" s="938"/>
      <c r="K21" s="941"/>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4" ht="11.25" hidden="1" customHeight="1">
      <c r="A22" s="1234"/>
      <c r="B22" s="1234"/>
      <c r="C22" s="1234"/>
      <c r="D22" s="1234"/>
      <c r="E22" s="1234">
        <v>1</v>
      </c>
      <c r="F22" s="944"/>
      <c r="G22" s="944"/>
      <c r="H22" s="942">
        <v>1</v>
      </c>
      <c r="I22" s="1234">
        <v>1</v>
      </c>
      <c r="J22" s="944"/>
      <c r="K22" s="949"/>
      <c r="L22" s="595"/>
      <c r="M22" s="556"/>
      <c r="N22" s="583"/>
      <c r="O22" s="633"/>
      <c r="P22" s="633"/>
      <c r="Q22" s="633"/>
      <c r="R22" s="633"/>
      <c r="S22" s="633"/>
      <c r="T22" s="633"/>
      <c r="U22" s="633"/>
      <c r="V22" s="510"/>
      <c r="W22" s="561"/>
    </row>
    <row r="23" spans="1:34" ht="90">
      <c r="A23" s="1234"/>
      <c r="B23" s="1234"/>
      <c r="C23" s="1234"/>
      <c r="D23" s="1234"/>
      <c r="E23" s="1234"/>
      <c r="F23" s="1234">
        <v>1</v>
      </c>
      <c r="G23" s="942"/>
      <c r="H23" s="942"/>
      <c r="I23" s="1234"/>
      <c r="J23" s="1234">
        <v>1</v>
      </c>
      <c r="K23" s="950"/>
      <c r="L23" s="595" t="str">
        <f>mergeValue(A23) &amp;"."&amp; mergeValue(B23)&amp;"."&amp; mergeValue(C23)&amp;"."&amp; mergeValue(D23)&amp;"."&amp;  mergeValue(F23)</f>
        <v>1.1.1.1.1</v>
      </c>
      <c r="M23" s="557" t="s">
        <v>10</v>
      </c>
      <c r="N23" s="583"/>
      <c r="O23" s="1236"/>
      <c r="P23" s="1236"/>
      <c r="Q23" s="1236"/>
      <c r="R23" s="1236"/>
      <c r="S23" s="1236"/>
      <c r="T23" s="1236"/>
      <c r="U23" s="1236"/>
      <c r="V23" s="1236"/>
      <c r="W23" s="632" t="s">
        <v>636</v>
      </c>
      <c r="Y23" s="506" t="str">
        <f>strCheckUnique(Z23:Z26)</f>
        <v/>
      </c>
      <c r="AA23" s="506"/>
    </row>
    <row r="24" spans="1:34" ht="189" customHeight="1">
      <c r="A24" s="1234"/>
      <c r="B24" s="1234"/>
      <c r="C24" s="1234"/>
      <c r="D24" s="1234"/>
      <c r="E24" s="1234"/>
      <c r="F24" s="1234"/>
      <c r="G24" s="942">
        <v>1</v>
      </c>
      <c r="H24" s="942"/>
      <c r="I24" s="1234"/>
      <c r="J24" s="1234"/>
      <c r="K24" s="950">
        <v>1</v>
      </c>
      <c r="L24" s="595" t="str">
        <f>mergeValue(A24) &amp;"."&amp; mergeValue(B24)&amp;"."&amp; mergeValue(C24)&amp;"."&amp; mergeValue(D24)&amp;"."&amp; mergeValue(F24)&amp;"."&amp; mergeValue(G24)</f>
        <v>1.1.1.1.1.1</v>
      </c>
      <c r="M24" s="1071"/>
      <c r="N24" s="588"/>
      <c r="O24" s="564"/>
      <c r="P24" s="564"/>
      <c r="Q24" s="1096"/>
      <c r="R24" s="1244"/>
      <c r="S24" s="1230" t="s">
        <v>84</v>
      </c>
      <c r="T24" s="1244"/>
      <c r="U24" s="1230" t="s">
        <v>85</v>
      </c>
      <c r="V24" s="580"/>
      <c r="W24" s="1205" t="s">
        <v>660</v>
      </c>
      <c r="X24" s="502" t="str">
        <f>strCheckDate(O25:V25)</f>
        <v/>
      </c>
      <c r="Y24" s="506"/>
      <c r="Z24" s="506" t="str">
        <f>IF(M24="","",M24 )</f>
        <v/>
      </c>
      <c r="AA24" s="506"/>
      <c r="AB24" s="506"/>
      <c r="AC24" s="506"/>
    </row>
    <row r="25" spans="1:34" ht="11.25" hidden="1">
      <c r="A25" s="1234"/>
      <c r="B25" s="1234"/>
      <c r="C25" s="1234"/>
      <c r="D25" s="1234"/>
      <c r="E25" s="1234"/>
      <c r="F25" s="1234"/>
      <c r="G25" s="942"/>
      <c r="H25" s="942"/>
      <c r="I25" s="1234"/>
      <c r="J25" s="1234"/>
      <c r="K25" s="950"/>
      <c r="L25" s="602"/>
      <c r="M25" s="648"/>
      <c r="N25" s="588"/>
      <c r="O25" s="564"/>
      <c r="P25" s="564"/>
      <c r="Q25" s="586" t="str">
        <f>R24 &amp; "-" &amp; T24</f>
        <v>-</v>
      </c>
      <c r="R25" s="1229"/>
      <c r="S25" s="1230"/>
      <c r="T25" s="1229"/>
      <c r="U25" s="1230"/>
      <c r="V25" s="580"/>
      <c r="W25" s="1206"/>
    </row>
    <row r="26" spans="1:34" s="477" customFormat="1" ht="15" customHeight="1">
      <c r="A26" s="1234"/>
      <c r="B26" s="1234"/>
      <c r="C26" s="1234"/>
      <c r="D26" s="1234"/>
      <c r="E26" s="1234"/>
      <c r="F26" s="1234"/>
      <c r="G26" s="944"/>
      <c r="H26" s="942"/>
      <c r="I26" s="1234"/>
      <c r="J26" s="1234"/>
      <c r="K26" s="949"/>
      <c r="L26" s="540"/>
      <c r="M26" s="558" t="s">
        <v>25</v>
      </c>
      <c r="N26" s="553"/>
      <c r="O26" s="547"/>
      <c r="P26" s="547"/>
      <c r="Q26" s="547"/>
      <c r="R26" s="575"/>
      <c r="S26" s="566"/>
      <c r="T26" s="565"/>
      <c r="U26" s="553"/>
      <c r="V26" s="562"/>
      <c r="W26" s="1207"/>
      <c r="X26" s="503"/>
      <c r="Y26" s="503"/>
      <c r="Z26" s="503"/>
      <c r="AA26" s="503"/>
      <c r="AB26" s="503"/>
      <c r="AC26" s="503"/>
      <c r="AD26" s="503"/>
      <c r="AE26" s="503"/>
      <c r="AF26" s="503"/>
      <c r="AG26" s="503"/>
      <c r="AH26" s="503"/>
    </row>
    <row r="27" spans="1:34" s="477" customFormat="1" ht="15" customHeight="1">
      <c r="A27" s="1234"/>
      <c r="B27" s="1234"/>
      <c r="C27" s="1234"/>
      <c r="D27" s="1234"/>
      <c r="E27" s="1234"/>
      <c r="F27" s="944"/>
      <c r="G27" s="944"/>
      <c r="H27" s="942"/>
      <c r="I27" s="1234"/>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4"/>
      <c r="B28" s="1234"/>
      <c r="C28" s="1234"/>
      <c r="D28" s="1234"/>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4"/>
      <c r="B29" s="1234"/>
      <c r="C29" s="1234"/>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4"/>
      <c r="B30" s="1234"/>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4"/>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6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6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6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600-000004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6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600-000006000000}"/>
    <dataValidation type="list" allowBlank="1" showInputMessage="1" showErrorMessage="1" errorTitle="Ошибка" error="Выберите значение из списка" prompt="Выберите значение из списка" sqref="O23:V23" xr:uid="{00000000-0002-0000-16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20.12.2021</v>
      </c>
      <c r="I7" s="583" t="s">
        <v>493</v>
      </c>
      <c r="J7" s="617"/>
      <c r="K7" s="592"/>
      <c r="L7" s="592"/>
      <c r="M7" s="592"/>
      <c r="N7" s="592"/>
      <c r="O7" s="592"/>
      <c r="P7" s="592"/>
      <c r="Q7" s="592"/>
      <c r="R7" s="592"/>
      <c r="S7" s="592"/>
      <c r="T7" s="592"/>
    </row>
    <row r="8" spans="1:20" s="572" customFormat="1" ht="45">
      <c r="A8" s="1203">
        <v>1</v>
      </c>
      <c r="B8" s="592"/>
      <c r="C8" s="592"/>
      <c r="D8" s="592"/>
      <c r="F8" s="618" t="str">
        <f>"2." &amp;mergeValue(A8)</f>
        <v>2.1</v>
      </c>
      <c r="G8" s="634" t="s">
        <v>494</v>
      </c>
      <c r="H8" s="606"/>
      <c r="I8" s="583" t="s">
        <v>591</v>
      </c>
      <c r="J8" s="617"/>
      <c r="K8" s="592"/>
      <c r="L8" s="592"/>
      <c r="M8" s="592"/>
      <c r="N8" s="592"/>
      <c r="O8" s="592"/>
      <c r="P8" s="592"/>
      <c r="Q8" s="592"/>
      <c r="R8" s="592"/>
      <c r="S8" s="592"/>
      <c r="T8" s="592"/>
    </row>
    <row r="9" spans="1:20" s="572" customFormat="1" ht="22.5">
      <c r="A9" s="1203"/>
      <c r="B9" s="592"/>
      <c r="C9" s="592"/>
      <c r="D9" s="592"/>
      <c r="F9" s="618" t="str">
        <f>"3." &amp;mergeValue(A9)</f>
        <v>3.1</v>
      </c>
      <c r="G9" s="634" t="s">
        <v>495</v>
      </c>
      <c r="H9" s="606"/>
      <c r="I9" s="583" t="s">
        <v>589</v>
      </c>
      <c r="J9" s="617"/>
      <c r="K9" s="592"/>
      <c r="L9" s="592"/>
      <c r="M9" s="592"/>
      <c r="N9" s="592"/>
      <c r="O9" s="592"/>
      <c r="P9" s="592"/>
      <c r="Q9" s="592"/>
      <c r="R9" s="592"/>
      <c r="S9" s="592"/>
      <c r="T9" s="592"/>
    </row>
    <row r="10" spans="1:20" s="572" customFormat="1" ht="22.5">
      <c r="A10" s="1203"/>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c r="O11" s="592"/>
      <c r="P11" s="592"/>
      <c r="Q11" s="592"/>
      <c r="R11" s="592"/>
      <c r="S11" s="592"/>
      <c r="T11" s="592"/>
    </row>
    <row r="12" spans="1:20"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594</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700-000000000000}">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1" t="s">
        <v>658</v>
      </c>
      <c r="M5" s="1231"/>
      <c r="N5" s="1231"/>
      <c r="O5" s="1231"/>
      <c r="P5" s="1231"/>
      <c r="Q5" s="1231"/>
      <c r="R5" s="1231"/>
      <c r="S5" s="1231"/>
      <c r="T5" s="1231"/>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РСТ Нижегородской области</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597</v>
      </c>
      <c r="N8" s="668"/>
      <c r="O8" s="1249" t="str">
        <f>IF(datePr_ch="",IF(datePr="","",datePr),datePr_ch)</f>
        <v>25.11.2021</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596</v>
      </c>
      <c r="N9" s="668"/>
      <c r="O9" s="1249" t="str">
        <f>IF(numberPr_ch="",IF(numberPr="","",numberPr),numberPr_ch)</f>
        <v>48/26</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https://rstno.government-nnov.ru/documents/other/14912/</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3"/>
      <c r="P12" s="1253"/>
      <c r="Q12" s="1253"/>
      <c r="R12" s="1253"/>
      <c r="S12" s="1253"/>
      <c r="T12" s="1253"/>
      <c r="U12" s="1253"/>
    </row>
    <row r="13" spans="1:34">
      <c r="J13" s="483"/>
      <c r="K13" s="483"/>
      <c r="L13" s="1153" t="s">
        <v>454</v>
      </c>
      <c r="M13" s="1153"/>
      <c r="N13" s="1153"/>
      <c r="O13" s="1153"/>
      <c r="P13" s="1153"/>
      <c r="Q13" s="1153"/>
      <c r="R13" s="1153"/>
      <c r="S13" s="1153"/>
      <c r="T13" s="1153"/>
      <c r="U13" s="1153"/>
      <c r="V13" s="1153"/>
      <c r="W13" s="1153" t="s">
        <v>455</v>
      </c>
    </row>
    <row r="14" spans="1:34" ht="14.25" customHeight="1">
      <c r="J14" s="483"/>
      <c r="K14" s="483"/>
      <c r="L14" s="1215" t="s">
        <v>92</v>
      </c>
      <c r="M14" s="1215" t="s">
        <v>640</v>
      </c>
      <c r="N14" s="523"/>
      <c r="O14" s="1216" t="s">
        <v>642</v>
      </c>
      <c r="P14" s="1217"/>
      <c r="Q14" s="1217"/>
      <c r="R14" s="1217"/>
      <c r="S14" s="1217"/>
      <c r="T14" s="1218"/>
      <c r="U14" s="1226" t="s">
        <v>341</v>
      </c>
      <c r="V14" s="1212" t="s">
        <v>275</v>
      </c>
      <c r="W14" s="1153"/>
    </row>
    <row r="15" spans="1:34" s="525" customFormat="1" ht="14.25" customHeight="1">
      <c r="A15" s="587"/>
      <c r="B15" s="587"/>
      <c r="C15" s="587"/>
      <c r="D15" s="587"/>
      <c r="E15" s="587"/>
      <c r="F15" s="587"/>
      <c r="G15" s="593"/>
      <c r="H15" s="593"/>
      <c r="I15" s="533"/>
      <c r="J15" s="531"/>
      <c r="K15" s="531"/>
      <c r="L15" s="1215"/>
      <c r="M15" s="1215"/>
      <c r="N15" s="523"/>
      <c r="O15" s="1221" t="s">
        <v>773</v>
      </c>
      <c r="P15" s="1219" t="s">
        <v>271</v>
      </c>
      <c r="Q15" s="1220"/>
      <c r="R15" s="1224" t="s">
        <v>655</v>
      </c>
      <c r="S15" s="1224"/>
      <c r="T15" s="1225"/>
      <c r="U15" s="1227"/>
      <c r="V15" s="1213"/>
      <c r="W15" s="1153"/>
      <c r="X15" s="587"/>
      <c r="Y15" s="587"/>
      <c r="Z15" s="587"/>
      <c r="AA15" s="587"/>
      <c r="AB15" s="587"/>
      <c r="AC15" s="587"/>
      <c r="AD15" s="587"/>
      <c r="AE15" s="587"/>
      <c r="AF15" s="587"/>
      <c r="AG15" s="587"/>
      <c r="AH15" s="587"/>
    </row>
    <row r="16" spans="1:34" ht="33.75">
      <c r="J16" s="483"/>
      <c r="K16" s="483"/>
      <c r="L16" s="1215"/>
      <c r="M16" s="1215"/>
      <c r="N16" s="522"/>
      <c r="O16" s="1222"/>
      <c r="P16" s="537" t="s">
        <v>766</v>
      </c>
      <c r="Q16" s="537" t="s">
        <v>767</v>
      </c>
      <c r="R16" s="538" t="s">
        <v>274</v>
      </c>
      <c r="S16" s="1210" t="s">
        <v>273</v>
      </c>
      <c r="T16" s="1211"/>
      <c r="U16" s="1228"/>
      <c r="V16" s="1214"/>
      <c r="W16" s="1153"/>
    </row>
    <row r="17" spans="1:35">
      <c r="J17" s="483"/>
      <c r="K17" s="491">
        <v>1</v>
      </c>
      <c r="L17" s="527" t="s">
        <v>93</v>
      </c>
      <c r="M17" s="527" t="s">
        <v>49</v>
      </c>
      <c r="N17" s="498" t="s">
        <v>49</v>
      </c>
      <c r="O17" s="489">
        <f ca="1">OFFSET(O17,0,-1)+1</f>
        <v>3</v>
      </c>
      <c r="P17" s="489">
        <f ca="1">OFFSET(P17,0,-1)+1</f>
        <v>4</v>
      </c>
      <c r="Q17" s="489">
        <f ca="1">OFFSET(Q17,0,-1)+1</f>
        <v>5</v>
      </c>
      <c r="R17" s="489">
        <f ca="1">OFFSET(R17,0,-1)+1</f>
        <v>6</v>
      </c>
      <c r="S17" s="1233">
        <f ca="1">OFFSET(S17,0,-1)+1</f>
        <v>7</v>
      </c>
      <c r="T17" s="1233"/>
      <c r="U17" s="489">
        <f ca="1">OFFSET(U17,0,-2)+1</f>
        <v>8</v>
      </c>
      <c r="V17" s="653">
        <f ca="1">OFFSET(V17,0,-1)</f>
        <v>8</v>
      </c>
      <c r="W17" s="489">
        <f ca="1">OFFSET(W17,0,-1)+1</f>
        <v>9</v>
      </c>
    </row>
    <row r="18" spans="1:35" ht="22.5">
      <c r="A18" s="1234">
        <v>1</v>
      </c>
      <c r="B18" s="960"/>
      <c r="C18" s="960"/>
      <c r="D18" s="960"/>
      <c r="E18" s="961"/>
      <c r="F18" s="962"/>
      <c r="G18" s="962"/>
      <c r="H18" s="962"/>
      <c r="I18" s="963"/>
      <c r="J18" s="958"/>
      <c r="K18" s="965"/>
      <c r="L18" s="595">
        <f>mergeValue(A18)</f>
        <v>1</v>
      </c>
      <c r="M18" s="643" t="s">
        <v>20</v>
      </c>
      <c r="N18" s="582"/>
      <c r="O18" s="1246"/>
      <c r="P18" s="1246"/>
      <c r="Q18" s="1246"/>
      <c r="R18" s="1246"/>
      <c r="S18" s="1246"/>
      <c r="T18" s="1246"/>
      <c r="U18" s="1246"/>
      <c r="V18" s="1246"/>
      <c r="W18" s="632" t="s">
        <v>659</v>
      </c>
    </row>
    <row r="19" spans="1:35" ht="22.5">
      <c r="A19" s="1234"/>
      <c r="B19" s="1234">
        <v>1</v>
      </c>
      <c r="C19" s="960"/>
      <c r="D19" s="960"/>
      <c r="E19" s="962"/>
      <c r="F19" s="962"/>
      <c r="G19" s="962"/>
      <c r="H19" s="962"/>
      <c r="I19" s="957"/>
      <c r="J19" s="956"/>
      <c r="K19" s="959"/>
      <c r="L19" s="595" t="str">
        <f>mergeValue(A19) &amp;"."&amp; mergeValue(B19)</f>
        <v>1.1</v>
      </c>
      <c r="M19" s="548" t="s">
        <v>16</v>
      </c>
      <c r="N19" s="582"/>
      <c r="O19" s="1246"/>
      <c r="P19" s="1246"/>
      <c r="Q19" s="1246"/>
      <c r="R19" s="1246"/>
      <c r="S19" s="1246"/>
      <c r="T19" s="1246"/>
      <c r="U19" s="1246"/>
      <c r="V19" s="1246"/>
      <c r="W19" s="632" t="s">
        <v>477</v>
      </c>
    </row>
    <row r="20" spans="1:35" ht="22.5">
      <c r="A20" s="1234"/>
      <c r="B20" s="1234"/>
      <c r="C20" s="1234">
        <v>1</v>
      </c>
      <c r="D20" s="960"/>
      <c r="E20" s="962"/>
      <c r="F20" s="962"/>
      <c r="G20" s="962"/>
      <c r="H20" s="962"/>
      <c r="I20" s="964"/>
      <c r="J20" s="956"/>
      <c r="K20" s="959"/>
      <c r="L20" s="595" t="str">
        <f>mergeValue(A20) &amp;"."&amp; mergeValue(B20)&amp;"."&amp; mergeValue(C20)</f>
        <v>1.1.1</v>
      </c>
      <c r="M20" s="549" t="s">
        <v>7</v>
      </c>
      <c r="N20" s="582"/>
      <c r="O20" s="1246"/>
      <c r="P20" s="1246"/>
      <c r="Q20" s="1246"/>
      <c r="R20" s="1246"/>
      <c r="S20" s="1246"/>
      <c r="T20" s="1246"/>
      <c r="U20" s="1246"/>
      <c r="V20" s="1246"/>
      <c r="W20" s="632" t="s">
        <v>634</v>
      </c>
    </row>
    <row r="21" spans="1:35" ht="22.5">
      <c r="A21" s="1234"/>
      <c r="B21" s="1234"/>
      <c r="C21" s="1234"/>
      <c r="D21" s="1234">
        <v>1</v>
      </c>
      <c r="E21" s="962"/>
      <c r="F21" s="962"/>
      <c r="G21" s="962"/>
      <c r="H21" s="962"/>
      <c r="I21" s="964"/>
      <c r="J21" s="956"/>
      <c r="K21" s="959"/>
      <c r="L21" s="595" t="str">
        <f>mergeValue(A21) &amp;"."&amp; mergeValue(B21)&amp;"."&amp; mergeValue(C21)&amp;"."&amp; mergeValue(D21)</f>
        <v>1.1.1.1</v>
      </c>
      <c r="M21" s="550" t="s">
        <v>22</v>
      </c>
      <c r="N21" s="582"/>
      <c r="O21" s="1246"/>
      <c r="P21" s="1246"/>
      <c r="Q21" s="1246"/>
      <c r="R21" s="1246"/>
      <c r="S21" s="1246"/>
      <c r="T21" s="1246"/>
      <c r="U21" s="1246"/>
      <c r="V21" s="1246"/>
      <c r="W21" s="632" t="s">
        <v>635</v>
      </c>
    </row>
    <row r="22" spans="1:35" ht="11.25" hidden="1" customHeight="1">
      <c r="A22" s="1234"/>
      <c r="B22" s="1234"/>
      <c r="C22" s="1234"/>
      <c r="D22" s="1234"/>
      <c r="E22" s="1234">
        <v>1</v>
      </c>
      <c r="F22" s="962"/>
      <c r="G22" s="962"/>
      <c r="H22" s="960">
        <v>1</v>
      </c>
      <c r="I22" s="1234">
        <v>1</v>
      </c>
      <c r="J22" s="962"/>
      <c r="K22" s="967"/>
      <c r="L22" s="595"/>
      <c r="M22" s="556"/>
      <c r="N22" s="583"/>
      <c r="O22" s="633"/>
      <c r="P22" s="633"/>
      <c r="Q22" s="633"/>
      <c r="R22" s="633"/>
      <c r="S22" s="633"/>
      <c r="T22" s="633"/>
      <c r="U22" s="633"/>
      <c r="V22" s="510"/>
      <c r="W22" s="561"/>
    </row>
    <row r="23" spans="1:35" ht="90">
      <c r="A23" s="1234"/>
      <c r="B23" s="1234"/>
      <c r="C23" s="1234"/>
      <c r="D23" s="1234"/>
      <c r="E23" s="1234"/>
      <c r="F23" s="1234">
        <v>1</v>
      </c>
      <c r="G23" s="960"/>
      <c r="H23" s="960"/>
      <c r="I23" s="1234"/>
      <c r="J23" s="1234">
        <v>1</v>
      </c>
      <c r="K23" s="968"/>
      <c r="L23" s="595" t="str">
        <f>mergeValue(A23) &amp;"."&amp; mergeValue(B23)&amp;"."&amp; mergeValue(C23)&amp;"."&amp; mergeValue(D23)&amp;"."&amp;  mergeValue(F23)</f>
        <v>1.1.1.1.1</v>
      </c>
      <c r="M23" s="557" t="s">
        <v>10</v>
      </c>
      <c r="N23" s="583"/>
      <c r="O23" s="1236"/>
      <c r="P23" s="1236"/>
      <c r="Q23" s="1236"/>
      <c r="R23" s="1236"/>
      <c r="S23" s="1236"/>
      <c r="T23" s="1236"/>
      <c r="U23" s="1236"/>
      <c r="V23" s="1236"/>
      <c r="W23" s="632" t="s">
        <v>636</v>
      </c>
      <c r="Y23" s="506" t="str">
        <f>strCheckUnique(Z23:Z26)</f>
        <v/>
      </c>
      <c r="AA23" s="506"/>
    </row>
    <row r="24" spans="1:35" ht="189" customHeight="1">
      <c r="A24" s="1234"/>
      <c r="B24" s="1234"/>
      <c r="C24" s="1234"/>
      <c r="D24" s="1234"/>
      <c r="E24" s="1234"/>
      <c r="F24" s="1234"/>
      <c r="G24" s="960">
        <v>1</v>
      </c>
      <c r="H24" s="960"/>
      <c r="I24" s="1234"/>
      <c r="J24" s="1234"/>
      <c r="K24" s="968">
        <v>1</v>
      </c>
      <c r="L24" s="595" t="str">
        <f>mergeValue(A24) &amp;"."&amp; mergeValue(B24)&amp;"."&amp; mergeValue(C24)&amp;"."&amp; mergeValue(D24)&amp;"."&amp; mergeValue(F24)&amp;"."&amp; mergeValue(G24)</f>
        <v>1.1.1.1.1.1</v>
      </c>
      <c r="M24" s="1071"/>
      <c r="N24" s="588"/>
      <c r="O24" s="564"/>
      <c r="P24" s="564"/>
      <c r="Q24" s="1096"/>
      <c r="R24" s="1244"/>
      <c r="S24" s="1230" t="s">
        <v>84</v>
      </c>
      <c r="T24" s="1244"/>
      <c r="U24" s="1230" t="s">
        <v>85</v>
      </c>
      <c r="V24" s="580"/>
      <c r="W24" s="1205" t="s">
        <v>660</v>
      </c>
      <c r="X24" s="502" t="str">
        <f>strCheckDate(O25:V25)</f>
        <v/>
      </c>
      <c r="Y24" s="506"/>
      <c r="Z24" s="506" t="str">
        <f>IF(M24="","",M24 )</f>
        <v/>
      </c>
      <c r="AA24" s="506"/>
      <c r="AB24" s="506"/>
      <c r="AC24" s="506"/>
    </row>
    <row r="25" spans="1:35" ht="11.25" hidden="1">
      <c r="A25" s="1234"/>
      <c r="B25" s="1234"/>
      <c r="C25" s="1234"/>
      <c r="D25" s="1234"/>
      <c r="E25" s="1234"/>
      <c r="F25" s="1234"/>
      <c r="G25" s="960"/>
      <c r="H25" s="960"/>
      <c r="I25" s="1234"/>
      <c r="J25" s="1234"/>
      <c r="K25" s="968"/>
      <c r="L25" s="602"/>
      <c r="M25" s="648"/>
      <c r="N25" s="588"/>
      <c r="O25" s="564"/>
      <c r="P25" s="564"/>
      <c r="Q25" s="586" t="str">
        <f>R24 &amp; "-" &amp; T24</f>
        <v>-</v>
      </c>
      <c r="R25" s="1229"/>
      <c r="S25" s="1230"/>
      <c r="T25" s="1229"/>
      <c r="U25" s="1230"/>
      <c r="V25" s="580"/>
      <c r="W25" s="1206"/>
    </row>
    <row r="26" spans="1:35" s="477" customFormat="1" ht="15" customHeight="1">
      <c r="A26" s="1234"/>
      <c r="B26" s="1234"/>
      <c r="C26" s="1234"/>
      <c r="D26" s="1234"/>
      <c r="E26" s="1234"/>
      <c r="F26" s="1234"/>
      <c r="G26" s="962"/>
      <c r="H26" s="960"/>
      <c r="I26" s="1234"/>
      <c r="J26" s="1234"/>
      <c r="K26" s="967"/>
      <c r="L26" s="540"/>
      <c r="M26" s="558" t="s">
        <v>25</v>
      </c>
      <c r="N26" s="553"/>
      <c r="O26" s="547"/>
      <c r="P26" s="547"/>
      <c r="Q26" s="547"/>
      <c r="R26" s="575"/>
      <c r="S26" s="566"/>
      <c r="T26" s="565"/>
      <c r="U26" s="553"/>
      <c r="V26" s="562"/>
      <c r="W26" s="1207"/>
      <c r="X26" s="503"/>
      <c r="Y26" s="503"/>
      <c r="Z26" s="503"/>
      <c r="AA26" s="503"/>
      <c r="AB26" s="503"/>
      <c r="AC26" s="503"/>
      <c r="AD26" s="503"/>
      <c r="AE26" s="503"/>
      <c r="AF26" s="503"/>
      <c r="AG26" s="503"/>
      <c r="AH26" s="503"/>
    </row>
    <row r="27" spans="1:35" s="477" customFormat="1" ht="15" customHeight="1">
      <c r="A27" s="1234"/>
      <c r="B27" s="1234"/>
      <c r="C27" s="1234"/>
      <c r="D27" s="1234"/>
      <c r="E27" s="1234"/>
      <c r="F27" s="962"/>
      <c r="G27" s="962"/>
      <c r="H27" s="960"/>
      <c r="I27" s="1234"/>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4"/>
      <c r="B28" s="1234"/>
      <c r="C28" s="1234"/>
      <c r="D28" s="1234"/>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4"/>
      <c r="B29" s="1234"/>
      <c r="C29" s="1234"/>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4"/>
      <c r="B30" s="1234"/>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4"/>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8" t="s">
        <v>661</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8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xr:uid="{00000000-0002-0000-1800-000002000000}">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8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800-000005000000}"/>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800-000006000000}"/>
    <dataValidation type="list" allowBlank="1" showInputMessage="1" showErrorMessage="1" errorTitle="Ошибка" error="Выберите значение из списка" prompt="Выберите значение из списка" sqref="O23:V23" xr:uid="{00000000-0002-0000-18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20.12.2021</v>
      </c>
      <c r="I7" s="196" t="s">
        <v>493</v>
      </c>
      <c r="J7" s="334"/>
      <c r="K7" s="214"/>
      <c r="L7" s="214"/>
      <c r="M7" s="214"/>
      <c r="N7" s="214"/>
      <c r="O7" s="214"/>
      <c r="P7" s="214"/>
      <c r="Q7" s="214"/>
      <c r="R7" s="214"/>
      <c r="S7" s="214"/>
      <c r="T7" s="214"/>
    </row>
    <row r="8" spans="1:20" s="190" customFormat="1" ht="45">
      <c r="A8" s="1203">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3"/>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str">
        <f>"4."&amp;mergeValue(A11) &amp;"."&amp;mergeValue(B11)</f>
        <v>4.1.1</v>
      </c>
      <c r="G11" s="324" t="s">
        <v>593</v>
      </c>
      <c r="H11" s="317" t="str">
        <f>IF(region_name="","",region_name)</f>
        <v>Нижегородская область</v>
      </c>
      <c r="I11" s="196" t="s">
        <v>499</v>
      </c>
      <c r="J11" s="334"/>
      <c r="K11" s="214"/>
      <c r="L11" s="214"/>
      <c r="M11" s="214"/>
      <c r="N11" s="214"/>
      <c r="O11" s="214"/>
      <c r="P11" s="214"/>
      <c r="Q11" s="214"/>
      <c r="R11" s="214"/>
      <c r="S11" s="214"/>
      <c r="T11" s="214"/>
    </row>
    <row r="12" spans="1:20" s="190" customFormat="1" ht="22.5">
      <c r="A12" s="1203"/>
      <c r="B12" s="1203"/>
      <c r="C12" s="120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str">
        <f>"4."&amp;mergeValue(A13) &amp;"."&amp;mergeValue(B13)&amp;"."&amp;mergeValue(C13)&amp;"."&amp;mergeValue(D13)</f>
        <v>4.1.1.1.1</v>
      </c>
      <c r="G13" s="420" t="s">
        <v>498</v>
      </c>
      <c r="H13" s="317"/>
      <c r="I13" s="1204" t="s">
        <v>592</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594</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900-000000000000}">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1" t="s">
        <v>667</v>
      </c>
      <c r="M5" s="1231"/>
      <c r="N5" s="1231"/>
      <c r="O5" s="1231"/>
      <c r="P5" s="1231"/>
      <c r="Q5" s="1231"/>
      <c r="R5" s="1231"/>
      <c r="S5" s="1231"/>
      <c r="T5" s="1231"/>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РСТ Нижегородской области</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597</v>
      </c>
      <c r="N8" s="668"/>
      <c r="O8" s="1249" t="str">
        <f>IF(datePr_ch="",IF(datePr="","",datePr),datePr_ch)</f>
        <v>25.11.2021</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596</v>
      </c>
      <c r="N9" s="668"/>
      <c r="O9" s="1249" t="str">
        <f>IF(numberPr_ch="",IF(numberPr="","",numberPr),numberPr_ch)</f>
        <v>48/26</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https://rstno.government-nnov.ru/documents/other/14912/</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8"/>
      <c r="P12" s="1248"/>
      <c r="Q12" s="1248"/>
      <c r="R12" s="1248"/>
      <c r="S12" s="1248"/>
      <c r="T12" s="1248"/>
      <c r="U12" s="1248"/>
      <c r="V12" s="1248"/>
      <c r="W12" s="1248"/>
      <c r="X12" s="1248"/>
      <c r="Y12" s="1248"/>
      <c r="Z12" s="1248"/>
    </row>
    <row r="13" spans="1:33" ht="14.25" customHeight="1">
      <c r="J13" s="483"/>
      <c r="K13" s="483"/>
      <c r="L13" s="1215" t="s">
        <v>454</v>
      </c>
      <c r="M13" s="1215"/>
      <c r="N13" s="1215"/>
      <c r="O13" s="1215"/>
      <c r="P13" s="1215"/>
      <c r="Q13" s="1215"/>
      <c r="R13" s="1215"/>
      <c r="S13" s="1215"/>
      <c r="T13" s="1215"/>
      <c r="U13" s="1215"/>
      <c r="V13" s="1215"/>
      <c r="W13" s="1215"/>
      <c r="X13" s="1215"/>
      <c r="Y13" s="1215"/>
      <c r="Z13" s="1215"/>
      <c r="AA13" s="1215"/>
      <c r="AB13" s="1153" t="s">
        <v>455</v>
      </c>
    </row>
    <row r="14" spans="1:33" ht="14.25" customHeight="1">
      <c r="J14" s="483"/>
      <c r="K14" s="483"/>
      <c r="L14" s="1215" t="s">
        <v>92</v>
      </c>
      <c r="M14" s="1215" t="s">
        <v>640</v>
      </c>
      <c r="N14" s="580"/>
      <c r="O14" s="1153" t="s">
        <v>642</v>
      </c>
      <c r="P14" s="1153"/>
      <c r="Q14" s="1153"/>
      <c r="R14" s="1153"/>
      <c r="S14" s="1153"/>
      <c r="T14" s="1153"/>
      <c r="U14" s="1153"/>
      <c r="V14" s="1153"/>
      <c r="W14" s="1153"/>
      <c r="X14" s="1153"/>
      <c r="Y14" s="1153"/>
      <c r="Z14" s="1215" t="s">
        <v>341</v>
      </c>
      <c r="AA14" s="1247" t="s">
        <v>275</v>
      </c>
      <c r="AB14" s="1153"/>
    </row>
    <row r="15" spans="1:33" s="525" customFormat="1" ht="14.25" customHeight="1">
      <c r="A15" s="587"/>
      <c r="B15" s="587"/>
      <c r="C15" s="587"/>
      <c r="D15" s="587"/>
      <c r="E15" s="587"/>
      <c r="F15" s="587"/>
      <c r="G15" s="593"/>
      <c r="H15" s="593"/>
      <c r="I15" s="533"/>
      <c r="J15" s="531"/>
      <c r="K15" s="531"/>
      <c r="L15" s="1215"/>
      <c r="M15" s="1215"/>
      <c r="N15" s="580"/>
      <c r="O15" s="1259" t="s">
        <v>668</v>
      </c>
      <c r="P15" s="1259" t="s">
        <v>621</v>
      </c>
      <c r="Q15" s="1259" t="s">
        <v>622</v>
      </c>
      <c r="R15" s="1259" t="s">
        <v>271</v>
      </c>
      <c r="S15" s="1259"/>
      <c r="T15" s="1259" t="s">
        <v>271</v>
      </c>
      <c r="U15" s="1259"/>
      <c r="V15" s="654"/>
      <c r="W15" s="1258" t="s">
        <v>655</v>
      </c>
      <c r="X15" s="1258"/>
      <c r="Y15" s="1258"/>
      <c r="Z15" s="1215"/>
      <c r="AA15" s="1247"/>
      <c r="AB15" s="1153"/>
      <c r="AC15" s="587"/>
      <c r="AD15" s="587"/>
      <c r="AE15" s="587"/>
      <c r="AF15" s="587"/>
      <c r="AG15" s="587"/>
    </row>
    <row r="16" spans="1:33" ht="56.25" customHeight="1">
      <c r="J16" s="483"/>
      <c r="K16" s="483"/>
      <c r="L16" s="1215"/>
      <c r="M16" s="1215"/>
      <c r="N16" s="580"/>
      <c r="O16" s="1259"/>
      <c r="P16" s="1259"/>
      <c r="Q16" s="1259"/>
      <c r="R16" s="537" t="s">
        <v>623</v>
      </c>
      <c r="S16" s="537" t="s">
        <v>624</v>
      </c>
      <c r="T16" s="537" t="s">
        <v>625</v>
      </c>
      <c r="U16" s="537" t="s">
        <v>626</v>
      </c>
      <c r="V16" s="537"/>
      <c r="W16" s="538" t="s">
        <v>274</v>
      </c>
      <c r="X16" s="1260" t="s">
        <v>273</v>
      </c>
      <c r="Y16" s="1260"/>
      <c r="Z16" s="1215"/>
      <c r="AA16" s="1247"/>
      <c r="AB16" s="1153"/>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3">
        <f ca="1">OFFSET(X17,0,-1)+1</f>
        <v>11</v>
      </c>
      <c r="Y17" s="1233"/>
      <c r="Z17" s="489">
        <f ca="1">OFFSET(Z17,0,-2)+1</f>
        <v>12</v>
      </c>
      <c r="AB17" s="489">
        <f ca="1">OFFSET(AB17,0,-2)+1</f>
        <v>13</v>
      </c>
    </row>
    <row r="18" spans="1:33" ht="22.5">
      <c r="A18" s="1234">
        <v>1</v>
      </c>
      <c r="B18" s="1055"/>
      <c r="C18" s="1055"/>
      <c r="D18" s="1055"/>
      <c r="E18" s="1056"/>
      <c r="F18" s="1057"/>
      <c r="G18" s="1055"/>
      <c r="H18" s="1055"/>
      <c r="I18" s="1043"/>
      <c r="J18" s="1048"/>
      <c r="K18" s="1048"/>
      <c r="L18" s="595">
        <f>mergeValue(A18)</f>
        <v>1</v>
      </c>
      <c r="M18" s="643" t="s">
        <v>20</v>
      </c>
      <c r="N18" s="582"/>
      <c r="O18" s="1246"/>
      <c r="P18" s="1246"/>
      <c r="Q18" s="1246"/>
      <c r="R18" s="1246"/>
      <c r="S18" s="1246"/>
      <c r="T18" s="1246"/>
      <c r="U18" s="1246"/>
      <c r="V18" s="1246"/>
      <c r="W18" s="1246"/>
      <c r="X18" s="1246"/>
      <c r="Y18" s="1246"/>
      <c r="Z18" s="1246"/>
      <c r="AA18" s="1246"/>
      <c r="AB18" s="632" t="s">
        <v>476</v>
      </c>
    </row>
    <row r="19" spans="1:33" ht="22.5">
      <c r="A19" s="1234"/>
      <c r="B19" s="1234">
        <v>1</v>
      </c>
      <c r="C19" s="1055"/>
      <c r="D19" s="1055"/>
      <c r="E19" s="1057"/>
      <c r="F19" s="1057"/>
      <c r="G19" s="1055"/>
      <c r="H19" s="1055"/>
      <c r="I19" s="1050"/>
      <c r="J19" s="1045"/>
      <c r="K19" s="1044"/>
      <c r="L19" s="595" t="str">
        <f>mergeValue(A19) &amp;"."&amp; mergeValue(B19)</f>
        <v>1.1</v>
      </c>
      <c r="M19" s="548" t="s">
        <v>16</v>
      </c>
      <c r="N19" s="582"/>
      <c r="O19" s="1246"/>
      <c r="P19" s="1246"/>
      <c r="Q19" s="1246"/>
      <c r="R19" s="1246"/>
      <c r="S19" s="1246"/>
      <c r="T19" s="1246"/>
      <c r="U19" s="1246"/>
      <c r="V19" s="1246"/>
      <c r="W19" s="1246"/>
      <c r="X19" s="1246"/>
      <c r="Y19" s="1246"/>
      <c r="Z19" s="1246"/>
      <c r="AA19" s="1246"/>
      <c r="AB19" s="632" t="s">
        <v>477</v>
      </c>
    </row>
    <row r="20" spans="1:33" ht="22.5">
      <c r="A20" s="1234"/>
      <c r="B20" s="1234"/>
      <c r="C20" s="1234">
        <v>1</v>
      </c>
      <c r="D20" s="1055"/>
      <c r="E20" s="1057"/>
      <c r="F20" s="1057"/>
      <c r="G20" s="1055"/>
      <c r="H20" s="1055"/>
      <c r="I20" s="1050"/>
      <c r="J20" s="1045"/>
      <c r="K20" s="1044"/>
      <c r="L20" s="595" t="str">
        <f>mergeValue(A20) &amp;"."&amp; mergeValue(B20)&amp;"."&amp; mergeValue(C20)</f>
        <v>1.1.1</v>
      </c>
      <c r="M20" s="549" t="s">
        <v>7</v>
      </c>
      <c r="N20" s="582"/>
      <c r="O20" s="1246"/>
      <c r="P20" s="1246"/>
      <c r="Q20" s="1246"/>
      <c r="R20" s="1246"/>
      <c r="S20" s="1246"/>
      <c r="T20" s="1246"/>
      <c r="U20" s="1246"/>
      <c r="V20" s="1246"/>
      <c r="W20" s="1246"/>
      <c r="X20" s="1246"/>
      <c r="Y20" s="1246"/>
      <c r="Z20" s="1246"/>
      <c r="AA20" s="1246"/>
      <c r="AB20" s="632" t="s">
        <v>634</v>
      </c>
    </row>
    <row r="21" spans="1:33" ht="22.5">
      <c r="A21" s="1234"/>
      <c r="B21" s="1234"/>
      <c r="C21" s="1234"/>
      <c r="D21" s="1234">
        <v>1</v>
      </c>
      <c r="E21" s="1057"/>
      <c r="F21" s="1057"/>
      <c r="G21" s="1055"/>
      <c r="H21" s="1055"/>
      <c r="I21" s="1050"/>
      <c r="J21" s="1045"/>
      <c r="K21" s="1044"/>
      <c r="L21" s="595" t="str">
        <f>mergeValue(A21) &amp;"."&amp; mergeValue(B21)&amp;"."&amp; mergeValue(C21)&amp;"."&amp; mergeValue(D21)</f>
        <v>1.1.1.1</v>
      </c>
      <c r="M21" s="550" t="s">
        <v>22</v>
      </c>
      <c r="N21" s="582"/>
      <c r="O21" s="1246"/>
      <c r="P21" s="1246"/>
      <c r="Q21" s="1246"/>
      <c r="R21" s="1246"/>
      <c r="S21" s="1246"/>
      <c r="T21" s="1246"/>
      <c r="U21" s="1246"/>
      <c r="V21" s="1246"/>
      <c r="W21" s="1246"/>
      <c r="X21" s="1246"/>
      <c r="Y21" s="1246"/>
      <c r="Z21" s="1246"/>
      <c r="AA21" s="1246"/>
      <c r="AB21" s="632" t="s">
        <v>635</v>
      </c>
    </row>
    <row r="22" spans="1:33" ht="0.2" customHeight="1">
      <c r="A22" s="1234"/>
      <c r="B22" s="1234"/>
      <c r="C22" s="1234"/>
      <c r="D22" s="1234"/>
      <c r="E22" s="1234">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4"/>
      <c r="B23" s="1234"/>
      <c r="C23" s="1234"/>
      <c r="D23" s="1234"/>
      <c r="E23" s="1234"/>
      <c r="F23" s="1234">
        <v>1</v>
      </c>
      <c r="G23" s="1055"/>
      <c r="H23" s="1055"/>
      <c r="I23" s="1256"/>
      <c r="J23" s="1045"/>
      <c r="K23" s="1044"/>
      <c r="L23" s="595" t="str">
        <f>mergeValue(A23) &amp;"."&amp; mergeValue(B23)&amp;"."&amp; mergeValue(C23)&amp;"."&amp; mergeValue(D23)&amp;"."&amp; mergeValue(F23)</f>
        <v>1.1.1.1.1</v>
      </c>
      <c r="M23" s="557" t="s">
        <v>10</v>
      </c>
      <c r="N23" s="583"/>
      <c r="O23" s="1237"/>
      <c r="P23" s="1238"/>
      <c r="Q23" s="1238"/>
      <c r="R23" s="1238"/>
      <c r="S23" s="1238"/>
      <c r="T23" s="1238"/>
      <c r="U23" s="1238"/>
      <c r="V23" s="1238"/>
      <c r="W23" s="1238"/>
      <c r="X23" s="1238"/>
      <c r="Y23" s="1238"/>
      <c r="Z23" s="1238"/>
      <c r="AA23" s="1239"/>
      <c r="AB23" s="632" t="s">
        <v>636</v>
      </c>
      <c r="AD23" s="506" t="str">
        <f>strCheckUnique(AE23:AE28)</f>
        <v/>
      </c>
      <c r="AF23" s="506"/>
    </row>
    <row r="24" spans="1:33" ht="135">
      <c r="A24" s="1234"/>
      <c r="B24" s="1234"/>
      <c r="C24" s="1234"/>
      <c r="D24" s="1234"/>
      <c r="E24" s="1234"/>
      <c r="F24" s="1234"/>
      <c r="G24" s="1234">
        <v>1</v>
      </c>
      <c r="H24" s="1055"/>
      <c r="I24" s="1256"/>
      <c r="J24" s="1257"/>
      <c r="K24" s="1051"/>
      <c r="L24" s="595" t="str">
        <f>mergeValue(A24) &amp;"."&amp; mergeValue(B24)&amp;"."&amp; mergeValue(C24)&amp;"."&amp; mergeValue(D24)&amp;"."&amp; mergeValue(F24)&amp;"."&amp; mergeValue(G24)</f>
        <v>1.1.1.1.1.1</v>
      </c>
      <c r="M24" s="1071" t="s">
        <v>651</v>
      </c>
      <c r="N24" s="648"/>
      <c r="O24" s="564"/>
      <c r="P24" s="564"/>
      <c r="Q24" s="564"/>
      <c r="R24" s="495"/>
      <c r="S24" s="1097"/>
      <c r="T24" s="495"/>
      <c r="U24" s="1097"/>
      <c r="V24" s="586" t="str">
        <f>W24 &amp; "-" &amp; Y24</f>
        <v>-</v>
      </c>
      <c r="W24" s="1244"/>
      <c r="X24" s="1230" t="s">
        <v>84</v>
      </c>
      <c r="Y24" s="1244"/>
      <c r="Z24" s="1230" t="s">
        <v>85</v>
      </c>
      <c r="AA24" s="539"/>
      <c r="AB24" s="632" t="s">
        <v>669</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4"/>
      <c r="B25" s="1234"/>
      <c r="C25" s="1234"/>
      <c r="D25" s="1234"/>
      <c r="E25" s="1234"/>
      <c r="F25" s="1234"/>
      <c r="G25" s="1234"/>
      <c r="H25" s="1055">
        <v>1</v>
      </c>
      <c r="I25" s="1256"/>
      <c r="J25" s="1257"/>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4"/>
      <c r="X25" s="1230"/>
      <c r="Y25" s="1244"/>
      <c r="Z25" s="1230"/>
      <c r="AA25" s="672"/>
      <c r="AB25" s="1205" t="s">
        <v>670</v>
      </c>
      <c r="AC25" s="502" t="str">
        <f>strCheckDate(O25:AA25)</f>
        <v/>
      </c>
      <c r="AF25" s="506"/>
    </row>
    <row r="26" spans="1:33" ht="14.25" hidden="1" customHeight="1">
      <c r="A26" s="1234"/>
      <c r="B26" s="1234"/>
      <c r="C26" s="1234"/>
      <c r="D26" s="1234"/>
      <c r="E26" s="1234"/>
      <c r="F26" s="1234"/>
      <c r="G26" s="1234"/>
      <c r="H26" s="1055"/>
      <c r="I26" s="1256"/>
      <c r="J26" s="1257"/>
      <c r="K26" s="1051"/>
      <c r="L26" s="602"/>
      <c r="M26" s="648"/>
      <c r="N26" s="648"/>
      <c r="O26" s="564"/>
      <c r="P26" s="495"/>
      <c r="Q26" s="495"/>
      <c r="R26" s="495"/>
      <c r="S26" s="495"/>
      <c r="T26" s="495"/>
      <c r="U26" s="561"/>
      <c r="V26" s="586"/>
      <c r="W26" s="1229"/>
      <c r="X26" s="1230"/>
      <c r="Y26" s="1229"/>
      <c r="Z26" s="1230"/>
      <c r="AA26" s="539"/>
      <c r="AB26" s="1206"/>
      <c r="AF26" s="506">
        <f ca="1">OFFSET(AF26,-1,0)</f>
        <v>0</v>
      </c>
    </row>
    <row r="27" spans="1:33" s="477" customFormat="1" ht="15" customHeight="1">
      <c r="A27" s="1234"/>
      <c r="B27" s="1234"/>
      <c r="C27" s="1234"/>
      <c r="D27" s="1234"/>
      <c r="E27" s="1234"/>
      <c r="F27" s="1234"/>
      <c r="G27" s="1234"/>
      <c r="H27" s="1055"/>
      <c r="I27" s="1256"/>
      <c r="J27" s="1257"/>
      <c r="K27" s="1052"/>
      <c r="L27" s="540"/>
      <c r="M27" s="559" t="s">
        <v>41</v>
      </c>
      <c r="N27" s="553"/>
      <c r="O27" s="547"/>
      <c r="P27" s="547"/>
      <c r="Q27" s="547"/>
      <c r="R27" s="547"/>
      <c r="S27" s="547"/>
      <c r="T27" s="547"/>
      <c r="U27" s="547"/>
      <c r="V27" s="547"/>
      <c r="W27" s="565"/>
      <c r="X27" s="566"/>
      <c r="Y27" s="565"/>
      <c r="Z27" s="553"/>
      <c r="AA27" s="562"/>
      <c r="AB27" s="1207"/>
      <c r="AC27" s="503"/>
      <c r="AD27" s="503"/>
      <c r="AE27" s="503"/>
      <c r="AF27" s="503"/>
      <c r="AG27" s="503"/>
    </row>
    <row r="28" spans="1:33" s="477" customFormat="1" ht="15" customHeight="1">
      <c r="A28" s="1234"/>
      <c r="B28" s="1234"/>
      <c r="C28" s="1234"/>
      <c r="D28" s="1234"/>
      <c r="E28" s="1234"/>
      <c r="F28" s="1234"/>
      <c r="G28" s="1055"/>
      <c r="H28" s="1055"/>
      <c r="I28" s="1256"/>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4"/>
      <c r="B29" s="1234"/>
      <c r="C29" s="1234"/>
      <c r="D29" s="1234"/>
      <c r="E29" s="1234"/>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4"/>
      <c r="B30" s="1234"/>
      <c r="C30" s="1234"/>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4"/>
      <c r="B31" s="1234"/>
      <c r="C31" s="1234"/>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4"/>
      <c r="B32" s="1234"/>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4"/>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8" t="s">
        <v>673</v>
      </c>
      <c r="N36" s="1198"/>
      <c r="O36" s="1198"/>
      <c r="P36" s="1198"/>
      <c r="Q36" s="1198"/>
      <c r="R36" s="1198"/>
      <c r="S36" s="1198"/>
      <c r="T36" s="1198"/>
      <c r="U36" s="1198"/>
      <c r="V36" s="1198"/>
      <c r="W36" s="1198"/>
    </row>
  </sheetData>
  <sheetProtection password="FA9C" sheet="1" objects="1" scenarios="1" formatColumns="0" formatRows="0"/>
  <dataConsolidate leftLabels="1"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A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A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A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A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A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xr:uid="{00000000-0002-0000-1A00-000005000000}"/>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xr:uid="{00000000-0002-0000-1A00-000006000000}"/>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xr:uid="{00000000-0002-0000-1A00-000007000000}"/>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xr:uid="{00000000-0002-0000-1A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A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20.12.2021</v>
      </c>
      <c r="I7" s="196" t="s">
        <v>493</v>
      </c>
      <c r="J7" s="334"/>
      <c r="K7" s="214"/>
      <c r="L7" s="214"/>
      <c r="M7" s="214"/>
      <c r="N7" s="214"/>
      <c r="O7" s="214"/>
      <c r="P7" s="214"/>
      <c r="Q7" s="214"/>
      <c r="R7" s="214"/>
      <c r="S7" s="214"/>
      <c r="T7" s="214"/>
    </row>
    <row r="8" spans="1:20" s="190" customFormat="1" ht="45">
      <c r="A8" s="1203">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3"/>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str">
        <f>"4."&amp;mergeValue(A11) &amp;"."&amp;mergeValue(B11)</f>
        <v>4.1.1</v>
      </c>
      <c r="G11" s="324" t="s">
        <v>593</v>
      </c>
      <c r="H11" s="317" t="str">
        <f>IF(region_name="","",region_name)</f>
        <v>Нижегородская область</v>
      </c>
      <c r="I11" s="196" t="s">
        <v>499</v>
      </c>
      <c r="J11" s="334"/>
      <c r="K11" s="214"/>
      <c r="L11" s="214"/>
      <c r="M11" s="214"/>
      <c r="N11" s="214"/>
      <c r="O11" s="214"/>
      <c r="P11" s="214"/>
      <c r="Q11" s="214"/>
      <c r="R11" s="214"/>
      <c r="S11" s="214"/>
      <c r="T11" s="214"/>
    </row>
    <row r="12" spans="1:20" s="190" customFormat="1" ht="22.5">
      <c r="A12" s="1203"/>
      <c r="B12" s="1203"/>
      <c r="C12" s="120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str">
        <f>"4."&amp;mergeValue(A13) &amp;"."&amp;mergeValue(B13)&amp;"."&amp;mergeValue(C13)&amp;"."&amp;mergeValue(D13)</f>
        <v>4.1.1.1.1</v>
      </c>
      <c r="G13" s="420" t="s">
        <v>498</v>
      </c>
      <c r="H13" s="317"/>
      <c r="I13" s="1204" t="s">
        <v>592</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338"/>
      <c r="G15" s="149" t="s">
        <v>403</v>
      </c>
      <c r="H15" s="339"/>
      <c r="I15" s="340"/>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8" t="s">
        <v>594</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B00-000000000000}">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1" t="s">
        <v>675</v>
      </c>
      <c r="M5" s="1231"/>
      <c r="N5" s="1231"/>
      <c r="O5" s="1231"/>
      <c r="P5" s="1231"/>
      <c r="Q5" s="1231"/>
      <c r="R5" s="1231"/>
      <c r="S5" s="1231"/>
      <c r="T5" s="1231"/>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8" t="str">
        <f>IF(NameOrPr_ch="",IF(NameOrPr="","",NameOrPr),NameOrPr_ch)</f>
        <v>РСТ Нижегородской области</v>
      </c>
      <c r="O7" s="1208"/>
      <c r="P7" s="1208"/>
      <c r="Q7" s="1208"/>
      <c r="R7" s="1208"/>
      <c r="S7" s="1208"/>
      <c r="T7" s="1208"/>
      <c r="U7" s="671"/>
      <c r="AH7" s="587"/>
      <c r="AI7" s="587"/>
      <c r="AJ7" s="587"/>
      <c r="AK7" s="587"/>
    </row>
    <row r="8" spans="1:37" s="493" customFormat="1" ht="18.75">
      <c r="A8" s="507"/>
      <c r="B8" s="507"/>
      <c r="C8" s="507"/>
      <c r="D8" s="507"/>
      <c r="E8" s="507"/>
      <c r="F8" s="507"/>
      <c r="G8" s="507"/>
      <c r="H8" s="507"/>
      <c r="L8" s="501"/>
      <c r="M8" s="674" t="s">
        <v>597</v>
      </c>
      <c r="N8" s="1208" t="str">
        <f>IF(datePr_ch="",IF(datePr="","",datePr),datePr_ch)</f>
        <v>25.11.2021</v>
      </c>
      <c r="O8" s="1208"/>
      <c r="P8" s="1208"/>
      <c r="Q8" s="1208"/>
      <c r="R8" s="1208"/>
      <c r="S8" s="1208"/>
      <c r="T8" s="1208"/>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596</v>
      </c>
      <c r="N9" s="1208" t="str">
        <f>IF(numberPr_ch="",IF(numberPr="","",numberPr),numberPr_ch)</f>
        <v>48/26</v>
      </c>
      <c r="O9" s="1208"/>
      <c r="P9" s="1208"/>
      <c r="Q9" s="1208"/>
      <c r="R9" s="1208"/>
      <c r="S9" s="1208"/>
      <c r="T9" s="1208"/>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8" t="str">
        <f>IF(IstPub_ch="",IF(IstPub="","",IstPub),IstPub_ch)</f>
        <v>https://rstno.government-nnov.ru/documents/other/14912/</v>
      </c>
      <c r="O10" s="1208"/>
      <c r="P10" s="1208"/>
      <c r="Q10" s="1208"/>
      <c r="R10" s="1208"/>
      <c r="S10" s="1208"/>
      <c r="T10" s="1208"/>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722</v>
      </c>
      <c r="AA11" s="773" t="s">
        <v>723</v>
      </c>
      <c r="AH11" s="775"/>
      <c r="AI11" s="775"/>
      <c r="AJ11" s="775"/>
      <c r="AK11" s="775"/>
    </row>
    <row r="12" spans="1:37" s="493" customFormat="1" ht="11.25" hidden="1">
      <c r="A12" s="507"/>
      <c r="B12" s="507"/>
      <c r="C12" s="507"/>
      <c r="D12" s="507"/>
      <c r="E12" s="507"/>
      <c r="F12" s="507"/>
      <c r="G12" s="507"/>
      <c r="H12" s="507"/>
      <c r="L12" s="1232"/>
      <c r="M12" s="1232"/>
      <c r="N12" s="568"/>
      <c r="O12" s="1255"/>
      <c r="P12" s="1255"/>
      <c r="Q12" s="1255"/>
      <c r="R12" s="1255"/>
      <c r="S12" s="1255"/>
      <c r="T12" s="1255"/>
      <c r="U12" s="488"/>
      <c r="AE12" s="505" t="s">
        <v>373</v>
      </c>
      <c r="AH12" s="507"/>
      <c r="AI12" s="507"/>
      <c r="AJ12" s="507"/>
      <c r="AK12" s="507"/>
    </row>
    <row r="13" spans="1:37">
      <c r="J13" s="483"/>
      <c r="K13" s="483"/>
      <c r="L13" s="479"/>
      <c r="M13" s="479"/>
      <c r="N13" s="479"/>
      <c r="O13" s="1248"/>
      <c r="P13" s="1248"/>
      <c r="Q13" s="1248"/>
      <c r="R13" s="1248"/>
      <c r="S13" s="1248"/>
      <c r="T13" s="1248"/>
      <c r="U13" s="601"/>
      <c r="Z13" s="1248"/>
      <c r="AA13" s="1248"/>
      <c r="AB13" s="1248"/>
      <c r="AC13" s="1248"/>
      <c r="AD13" s="1248"/>
      <c r="AE13" s="1248"/>
    </row>
    <row r="14" spans="1:37">
      <c r="J14" s="483"/>
      <c r="K14" s="483"/>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3"/>
      <c r="K15" s="483"/>
      <c r="L15" s="1215" t="s">
        <v>92</v>
      </c>
      <c r="M15" s="1215" t="s">
        <v>677</v>
      </c>
      <c r="N15" s="1269" t="s">
        <v>629</v>
      </c>
      <c r="O15" s="1269"/>
      <c r="P15" s="1269"/>
      <c r="Q15" s="1269"/>
      <c r="R15" s="1269" t="s">
        <v>630</v>
      </c>
      <c r="S15" s="1269"/>
      <c r="T15" s="1269"/>
      <c r="U15" s="1269"/>
      <c r="V15" s="1269" t="s">
        <v>631</v>
      </c>
      <c r="W15" s="1269"/>
      <c r="X15" s="1269"/>
      <c r="Y15" s="1269"/>
      <c r="Z15" s="1215" t="s">
        <v>642</v>
      </c>
      <c r="AA15" s="1215"/>
      <c r="AB15" s="1215"/>
      <c r="AC15" s="1215"/>
      <c r="AD15" s="1215"/>
      <c r="AE15" s="1215" t="s">
        <v>341</v>
      </c>
      <c r="AF15" s="1247" t="s">
        <v>275</v>
      </c>
      <c r="AG15" s="1153"/>
    </row>
    <row r="16" spans="1:37" s="525" customFormat="1" ht="27.75" customHeight="1">
      <c r="A16" s="587"/>
      <c r="B16" s="587"/>
      <c r="C16" s="587"/>
      <c r="D16" s="587"/>
      <c r="E16" s="587"/>
      <c r="F16" s="587"/>
      <c r="G16" s="593"/>
      <c r="H16" s="593"/>
      <c r="I16" s="533"/>
      <c r="J16" s="531"/>
      <c r="K16" s="531"/>
      <c r="L16" s="1215"/>
      <c r="M16" s="1215"/>
      <c r="N16" s="1269"/>
      <c r="O16" s="1269"/>
      <c r="P16" s="1269"/>
      <c r="Q16" s="1269"/>
      <c r="R16" s="1269"/>
      <c r="S16" s="1269"/>
      <c r="T16" s="1269"/>
      <c r="U16" s="1269"/>
      <c r="V16" s="1269"/>
      <c r="W16" s="1269"/>
      <c r="X16" s="1269"/>
      <c r="Y16" s="1269"/>
      <c r="Z16" s="1153" t="s">
        <v>680</v>
      </c>
      <c r="AA16" s="1153"/>
      <c r="AB16" s="1153" t="s">
        <v>655</v>
      </c>
      <c r="AC16" s="1153"/>
      <c r="AD16" s="1153"/>
      <c r="AE16" s="1215"/>
      <c r="AF16" s="1247"/>
      <c r="AG16" s="1153"/>
      <c r="AH16" s="587"/>
      <c r="AI16" s="587"/>
      <c r="AJ16" s="587"/>
      <c r="AK16" s="587"/>
    </row>
    <row r="17" spans="1:37" ht="14.25" customHeight="1">
      <c r="J17" s="483"/>
      <c r="K17" s="483"/>
      <c r="L17" s="1215"/>
      <c r="M17" s="1215"/>
      <c r="N17" s="1269"/>
      <c r="O17" s="1269"/>
      <c r="P17" s="1269"/>
      <c r="Q17" s="1269"/>
      <c r="R17" s="1269"/>
      <c r="S17" s="1269"/>
      <c r="T17" s="1269"/>
      <c r="U17" s="1269"/>
      <c r="V17" s="1269"/>
      <c r="W17" s="1269"/>
      <c r="X17" s="1269"/>
      <c r="Y17" s="1269"/>
      <c r="Z17" s="536" t="s">
        <v>678</v>
      </c>
      <c r="AA17" s="536" t="s">
        <v>679</v>
      </c>
      <c r="AB17" s="538" t="s">
        <v>274</v>
      </c>
      <c r="AC17" s="1260" t="s">
        <v>273</v>
      </c>
      <c r="AD17" s="1260"/>
      <c r="AE17" s="1215"/>
      <c r="AF17" s="1247"/>
      <c r="AG17" s="1153"/>
    </row>
    <row r="18" spans="1:37">
      <c r="J18" s="483"/>
      <c r="K18" s="491">
        <v>1</v>
      </c>
      <c r="L18" s="480" t="s">
        <v>93</v>
      </c>
      <c r="M18" s="480" t="s">
        <v>49</v>
      </c>
      <c r="N18" s="1270">
        <f ca="1">OFFSET(N18,0,-1)+1</f>
        <v>3</v>
      </c>
      <c r="O18" s="1270"/>
      <c r="P18" s="1270"/>
      <c r="Q18" s="1270"/>
      <c r="R18" s="1270">
        <f ca="1">OFFSET(N18,0,0)+1</f>
        <v>4</v>
      </c>
      <c r="S18" s="1270"/>
      <c r="T18" s="1270"/>
      <c r="U18" s="1270"/>
      <c r="V18" s="676"/>
      <c r="W18" s="676"/>
      <c r="X18" s="676"/>
      <c r="Y18" s="677">
        <f ca="1">OFFSET(R18,0,0)+1</f>
        <v>5</v>
      </c>
      <c r="Z18" s="489">
        <f ca="1">OFFSET(Z18,0,-1)+1</f>
        <v>6</v>
      </c>
      <c r="AA18" s="489">
        <f ca="1">OFFSET(AA18,0,-1)+1</f>
        <v>7</v>
      </c>
      <c r="AB18" s="489">
        <f ca="1">OFFSET(AB18,0,-1)+1</f>
        <v>8</v>
      </c>
      <c r="AC18" s="1270">
        <f ca="1">OFFSET(AC18,0,-1)+1</f>
        <v>9</v>
      </c>
      <c r="AD18" s="1270"/>
      <c r="AE18" s="489">
        <f ca="1">OFFSET(AE18,0,-2)+1</f>
        <v>10</v>
      </c>
      <c r="AF18" s="525"/>
      <c r="AG18" s="489">
        <f ca="1">OFFSET(AG18,0,-2)+1</f>
        <v>11</v>
      </c>
    </row>
    <row r="19" spans="1:37" ht="22.5">
      <c r="A19" s="1234">
        <v>1</v>
      </c>
      <c r="B19" s="1017"/>
      <c r="C19" s="1017"/>
      <c r="D19" s="1017"/>
      <c r="E19" s="1017"/>
      <c r="F19" s="1010"/>
      <c r="G19" s="1016"/>
      <c r="H19" s="1016"/>
      <c r="I19" s="998"/>
      <c r="J19" s="997"/>
      <c r="K19" s="997"/>
      <c r="L19" s="595">
        <f>mergeValue(A19)</f>
        <v>1</v>
      </c>
      <c r="M19" s="643" t="s">
        <v>20</v>
      </c>
      <c r="N19" s="1271"/>
      <c r="O19" s="1271"/>
      <c r="P19" s="1271"/>
      <c r="Q19" s="1271"/>
      <c r="R19" s="1271"/>
      <c r="S19" s="1271"/>
      <c r="T19" s="1271"/>
      <c r="U19" s="1271"/>
      <c r="V19" s="1271"/>
      <c r="W19" s="1271"/>
      <c r="X19" s="1271"/>
      <c r="Y19" s="1271"/>
      <c r="Z19" s="1271"/>
      <c r="AA19" s="1271"/>
      <c r="AB19" s="1271"/>
      <c r="AC19" s="1271"/>
      <c r="AD19" s="1271"/>
      <c r="AE19" s="1271"/>
      <c r="AF19" s="1271"/>
      <c r="AG19" s="583" t="s">
        <v>476</v>
      </c>
    </row>
    <row r="20" spans="1:37" ht="22.5">
      <c r="A20" s="1234"/>
      <c r="B20" s="1234">
        <v>1</v>
      </c>
      <c r="C20" s="1017"/>
      <c r="D20" s="1017"/>
      <c r="E20" s="1017"/>
      <c r="F20" s="1010"/>
      <c r="G20" s="1019"/>
      <c r="H20" s="1020"/>
      <c r="I20" s="999"/>
      <c r="J20" s="994"/>
      <c r="K20" s="992"/>
      <c r="L20" s="595" t="str">
        <f>mergeValue(A20) &amp;"."&amp; mergeValue(B20)</f>
        <v>1.1</v>
      </c>
      <c r="M20" s="548" t="s">
        <v>16</v>
      </c>
      <c r="N20" s="1272"/>
      <c r="O20" s="1272"/>
      <c r="P20" s="1272"/>
      <c r="Q20" s="1272"/>
      <c r="R20" s="1272"/>
      <c r="S20" s="1272"/>
      <c r="T20" s="1272"/>
      <c r="U20" s="1272"/>
      <c r="V20" s="1272"/>
      <c r="W20" s="1272"/>
      <c r="X20" s="1272"/>
      <c r="Y20" s="1272"/>
      <c r="Z20" s="1272"/>
      <c r="AA20" s="1272"/>
      <c r="AB20" s="1272"/>
      <c r="AC20" s="1272"/>
      <c r="AD20" s="1272"/>
      <c r="AE20" s="1272"/>
      <c r="AF20" s="1272"/>
      <c r="AG20" s="583" t="s">
        <v>477</v>
      </c>
    </row>
    <row r="21" spans="1:37" ht="22.5">
      <c r="A21" s="1234"/>
      <c r="B21" s="1234"/>
      <c r="C21" s="1234">
        <v>1</v>
      </c>
      <c r="D21" s="1017"/>
      <c r="E21" s="1017"/>
      <c r="F21" s="1010"/>
      <c r="G21" s="1019"/>
      <c r="H21" s="1020"/>
      <c r="I21" s="999"/>
      <c r="J21" s="994"/>
      <c r="K21" s="992"/>
      <c r="L21" s="595" t="str">
        <f>mergeValue(A21) &amp;"."&amp; mergeValue(B21)&amp;"."&amp; mergeValue(C21)</f>
        <v>1.1.1</v>
      </c>
      <c r="M21" s="549" t="s">
        <v>7</v>
      </c>
      <c r="N21" s="1272"/>
      <c r="O21" s="1272"/>
      <c r="P21" s="1272"/>
      <c r="Q21" s="1272"/>
      <c r="R21" s="1272"/>
      <c r="S21" s="1272"/>
      <c r="T21" s="1272"/>
      <c r="U21" s="1272"/>
      <c r="V21" s="1272"/>
      <c r="W21" s="1272"/>
      <c r="X21" s="1272"/>
      <c r="Y21" s="1272"/>
      <c r="Z21" s="1272"/>
      <c r="AA21" s="1272"/>
      <c r="AB21" s="1272"/>
      <c r="AC21" s="1272"/>
      <c r="AD21" s="1272"/>
      <c r="AE21" s="1272"/>
      <c r="AF21" s="1272"/>
      <c r="AG21" s="583" t="s">
        <v>634</v>
      </c>
    </row>
    <row r="22" spans="1:37" ht="15" customHeight="1">
      <c r="A22" s="1234"/>
      <c r="B22" s="1234"/>
      <c r="C22" s="1234"/>
      <c r="D22" s="1234">
        <v>1</v>
      </c>
      <c r="E22" s="1017"/>
      <c r="F22" s="1010"/>
      <c r="G22" s="1019"/>
      <c r="H22" s="1020"/>
      <c r="I22" s="999"/>
      <c r="J22" s="994"/>
      <c r="K22" s="992"/>
      <c r="L22" s="595" t="str">
        <f>mergeValue(A22) &amp;"."&amp; mergeValue(B22)&amp;"."&amp; mergeValue(C22)&amp;"."&amp; mergeValue(D22)</f>
        <v>1.1.1.1</v>
      </c>
      <c r="M22" s="550" t="s">
        <v>22</v>
      </c>
      <c r="N22" s="1272"/>
      <c r="O22" s="1272"/>
      <c r="P22" s="1272"/>
      <c r="Q22" s="1272"/>
      <c r="R22" s="1272"/>
      <c r="S22" s="1272"/>
      <c r="T22" s="1272"/>
      <c r="U22" s="1272"/>
      <c r="V22" s="1272"/>
      <c r="W22" s="1272"/>
      <c r="X22" s="1272"/>
      <c r="Y22" s="1272"/>
      <c r="Z22" s="1272"/>
      <c r="AA22" s="1272"/>
      <c r="AB22" s="1272"/>
      <c r="AC22" s="1272"/>
      <c r="AD22" s="1272"/>
      <c r="AE22" s="1272"/>
      <c r="AF22" s="1272"/>
      <c r="AG22" s="583" t="s">
        <v>681</v>
      </c>
    </row>
    <row r="23" spans="1:37" ht="20.100000000000001" customHeight="1">
      <c r="A23" s="1234"/>
      <c r="B23" s="1234"/>
      <c r="C23" s="1234"/>
      <c r="D23" s="1234"/>
      <c r="E23" s="1234">
        <v>1</v>
      </c>
      <c r="F23" s="1010"/>
      <c r="G23" s="1019"/>
      <c r="H23" s="1020"/>
      <c r="I23" s="1021"/>
      <c r="J23" s="1011"/>
      <c r="K23" s="1152"/>
      <c r="L23" s="1273" t="str">
        <f>mergeValue(A23) &amp;"."&amp; mergeValue(B23)&amp;"."&amp; mergeValue(C23)&amp;"."&amp; mergeValue(D23)&amp;"."&amp; mergeValue(E23)</f>
        <v>1.1.1.1.1</v>
      </c>
      <c r="M23" s="1274"/>
      <c r="N23" s="1230" t="s">
        <v>85</v>
      </c>
      <c r="O23" s="1268"/>
      <c r="P23" s="1264">
        <v>1</v>
      </c>
      <c r="Q23" s="1265"/>
      <c r="R23" s="1230" t="s">
        <v>85</v>
      </c>
      <c r="S23" s="1268"/>
      <c r="T23" s="1264">
        <v>1</v>
      </c>
      <c r="U23" s="1265"/>
      <c r="V23" s="1230" t="s">
        <v>85</v>
      </c>
      <c r="W23" s="563"/>
      <c r="X23" s="541">
        <v>1</v>
      </c>
      <c r="Y23" s="1098"/>
      <c r="Z23" s="673"/>
      <c r="AA23" s="673"/>
      <c r="AB23" s="1244"/>
      <c r="AC23" s="1230" t="s">
        <v>84</v>
      </c>
      <c r="AD23" s="1244"/>
      <c r="AE23" s="1230" t="s">
        <v>85</v>
      </c>
      <c r="AF23" s="580"/>
      <c r="AG23" s="1261" t="s">
        <v>682</v>
      </c>
      <c r="AH23" s="502" t="str">
        <f>strCheckDate(Z24:AF24)</f>
        <v/>
      </c>
      <c r="AI23" s="506" t="str">
        <f>IF(AND(COUNTIF(AJ18:AJ27,AJ23)&gt;1,AJ23&lt;&gt;""),"ErrUnique:HasDoubleConn","")</f>
        <v/>
      </c>
      <c r="AJ23" s="506"/>
      <c r="AK23" s="506"/>
    </row>
    <row r="24" spans="1:37" ht="20.100000000000001" customHeight="1">
      <c r="A24" s="1234"/>
      <c r="B24" s="1234"/>
      <c r="C24" s="1234"/>
      <c r="D24" s="1234"/>
      <c r="E24" s="1234"/>
      <c r="F24" s="1010"/>
      <c r="G24" s="1019"/>
      <c r="H24" s="1020"/>
      <c r="I24" s="1021"/>
      <c r="J24" s="1011"/>
      <c r="K24" s="1152"/>
      <c r="L24" s="1273"/>
      <c r="M24" s="1274"/>
      <c r="N24" s="1230"/>
      <c r="O24" s="1268"/>
      <c r="P24" s="1264"/>
      <c r="Q24" s="1266"/>
      <c r="R24" s="1230"/>
      <c r="S24" s="1268"/>
      <c r="T24" s="1264"/>
      <c r="U24" s="1267"/>
      <c r="V24" s="1230"/>
      <c r="W24" s="603"/>
      <c r="X24" s="567"/>
      <c r="Y24" s="567"/>
      <c r="Z24" s="574"/>
      <c r="AA24" s="605" t="str">
        <f>AB23 &amp; "-" &amp; AD23</f>
        <v>-</v>
      </c>
      <c r="AB24" s="1229"/>
      <c r="AC24" s="1230"/>
      <c r="AD24" s="1229"/>
      <c r="AE24" s="1230"/>
      <c r="AF24" s="675"/>
      <c r="AG24" s="1262"/>
      <c r="AI24" s="506"/>
      <c r="AJ24" s="506"/>
      <c r="AK24" s="506"/>
    </row>
    <row r="25" spans="1:37" ht="20.100000000000001" customHeight="1">
      <c r="A25" s="1234"/>
      <c r="B25" s="1234"/>
      <c r="C25" s="1234"/>
      <c r="D25" s="1234"/>
      <c r="E25" s="1234"/>
      <c r="F25" s="1010"/>
      <c r="G25" s="1019"/>
      <c r="H25" s="1020"/>
      <c r="I25" s="1021"/>
      <c r="J25" s="1011"/>
      <c r="K25" s="1152"/>
      <c r="L25" s="1273"/>
      <c r="M25" s="1274"/>
      <c r="N25" s="1230"/>
      <c r="O25" s="1268"/>
      <c r="P25" s="1264"/>
      <c r="Q25" s="1267"/>
      <c r="R25" s="1230"/>
      <c r="S25" s="604"/>
      <c r="T25" s="560"/>
      <c r="U25" s="567"/>
      <c r="V25" s="573"/>
      <c r="W25" s="573"/>
      <c r="X25" s="573"/>
      <c r="Y25" s="573"/>
      <c r="Z25" s="574"/>
      <c r="AA25" s="574"/>
      <c r="AB25" s="575"/>
      <c r="AC25" s="566"/>
      <c r="AD25" s="566"/>
      <c r="AE25" s="575"/>
      <c r="AF25" s="566"/>
      <c r="AG25" s="1262"/>
      <c r="AI25" s="506"/>
      <c r="AJ25" s="506"/>
      <c r="AK25" s="506"/>
    </row>
    <row r="26" spans="1:37" ht="20.100000000000001" customHeight="1">
      <c r="A26" s="1234"/>
      <c r="B26" s="1234"/>
      <c r="C26" s="1234"/>
      <c r="D26" s="1234"/>
      <c r="E26" s="1234"/>
      <c r="F26" s="1010"/>
      <c r="G26" s="1019"/>
      <c r="H26" s="1020"/>
      <c r="I26" s="1021"/>
      <c r="J26" s="1011"/>
      <c r="K26" s="1152"/>
      <c r="L26" s="1273"/>
      <c r="M26" s="1274"/>
      <c r="N26" s="1230"/>
      <c r="O26" s="576"/>
      <c r="P26" s="578"/>
      <c r="Q26" s="577"/>
      <c r="R26" s="573"/>
      <c r="S26" s="573"/>
      <c r="T26" s="573"/>
      <c r="U26" s="573"/>
      <c r="V26" s="573"/>
      <c r="W26" s="573"/>
      <c r="X26" s="573"/>
      <c r="Y26" s="573"/>
      <c r="Z26" s="574"/>
      <c r="AA26" s="574"/>
      <c r="AB26" s="575"/>
      <c r="AC26" s="566"/>
      <c r="AD26" s="566"/>
      <c r="AE26" s="575"/>
      <c r="AF26" s="566"/>
      <c r="AG26" s="1262"/>
      <c r="AI26" s="506"/>
      <c r="AJ26" s="506"/>
      <c r="AK26" s="506"/>
    </row>
    <row r="27" spans="1:37" s="477" customFormat="1" ht="15" customHeight="1">
      <c r="A27" s="1234"/>
      <c r="B27" s="1234"/>
      <c r="C27" s="1234"/>
      <c r="D27" s="1234"/>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3"/>
      <c r="AH27" s="503"/>
      <c r="AI27" s="503"/>
      <c r="AJ27" s="213"/>
      <c r="AK27" s="213"/>
    </row>
    <row r="28" spans="1:37" s="477" customFormat="1" ht="15" customHeight="1">
      <c r="A28" s="1234"/>
      <c r="B28" s="1234"/>
      <c r="C28" s="1234"/>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4"/>
      <c r="B29" s="1234"/>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4"/>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8" t="s">
        <v>683</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C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C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C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C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C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C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xr:uid="{00000000-0002-0000-1C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Instruction">
    <tabColor rgb="FFCCCCFF"/>
  </sheetPr>
  <dimension ref="A1:AG113"/>
  <sheetViews>
    <sheetView showGridLines="0" zoomScaleNormal="100" workbookViewId="0">
      <selection activeCell="AB13" sqref="AB13"/>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770</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590</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588</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587</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Fjy9eU/IsRLolN/gfuf8dgFZmZkpvGwPKr8JcKwB+CLgBPcESunDhJTM0/xl8xOI3PdDcscBzqj5U5Vbh1hkVg==" saltValue="Pd4vcoaMrAedSOakf9TDqw=="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xr:uid="{00000000-0004-0000-0200-000000000000}"/>
    <hyperlink ref="E58:U58" location="Инструкция!A1" tooltip="http://sp.eias.ru/index.php?a=add&amp;catid=76" display="Обратиться за помощью в службу технической поддержки" xr:uid="{00000000-0004-0000-0200-000001000000}"/>
    <hyperlink ref="E70:T70" location="Инструкция!A1" tooltip="http://support.eias.ru/knowledgebase.php?article=28" display="Инструкция по загрузке сопроводительных материалов" xr:uid="{00000000-0004-0000-0200-000002000000}"/>
    <hyperlink ref="E71:T71" location="Инструкция!A1" tooltip="http://eias.ru/files/shablon/FAS_JKH_OPEN_INFO_PRICE_WARM.pdf" display="Инструкция по работе с отчетной формой" xr:uid="{00000000-0004-0000-02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20.12.2021</v>
      </c>
      <c r="I7" s="196" t="s">
        <v>493</v>
      </c>
      <c r="J7" s="334"/>
      <c r="K7" s="214"/>
      <c r="L7" s="214"/>
      <c r="M7" s="214"/>
      <c r="N7" s="214"/>
      <c r="O7" s="214"/>
      <c r="P7" s="214"/>
      <c r="Q7" s="214"/>
      <c r="R7" s="214"/>
      <c r="S7" s="214"/>
      <c r="T7" s="214"/>
    </row>
    <row r="8" spans="1:20" s="190" customFormat="1" ht="45">
      <c r="A8" s="1203">
        <v>1</v>
      </c>
      <c r="B8" s="214"/>
      <c r="C8" s="214"/>
      <c r="D8" s="214"/>
      <c r="F8" s="335" t="str">
        <f>"2." &amp;mergeValue(A8)</f>
        <v>2.1</v>
      </c>
      <c r="G8" s="417" t="s">
        <v>494</v>
      </c>
      <c r="H8" s="317"/>
      <c r="I8" s="196" t="s">
        <v>591</v>
      </c>
      <c r="J8" s="334"/>
      <c r="K8" s="214"/>
      <c r="L8" s="214"/>
      <c r="M8" s="214"/>
      <c r="N8" s="214"/>
      <c r="O8" s="214"/>
      <c r="P8" s="214"/>
      <c r="Q8" s="214"/>
      <c r="R8" s="214"/>
      <c r="S8" s="214"/>
      <c r="T8" s="214"/>
    </row>
    <row r="9" spans="1:20" s="190" customFormat="1" ht="22.5">
      <c r="A9" s="1203"/>
      <c r="B9" s="214"/>
      <c r="C9" s="214"/>
      <c r="D9" s="214"/>
      <c r="F9" s="335" t="str">
        <f>"3." &amp;mergeValue(A9)</f>
        <v>3.1</v>
      </c>
      <c r="G9" s="417" t="s">
        <v>495</v>
      </c>
      <c r="H9" s="317"/>
      <c r="I9" s="196" t="s">
        <v>589</v>
      </c>
      <c r="J9" s="334"/>
      <c r="K9" s="214"/>
      <c r="L9" s="214"/>
      <c r="M9" s="214"/>
      <c r="N9" s="214"/>
      <c r="O9" s="214"/>
      <c r="P9" s="214"/>
      <c r="Q9" s="214"/>
      <c r="R9" s="214"/>
      <c r="S9" s="214"/>
      <c r="T9" s="214"/>
    </row>
    <row r="10" spans="1:20" s="190" customFormat="1" ht="22.5">
      <c r="A10" s="120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str">
        <f>"4."&amp;mergeValue(A11) &amp;"."&amp;mergeValue(B11)</f>
        <v>4.1.1</v>
      </c>
      <c r="G11" s="324" t="s">
        <v>593</v>
      </c>
      <c r="H11" s="317" t="str">
        <f>IF(region_name="","",region_name)</f>
        <v>Нижегородская область</v>
      </c>
      <c r="I11" s="196" t="s">
        <v>499</v>
      </c>
      <c r="J11" s="334"/>
      <c r="K11" s="214"/>
      <c r="L11" s="214"/>
      <c r="M11" s="214"/>
      <c r="N11" s="214"/>
      <c r="O11" s="214"/>
      <c r="P11" s="214"/>
      <c r="Q11" s="214"/>
      <c r="R11" s="214"/>
      <c r="S11" s="214"/>
      <c r="T11" s="214"/>
    </row>
    <row r="12" spans="1:20" s="190" customFormat="1" ht="22.5">
      <c r="A12" s="1203"/>
      <c r="B12" s="1203"/>
      <c r="C12" s="1203">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str">
        <f>"4."&amp;mergeValue(A13) &amp;"."&amp;mergeValue(B13)&amp;"."&amp;mergeValue(C13)&amp;"."&amp;mergeValue(D13)</f>
        <v>4.1.1.1.1</v>
      </c>
      <c r="G13" s="420" t="s">
        <v>498</v>
      </c>
      <c r="H13" s="317"/>
      <c r="I13" s="1204" t="s">
        <v>592</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594</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D00-000000000000}">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1" t="s">
        <v>687</v>
      </c>
      <c r="M5" s="1231"/>
      <c r="N5" s="1231"/>
      <c r="O5" s="1231"/>
      <c r="P5" s="1231"/>
      <c r="Q5" s="1231"/>
      <c r="R5" s="1231"/>
      <c r="S5" s="1231"/>
      <c r="T5" s="1231"/>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РСТ Нижегородской области</v>
      </c>
      <c r="P7" s="1250"/>
      <c r="Q7" s="1250"/>
      <c r="R7" s="1250"/>
      <c r="S7" s="1250"/>
      <c r="T7" s="1251"/>
      <c r="U7" s="669"/>
      <c r="Y7" s="1015"/>
      <c r="Z7" s="507"/>
      <c r="AA7" s="507"/>
      <c r="AB7" s="507"/>
      <c r="AC7" s="507"/>
    </row>
    <row r="8" spans="1:29" s="572" customFormat="1" ht="18.75">
      <c r="A8" s="592"/>
      <c r="B8" s="592"/>
      <c r="C8" s="592"/>
      <c r="D8" s="592"/>
      <c r="E8" s="592"/>
      <c r="F8" s="592"/>
      <c r="G8" s="592"/>
      <c r="H8" s="592"/>
      <c r="L8" s="501"/>
      <c r="M8" s="619" t="s">
        <v>597</v>
      </c>
      <c r="N8" s="668"/>
      <c r="O8" s="1249" t="str">
        <f>IF(datePr_ch="",IF(datePr="","",datePr),datePr_ch)</f>
        <v>25.11.2021</v>
      </c>
      <c r="P8" s="1250"/>
      <c r="Q8" s="1250"/>
      <c r="R8" s="1250"/>
      <c r="S8" s="1250"/>
      <c r="T8" s="1251"/>
      <c r="U8" s="669"/>
      <c r="Y8" s="1015"/>
      <c r="Z8" s="592"/>
      <c r="AA8" s="592"/>
      <c r="AB8" s="592"/>
      <c r="AC8" s="592"/>
    </row>
    <row r="9" spans="1:29" s="493" customFormat="1" ht="18.75">
      <c r="A9" s="507"/>
      <c r="B9" s="507"/>
      <c r="C9" s="507"/>
      <c r="D9" s="507"/>
      <c r="E9" s="507"/>
      <c r="F9" s="507"/>
      <c r="G9" s="507"/>
      <c r="H9" s="507"/>
      <c r="L9" s="554"/>
      <c r="M9" s="619" t="s">
        <v>596</v>
      </c>
      <c r="N9" s="668"/>
      <c r="O9" s="1249" t="str">
        <f>IF(numberPr_ch="",IF(numberPr="","",numberPr),numberPr_ch)</f>
        <v>48/26</v>
      </c>
      <c r="P9" s="1250"/>
      <c r="Q9" s="1250"/>
      <c r="R9" s="1250"/>
      <c r="S9" s="1250"/>
      <c r="T9" s="1251"/>
      <c r="U9" s="669"/>
      <c r="Y9" s="1015"/>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https://rstno.government-nnov.ru/documents/other/14912/</v>
      </c>
      <c r="P10" s="1250"/>
      <c r="Q10" s="1250"/>
      <c r="R10" s="1250"/>
      <c r="S10" s="1250"/>
      <c r="T10" s="125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722</v>
      </c>
      <c r="R11" s="773" t="s">
        <v>723</v>
      </c>
      <c r="S11" s="751"/>
      <c r="T11" s="751"/>
      <c r="U11" s="669"/>
      <c r="Y11" s="775"/>
      <c r="Z11" s="616"/>
      <c r="AA11" s="616"/>
      <c r="AB11" s="616"/>
      <c r="AC11" s="616"/>
    </row>
    <row r="12" spans="1:29" s="493" customFormat="1" ht="11.25" hidden="1">
      <c r="A12" s="507"/>
      <c r="B12" s="507"/>
      <c r="C12" s="507"/>
      <c r="D12" s="507"/>
      <c r="E12" s="507"/>
      <c r="F12" s="507"/>
      <c r="G12" s="507"/>
      <c r="H12" s="507"/>
      <c r="L12" s="1232"/>
      <c r="M12" s="1232"/>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8"/>
      <c r="R13" s="1248"/>
      <c r="S13" s="1248"/>
      <c r="T13" s="1248"/>
      <c r="U13" s="1248"/>
      <c r="V13" s="1248"/>
    </row>
    <row r="14" spans="1:29">
      <c r="J14" s="483"/>
      <c r="K14" s="483"/>
      <c r="L14" s="1153" t="s">
        <v>454</v>
      </c>
      <c r="M14" s="1153"/>
      <c r="N14" s="1153"/>
      <c r="O14" s="1153"/>
      <c r="P14" s="1153"/>
      <c r="Q14" s="1153"/>
      <c r="R14" s="1153"/>
      <c r="S14" s="1153"/>
      <c r="T14" s="1153"/>
      <c r="U14" s="1153"/>
      <c r="V14" s="1153"/>
      <c r="W14" s="1153"/>
      <c r="X14" s="1153" t="s">
        <v>455</v>
      </c>
    </row>
    <row r="15" spans="1:29" ht="14.25" customHeight="1">
      <c r="J15" s="483"/>
      <c r="K15" s="483"/>
      <c r="L15" s="1215" t="s">
        <v>92</v>
      </c>
      <c r="M15" s="1215" t="s">
        <v>627</v>
      </c>
      <c r="N15" s="536"/>
      <c r="O15" s="1215" t="s">
        <v>628</v>
      </c>
      <c r="P15" s="1269" t="s">
        <v>629</v>
      </c>
      <c r="Q15" s="1269" t="s">
        <v>642</v>
      </c>
      <c r="R15" s="1269"/>
      <c r="S15" s="1269"/>
      <c r="T15" s="1269"/>
      <c r="U15" s="1269"/>
      <c r="V15" s="1215" t="s">
        <v>341</v>
      </c>
      <c r="W15" s="1247" t="s">
        <v>275</v>
      </c>
      <c r="X15" s="1153"/>
    </row>
    <row r="16" spans="1:29" s="525" customFormat="1" ht="25.5" customHeight="1">
      <c r="A16" s="587"/>
      <c r="B16" s="587"/>
      <c r="C16" s="587"/>
      <c r="D16" s="587"/>
      <c r="E16" s="587"/>
      <c r="F16" s="587"/>
      <c r="G16" s="593"/>
      <c r="H16" s="593"/>
      <c r="I16" s="533"/>
      <c r="J16" s="531"/>
      <c r="K16" s="531"/>
      <c r="L16" s="1215"/>
      <c r="M16" s="1215"/>
      <c r="N16" s="536"/>
      <c r="O16" s="1215"/>
      <c r="P16" s="1269"/>
      <c r="Q16" s="1269" t="s">
        <v>680</v>
      </c>
      <c r="R16" s="1269"/>
      <c r="S16" s="1258" t="s">
        <v>655</v>
      </c>
      <c r="T16" s="1258"/>
      <c r="U16" s="1258"/>
      <c r="V16" s="1215"/>
      <c r="W16" s="1247"/>
      <c r="X16" s="1153"/>
      <c r="Y16" s="1010"/>
      <c r="Z16" s="587"/>
      <c r="AA16" s="587"/>
      <c r="AB16" s="587"/>
      <c r="AC16" s="587"/>
    </row>
    <row r="17" spans="1:29" ht="14.25" customHeight="1">
      <c r="J17" s="483"/>
      <c r="K17" s="483"/>
      <c r="L17" s="1215"/>
      <c r="M17" s="1215"/>
      <c r="N17" s="536"/>
      <c r="O17" s="1215"/>
      <c r="P17" s="1269"/>
      <c r="Q17" s="536" t="s">
        <v>678</v>
      </c>
      <c r="R17" s="536" t="s">
        <v>679</v>
      </c>
      <c r="S17" s="538" t="s">
        <v>274</v>
      </c>
      <c r="T17" s="1260" t="s">
        <v>273</v>
      </c>
      <c r="U17" s="1260"/>
      <c r="V17" s="1215"/>
      <c r="W17" s="1247"/>
      <c r="X17" s="1153"/>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5"/>
      <c r="X18" s="489">
        <f ca="1">OFFSET(X18,0,-2)+1</f>
        <v>10</v>
      </c>
    </row>
    <row r="19" spans="1:29" ht="22.5">
      <c r="A19" s="1234">
        <v>1</v>
      </c>
      <c r="B19" s="982"/>
      <c r="C19" s="982"/>
      <c r="D19" s="982"/>
      <c r="E19" s="982"/>
      <c r="F19" s="982"/>
      <c r="G19" s="983"/>
      <c r="H19" s="983"/>
      <c r="I19" s="985"/>
      <c r="J19" s="977"/>
      <c r="K19" s="977"/>
      <c r="L19" s="595">
        <f>mergeValue(A19)</f>
        <v>1</v>
      </c>
      <c r="M19" s="643" t="s">
        <v>20</v>
      </c>
      <c r="N19" s="582"/>
      <c r="O19" s="1246"/>
      <c r="P19" s="1246"/>
      <c r="Q19" s="1246"/>
      <c r="R19" s="1246"/>
      <c r="S19" s="1246"/>
      <c r="T19" s="1246"/>
      <c r="U19" s="1246"/>
      <c r="V19" s="1246"/>
      <c r="W19" s="1246"/>
      <c r="X19" s="583" t="s">
        <v>476</v>
      </c>
    </row>
    <row r="20" spans="1:29" ht="22.5">
      <c r="A20" s="1234"/>
      <c r="B20" s="1234">
        <v>1</v>
      </c>
      <c r="C20" s="982"/>
      <c r="D20" s="982"/>
      <c r="E20" s="982"/>
      <c r="F20" s="982"/>
      <c r="G20" s="987"/>
      <c r="H20" s="984"/>
      <c r="I20" s="989"/>
      <c r="J20" s="974"/>
      <c r="K20" s="973"/>
      <c r="L20" s="595" t="str">
        <f>mergeValue(A20) &amp;"."&amp; mergeValue(B20)</f>
        <v>1.1</v>
      </c>
      <c r="M20" s="548" t="s">
        <v>16</v>
      </c>
      <c r="N20" s="582"/>
      <c r="O20" s="1246"/>
      <c r="P20" s="1246"/>
      <c r="Q20" s="1246"/>
      <c r="R20" s="1246"/>
      <c r="S20" s="1246"/>
      <c r="T20" s="1246"/>
      <c r="U20" s="1246"/>
      <c r="V20" s="1246"/>
      <c r="W20" s="1246"/>
      <c r="X20" s="583" t="s">
        <v>477</v>
      </c>
    </row>
    <row r="21" spans="1:29" ht="22.5">
      <c r="A21" s="1234"/>
      <c r="B21" s="1234"/>
      <c r="C21" s="1234">
        <v>1</v>
      </c>
      <c r="D21" s="982"/>
      <c r="E21" s="982"/>
      <c r="F21" s="982"/>
      <c r="G21" s="987"/>
      <c r="H21" s="984"/>
      <c r="I21" s="990"/>
      <c r="J21" s="974"/>
      <c r="K21" s="973"/>
      <c r="L21" s="595" t="str">
        <f>mergeValue(A21) &amp;"."&amp; mergeValue(B21)&amp;"."&amp; mergeValue(C21)</f>
        <v>1.1.1</v>
      </c>
      <c r="M21" s="549" t="s">
        <v>7</v>
      </c>
      <c r="N21" s="582"/>
      <c r="O21" s="1246"/>
      <c r="P21" s="1246"/>
      <c r="Q21" s="1246"/>
      <c r="R21" s="1246"/>
      <c r="S21" s="1246"/>
      <c r="T21" s="1246"/>
      <c r="U21" s="1246"/>
      <c r="V21" s="1246"/>
      <c r="W21" s="1246"/>
      <c r="X21" s="583" t="s">
        <v>634</v>
      </c>
    </row>
    <row r="22" spans="1:29">
      <c r="A22" s="1234"/>
      <c r="B22" s="1234"/>
      <c r="C22" s="1234"/>
      <c r="D22" s="1234">
        <v>1</v>
      </c>
      <c r="E22" s="982"/>
      <c r="F22" s="982"/>
      <c r="G22" s="987"/>
      <c r="H22" s="984"/>
      <c r="I22" s="990"/>
      <c r="J22" s="988"/>
      <c r="K22" s="973"/>
      <c r="L22" s="595" t="str">
        <f>mergeValue(A22) &amp;"."&amp; mergeValue(B22)&amp;"."&amp; mergeValue(C22)&amp;"."&amp; mergeValue(D22)</f>
        <v>1.1.1.1</v>
      </c>
      <c r="M22" s="550" t="s">
        <v>22</v>
      </c>
      <c r="N22" s="582"/>
      <c r="O22" s="1246"/>
      <c r="P22" s="1246"/>
      <c r="Q22" s="1246"/>
      <c r="R22" s="1246"/>
      <c r="S22" s="1246"/>
      <c r="T22" s="1246"/>
      <c r="U22" s="1246"/>
      <c r="V22" s="1246"/>
      <c r="W22" s="1246"/>
      <c r="X22" s="1022" t="s">
        <v>688</v>
      </c>
    </row>
    <row r="23" spans="1:29" ht="42.95" customHeight="1">
      <c r="A23" s="1234"/>
      <c r="B23" s="1234"/>
      <c r="C23" s="1234"/>
      <c r="D23" s="1234"/>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1"/>
      <c r="T23" s="652" t="s">
        <v>85</v>
      </c>
      <c r="U23" s="1099"/>
      <c r="V23" s="776" t="s">
        <v>85</v>
      </c>
      <c r="W23" s="841"/>
      <c r="X23" s="1205" t="s">
        <v>689</v>
      </c>
      <c r="Y23" s="1010" t="str">
        <f>strCheckDateTwo(N23:W23)</f>
        <v/>
      </c>
    </row>
    <row r="24" spans="1:29" hidden="1">
      <c r="A24" s="1234"/>
      <c r="B24" s="1234"/>
      <c r="C24" s="1234"/>
      <c r="D24" s="1234"/>
      <c r="E24" s="982"/>
      <c r="F24" s="982"/>
      <c r="G24" s="987"/>
      <c r="H24" s="984"/>
      <c r="I24" s="990"/>
      <c r="J24" s="988"/>
      <c r="K24" s="978"/>
      <c r="L24" s="633"/>
      <c r="M24" s="563"/>
      <c r="N24" s="648"/>
      <c r="O24" s="648"/>
      <c r="P24" s="648"/>
      <c r="Q24" s="648"/>
      <c r="R24" s="586" t="str">
        <f>S23 &amp; "-" &amp; U23</f>
        <v>-</v>
      </c>
      <c r="S24" s="514"/>
      <c r="T24" s="588"/>
      <c r="U24" s="514"/>
      <c r="V24" s="648"/>
      <c r="W24" s="840"/>
      <c r="X24" s="1206"/>
    </row>
    <row r="25" spans="1:29" ht="15" customHeight="1">
      <c r="A25" s="1234"/>
      <c r="B25" s="1234"/>
      <c r="C25" s="1234"/>
      <c r="D25" s="1234"/>
      <c r="E25" s="982"/>
      <c r="F25" s="982"/>
      <c r="G25" s="987"/>
      <c r="H25" s="984"/>
      <c r="I25" s="990"/>
      <c r="J25" s="988"/>
      <c r="K25" s="978"/>
      <c r="L25" s="540"/>
      <c r="M25" s="553" t="s">
        <v>5</v>
      </c>
      <c r="N25" s="551"/>
      <c r="O25" s="547"/>
      <c r="P25" s="547"/>
      <c r="Q25" s="547"/>
      <c r="R25" s="547"/>
      <c r="S25" s="575"/>
      <c r="T25" s="566"/>
      <c r="U25" s="565"/>
      <c r="V25" s="551"/>
      <c r="W25" s="551"/>
      <c r="X25" s="1207"/>
    </row>
    <row r="26" spans="1:29" s="477" customFormat="1" ht="15" customHeight="1">
      <c r="A26" s="1234"/>
      <c r="B26" s="1234"/>
      <c r="C26" s="1234"/>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4"/>
      <c r="B27" s="1234"/>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4"/>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8" t="s">
        <v>690</v>
      </c>
      <c r="N31" s="1198"/>
      <c r="O31" s="1198"/>
      <c r="P31" s="1198"/>
      <c r="Q31" s="1198"/>
      <c r="R31" s="1198"/>
      <c r="S31" s="1198"/>
      <c r="T31" s="1198"/>
      <c r="U31" s="1198"/>
      <c r="V31" s="1198"/>
      <c r="W31" s="1198"/>
      <c r="X31" s="1198"/>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E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E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E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E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E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E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E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xr:uid="{00000000-0002-0000-1E00-000007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20.12.2021</v>
      </c>
      <c r="I7" s="196" t="s">
        <v>493</v>
      </c>
      <c r="J7" s="334"/>
      <c r="K7" s="214"/>
      <c r="L7" s="214"/>
      <c r="M7" s="214"/>
      <c r="N7" s="214"/>
      <c r="O7" s="214"/>
      <c r="P7" s="214"/>
      <c r="Q7" s="214"/>
      <c r="R7" s="214"/>
      <c r="S7" s="214"/>
      <c r="T7" s="214"/>
    </row>
    <row r="8" spans="1:20" s="190" customFormat="1" ht="45">
      <c r="A8" s="1203">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591</v>
      </c>
      <c r="J8" s="334"/>
      <c r="K8" s="214"/>
      <c r="L8" s="214"/>
      <c r="M8" s="214"/>
      <c r="N8" s="214"/>
      <c r="O8" s="214"/>
      <c r="P8" s="214"/>
      <c r="Q8" s="214"/>
      <c r="R8" s="214"/>
      <c r="S8" s="214"/>
      <c r="T8" s="214"/>
    </row>
    <row r="9" spans="1:20" s="190" customFormat="1" ht="22.5">
      <c r="A9" s="1203"/>
      <c r="B9" s="214"/>
      <c r="C9" s="214"/>
      <c r="D9" s="214"/>
      <c r="F9" s="335" t="str">
        <f>"3." &amp;mergeValue(A9)</f>
        <v>3.1</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589</v>
      </c>
      <c r="J9" s="334"/>
      <c r="K9" s="214"/>
      <c r="L9" s="214"/>
      <c r="M9" s="214"/>
      <c r="N9" s="214"/>
      <c r="O9" s="214"/>
      <c r="P9" s="214"/>
      <c r="Q9" s="214"/>
      <c r="R9" s="214"/>
      <c r="S9" s="214"/>
      <c r="T9" s="214"/>
    </row>
    <row r="10" spans="1:20" s="190" customFormat="1" ht="22.5">
      <c r="A10" s="1203"/>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441"/>
      <c r="D11" s="441"/>
      <c r="F11" s="335" t="str">
        <f>"4."&amp;mergeValue(A11) &amp;"."&amp;mergeValue(B11)</f>
        <v>4.1.1</v>
      </c>
      <c r="G11" s="324" t="s">
        <v>593</v>
      </c>
      <c r="H11" s="317" t="str">
        <f>IF(region_name="","",region_name)</f>
        <v>Нижегородская область</v>
      </c>
      <c r="I11" s="196" t="s">
        <v>499</v>
      </c>
      <c r="J11" s="334"/>
      <c r="K11" s="214"/>
      <c r="L11" s="214"/>
      <c r="M11" s="214"/>
      <c r="N11" s="214"/>
      <c r="O11" s="214"/>
      <c r="P11" s="214"/>
      <c r="Q11" s="214"/>
      <c r="R11" s="214"/>
      <c r="S11" s="214"/>
      <c r="T11" s="214"/>
    </row>
    <row r="12" spans="1:20" s="190" customFormat="1" ht="22.5">
      <c r="A12" s="1203"/>
      <c r="B12" s="1203"/>
      <c r="C12" s="1203">
        <v>1</v>
      </c>
      <c r="D12" s="441"/>
      <c r="F12" s="335" t="str">
        <f>"4."&amp;mergeValue(A12) &amp;"."&amp;mergeValue(B12)&amp;"."&amp;mergeValue(C12)</f>
        <v>4.1.1.1</v>
      </c>
      <c r="G12" s="341" t="s">
        <v>497</v>
      </c>
      <c r="H12" s="317" t="str">
        <f>IF(Территории!H13="","","" &amp; Территории!H13 &amp; "")</f>
        <v>Кстовский муниципальный район</v>
      </c>
      <c r="I12" s="196" t="s">
        <v>500</v>
      </c>
      <c r="J12" s="334"/>
      <c r="K12" s="214"/>
      <c r="L12" s="214"/>
      <c r="M12" s="214"/>
      <c r="N12" s="214"/>
      <c r="O12" s="214"/>
      <c r="P12" s="214"/>
      <c r="Q12" s="214"/>
      <c r="R12" s="214"/>
      <c r="S12" s="214"/>
      <c r="T12" s="214"/>
    </row>
    <row r="13" spans="1:20" s="190" customFormat="1" ht="56.25">
      <c r="A13" s="1203"/>
      <c r="B13" s="1203"/>
      <c r="C13" s="1203"/>
      <c r="D13" s="441">
        <v>1</v>
      </c>
      <c r="F13" s="335" t="str">
        <f>"4."&amp;mergeValue(A13) &amp;"."&amp;mergeValue(B13)&amp;"."&amp;mergeValue(C13)&amp;"."&amp;mergeValue(D13)</f>
        <v>4.1.1.1.1</v>
      </c>
      <c r="G13" s="420" t="s">
        <v>498</v>
      </c>
      <c r="H13" s="317" t="str">
        <f>IF(Территории!R14="","","" &amp; Территории!R14 &amp; "")</f>
        <v>Афонинский сельсовет (22637404)</v>
      </c>
      <c r="I13" s="1107" t="s">
        <v>592</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8" t="s">
        <v>594</v>
      </c>
      <c r="H15" s="1198"/>
      <c r="I15" s="226"/>
      <c r="J15" s="327"/>
      <c r="K15" s="327"/>
      <c r="L15" s="327"/>
      <c r="M15" s="327"/>
      <c r="N15" s="327"/>
      <c r="O15" s="327"/>
      <c r="P15" s="327"/>
      <c r="Q15" s="327"/>
      <c r="R15" s="327"/>
      <c r="S15" s="327"/>
      <c r="T15" s="327"/>
    </row>
  </sheetData>
  <sheetProtection algorithmName="SHA-512" hashValue="nvycwIe7Jk+1IrF3PcU6964h1vGQ+u5NJdtSbvxmpIF2GhCeJSYicfeCMpWlMwxssoACf2eBurt3zVQ+Bu9q2g==" saltValue="CQhIq68+fJ7zHxJaz7rtH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F00-000000000000}">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1" t="s">
        <v>731</v>
      </c>
      <c r="E5" s="1231"/>
      <c r="F5" s="1231"/>
      <c r="G5" s="438"/>
    </row>
    <row r="6" spans="1:16" ht="3" customHeight="1">
      <c r="C6" s="86"/>
      <c r="D6" s="37"/>
      <c r="E6" s="84"/>
      <c r="F6" s="83"/>
      <c r="G6" s="286"/>
    </row>
    <row r="7" spans="1:16">
      <c r="C7" s="86"/>
      <c r="D7" s="1215" t="s">
        <v>454</v>
      </c>
      <c r="E7" s="1215"/>
      <c r="F7" s="1215"/>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05" t="s">
        <v>598</v>
      </c>
    </row>
    <row r="13" spans="1:16" ht="15" customHeight="1">
      <c r="A13" s="285"/>
      <c r="C13" s="86"/>
      <c r="D13" s="114"/>
      <c r="E13" s="301" t="s">
        <v>328</v>
      </c>
      <c r="F13" s="298"/>
      <c r="G13" s="1207"/>
    </row>
    <row r="14" spans="1:16">
      <c r="A14" s="285"/>
      <c r="C14" s="86"/>
      <c r="D14" s="187" t="s">
        <v>329</v>
      </c>
      <c r="E14" s="287" t="s">
        <v>695</v>
      </c>
      <c r="F14" s="295" t="s">
        <v>458</v>
      </c>
      <c r="G14" s="791"/>
    </row>
    <row r="15" spans="1:16" ht="42.95" customHeight="1">
      <c r="A15" s="285"/>
      <c r="C15" s="86"/>
      <c r="D15" s="187" t="s">
        <v>443</v>
      </c>
      <c r="E15" s="1119"/>
      <c r="F15" s="1120"/>
      <c r="G15" s="1205" t="s">
        <v>696</v>
      </c>
    </row>
    <row r="16" spans="1:16" s="801" customFormat="1" ht="15" customHeight="1">
      <c r="A16" s="805"/>
      <c r="B16" s="186"/>
      <c r="C16" s="688"/>
      <c r="D16" s="826"/>
      <c r="E16" s="829" t="s">
        <v>328</v>
      </c>
      <c r="F16" s="792"/>
      <c r="G16" s="1207"/>
      <c r="I16" s="831"/>
      <c r="J16" s="831"/>
    </row>
    <row r="17" spans="1:16" s="801" customFormat="1">
      <c r="A17" s="805"/>
      <c r="B17" s="186"/>
      <c r="C17" s="688"/>
      <c r="D17" s="187" t="s">
        <v>734</v>
      </c>
      <c r="E17" s="784" t="s">
        <v>736</v>
      </c>
      <c r="F17" s="295" t="s">
        <v>458</v>
      </c>
      <c r="G17" s="791"/>
      <c r="I17" s="831"/>
      <c r="J17" s="831"/>
    </row>
    <row r="18" spans="1:16" s="801" customFormat="1" ht="18.75" hidden="1">
      <c r="A18" s="805"/>
      <c r="B18" s="186"/>
      <c r="C18" s="688"/>
      <c r="D18" s="787" t="s">
        <v>735</v>
      </c>
      <c r="E18" s="786"/>
      <c r="F18" s="785"/>
      <c r="G18" s="800"/>
      <c r="H18" s="788"/>
      <c r="I18" s="831"/>
      <c r="J18" s="831"/>
    </row>
    <row r="19" spans="1:16" ht="15" customHeight="1">
      <c r="A19" s="285"/>
      <c r="C19" s="86"/>
      <c r="D19" s="114"/>
      <c r="E19" s="829" t="s">
        <v>328</v>
      </c>
      <c r="F19" s="792"/>
      <c r="G19" s="793"/>
    </row>
    <row r="20" spans="1:16" ht="3" customHeight="1"/>
    <row r="21" spans="1:16">
      <c r="D21" s="790" t="s">
        <v>732</v>
      </c>
      <c r="E21" s="789" t="s">
        <v>733</v>
      </c>
      <c r="F21" s="727"/>
      <c r="G21" s="727"/>
      <c r="H21" s="727"/>
      <c r="I21" s="727"/>
      <c r="J21" s="727"/>
      <c r="K21" s="727"/>
      <c r="L21" s="727"/>
      <c r="M21" s="727"/>
      <c r="N21" s="727"/>
      <c r="O21" s="727"/>
      <c r="P21" s="727"/>
    </row>
  </sheetData>
  <sheetProtection algorithmName="SHA-512" hashValue="BP14Sbd//B0uhHPxuMl5KjDzynRJzx0lR2m1AIQO8ZS/HTS5KKpxB76NnPw8jqIhQmXKydr8nYGasHMFV4A5nQ==" saltValue="NYA3ABVbARVURlj5miBGng=="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xr:uid="{00000000-0002-0000-2000-000000000000}">
      <formula1>900</formula1>
    </dataValidation>
    <dataValidation type="textLength" operator="lessThanOrEqual" allowBlank="1" showInputMessage="1" showErrorMessage="1" errorTitle="Ошибка" error="Допускается ввод не более 900 символов!" sqref="G12 E15 E12 G18 G15" xr:uid="{00000000-0002-0000-20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697</v>
      </c>
      <c r="E5" s="1231"/>
      <c r="F5" s="1231"/>
      <c r="G5" s="1231"/>
      <c r="H5" s="1231"/>
      <c r="I5" s="336"/>
    </row>
    <row r="6" spans="1:9" ht="3" customHeight="1">
      <c r="C6" s="86"/>
      <c r="D6" s="37"/>
      <c r="E6" s="84"/>
      <c r="F6" s="84"/>
      <c r="G6" s="84"/>
      <c r="H6" s="83"/>
      <c r="I6" s="286"/>
    </row>
    <row r="7" spans="1:9" ht="21" customHeight="1">
      <c r="C7" s="86"/>
      <c r="D7" s="1215" t="s">
        <v>454</v>
      </c>
      <c r="E7" s="1215"/>
      <c r="F7" s="1215"/>
      <c r="G7" s="1215"/>
      <c r="H7" s="1215"/>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7"/>
    </row>
    <row r="11" spans="1:9" ht="20.100000000000001" customHeight="1">
      <c r="A11" s="285"/>
      <c r="C11" s="86"/>
      <c r="D11" s="187" t="s">
        <v>295</v>
      </c>
      <c r="E11" s="287" t="s">
        <v>460</v>
      </c>
      <c r="F11" s="295"/>
      <c r="G11" s="432"/>
      <c r="H11" s="295" t="s">
        <v>458</v>
      </c>
      <c r="I11" s="196" t="s">
        <v>461</v>
      </c>
    </row>
    <row r="12" spans="1:9" ht="45">
      <c r="A12" s="285"/>
      <c r="C12" s="86"/>
      <c r="D12" s="187" t="s">
        <v>329</v>
      </c>
      <c r="E12" s="287" t="s">
        <v>462</v>
      </c>
      <c r="F12" s="295"/>
      <c r="G12" s="414"/>
      <c r="H12" s="314"/>
      <c r="I12" s="415" t="s">
        <v>698</v>
      </c>
    </row>
    <row r="13" spans="1:9" ht="22.5">
      <c r="A13" s="285"/>
      <c r="B13" s="186">
        <v>3</v>
      </c>
      <c r="C13" s="86"/>
      <c r="D13" s="187">
        <v>2</v>
      </c>
      <c r="E13" s="352" t="s">
        <v>699</v>
      </c>
      <c r="F13" s="295"/>
      <c r="G13" s="295" t="s">
        <v>458</v>
      </c>
      <c r="H13" s="314"/>
      <c r="I13" s="416" t="s">
        <v>463</v>
      </c>
    </row>
    <row r="14" spans="1:9" ht="39" customHeight="1">
      <c r="A14" s="285"/>
      <c r="C14" s="86"/>
      <c r="D14" s="187">
        <v>3</v>
      </c>
      <c r="E14" s="1276" t="s">
        <v>700</v>
      </c>
      <c r="F14" s="1276"/>
      <c r="G14" s="1276"/>
      <c r="H14" s="1276"/>
      <c r="I14" s="413"/>
    </row>
    <row r="15" spans="1:9" ht="20.100000000000001" customHeight="1">
      <c r="A15" s="285"/>
      <c r="C15" s="86"/>
      <c r="D15" s="187" t="s">
        <v>444</v>
      </c>
      <c r="E15" s="296"/>
      <c r="F15" s="295"/>
      <c r="G15" s="295" t="s">
        <v>458</v>
      </c>
      <c r="H15" s="314"/>
      <c r="I15" s="1205" t="s">
        <v>701</v>
      </c>
    </row>
    <row r="16" spans="1:9" ht="15" customHeight="1">
      <c r="A16" s="285"/>
      <c r="C16" s="86"/>
      <c r="D16" s="114"/>
      <c r="E16" s="300" t="s">
        <v>328</v>
      </c>
      <c r="F16" s="301"/>
      <c r="G16" s="301"/>
      <c r="H16" s="298"/>
      <c r="I16" s="1207"/>
    </row>
    <row r="17" spans="1:12" ht="69" customHeight="1">
      <c r="A17" s="285"/>
      <c r="B17" s="186">
        <v>3</v>
      </c>
      <c r="C17" s="86"/>
      <c r="D17" s="187">
        <v>4</v>
      </c>
      <c r="E17" s="1276" t="s">
        <v>702</v>
      </c>
      <c r="F17" s="1276"/>
      <c r="G17" s="1276"/>
      <c r="H17" s="1276"/>
      <c r="I17" s="413"/>
    </row>
    <row r="18" spans="1:12" ht="20.100000000000001" customHeight="1">
      <c r="A18" s="285"/>
      <c r="C18" s="86"/>
      <c r="D18" s="187" t="s">
        <v>445</v>
      </c>
      <c r="E18" s="302" t="s">
        <v>464</v>
      </c>
      <c r="F18" s="295"/>
      <c r="G18" s="414"/>
      <c r="H18" s="295" t="s">
        <v>458</v>
      </c>
      <c r="I18" s="1205" t="s">
        <v>481</v>
      </c>
    </row>
    <row r="19" spans="1:12" ht="15" customHeight="1">
      <c r="A19" s="285"/>
      <c r="C19" s="86"/>
      <c r="D19" s="114"/>
      <c r="E19" s="300" t="s">
        <v>328</v>
      </c>
      <c r="F19" s="301"/>
      <c r="G19" s="301"/>
      <c r="H19" s="298"/>
      <c r="I19" s="1207"/>
    </row>
    <row r="20" spans="1:12" ht="30" customHeight="1">
      <c r="A20" s="285"/>
      <c r="B20" s="186">
        <v>3</v>
      </c>
      <c r="C20" s="86"/>
      <c r="D20" s="187">
        <v>5</v>
      </c>
      <c r="E20" s="1276" t="s">
        <v>703</v>
      </c>
      <c r="F20" s="1276"/>
      <c r="G20" s="1276"/>
      <c r="H20" s="1276"/>
      <c r="I20" s="413"/>
    </row>
    <row r="21" spans="1:12" ht="26.1" customHeight="1">
      <c r="A21" s="285"/>
      <c r="C21" s="86"/>
      <c r="D21" s="187" t="s">
        <v>446</v>
      </c>
      <c r="E21" s="1278" t="s">
        <v>704</v>
      </c>
      <c r="F21" s="1278"/>
      <c r="G21" s="1278"/>
      <c r="H21" s="1278"/>
      <c r="I21" s="413"/>
    </row>
    <row r="22" spans="1:12" ht="32.1" customHeight="1">
      <c r="A22" s="285"/>
      <c r="C22" s="86"/>
      <c r="D22" s="187" t="s">
        <v>447</v>
      </c>
      <c r="E22" s="303" t="s">
        <v>465</v>
      </c>
      <c r="F22" s="295"/>
      <c r="G22" s="414"/>
      <c r="H22" s="295" t="s">
        <v>458</v>
      </c>
      <c r="I22" s="1205" t="s">
        <v>705</v>
      </c>
    </row>
    <row r="23" spans="1:12" ht="15" customHeight="1">
      <c r="A23" s="285"/>
      <c r="C23" s="86"/>
      <c r="D23" s="114"/>
      <c r="E23" s="301" t="s">
        <v>328</v>
      </c>
      <c r="F23" s="297"/>
      <c r="G23" s="297"/>
      <c r="H23" s="298"/>
      <c r="I23" s="1207"/>
    </row>
    <row r="24" spans="1:12" ht="14.25" customHeight="1">
      <c r="A24" s="285"/>
      <c r="C24" s="86"/>
      <c r="D24" s="187" t="s">
        <v>448</v>
      </c>
      <c r="E24" s="1278" t="s">
        <v>706</v>
      </c>
      <c r="F24" s="1278"/>
      <c r="G24" s="1278"/>
      <c r="H24" s="1278"/>
      <c r="I24" s="413"/>
    </row>
    <row r="25" spans="1:12" ht="54.95" customHeight="1">
      <c r="A25" s="285"/>
      <c r="C25" s="86"/>
      <c r="D25" s="187" t="s">
        <v>449</v>
      </c>
      <c r="E25" s="303" t="s">
        <v>467</v>
      </c>
      <c r="F25" s="295"/>
      <c r="G25" s="414"/>
      <c r="H25" s="295" t="s">
        <v>458</v>
      </c>
      <c r="I25" s="1204" t="s">
        <v>599</v>
      </c>
    </row>
    <row r="26" spans="1:12" ht="15" customHeight="1">
      <c r="A26" s="285"/>
      <c r="C26" s="86"/>
      <c r="D26" s="114"/>
      <c r="E26" s="301" t="s">
        <v>328</v>
      </c>
      <c r="F26" s="297"/>
      <c r="G26" s="297"/>
      <c r="H26" s="298"/>
      <c r="I26" s="1204"/>
    </row>
    <row r="27" spans="1:12" ht="26.1" customHeight="1">
      <c r="A27" s="285"/>
      <c r="C27" s="86"/>
      <c r="D27" s="187" t="s">
        <v>450</v>
      </c>
      <c r="E27" s="1278" t="s">
        <v>707</v>
      </c>
      <c r="F27" s="1278"/>
      <c r="G27" s="1278"/>
      <c r="H27" s="1278"/>
      <c r="I27" s="413"/>
    </row>
    <row r="28" spans="1:12" ht="32.1" customHeight="1">
      <c r="A28" s="285"/>
      <c r="C28" s="86"/>
      <c r="D28" s="187" t="s">
        <v>451</v>
      </c>
      <c r="E28" s="303" t="s">
        <v>466</v>
      </c>
      <c r="F28" s="295"/>
      <c r="G28" s="306"/>
      <c r="H28" s="295" t="s">
        <v>458</v>
      </c>
      <c r="I28" s="1205" t="s">
        <v>708</v>
      </c>
      <c r="L28" s="212" t="s">
        <v>576</v>
      </c>
    </row>
    <row r="29" spans="1:12" ht="15" customHeight="1">
      <c r="A29" s="285"/>
      <c r="C29" s="86"/>
      <c r="D29" s="114"/>
      <c r="E29" s="301" t="s">
        <v>328</v>
      </c>
      <c r="F29" s="297"/>
      <c r="G29" s="297"/>
      <c r="H29" s="298"/>
      <c r="I29" s="1207"/>
    </row>
    <row r="30" spans="1:12" ht="49.5" customHeight="1">
      <c r="A30" s="285"/>
      <c r="B30" s="186">
        <v>3</v>
      </c>
      <c r="C30" s="86"/>
      <c r="D30" s="187" t="s">
        <v>69</v>
      </c>
      <c r="E30" s="1276" t="s">
        <v>710</v>
      </c>
      <c r="F30" s="1276"/>
      <c r="G30" s="1276"/>
      <c r="H30" s="1276"/>
      <c r="I30" s="413"/>
    </row>
    <row r="31" spans="1:12" ht="20.100000000000001" customHeight="1">
      <c r="A31" s="285"/>
      <c r="C31" s="86"/>
      <c r="D31" s="187" t="s">
        <v>452</v>
      </c>
      <c r="E31" s="296"/>
      <c r="F31" s="295"/>
      <c r="G31" s="295" t="s">
        <v>458</v>
      </c>
      <c r="H31" s="314"/>
      <c r="I31" s="1205" t="s">
        <v>480</v>
      </c>
    </row>
    <row r="32" spans="1:12" ht="15" customHeight="1">
      <c r="A32" s="285"/>
      <c r="C32" s="86"/>
      <c r="D32" s="114"/>
      <c r="E32" s="300" t="s">
        <v>328</v>
      </c>
      <c r="F32" s="297"/>
      <c r="G32" s="297"/>
      <c r="H32" s="298"/>
      <c r="I32" s="1207"/>
    </row>
    <row r="33" spans="1:12" s="174" customFormat="1" ht="3" customHeight="1">
      <c r="A33" s="285"/>
      <c r="K33" s="290"/>
      <c r="L33" s="290"/>
    </row>
    <row r="34" spans="1:12" ht="24.75" customHeight="1">
      <c r="D34" s="299">
        <v>1</v>
      </c>
      <c r="E34" s="1198" t="s">
        <v>709</v>
      </c>
      <c r="F34" s="1198"/>
      <c r="G34" s="1198"/>
      <c r="H34" s="1198"/>
      <c r="I34" s="1198"/>
    </row>
  </sheetData>
  <sheetProtection password="FA9C"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xr:uid="{00000000-0002-0000-21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xr:uid="{00000000-0002-0000-21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xr:uid="{00000000-0002-0000-21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xr:uid="{00000000-0002-0000-2100-000003000000}"/>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05"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7"/>
    </row>
    <row r="14" spans="1:14" ht="3" customHeight="1">
      <c r="A14" s="131"/>
      <c r="B14" s="131"/>
      <c r="C14" s="131"/>
    </row>
    <row r="15" spans="1:14" ht="27.75" customHeight="1">
      <c r="E15" s="1280" t="s">
        <v>595</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908C1-1071-4E8A-B4C8-668A8CF89078}">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9" t="s">
        <v>491</v>
      </c>
      <c r="G2" s="1200"/>
      <c r="H2" s="1201"/>
      <c r="I2" s="808"/>
    </row>
    <row r="3" spans="1:20" ht="3" customHeight="1"/>
    <row r="4" spans="1:20" s="1009" customFormat="1" ht="11.25">
      <c r="A4" s="1015"/>
      <c r="B4" s="1015"/>
      <c r="C4" s="1015"/>
      <c r="D4" s="1015"/>
      <c r="F4" s="1153" t="s">
        <v>454</v>
      </c>
      <c r="G4" s="1153"/>
      <c r="H4" s="1153"/>
      <c r="I4" s="1202" t="s">
        <v>455</v>
      </c>
      <c r="J4" s="1015"/>
      <c r="K4" s="1015"/>
      <c r="L4" s="1015"/>
      <c r="M4" s="1015"/>
      <c r="N4" s="1015"/>
      <c r="O4" s="1015"/>
      <c r="P4" s="1015"/>
      <c r="Q4" s="1015"/>
      <c r="R4" s="1015"/>
      <c r="S4" s="1015"/>
      <c r="T4" s="1015"/>
    </row>
    <row r="5" spans="1:20" s="1009" customFormat="1" ht="11.25" customHeight="1">
      <c r="A5" s="1015"/>
      <c r="B5" s="1015"/>
      <c r="C5" s="1015"/>
      <c r="D5" s="1015"/>
      <c r="F5" s="1105" t="s">
        <v>92</v>
      </c>
      <c r="G5" s="812" t="s">
        <v>457</v>
      </c>
      <c r="H5" s="1113" t="s">
        <v>442</v>
      </c>
      <c r="I5" s="120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20.12.2021</v>
      </c>
      <c r="I7" s="818" t="s">
        <v>493</v>
      </c>
      <c r="J7" s="617"/>
      <c r="K7" s="1015"/>
      <c r="L7" s="1015"/>
      <c r="M7" s="1015"/>
      <c r="N7" s="1015"/>
      <c r="O7" s="1015"/>
      <c r="P7" s="1015"/>
      <c r="Q7" s="1015"/>
      <c r="R7" s="1015"/>
      <c r="S7" s="1015"/>
      <c r="T7" s="1015"/>
    </row>
    <row r="8" spans="1:20" s="1009" customFormat="1" ht="45">
      <c r="A8" s="1203">
        <v>1</v>
      </c>
      <c r="B8" s="1015"/>
      <c r="C8" s="1015"/>
      <c r="D8" s="1015"/>
      <c r="F8" s="1031" t="str">
        <f>"2." &amp;mergeValue(A8)</f>
        <v>2.1</v>
      </c>
      <c r="G8" s="817" t="s">
        <v>494</v>
      </c>
      <c r="H8" s="1109" t="str">
        <f>IF('Перечень тарифов'!R21="","наименование отсутствует","" &amp; 'Перечень тарифов'!R21 &amp; "")</f>
        <v>наименование отсутствует</v>
      </c>
      <c r="I8" s="818" t="s">
        <v>591</v>
      </c>
      <c r="J8" s="617"/>
      <c r="K8" s="1015"/>
      <c r="L8" s="1015"/>
      <c r="M8" s="1015"/>
      <c r="N8" s="1015"/>
      <c r="O8" s="1015"/>
      <c r="P8" s="1015"/>
      <c r="Q8" s="1015"/>
      <c r="R8" s="1015"/>
      <c r="S8" s="1015"/>
      <c r="T8" s="1015"/>
    </row>
    <row r="9" spans="1:20" s="1009" customFormat="1" ht="22.5">
      <c r="A9" s="1203"/>
      <c r="B9" s="1015"/>
      <c r="C9" s="1015"/>
      <c r="D9" s="1015"/>
      <c r="F9" s="1031" t="str">
        <f>"3." &amp;mergeValue(A9)</f>
        <v>3.1</v>
      </c>
      <c r="G9" s="817" t="s">
        <v>495</v>
      </c>
      <c r="H9" s="1109" t="str">
        <f>IF('Перечень тарифов'!F21="","наименование отсутствует","" &amp; 'Перечень тарифов'!F21 &amp; "")</f>
        <v>Производство тепловой энергии. Некомбинированная выработка</v>
      </c>
      <c r="I9" s="818" t="s">
        <v>589</v>
      </c>
      <c r="J9" s="617"/>
      <c r="K9" s="1015"/>
      <c r="L9" s="1015"/>
      <c r="M9" s="1015"/>
      <c r="N9" s="1015"/>
      <c r="O9" s="1015"/>
      <c r="P9" s="1015"/>
      <c r="Q9" s="1015"/>
      <c r="R9" s="1015"/>
      <c r="S9" s="1015"/>
      <c r="T9" s="1015"/>
    </row>
    <row r="10" spans="1:20" s="1009" customFormat="1" ht="22.5">
      <c r="A10" s="1203"/>
      <c r="B10" s="1015"/>
      <c r="C10" s="1015"/>
      <c r="D10" s="1015"/>
      <c r="F10" s="1031" t="str">
        <f>"4."&amp;mergeValue(A10)</f>
        <v>4.1</v>
      </c>
      <c r="G10" s="817" t="s">
        <v>496</v>
      </c>
      <c r="H10" s="1113" t="s">
        <v>458</v>
      </c>
      <c r="I10" s="818"/>
      <c r="J10" s="617"/>
      <c r="K10" s="1015"/>
      <c r="L10" s="1015"/>
      <c r="M10" s="1015"/>
      <c r="N10" s="1015"/>
      <c r="O10" s="1015"/>
      <c r="P10" s="1015"/>
      <c r="Q10" s="1015"/>
      <c r="R10" s="1015"/>
      <c r="S10" s="1015"/>
      <c r="T10" s="1015"/>
    </row>
    <row r="11" spans="1:20" s="1009" customFormat="1" ht="18.75">
      <c r="A11" s="1203"/>
      <c r="B11" s="1203">
        <v>1</v>
      </c>
      <c r="C11" s="1106"/>
      <c r="D11" s="1106"/>
      <c r="F11" s="1031" t="str">
        <f>"4."&amp;mergeValue(A11) &amp;"."&amp;mergeValue(B11)</f>
        <v>4.1.1</v>
      </c>
      <c r="G11" s="832" t="s">
        <v>593</v>
      </c>
      <c r="H11" s="1109" t="str">
        <f>IF(region_name="","",region_name)</f>
        <v>Нижегородская область</v>
      </c>
      <c r="I11" s="818" t="s">
        <v>499</v>
      </c>
      <c r="J11" s="617"/>
      <c r="K11" s="1015"/>
      <c r="L11" s="1015"/>
      <c r="M11" s="1015"/>
      <c r="N11" s="1015"/>
      <c r="O11" s="1015"/>
      <c r="P11" s="1015"/>
      <c r="Q11" s="1015"/>
      <c r="R11" s="1015"/>
      <c r="S11" s="1015"/>
      <c r="T11" s="1015"/>
    </row>
    <row r="12" spans="1:20" s="1009" customFormat="1" ht="22.5">
      <c r="A12" s="1203"/>
      <c r="B12" s="1203"/>
      <c r="C12" s="1203">
        <v>1</v>
      </c>
      <c r="D12" s="1106"/>
      <c r="F12" s="1031" t="str">
        <f>"4."&amp;mergeValue(A12) &amp;"."&amp;mergeValue(B12)&amp;"."&amp;mergeValue(C12)</f>
        <v>4.1.1.1</v>
      </c>
      <c r="G12" s="819" t="s">
        <v>497</v>
      </c>
      <c r="H12" s="1109" t="str">
        <f>IF(Территории!H13="","","" &amp; Территории!H13 &amp; "")</f>
        <v>Кстовский муниципальный район</v>
      </c>
      <c r="I12" s="818" t="s">
        <v>500</v>
      </c>
      <c r="J12" s="617"/>
      <c r="K12" s="1015"/>
      <c r="L12" s="1015"/>
      <c r="M12" s="1015"/>
      <c r="N12" s="1015"/>
      <c r="O12" s="1015"/>
      <c r="P12" s="1015"/>
      <c r="Q12" s="1015"/>
      <c r="R12" s="1015"/>
      <c r="S12" s="1015"/>
      <c r="T12" s="1015"/>
    </row>
    <row r="13" spans="1:20" s="1009" customFormat="1" ht="56.25">
      <c r="A13" s="1203"/>
      <c r="B13" s="1203"/>
      <c r="C13" s="1203"/>
      <c r="D13" s="1106">
        <v>1</v>
      </c>
      <c r="F13" s="1031" t="str">
        <f>"4."&amp;mergeValue(A13) &amp;"."&amp;mergeValue(B13)&amp;"."&amp;mergeValue(C13)&amp;"."&amp;mergeValue(D13)</f>
        <v>4.1.1.1.1</v>
      </c>
      <c r="G13" s="820" t="s">
        <v>498</v>
      </c>
      <c r="H13" s="1109" t="str">
        <f>IF(Территории!R14="","","" &amp; Территории!R14 &amp; "")</f>
        <v>Афонинский сельсовет (22637404)</v>
      </c>
      <c r="I13" s="1107" t="s">
        <v>592</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8" t="s">
        <v>594</v>
      </c>
      <c r="H15" s="1198"/>
      <c r="I15" s="985"/>
      <c r="J15" s="775"/>
      <c r="K15" s="775"/>
      <c r="L15" s="775"/>
      <c r="M15" s="775"/>
      <c r="N15" s="775"/>
      <c r="O15" s="775"/>
      <c r="P15" s="775"/>
      <c r="Q15" s="775"/>
      <c r="R15" s="775"/>
      <c r="S15" s="775"/>
      <c r="T15" s="775"/>
    </row>
  </sheetData>
  <sheetProtection algorithmName="SHA-512" hashValue="H4fSsgYOEo/F71tzc15k1xfhrpnzi4pJJ3Bc8K5hGx8upbbZzKZ9nGqnjDDpAjpszAxcFa07kit9+utLufB+ZA==" saltValue="e82F/uHBJYGYJcCLIn8u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AA0F7D3C-BCE6-4568-9D58-A0FDAF17659A}">
      <formula1>900</formula1>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9" t="s">
        <v>55</v>
      </c>
      <c r="E7" s="1279"/>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40"/>
    </row>
    <row r="3" spans="2:5" ht="3" customHeight="1"/>
    <row r="4" spans="2:5" ht="21.75" customHeight="1" thickBot="1">
      <c r="B4" s="1127" t="s">
        <v>1</v>
      </c>
      <c r="C4" s="1127" t="s">
        <v>91</v>
      </c>
      <c r="D4" s="1127" t="s">
        <v>72</v>
      </c>
    </row>
    <row r="5" spans="2:5" ht="12" thickTop="1"/>
  </sheetData>
  <sheetProtection algorithmName="SHA-512" hashValue="Y5FHkPol7GQ97mMumDQfkk8rcjpW8OkV/8fWu1QOVVotLZ4iLlENtzCf8jDMIWL4lUNg4QGqpxnNB7QPY3biSw==" saltValue="4NAKk6cm4rMpN72EDbL0mQ==" spinCount="100000" sheet="1" objects="1" scenarios="1" formatColumns="0" formatRows="0" autoFilter="0"/>
  <autoFilter ref="B4:D4" xr:uid="{00000000-0001-0000-2500-000000000000}"/>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44550.629953703705</v>
      </c>
      <c r="B2" s="12" t="s">
        <v>775</v>
      </c>
      <c r="C2" s="12" t="s">
        <v>442</v>
      </c>
    </row>
    <row r="3" spans="1:4">
      <c r="A3" s="1116">
        <v>44550.629965277774</v>
      </c>
      <c r="B3" s="12" t="s">
        <v>776</v>
      </c>
      <c r="C3" s="12" t="s">
        <v>442</v>
      </c>
    </row>
    <row r="4" spans="1:4">
      <c r="A4" s="1116">
        <v>44550.630196759259</v>
      </c>
      <c r="B4" s="12" t="s">
        <v>775</v>
      </c>
      <c r="C4" s="12" t="s">
        <v>442</v>
      </c>
    </row>
    <row r="5" spans="1:4">
      <c r="A5" s="1116">
        <v>44550.630219907405</v>
      </c>
      <c r="B5" s="12" t="s">
        <v>776</v>
      </c>
      <c r="C5" s="12" t="s">
        <v>442</v>
      </c>
    </row>
    <row r="6" spans="1:4">
      <c r="A6" s="1116">
        <v>44550.638333333336</v>
      </c>
      <c r="B6" s="12" t="s">
        <v>775</v>
      </c>
      <c r="C6" s="12" t="s">
        <v>442</v>
      </c>
    </row>
    <row r="7" spans="1:4">
      <c r="A7" s="1116">
        <v>44550.638344907406</v>
      </c>
      <c r="B7" s="12" t="s">
        <v>776</v>
      </c>
      <c r="C7" s="12" t="s">
        <v>442</v>
      </c>
    </row>
  </sheetData>
  <sheetProtection algorithmName="SHA-512" hashValue="P1djxrPe8bkAEg+jNnASUyet6MkmDIz51kwstg5/X4IFwaj5xtJAQ4dbfNuEl41tObn/+yhucgNGw1KCVW16Fw==" saltValue="aEvV6KHazbCzZyotVMhF8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0"/>
      <c r="F9" s="1302"/>
      <c r="G9" s="1306" t="s">
        <v>85</v>
      </c>
      <c r="H9" s="1174"/>
      <c r="I9" s="1174">
        <v>1</v>
      </c>
      <c r="J9" s="1295"/>
      <c r="K9" s="1230" t="s">
        <v>85</v>
      </c>
      <c r="L9" s="1168"/>
      <c r="M9" s="1168" t="s">
        <v>93</v>
      </c>
      <c r="N9" s="1298"/>
      <c r="O9" s="1230" t="s">
        <v>85</v>
      </c>
      <c r="P9" s="1168"/>
      <c r="Q9" s="1168" t="s">
        <v>93</v>
      </c>
      <c r="R9" s="1299"/>
      <c r="S9" s="1230" t="s">
        <v>85</v>
      </c>
      <c r="T9" s="1089"/>
      <c r="U9" s="1089" t="s">
        <v>93</v>
      </c>
      <c r="V9" s="1112"/>
      <c r="W9" s="308"/>
    </row>
    <row r="10" spans="1:23" s="741" customFormat="1" ht="17.100000000000001" customHeight="1">
      <c r="A10" s="205"/>
      <c r="C10" s="159"/>
      <c r="D10" s="1174"/>
      <c r="E10" s="1300"/>
      <c r="F10" s="1302"/>
      <c r="G10" s="1306"/>
      <c r="H10" s="1174"/>
      <c r="I10" s="1174"/>
      <c r="J10" s="1295"/>
      <c r="K10" s="1230"/>
      <c r="L10" s="1168"/>
      <c r="M10" s="1168"/>
      <c r="N10" s="1298"/>
      <c r="O10" s="1230"/>
      <c r="P10" s="1168"/>
      <c r="Q10" s="1168"/>
      <c r="R10" s="1299"/>
      <c r="S10" s="1230"/>
      <c r="T10" s="1091"/>
      <c r="U10" s="746"/>
      <c r="V10" s="747" t="s">
        <v>717</v>
      </c>
      <c r="W10" s="748"/>
    </row>
    <row r="11" spans="1:23" s="102" customFormat="1" ht="17.100000000000001" customHeight="1">
      <c r="A11" s="205"/>
      <c r="C11" s="159"/>
      <c r="D11" s="1172"/>
      <c r="E11" s="1301"/>
      <c r="F11" s="1303"/>
      <c r="G11" s="1172"/>
      <c r="H11" s="1172"/>
      <c r="I11" s="1172"/>
      <c r="J11" s="1296"/>
      <c r="K11" s="1172"/>
      <c r="L11" s="1172"/>
      <c r="M11" s="1172"/>
      <c r="N11" s="1299"/>
      <c r="O11" s="1172"/>
      <c r="P11" s="1090"/>
      <c r="Q11" s="746"/>
      <c r="R11" s="747" t="s">
        <v>716</v>
      </c>
      <c r="S11" s="743"/>
      <c r="T11" s="743"/>
      <c r="U11" s="743"/>
      <c r="V11" s="743"/>
      <c r="W11" s="748"/>
    </row>
    <row r="12" spans="1:23" s="102" customFormat="1" ht="17.100000000000001" customHeight="1">
      <c r="A12" s="205"/>
      <c r="C12" s="159"/>
      <c r="D12" s="1172"/>
      <c r="E12" s="1301"/>
      <c r="F12" s="1303"/>
      <c r="G12" s="1172"/>
      <c r="H12" s="1172"/>
      <c r="I12" s="1172"/>
      <c r="J12" s="1296"/>
      <c r="K12" s="1172"/>
      <c r="L12" s="746"/>
      <c r="M12" s="747"/>
      <c r="N12" s="747" t="s">
        <v>412</v>
      </c>
      <c r="O12" s="747"/>
      <c r="P12" s="747"/>
      <c r="Q12" s="747"/>
      <c r="R12" s="747"/>
      <c r="S12" s="743"/>
      <c r="T12" s="743"/>
      <c r="U12" s="743"/>
      <c r="V12" s="743"/>
      <c r="W12" s="748"/>
    </row>
    <row r="13" spans="1:23" s="102" customFormat="1" ht="17.25" customHeight="1">
      <c r="A13" s="205"/>
      <c r="C13" s="159"/>
      <c r="D13" s="1172"/>
      <c r="E13" s="1301"/>
      <c r="F13" s="1303"/>
      <c r="G13" s="1172"/>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4"/>
      <c r="E15" s="1304"/>
      <c r="F15" s="1305"/>
      <c r="G15" s="1307"/>
      <c r="H15" s="1174"/>
      <c r="I15" s="1174">
        <v>1</v>
      </c>
      <c r="J15" s="1295"/>
      <c r="K15" s="1230" t="s">
        <v>85</v>
      </c>
      <c r="L15" s="1168"/>
      <c r="M15" s="1168" t="s">
        <v>93</v>
      </c>
      <c r="N15" s="1298"/>
      <c r="O15" s="1230" t="s">
        <v>85</v>
      </c>
      <c r="P15" s="1168"/>
      <c r="Q15" s="1168" t="s">
        <v>93</v>
      </c>
      <c r="R15" s="1299"/>
      <c r="S15" s="1230" t="s">
        <v>85</v>
      </c>
      <c r="T15" s="1089"/>
      <c r="U15" s="1089" t="s">
        <v>93</v>
      </c>
      <c r="V15" s="1112"/>
      <c r="W15" s="308"/>
    </row>
    <row r="16" spans="1:23" s="744" customFormat="1" ht="16.5" customHeight="1">
      <c r="A16" s="750"/>
      <c r="B16" s="745"/>
      <c r="C16" s="749"/>
      <c r="D16" s="1294"/>
      <c r="E16" s="1304"/>
      <c r="F16" s="1305"/>
      <c r="G16" s="1307"/>
      <c r="H16" s="1174"/>
      <c r="I16" s="1174"/>
      <c r="J16" s="1295"/>
      <c r="K16" s="1230"/>
      <c r="L16" s="1168"/>
      <c r="M16" s="1168"/>
      <c r="N16" s="1298"/>
      <c r="O16" s="1230"/>
      <c r="P16" s="1168"/>
      <c r="Q16" s="1168"/>
      <c r="R16" s="1299"/>
      <c r="S16" s="1230"/>
      <c r="T16" s="1091"/>
      <c r="U16" s="746"/>
      <c r="V16" s="747" t="s">
        <v>717</v>
      </c>
      <c r="W16" s="748"/>
    </row>
    <row r="17" spans="1:36" ht="17.100000000000001" customHeight="1">
      <c r="A17" s="205"/>
      <c r="B17" s="102"/>
      <c r="C17" s="159"/>
      <c r="D17" s="1294"/>
      <c r="E17" s="1304"/>
      <c r="F17" s="1305"/>
      <c r="G17" s="1307"/>
      <c r="H17" s="1174"/>
      <c r="I17" s="1174"/>
      <c r="J17" s="1296"/>
      <c r="K17" s="1230"/>
      <c r="L17" s="1168"/>
      <c r="M17" s="1168"/>
      <c r="N17" s="1299"/>
      <c r="O17" s="1230"/>
      <c r="P17" s="1090"/>
      <c r="Q17" s="746"/>
      <c r="R17" s="747" t="s">
        <v>716</v>
      </c>
      <c r="S17" s="743"/>
      <c r="T17" s="743"/>
      <c r="U17" s="743"/>
      <c r="V17" s="743"/>
      <c r="W17" s="748"/>
    </row>
    <row r="18" spans="1:36" ht="17.100000000000001" customHeight="1">
      <c r="A18" s="205"/>
      <c r="B18" s="102"/>
      <c r="C18" s="159"/>
      <c r="D18" s="1294"/>
      <c r="E18" s="1304"/>
      <c r="F18" s="1305"/>
      <c r="G18" s="1307"/>
      <c r="H18" s="1174"/>
      <c r="I18" s="1174"/>
      <c r="J18" s="1296"/>
      <c r="K18" s="1230"/>
      <c r="L18" s="746"/>
      <c r="M18" s="747"/>
      <c r="N18" s="747" t="s">
        <v>412</v>
      </c>
      <c r="O18" s="747"/>
      <c r="P18" s="747"/>
      <c r="Q18" s="747"/>
      <c r="R18" s="747"/>
      <c r="S18" s="743"/>
      <c r="T18" s="743"/>
      <c r="U18" s="743"/>
      <c r="V18" s="743"/>
      <c r="W18" s="748"/>
    </row>
    <row r="19" spans="1:36" ht="17.100000000000001" customHeight="1">
      <c r="A19" s="205"/>
      <c r="B19" s="102"/>
      <c r="C19" s="159"/>
      <c r="D19" s="1294"/>
      <c r="E19" s="1304"/>
      <c r="F19" s="1305"/>
      <c r="G19" s="130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7" t="s">
        <v>298</v>
      </c>
      <c r="P27" s="1297"/>
      <c r="Q27" s="1297"/>
      <c r="R27" s="1258" t="s">
        <v>270</v>
      </c>
      <c r="S27" s="1258"/>
      <c r="T27" s="1258"/>
      <c r="U27" s="1215" t="s">
        <v>341</v>
      </c>
      <c r="W27" s="1308"/>
    </row>
    <row r="28" spans="1:36" ht="17.100000000000001" customHeight="1">
      <c r="O28" s="1259" t="s">
        <v>606</v>
      </c>
      <c r="P28" s="1259" t="s">
        <v>271</v>
      </c>
      <c r="Q28" s="1259"/>
      <c r="R28" s="1258"/>
      <c r="S28" s="1258"/>
      <c r="T28" s="1258"/>
      <c r="U28" s="1215"/>
      <c r="W28" s="1308"/>
    </row>
    <row r="29" spans="1:36" ht="37.5" customHeight="1">
      <c r="O29" s="1259"/>
      <c r="P29" s="104" t="s">
        <v>607</v>
      </c>
      <c r="Q29" s="104" t="s">
        <v>6</v>
      </c>
      <c r="R29" s="105" t="s">
        <v>274</v>
      </c>
      <c r="S29" s="1260" t="s">
        <v>273</v>
      </c>
      <c r="T29" s="1260"/>
      <c r="U29" s="1215"/>
      <c r="W29" s="1308"/>
    </row>
    <row r="30" spans="1:36" ht="17.100000000000001" customHeight="1">
      <c r="G30" s="157"/>
      <c r="H30" s="157"/>
      <c r="I30" s="157"/>
      <c r="J30" s="157"/>
      <c r="K30" s="157"/>
      <c r="L30" s="122"/>
      <c r="M30" s="433" t="s">
        <v>183</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5" customFormat="1" ht="22.5">
      <c r="A31" s="1234">
        <v>1</v>
      </c>
      <c r="B31" s="849"/>
      <c r="C31" s="849"/>
      <c r="D31" s="849"/>
      <c r="E31" s="850"/>
      <c r="F31" s="851"/>
      <c r="G31" s="851"/>
      <c r="H31" s="851"/>
      <c r="I31" s="852"/>
      <c r="J31" s="847"/>
      <c r="K31" s="854"/>
      <c r="L31" s="595">
        <f>mergeValue(A31)</f>
        <v>1</v>
      </c>
      <c r="M31" s="643" t="s">
        <v>20</v>
      </c>
      <c r="N31" s="648"/>
      <c r="O31" s="1284"/>
      <c r="P31" s="1285"/>
      <c r="Q31" s="1285"/>
      <c r="R31" s="1285"/>
      <c r="S31" s="1285"/>
      <c r="T31" s="1285"/>
      <c r="U31" s="1285"/>
      <c r="V31" s="1286"/>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4"/>
      <c r="B32" s="1234">
        <v>1</v>
      </c>
      <c r="C32" s="849"/>
      <c r="D32" s="849"/>
      <c r="E32" s="851"/>
      <c r="F32" s="851"/>
      <c r="G32" s="851"/>
      <c r="H32" s="851"/>
      <c r="I32" s="846"/>
      <c r="J32" s="845"/>
      <c r="K32" s="848"/>
      <c r="L32" s="595" t="str">
        <f>mergeValue(A32) &amp;"."&amp; mergeValue(B32)</f>
        <v>1.1</v>
      </c>
      <c r="M32" s="548" t="s">
        <v>16</v>
      </c>
      <c r="N32" s="648"/>
      <c r="O32" s="1284"/>
      <c r="P32" s="1285"/>
      <c r="Q32" s="1285"/>
      <c r="R32" s="1285"/>
      <c r="S32" s="1285"/>
      <c r="T32" s="1285"/>
      <c r="U32" s="1285"/>
      <c r="V32" s="1286"/>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4"/>
      <c r="B33" s="1234"/>
      <c r="C33" s="1234">
        <v>1</v>
      </c>
      <c r="D33" s="849"/>
      <c r="E33" s="851"/>
      <c r="F33" s="851"/>
      <c r="G33" s="851"/>
      <c r="H33" s="851"/>
      <c r="I33" s="853"/>
      <c r="J33" s="845"/>
      <c r="K33" s="848"/>
      <c r="L33" s="595" t="str">
        <f>mergeValue(A33) &amp;"."&amp; mergeValue(B33)&amp;"."&amp; mergeValue(C33)</f>
        <v>1.1.1</v>
      </c>
      <c r="M33" s="549" t="s">
        <v>7</v>
      </c>
      <c r="N33" s="648"/>
      <c r="O33" s="1284"/>
      <c r="P33" s="1285"/>
      <c r="Q33" s="1285"/>
      <c r="R33" s="1285"/>
      <c r="S33" s="1285"/>
      <c r="T33" s="1285"/>
      <c r="U33" s="1285"/>
      <c r="V33" s="1286"/>
      <c r="W33" s="632" t="s">
        <v>634</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4"/>
      <c r="B34" s="1234"/>
      <c r="C34" s="1234"/>
      <c r="D34" s="1234">
        <v>1</v>
      </c>
      <c r="E34" s="851"/>
      <c r="F34" s="851"/>
      <c r="G34" s="851"/>
      <c r="H34" s="851"/>
      <c r="I34" s="853"/>
      <c r="J34" s="845"/>
      <c r="K34" s="848"/>
      <c r="L34" s="595" t="str">
        <f>mergeValue(A34) &amp;"."&amp; mergeValue(B34)&amp;"."&amp; mergeValue(C34)&amp;"."&amp; mergeValue(D34)</f>
        <v>1.1.1.1</v>
      </c>
      <c r="M34" s="550" t="s">
        <v>22</v>
      </c>
      <c r="N34" s="648"/>
      <c r="O34" s="1284"/>
      <c r="P34" s="1285"/>
      <c r="Q34" s="1285"/>
      <c r="R34" s="1285"/>
      <c r="S34" s="1285"/>
      <c r="T34" s="1285"/>
      <c r="U34" s="1285"/>
      <c r="V34" s="1286"/>
      <c r="W34" s="632" t="s">
        <v>635</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4"/>
      <c r="B35" s="1234"/>
      <c r="C35" s="1234"/>
      <c r="D35" s="1234"/>
      <c r="E35" s="1234">
        <v>1</v>
      </c>
      <c r="F35" s="851"/>
      <c r="G35" s="851"/>
      <c r="H35" s="849">
        <v>1</v>
      </c>
      <c r="I35" s="1234">
        <v>1</v>
      </c>
      <c r="J35" s="851"/>
      <c r="K35" s="856"/>
      <c r="L35" s="595" t="str">
        <f>mergeValue(A35) &amp;"."&amp; mergeValue(B35)&amp;"."&amp; mergeValue(C35)&amp;"."&amp; mergeValue(D35)&amp;"."&amp; mergeValue(E35)</f>
        <v>1.1.1.1.1</v>
      </c>
      <c r="M35" s="556" t="s">
        <v>9</v>
      </c>
      <c r="N35" s="648"/>
      <c r="O35" s="1237"/>
      <c r="P35" s="1238"/>
      <c r="Q35" s="1238"/>
      <c r="R35" s="1238"/>
      <c r="S35" s="1238"/>
      <c r="T35" s="1238"/>
      <c r="U35" s="1238"/>
      <c r="V35" s="1239"/>
      <c r="W35" s="632" t="s">
        <v>639</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4"/>
      <c r="B36" s="1234"/>
      <c r="C36" s="1234"/>
      <c r="D36" s="1234"/>
      <c r="E36" s="1234"/>
      <c r="F36" s="1234">
        <v>1</v>
      </c>
      <c r="G36" s="849"/>
      <c r="H36" s="849"/>
      <c r="I36" s="1234"/>
      <c r="J36" s="1234">
        <v>1</v>
      </c>
      <c r="K36" s="857"/>
      <c r="L36" s="595" t="str">
        <f>mergeValue(A36) &amp;"."&amp; mergeValue(B36)&amp;"."&amp; mergeValue(C36)&amp;"."&amp; mergeValue(D36)&amp;"."&amp; mergeValue(E36)&amp;"."&amp; mergeValue(F36)</f>
        <v>1.1.1.1.1.1</v>
      </c>
      <c r="M36" s="557" t="s">
        <v>10</v>
      </c>
      <c r="N36" s="648"/>
      <c r="O36" s="1237"/>
      <c r="P36" s="1238"/>
      <c r="Q36" s="1238"/>
      <c r="R36" s="1238"/>
      <c r="S36" s="1238"/>
      <c r="T36" s="1238"/>
      <c r="U36" s="1238"/>
      <c r="V36" s="1239"/>
      <c r="W36" s="632" t="s">
        <v>637</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4"/>
      <c r="B37" s="1234"/>
      <c r="C37" s="1234"/>
      <c r="D37" s="1234"/>
      <c r="E37" s="1234"/>
      <c r="F37" s="1234"/>
      <c r="G37" s="849">
        <v>1</v>
      </c>
      <c r="H37" s="849"/>
      <c r="I37" s="1234"/>
      <c r="J37" s="1234"/>
      <c r="K37" s="857">
        <v>1</v>
      </c>
      <c r="L37" s="595" t="str">
        <f>mergeValue(A37) &amp;"."&amp; mergeValue(B37)&amp;"."&amp; mergeValue(C37)&amp;"."&amp; mergeValue(D37)&amp;"."&amp; mergeValue(E37)&amp;"."&amp; mergeValue(F37)&amp;"."&amp; mergeValue(G37)</f>
        <v>1.1.1.1.1.1.1</v>
      </c>
      <c r="M37" s="1071"/>
      <c r="N37" s="648"/>
      <c r="O37" s="564"/>
      <c r="P37" s="564"/>
      <c r="Q37" s="1096"/>
      <c r="R37" s="1229"/>
      <c r="S37" s="1230" t="s">
        <v>84</v>
      </c>
      <c r="T37" s="1229"/>
      <c r="U37" s="1230" t="s">
        <v>84</v>
      </c>
      <c r="V37" s="564"/>
      <c r="W37" s="1204" t="s">
        <v>656</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4"/>
      <c r="B38" s="1234"/>
      <c r="C38" s="1234"/>
      <c r="D38" s="1234"/>
      <c r="E38" s="1234"/>
      <c r="F38" s="1234"/>
      <c r="G38" s="849"/>
      <c r="H38" s="849"/>
      <c r="I38" s="1234"/>
      <c r="J38" s="1234"/>
      <c r="K38" s="857"/>
      <c r="L38" s="602"/>
      <c r="M38" s="648"/>
      <c r="N38" s="648"/>
      <c r="O38" s="564"/>
      <c r="P38" s="564"/>
      <c r="Q38" s="586" t="str">
        <f>R37 &amp; "-" &amp; T37</f>
        <v>-</v>
      </c>
      <c r="R38" s="1229"/>
      <c r="S38" s="1230"/>
      <c r="T38" s="1229"/>
      <c r="U38" s="1230"/>
      <c r="V38" s="564"/>
      <c r="W38" s="1204"/>
      <c r="X38" s="587"/>
      <c r="Y38" s="591"/>
      <c r="Z38" s="591" t="str">
        <f t="shared" si="0"/>
        <v/>
      </c>
      <c r="AA38" s="591"/>
      <c r="AB38" s="591"/>
      <c r="AC38" s="591"/>
      <c r="AD38" s="587"/>
      <c r="AE38" s="587"/>
      <c r="AF38" s="587"/>
      <c r="AG38" s="587"/>
      <c r="AH38" s="587"/>
      <c r="AI38" s="587"/>
      <c r="AJ38" s="587"/>
    </row>
    <row r="39" spans="1:36" s="525" customFormat="1" ht="15" customHeight="1">
      <c r="A39" s="1234"/>
      <c r="B39" s="1234"/>
      <c r="C39" s="1234"/>
      <c r="D39" s="1234"/>
      <c r="E39" s="1234"/>
      <c r="F39" s="1234"/>
      <c r="G39" s="851"/>
      <c r="H39" s="849"/>
      <c r="I39" s="1234"/>
      <c r="J39" s="1234"/>
      <c r="K39" s="856"/>
      <c r="L39" s="540"/>
      <c r="M39" s="559" t="s">
        <v>25</v>
      </c>
      <c r="N39" s="566"/>
      <c r="O39" s="566"/>
      <c r="P39" s="566"/>
      <c r="Q39" s="566"/>
      <c r="R39" s="566"/>
      <c r="S39" s="566"/>
      <c r="T39" s="566"/>
      <c r="U39" s="566"/>
      <c r="V39" s="562"/>
      <c r="W39" s="120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4"/>
      <c r="B40" s="1234"/>
      <c r="C40" s="1234"/>
      <c r="D40" s="1234"/>
      <c r="E40" s="1234"/>
      <c r="F40" s="851"/>
      <c r="G40" s="851"/>
      <c r="H40" s="849"/>
      <c r="I40" s="1234"/>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4"/>
      <c r="B41" s="1234"/>
      <c r="C41" s="1234"/>
      <c r="D41" s="1234"/>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4"/>
      <c r="B42" s="1234"/>
      <c r="C42" s="1234"/>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4"/>
      <c r="B43" s="1234"/>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4"/>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4">
        <v>1</v>
      </c>
      <c r="B49" s="867"/>
      <c r="C49" s="867"/>
      <c r="D49" s="867"/>
      <c r="E49" s="868"/>
      <c r="F49" s="869"/>
      <c r="G49" s="869"/>
      <c r="H49" s="869"/>
      <c r="I49" s="870"/>
      <c r="J49" s="865"/>
      <c r="K49" s="872"/>
      <c r="L49" s="595">
        <f>mergeValue(A49)</f>
        <v>1</v>
      </c>
      <c r="M49" s="643" t="s">
        <v>20</v>
      </c>
      <c r="N49" s="648"/>
      <c r="O49" s="1284"/>
      <c r="P49" s="1285"/>
      <c r="Q49" s="1285"/>
      <c r="R49" s="1285"/>
      <c r="S49" s="1285"/>
      <c r="T49" s="1285"/>
      <c r="U49" s="1285"/>
      <c r="V49" s="1286"/>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4"/>
      <c r="B50" s="1234">
        <v>1</v>
      </c>
      <c r="C50" s="867"/>
      <c r="D50" s="867"/>
      <c r="E50" s="869"/>
      <c r="F50" s="869"/>
      <c r="G50" s="869"/>
      <c r="H50" s="869"/>
      <c r="I50" s="864"/>
      <c r="J50" s="863"/>
      <c r="K50" s="866"/>
      <c r="L50" s="595" t="str">
        <f>mergeValue(A50) &amp;"."&amp; mergeValue(B50)</f>
        <v>1.1</v>
      </c>
      <c r="M50" s="548" t="s">
        <v>16</v>
      </c>
      <c r="N50" s="648"/>
      <c r="O50" s="1284"/>
      <c r="P50" s="1285"/>
      <c r="Q50" s="1285"/>
      <c r="R50" s="1285"/>
      <c r="S50" s="1285"/>
      <c r="T50" s="1285"/>
      <c r="U50" s="1285"/>
      <c r="V50" s="1286"/>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4"/>
      <c r="B51" s="1234"/>
      <c r="C51" s="1234">
        <v>1</v>
      </c>
      <c r="D51" s="867"/>
      <c r="E51" s="869"/>
      <c r="F51" s="869"/>
      <c r="G51" s="869"/>
      <c r="H51" s="869"/>
      <c r="I51" s="871"/>
      <c r="J51" s="863"/>
      <c r="K51" s="866"/>
      <c r="L51" s="595" t="str">
        <f>mergeValue(A51) &amp;"."&amp; mergeValue(B51)&amp;"."&amp; mergeValue(C51)</f>
        <v>1.1.1</v>
      </c>
      <c r="M51" s="549" t="s">
        <v>7</v>
      </c>
      <c r="N51" s="648"/>
      <c r="O51" s="1284"/>
      <c r="P51" s="1285"/>
      <c r="Q51" s="1285"/>
      <c r="R51" s="1285"/>
      <c r="S51" s="1285"/>
      <c r="T51" s="1285"/>
      <c r="U51" s="1285"/>
      <c r="V51" s="1286"/>
      <c r="W51" s="632" t="s">
        <v>634</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4"/>
      <c r="B52" s="1234"/>
      <c r="C52" s="1234"/>
      <c r="D52" s="1234">
        <v>1</v>
      </c>
      <c r="E52" s="869"/>
      <c r="F52" s="869"/>
      <c r="G52" s="869"/>
      <c r="H52" s="869"/>
      <c r="I52" s="871"/>
      <c r="J52" s="863"/>
      <c r="K52" s="866"/>
      <c r="L52" s="595" t="str">
        <f>mergeValue(A52) &amp;"."&amp; mergeValue(B52)&amp;"."&amp; mergeValue(C52)&amp;"."&amp; mergeValue(D52)</f>
        <v>1.1.1.1</v>
      </c>
      <c r="M52" s="550" t="s">
        <v>22</v>
      </c>
      <c r="N52" s="648"/>
      <c r="O52" s="1284"/>
      <c r="P52" s="1285"/>
      <c r="Q52" s="1285"/>
      <c r="R52" s="1285"/>
      <c r="S52" s="1285"/>
      <c r="T52" s="1285"/>
      <c r="U52" s="1285"/>
      <c r="V52" s="1286"/>
      <c r="W52" s="632" t="s">
        <v>635</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4"/>
      <c r="B53" s="1234"/>
      <c r="C53" s="1234"/>
      <c r="D53" s="1234"/>
      <c r="E53" s="1234">
        <v>1</v>
      </c>
      <c r="F53" s="869"/>
      <c r="G53" s="869"/>
      <c r="H53" s="867">
        <v>1</v>
      </c>
      <c r="I53" s="1234">
        <v>1</v>
      </c>
      <c r="J53" s="869"/>
      <c r="K53" s="874"/>
      <c r="L53" s="595" t="str">
        <f>mergeValue(A53) &amp;"."&amp; mergeValue(B53)&amp;"."&amp; mergeValue(C53)&amp;"."&amp; mergeValue(D53)&amp;"."&amp; mergeValue(E53)</f>
        <v>1.1.1.1.1</v>
      </c>
      <c r="M53" s="556" t="s">
        <v>9</v>
      </c>
      <c r="N53" s="648"/>
      <c r="O53" s="1237"/>
      <c r="P53" s="1238"/>
      <c r="Q53" s="1238"/>
      <c r="R53" s="1238"/>
      <c r="S53" s="1238"/>
      <c r="T53" s="1238"/>
      <c r="U53" s="1238"/>
      <c r="V53" s="1239"/>
      <c r="W53" s="632" t="s">
        <v>639</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4"/>
      <c r="B54" s="1234"/>
      <c r="C54" s="1234"/>
      <c r="D54" s="1234"/>
      <c r="E54" s="1234"/>
      <c r="F54" s="1234">
        <v>1</v>
      </c>
      <c r="G54" s="867"/>
      <c r="H54" s="867"/>
      <c r="I54" s="1234"/>
      <c r="J54" s="1234">
        <v>1</v>
      </c>
      <c r="K54" s="875"/>
      <c r="L54" s="595" t="str">
        <f>mergeValue(A54) &amp;"."&amp; mergeValue(B54)&amp;"."&amp; mergeValue(C54)&amp;"."&amp; mergeValue(D54)&amp;"."&amp; mergeValue(E54)&amp;"."&amp; mergeValue(F54)</f>
        <v>1.1.1.1.1.1</v>
      </c>
      <c r="M54" s="557" t="s">
        <v>10</v>
      </c>
      <c r="N54" s="648"/>
      <c r="O54" s="1237"/>
      <c r="P54" s="1238"/>
      <c r="Q54" s="1238"/>
      <c r="R54" s="1238"/>
      <c r="S54" s="1238"/>
      <c r="T54" s="1238"/>
      <c r="U54" s="1238"/>
      <c r="V54" s="1239"/>
      <c r="W54" s="632" t="s">
        <v>637</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4"/>
      <c r="B55" s="1234"/>
      <c r="C55" s="1234"/>
      <c r="D55" s="1234"/>
      <c r="E55" s="1234"/>
      <c r="F55" s="1234"/>
      <c r="G55" s="867">
        <v>1</v>
      </c>
      <c r="H55" s="867"/>
      <c r="I55" s="1234"/>
      <c r="J55" s="1234"/>
      <c r="K55" s="875">
        <v>1</v>
      </c>
      <c r="L55" s="595" t="str">
        <f>mergeValue(A55) &amp;"."&amp; mergeValue(B55)&amp;"."&amp; mergeValue(C55)&amp;"."&amp; mergeValue(D55)&amp;"."&amp; mergeValue(E55)&amp;"."&amp; mergeValue(F55)&amp;"."&amp; mergeValue(G55)</f>
        <v>1.1.1.1.1.1.1</v>
      </c>
      <c r="M55" s="1071"/>
      <c r="N55" s="648"/>
      <c r="O55" s="564"/>
      <c r="P55" s="564"/>
      <c r="Q55" s="1096"/>
      <c r="R55" s="1229"/>
      <c r="S55" s="1230" t="s">
        <v>84</v>
      </c>
      <c r="T55" s="1229"/>
      <c r="U55" s="1230" t="s">
        <v>84</v>
      </c>
      <c r="V55" s="564"/>
      <c r="W55" s="1204" t="s">
        <v>656</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4"/>
      <c r="B56" s="1234"/>
      <c r="C56" s="1234"/>
      <c r="D56" s="1234"/>
      <c r="E56" s="1234"/>
      <c r="F56" s="1234"/>
      <c r="G56" s="867"/>
      <c r="H56" s="867"/>
      <c r="I56" s="1234"/>
      <c r="J56" s="1234"/>
      <c r="K56" s="875"/>
      <c r="L56" s="602"/>
      <c r="M56" s="648"/>
      <c r="N56" s="648"/>
      <c r="O56" s="564"/>
      <c r="P56" s="564"/>
      <c r="Q56" s="586" t="str">
        <f>R55 &amp; "-" &amp; T55</f>
        <v>-</v>
      </c>
      <c r="R56" s="1229"/>
      <c r="S56" s="1230"/>
      <c r="T56" s="1229"/>
      <c r="U56" s="1230"/>
      <c r="V56" s="564"/>
      <c r="W56" s="1204"/>
      <c r="X56" s="587"/>
      <c r="Y56" s="591"/>
      <c r="Z56" s="591" t="str">
        <f t="shared" si="1"/>
        <v/>
      </c>
      <c r="AA56" s="591"/>
      <c r="AB56" s="591"/>
      <c r="AC56" s="591"/>
      <c r="AD56" s="587"/>
      <c r="AE56" s="587"/>
      <c r="AF56" s="587"/>
      <c r="AG56" s="587"/>
      <c r="AH56" s="587"/>
      <c r="AI56" s="587"/>
      <c r="AJ56" s="587"/>
    </row>
    <row r="57" spans="1:36" s="525" customFormat="1" ht="15" customHeight="1">
      <c r="A57" s="1234"/>
      <c r="B57" s="1234"/>
      <c r="C57" s="1234"/>
      <c r="D57" s="1234"/>
      <c r="E57" s="1234"/>
      <c r="F57" s="1234"/>
      <c r="G57" s="869"/>
      <c r="H57" s="867"/>
      <c r="I57" s="1234"/>
      <c r="J57" s="1234"/>
      <c r="K57" s="874"/>
      <c r="L57" s="540"/>
      <c r="M57" s="559" t="s">
        <v>25</v>
      </c>
      <c r="N57" s="566"/>
      <c r="O57" s="566"/>
      <c r="P57" s="566"/>
      <c r="Q57" s="566"/>
      <c r="R57" s="566"/>
      <c r="S57" s="566"/>
      <c r="T57" s="566"/>
      <c r="U57" s="566"/>
      <c r="V57" s="562"/>
      <c r="W57" s="120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4"/>
      <c r="B58" s="1234"/>
      <c r="C58" s="1234"/>
      <c r="D58" s="1234"/>
      <c r="E58" s="1234"/>
      <c r="F58" s="869"/>
      <c r="G58" s="869"/>
      <c r="H58" s="867"/>
      <c r="I58" s="1234"/>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4"/>
      <c r="B59" s="1234"/>
      <c r="C59" s="1234"/>
      <c r="D59" s="1234"/>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4"/>
      <c r="B60" s="1234"/>
      <c r="C60" s="1234"/>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4"/>
      <c r="B61" s="1234"/>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4"/>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4">
        <v>1</v>
      </c>
      <c r="B67" s="885"/>
      <c r="C67" s="885"/>
      <c r="D67" s="885"/>
      <c r="E67" s="886"/>
      <c r="F67" s="887"/>
      <c r="G67" s="887"/>
      <c r="H67" s="887"/>
      <c r="I67" s="888"/>
      <c r="J67" s="883"/>
      <c r="K67" s="890"/>
      <c r="L67" s="595">
        <f>mergeValue(A67)</f>
        <v>1</v>
      </c>
      <c r="M67" s="643" t="s">
        <v>20</v>
      </c>
      <c r="N67" s="648"/>
      <c r="O67" s="1284"/>
      <c r="P67" s="1285"/>
      <c r="Q67" s="1285"/>
      <c r="R67" s="1285"/>
      <c r="S67" s="1285"/>
      <c r="T67" s="1285"/>
      <c r="U67" s="1285"/>
      <c r="V67" s="1286"/>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4"/>
      <c r="B68" s="1234">
        <v>1</v>
      </c>
      <c r="C68" s="885"/>
      <c r="D68" s="885"/>
      <c r="E68" s="887"/>
      <c r="F68" s="887"/>
      <c r="G68" s="887"/>
      <c r="H68" s="887"/>
      <c r="I68" s="882"/>
      <c r="J68" s="881"/>
      <c r="K68" s="884"/>
      <c r="L68" s="595" t="str">
        <f>mergeValue(A68) &amp;"."&amp; mergeValue(B68)</f>
        <v>1.1</v>
      </c>
      <c r="M68" s="548" t="s">
        <v>16</v>
      </c>
      <c r="N68" s="648"/>
      <c r="O68" s="1284"/>
      <c r="P68" s="1285"/>
      <c r="Q68" s="1285"/>
      <c r="R68" s="1285"/>
      <c r="S68" s="1285"/>
      <c r="T68" s="1285"/>
      <c r="U68" s="1285"/>
      <c r="V68" s="1286"/>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4"/>
      <c r="B69" s="1234"/>
      <c r="C69" s="1234">
        <v>1</v>
      </c>
      <c r="D69" s="885"/>
      <c r="E69" s="887"/>
      <c r="F69" s="887"/>
      <c r="G69" s="887"/>
      <c r="H69" s="887"/>
      <c r="I69" s="889"/>
      <c r="J69" s="881"/>
      <c r="K69" s="884"/>
      <c r="L69" s="595" t="str">
        <f>mergeValue(A69) &amp;"."&amp; mergeValue(B69)&amp;"."&amp; mergeValue(C69)</f>
        <v>1.1.1</v>
      </c>
      <c r="M69" s="549" t="s">
        <v>7</v>
      </c>
      <c r="N69" s="648"/>
      <c r="O69" s="1284"/>
      <c r="P69" s="1285"/>
      <c r="Q69" s="1285"/>
      <c r="R69" s="1285"/>
      <c r="S69" s="1285"/>
      <c r="T69" s="1285"/>
      <c r="U69" s="1285"/>
      <c r="V69" s="1286"/>
      <c r="W69" s="632" t="s">
        <v>634</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4"/>
      <c r="B70" s="1234"/>
      <c r="C70" s="1234"/>
      <c r="D70" s="1234">
        <v>1</v>
      </c>
      <c r="E70" s="887"/>
      <c r="F70" s="887"/>
      <c r="G70" s="887"/>
      <c r="H70" s="887"/>
      <c r="I70" s="889"/>
      <c r="J70" s="881"/>
      <c r="K70" s="884"/>
      <c r="L70" s="595" t="str">
        <f>mergeValue(A70) &amp;"."&amp; mergeValue(B70)&amp;"."&amp; mergeValue(C70)&amp;"."&amp; mergeValue(D70)</f>
        <v>1.1.1.1</v>
      </c>
      <c r="M70" s="550" t="s">
        <v>22</v>
      </c>
      <c r="N70" s="648"/>
      <c r="O70" s="1284"/>
      <c r="P70" s="1285"/>
      <c r="Q70" s="1285"/>
      <c r="R70" s="1285"/>
      <c r="S70" s="1285"/>
      <c r="T70" s="1285"/>
      <c r="U70" s="1285"/>
      <c r="V70" s="1286"/>
      <c r="W70" s="632" t="s">
        <v>635</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4"/>
      <c r="B71" s="1234"/>
      <c r="C71" s="1234"/>
      <c r="D71" s="1234"/>
      <c r="E71" s="1234">
        <v>1</v>
      </c>
      <c r="F71" s="887"/>
      <c r="G71" s="887"/>
      <c r="H71" s="885">
        <v>1</v>
      </c>
      <c r="I71" s="1234">
        <v>1</v>
      </c>
      <c r="J71" s="887"/>
      <c r="K71" s="892"/>
      <c r="L71" s="595" t="str">
        <f>mergeValue(A71) &amp;"."&amp; mergeValue(B71)&amp;"."&amp; mergeValue(C71)&amp;"."&amp; mergeValue(D71)&amp;"."&amp; mergeValue(E71)</f>
        <v>1.1.1.1.1</v>
      </c>
      <c r="M71" s="556" t="s">
        <v>9</v>
      </c>
      <c r="N71" s="648"/>
      <c r="O71" s="1237"/>
      <c r="P71" s="1238"/>
      <c r="Q71" s="1238"/>
      <c r="R71" s="1238"/>
      <c r="S71" s="1238"/>
      <c r="T71" s="1238"/>
      <c r="U71" s="1238"/>
      <c r="V71" s="1239"/>
      <c r="W71" s="632" t="s">
        <v>639</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4"/>
      <c r="B72" s="1234"/>
      <c r="C72" s="1234"/>
      <c r="D72" s="1234"/>
      <c r="E72" s="1234"/>
      <c r="F72" s="1234">
        <v>1</v>
      </c>
      <c r="G72" s="885"/>
      <c r="H72" s="885"/>
      <c r="I72" s="1234"/>
      <c r="J72" s="1234">
        <v>1</v>
      </c>
      <c r="K72" s="893"/>
      <c r="L72" s="595" t="str">
        <f>mergeValue(A72) &amp;"."&amp; mergeValue(B72)&amp;"."&amp; mergeValue(C72)&amp;"."&amp; mergeValue(D72)&amp;"."&amp; mergeValue(E72)&amp;"."&amp; mergeValue(F72)</f>
        <v>1.1.1.1.1.1</v>
      </c>
      <c r="M72" s="557" t="s">
        <v>10</v>
      </c>
      <c r="N72" s="648"/>
      <c r="O72" s="1237"/>
      <c r="P72" s="1238"/>
      <c r="Q72" s="1238"/>
      <c r="R72" s="1238"/>
      <c r="S72" s="1238"/>
      <c r="T72" s="1238"/>
      <c r="U72" s="1238"/>
      <c r="V72" s="1239"/>
      <c r="W72" s="632" t="s">
        <v>637</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4"/>
      <c r="B73" s="1234"/>
      <c r="C73" s="1234"/>
      <c r="D73" s="1234"/>
      <c r="E73" s="1234"/>
      <c r="F73" s="1234"/>
      <c r="G73" s="885">
        <v>1</v>
      </c>
      <c r="H73" s="885"/>
      <c r="I73" s="1234"/>
      <c r="J73" s="1234"/>
      <c r="K73" s="893">
        <v>1</v>
      </c>
      <c r="L73" s="595" t="str">
        <f>mergeValue(A73) &amp;"."&amp; mergeValue(B73)&amp;"."&amp; mergeValue(C73)&amp;"."&amp; mergeValue(D73)&amp;"."&amp; mergeValue(E73)&amp;"."&amp; mergeValue(F73)&amp;"."&amp; mergeValue(G73)</f>
        <v>1.1.1.1.1.1.1</v>
      </c>
      <c r="M73" s="1071"/>
      <c r="N73" s="648"/>
      <c r="O73" s="564"/>
      <c r="P73" s="564"/>
      <c r="Q73" s="1096"/>
      <c r="R73" s="1229"/>
      <c r="S73" s="1230" t="s">
        <v>84</v>
      </c>
      <c r="T73" s="1229"/>
      <c r="U73" s="1230" t="s">
        <v>84</v>
      </c>
      <c r="V73" s="564"/>
      <c r="W73" s="1204" t="s">
        <v>656</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4"/>
      <c r="B74" s="1234"/>
      <c r="C74" s="1234"/>
      <c r="D74" s="1234"/>
      <c r="E74" s="1234"/>
      <c r="F74" s="1234"/>
      <c r="G74" s="885"/>
      <c r="H74" s="885"/>
      <c r="I74" s="1234"/>
      <c r="J74" s="1234"/>
      <c r="K74" s="893"/>
      <c r="L74" s="602"/>
      <c r="M74" s="648"/>
      <c r="N74" s="648"/>
      <c r="O74" s="564"/>
      <c r="P74" s="564"/>
      <c r="Q74" s="586" t="str">
        <f>R73 &amp; "-" &amp; T73</f>
        <v>-</v>
      </c>
      <c r="R74" s="1229"/>
      <c r="S74" s="1230"/>
      <c r="T74" s="1229"/>
      <c r="U74" s="1230"/>
      <c r="V74" s="564"/>
      <c r="W74" s="1204"/>
      <c r="X74" s="587"/>
      <c r="Y74" s="591"/>
      <c r="Z74" s="591" t="str">
        <f t="shared" si="2"/>
        <v/>
      </c>
      <c r="AA74" s="591"/>
      <c r="AB74" s="591"/>
      <c r="AC74" s="591"/>
      <c r="AD74" s="587"/>
      <c r="AE74" s="587"/>
      <c r="AF74" s="587"/>
      <c r="AG74" s="587"/>
      <c r="AH74" s="587"/>
      <c r="AI74" s="587"/>
      <c r="AJ74" s="587"/>
    </row>
    <row r="75" spans="1:36" s="525" customFormat="1" ht="15" customHeight="1">
      <c r="A75" s="1234"/>
      <c r="B75" s="1234"/>
      <c r="C75" s="1234"/>
      <c r="D75" s="1234"/>
      <c r="E75" s="1234"/>
      <c r="F75" s="1234"/>
      <c r="G75" s="887"/>
      <c r="H75" s="885"/>
      <c r="I75" s="1234"/>
      <c r="J75" s="1234"/>
      <c r="K75" s="892"/>
      <c r="L75" s="540"/>
      <c r="M75" s="559" t="s">
        <v>25</v>
      </c>
      <c r="N75" s="566"/>
      <c r="O75" s="566"/>
      <c r="P75" s="566"/>
      <c r="Q75" s="566"/>
      <c r="R75" s="566"/>
      <c r="S75" s="566"/>
      <c r="T75" s="566"/>
      <c r="U75" s="566"/>
      <c r="V75" s="562"/>
      <c r="W75" s="120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4"/>
      <c r="B76" s="1234"/>
      <c r="C76" s="1234"/>
      <c r="D76" s="1234"/>
      <c r="E76" s="1234"/>
      <c r="F76" s="887"/>
      <c r="G76" s="887"/>
      <c r="H76" s="885"/>
      <c r="I76" s="1234"/>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4"/>
      <c r="B77" s="1234"/>
      <c r="C77" s="1234"/>
      <c r="D77" s="1234"/>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4"/>
      <c r="B78" s="1234"/>
      <c r="C78" s="1234"/>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4"/>
      <c r="B79" s="1234"/>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4"/>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4">
        <v>1</v>
      </c>
      <c r="B85" s="921"/>
      <c r="C85" s="921"/>
      <c r="D85" s="921"/>
      <c r="E85" s="922"/>
      <c r="F85" s="923"/>
      <c r="G85" s="921"/>
      <c r="H85" s="921"/>
      <c r="I85" s="924"/>
      <c r="J85" s="919"/>
      <c r="K85" s="928">
        <v>1</v>
      </c>
      <c r="L85" s="595">
        <f>mergeValue(A85)</f>
        <v>1</v>
      </c>
      <c r="M85" s="643" t="s">
        <v>20</v>
      </c>
      <c r="N85" s="582"/>
      <c r="O85" s="1287"/>
      <c r="P85" s="1288"/>
      <c r="Q85" s="1288"/>
      <c r="R85" s="1288"/>
      <c r="S85" s="1288"/>
      <c r="T85" s="1288"/>
      <c r="U85" s="1288"/>
      <c r="V85" s="1289"/>
      <c r="W85" s="632" t="s">
        <v>659</v>
      </c>
      <c r="X85" s="587"/>
      <c r="Y85" s="587"/>
      <c r="Z85" s="587"/>
      <c r="AA85" s="587"/>
      <c r="AB85" s="587"/>
      <c r="AC85" s="587"/>
      <c r="AD85" s="587"/>
      <c r="AE85" s="587"/>
      <c r="AF85" s="587"/>
      <c r="AG85" s="587"/>
      <c r="AH85" s="587"/>
      <c r="AI85" s="587"/>
    </row>
    <row r="86" spans="1:36" s="525" customFormat="1" ht="22.5">
      <c r="A86" s="1234"/>
      <c r="B86" s="1234">
        <v>1</v>
      </c>
      <c r="C86" s="921"/>
      <c r="D86" s="921"/>
      <c r="E86" s="923"/>
      <c r="F86" s="923"/>
      <c r="G86" s="921"/>
      <c r="H86" s="921"/>
      <c r="I86" s="918"/>
      <c r="J86" s="917"/>
      <c r="K86" s="928">
        <v>1</v>
      </c>
      <c r="L86" s="595" t="str">
        <f>mergeValue(A86) &amp;"."&amp; mergeValue(B86)</f>
        <v>1.1</v>
      </c>
      <c r="M86" s="548" t="s">
        <v>16</v>
      </c>
      <c r="N86" s="582"/>
      <c r="O86" s="1287"/>
      <c r="P86" s="1288"/>
      <c r="Q86" s="1288"/>
      <c r="R86" s="1288"/>
      <c r="S86" s="1288"/>
      <c r="T86" s="1288"/>
      <c r="U86" s="1288"/>
      <c r="V86" s="1289"/>
      <c r="W86" s="632" t="s">
        <v>477</v>
      </c>
      <c r="X86" s="587"/>
      <c r="Y86" s="587"/>
      <c r="Z86" s="587"/>
      <c r="AA86" s="587"/>
      <c r="AB86" s="587"/>
      <c r="AC86" s="587"/>
      <c r="AD86" s="587"/>
      <c r="AE86" s="587"/>
      <c r="AF86" s="587"/>
      <c r="AG86" s="587"/>
      <c r="AH86" s="587"/>
      <c r="AI86" s="587"/>
    </row>
    <row r="87" spans="1:36" s="525" customFormat="1" ht="22.5">
      <c r="A87" s="1234"/>
      <c r="B87" s="1234"/>
      <c r="C87" s="1234">
        <v>1</v>
      </c>
      <c r="D87" s="921"/>
      <c r="E87" s="923"/>
      <c r="F87" s="923"/>
      <c r="G87" s="921"/>
      <c r="H87" s="921"/>
      <c r="I87" s="925"/>
      <c r="J87" s="917"/>
      <c r="K87" s="928">
        <v>1</v>
      </c>
      <c r="L87" s="595" t="str">
        <f>mergeValue(A87) &amp;"."&amp; mergeValue(B87)&amp;"."&amp; mergeValue(C87)</f>
        <v>1.1.1</v>
      </c>
      <c r="M87" s="549" t="s">
        <v>7</v>
      </c>
      <c r="N87" s="582"/>
      <c r="O87" s="1287"/>
      <c r="P87" s="1288"/>
      <c r="Q87" s="1288"/>
      <c r="R87" s="1288"/>
      <c r="S87" s="1288"/>
      <c r="T87" s="1288"/>
      <c r="U87" s="1288"/>
      <c r="V87" s="1289"/>
      <c r="W87" s="632" t="s">
        <v>634</v>
      </c>
      <c r="X87" s="587"/>
      <c r="Y87" s="587"/>
      <c r="Z87" s="587"/>
      <c r="AA87" s="587"/>
      <c r="AB87" s="587"/>
      <c r="AC87" s="587"/>
      <c r="AD87" s="587"/>
      <c r="AE87" s="587"/>
      <c r="AF87" s="587"/>
      <c r="AG87" s="587"/>
      <c r="AH87" s="587"/>
      <c r="AI87" s="587"/>
    </row>
    <row r="88" spans="1:36" s="525" customFormat="1" ht="22.5">
      <c r="A88" s="1234"/>
      <c r="B88" s="1234"/>
      <c r="C88" s="1234"/>
      <c r="D88" s="1234">
        <v>1</v>
      </c>
      <c r="E88" s="923"/>
      <c r="F88" s="923"/>
      <c r="G88" s="921"/>
      <c r="H88" s="921"/>
      <c r="I88" s="1234">
        <v>1</v>
      </c>
      <c r="J88" s="917"/>
      <c r="K88" s="928">
        <v>1</v>
      </c>
      <c r="L88" s="595" t="str">
        <f>mergeValue(A88) &amp;"."&amp; mergeValue(B88)&amp;"."&amp; mergeValue(C88)&amp;"."&amp; mergeValue(D88)</f>
        <v>1.1.1.1</v>
      </c>
      <c r="M88" s="550" t="s">
        <v>22</v>
      </c>
      <c r="N88" s="582"/>
      <c r="O88" s="1287"/>
      <c r="P88" s="1288"/>
      <c r="Q88" s="1288"/>
      <c r="R88" s="1288"/>
      <c r="S88" s="1288"/>
      <c r="T88" s="1288"/>
      <c r="U88" s="1288"/>
      <c r="V88" s="1289"/>
      <c r="W88" s="632" t="s">
        <v>635</v>
      </c>
      <c r="X88" s="587"/>
      <c r="Y88" s="587"/>
      <c r="Z88" s="587"/>
      <c r="AA88" s="587"/>
      <c r="AB88" s="587"/>
      <c r="AC88" s="587"/>
      <c r="AD88" s="587"/>
      <c r="AE88" s="587"/>
      <c r="AF88" s="587"/>
      <c r="AG88" s="587"/>
      <c r="AH88" s="587"/>
      <c r="AI88" s="587"/>
    </row>
    <row r="89" spans="1:36" s="525" customFormat="1" ht="11.25" hidden="1" customHeight="1">
      <c r="A89" s="1234"/>
      <c r="B89" s="1234"/>
      <c r="C89" s="1234"/>
      <c r="D89" s="1234"/>
      <c r="E89" s="1234">
        <v>1</v>
      </c>
      <c r="F89" s="923"/>
      <c r="G89" s="921"/>
      <c r="H89" s="921"/>
      <c r="I89" s="1234"/>
      <c r="J89" s="923"/>
      <c r="K89" s="928">
        <v>1</v>
      </c>
      <c r="L89" s="595"/>
      <c r="M89" s="556"/>
      <c r="N89" s="583"/>
      <c r="O89" s="1290"/>
      <c r="P89" s="1291"/>
      <c r="Q89" s="1291"/>
      <c r="R89" s="1291"/>
      <c r="S89" s="1291"/>
      <c r="T89" s="1291"/>
      <c r="U89" s="1291"/>
      <c r="V89" s="1292"/>
      <c r="W89" s="561"/>
      <c r="X89" s="587"/>
      <c r="Y89" s="587"/>
      <c r="Z89" s="587"/>
      <c r="AA89" s="587"/>
      <c r="AB89" s="587"/>
      <c r="AC89" s="587"/>
      <c r="AD89" s="587"/>
      <c r="AE89" s="587"/>
      <c r="AF89" s="587"/>
      <c r="AG89" s="587"/>
      <c r="AH89" s="587"/>
      <c r="AI89" s="587"/>
    </row>
    <row r="90" spans="1:36" s="525" customFormat="1" ht="90">
      <c r="A90" s="1234"/>
      <c r="B90" s="1234"/>
      <c r="C90" s="1234"/>
      <c r="D90" s="1234"/>
      <c r="E90" s="1234"/>
      <c r="F90" s="1234">
        <v>1</v>
      </c>
      <c r="G90" s="921"/>
      <c r="H90" s="921"/>
      <c r="I90" s="1234"/>
      <c r="J90" s="1254"/>
      <c r="K90" s="928">
        <v>1</v>
      </c>
      <c r="L90" s="595" t="str">
        <f>mergeValue(A90) &amp;"."&amp; mergeValue(B90)&amp;"."&amp; mergeValue(C90)&amp;"."&amp; mergeValue(D90)&amp;"."&amp;  mergeValue(F90)</f>
        <v>1.1.1.1.1</v>
      </c>
      <c r="M90" s="556" t="s">
        <v>10</v>
      </c>
      <c r="N90" s="583"/>
      <c r="O90" s="1237"/>
      <c r="P90" s="1238"/>
      <c r="Q90" s="1238"/>
      <c r="R90" s="1238"/>
      <c r="S90" s="1238"/>
      <c r="T90" s="1238"/>
      <c r="U90" s="1238"/>
      <c r="V90" s="1239"/>
      <c r="W90" s="632" t="s">
        <v>636</v>
      </c>
      <c r="X90" s="587"/>
      <c r="Y90" s="591" t="str">
        <f>strCheckUnique(Z90:Z93)</f>
        <v/>
      </c>
      <c r="Z90" s="587"/>
      <c r="AA90" s="591"/>
      <c r="AB90" s="587"/>
      <c r="AC90" s="587"/>
      <c r="AD90" s="587"/>
      <c r="AE90" s="587"/>
      <c r="AF90" s="587"/>
      <c r="AG90" s="587"/>
      <c r="AH90" s="587"/>
      <c r="AI90" s="587"/>
    </row>
    <row r="91" spans="1:36" s="525" customFormat="1" ht="192" customHeight="1">
      <c r="A91" s="1234"/>
      <c r="B91" s="1234"/>
      <c r="C91" s="1234"/>
      <c r="D91" s="1234"/>
      <c r="E91" s="1234"/>
      <c r="F91" s="1234"/>
      <c r="G91" s="921">
        <v>1</v>
      </c>
      <c r="H91" s="921"/>
      <c r="I91" s="1234"/>
      <c r="J91" s="1254"/>
      <c r="K91" s="920"/>
      <c r="L91" s="595" t="str">
        <f>mergeValue(A91) &amp;"."&amp; mergeValue(B91)&amp;"."&amp; mergeValue(C91)&amp;"."&amp; mergeValue(D91)&amp;"."&amp;  mergeValue(F91)&amp;"."&amp;  mergeValue(G91)</f>
        <v>1.1.1.1.1.1</v>
      </c>
      <c r="M91" s="1071"/>
      <c r="N91" s="588"/>
      <c r="O91" s="564"/>
      <c r="P91" s="564"/>
      <c r="Q91" s="564"/>
      <c r="R91" s="1244"/>
      <c r="S91" s="1230" t="s">
        <v>84</v>
      </c>
      <c r="T91" s="1244"/>
      <c r="U91" s="1230" t="s">
        <v>84</v>
      </c>
      <c r="V91" s="539"/>
      <c r="W91" s="1204" t="s">
        <v>660</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4"/>
      <c r="B92" s="1234"/>
      <c r="C92" s="1234"/>
      <c r="D92" s="1234"/>
      <c r="E92" s="1234"/>
      <c r="F92" s="1234"/>
      <c r="G92" s="921"/>
      <c r="H92" s="921"/>
      <c r="I92" s="1234"/>
      <c r="J92" s="1254"/>
      <c r="K92" s="928">
        <v>1</v>
      </c>
      <c r="L92" s="602"/>
      <c r="M92" s="648"/>
      <c r="N92" s="588"/>
      <c r="O92" s="564"/>
      <c r="P92" s="564"/>
      <c r="Q92" s="586" t="str">
        <f>R91 &amp; "-" &amp; T91</f>
        <v>-</v>
      </c>
      <c r="R92" s="1244"/>
      <c r="S92" s="1230"/>
      <c r="T92" s="1244"/>
      <c r="U92" s="1230"/>
      <c r="V92" s="539"/>
      <c r="W92" s="1204"/>
      <c r="X92" s="587"/>
      <c r="Y92" s="591"/>
      <c r="Z92" s="591"/>
      <c r="AA92" s="591"/>
      <c r="AB92" s="591"/>
      <c r="AC92" s="591"/>
      <c r="AD92" s="587"/>
      <c r="AE92" s="587"/>
      <c r="AF92" s="587"/>
      <c r="AG92" s="587"/>
      <c r="AH92" s="587"/>
      <c r="AI92" s="587"/>
    </row>
    <row r="93" spans="1:36" s="524" customFormat="1" ht="15" customHeight="1">
      <c r="A93" s="1234"/>
      <c r="B93" s="1234"/>
      <c r="C93" s="1234"/>
      <c r="D93" s="1234"/>
      <c r="E93" s="1234"/>
      <c r="F93" s="1234"/>
      <c r="G93" s="921"/>
      <c r="H93" s="921"/>
      <c r="I93" s="1234"/>
      <c r="J93" s="1254"/>
      <c r="K93" s="928">
        <v>1</v>
      </c>
      <c r="L93" s="540"/>
      <c r="M93" s="558" t="s">
        <v>25</v>
      </c>
      <c r="N93" s="553"/>
      <c r="O93" s="547"/>
      <c r="P93" s="547"/>
      <c r="Q93" s="547"/>
      <c r="R93" s="575"/>
      <c r="S93" s="566"/>
      <c r="T93" s="565"/>
      <c r="U93" s="553"/>
      <c r="V93" s="562"/>
      <c r="W93" s="1204"/>
      <c r="X93" s="589"/>
      <c r="Y93" s="589"/>
      <c r="Z93" s="589"/>
      <c r="AA93" s="589"/>
      <c r="AB93" s="589"/>
      <c r="AC93" s="589"/>
      <c r="AD93" s="589"/>
      <c r="AE93" s="589"/>
      <c r="AF93" s="589"/>
      <c r="AG93" s="589"/>
      <c r="AH93" s="589"/>
      <c r="AI93" s="589"/>
    </row>
    <row r="94" spans="1:36" s="524" customFormat="1" ht="15" customHeight="1">
      <c r="A94" s="1234"/>
      <c r="B94" s="1234"/>
      <c r="C94" s="1234"/>
      <c r="D94" s="1234"/>
      <c r="E94" s="1234"/>
      <c r="F94" s="923"/>
      <c r="G94" s="923"/>
      <c r="H94" s="921"/>
      <c r="I94" s="1234"/>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4"/>
      <c r="B95" s="1234"/>
      <c r="C95" s="1234"/>
      <c r="D95" s="1234"/>
      <c r="E95" s="923"/>
      <c r="F95" s="923"/>
      <c r="G95" s="923"/>
      <c r="H95" s="921"/>
      <c r="I95" s="1234"/>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4"/>
      <c r="B96" s="1234"/>
      <c r="C96" s="1234"/>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4"/>
      <c r="B97" s="1234"/>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4"/>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4">
        <v>1</v>
      </c>
      <c r="B103" s="1081"/>
      <c r="C103" s="1081"/>
      <c r="D103" s="1081"/>
      <c r="E103" s="1082"/>
      <c r="F103" s="1083"/>
      <c r="G103" s="1081"/>
      <c r="H103" s="1081"/>
      <c r="I103" s="1062"/>
      <c r="J103" s="1067"/>
      <c r="K103" s="1067"/>
      <c r="L103" s="595">
        <f>mergeValue(A103)</f>
        <v>1</v>
      </c>
      <c r="M103" s="643" t="s">
        <v>20</v>
      </c>
      <c r="N103" s="582"/>
      <c r="O103" s="1287"/>
      <c r="P103" s="1288"/>
      <c r="Q103" s="1288"/>
      <c r="R103" s="1288"/>
      <c r="S103" s="1288"/>
      <c r="T103" s="1288"/>
      <c r="U103" s="1288"/>
      <c r="V103" s="1288"/>
      <c r="W103" s="1288"/>
      <c r="X103" s="1288"/>
      <c r="Y103" s="1288"/>
      <c r="Z103" s="1288"/>
      <c r="AA103" s="1289"/>
      <c r="AB103" s="632" t="s">
        <v>476</v>
      </c>
      <c r="AC103" s="587"/>
      <c r="AD103" s="587"/>
      <c r="AE103" s="587"/>
      <c r="AF103" s="587"/>
      <c r="AG103" s="587"/>
      <c r="AH103" s="587"/>
      <c r="AI103" s="587"/>
      <c r="AJ103" s="587"/>
      <c r="AK103" s="587"/>
      <c r="AL103" s="587"/>
      <c r="AM103" s="587"/>
      <c r="AN103" s="587"/>
    </row>
    <row r="104" spans="1:40" s="525" customFormat="1" ht="22.5">
      <c r="A104" s="1234"/>
      <c r="B104" s="1234">
        <v>1</v>
      </c>
      <c r="C104" s="1081"/>
      <c r="D104" s="1081"/>
      <c r="E104" s="1083"/>
      <c r="F104" s="1083"/>
      <c r="G104" s="1081"/>
      <c r="H104" s="1081"/>
      <c r="I104" s="1069"/>
      <c r="J104" s="1064"/>
      <c r="K104" s="1063"/>
      <c r="L104" s="595" t="str">
        <f>mergeValue(A104) &amp;"."&amp; mergeValue(B104)</f>
        <v>1.1</v>
      </c>
      <c r="M104" s="548" t="s">
        <v>16</v>
      </c>
      <c r="N104" s="582"/>
      <c r="O104" s="1287"/>
      <c r="P104" s="1288"/>
      <c r="Q104" s="1288"/>
      <c r="R104" s="1288"/>
      <c r="S104" s="1288"/>
      <c r="T104" s="1288"/>
      <c r="U104" s="1288"/>
      <c r="V104" s="1288"/>
      <c r="W104" s="1288"/>
      <c r="X104" s="1288"/>
      <c r="Y104" s="1288"/>
      <c r="Z104" s="1288"/>
      <c r="AA104" s="1289"/>
      <c r="AB104" s="632" t="s">
        <v>477</v>
      </c>
      <c r="AC104" s="587"/>
      <c r="AD104" s="587"/>
      <c r="AE104" s="587"/>
      <c r="AF104" s="587"/>
      <c r="AG104" s="587"/>
      <c r="AH104" s="587"/>
      <c r="AI104" s="587"/>
      <c r="AJ104" s="587"/>
      <c r="AK104" s="587"/>
      <c r="AL104" s="587"/>
      <c r="AM104" s="587"/>
      <c r="AN104" s="587"/>
    </row>
    <row r="105" spans="1:40" s="525" customFormat="1" ht="22.5">
      <c r="A105" s="1234"/>
      <c r="B105" s="1234"/>
      <c r="C105" s="1234">
        <v>1</v>
      </c>
      <c r="D105" s="1081"/>
      <c r="E105" s="1083"/>
      <c r="F105" s="1083"/>
      <c r="G105" s="1081"/>
      <c r="H105" s="1081"/>
      <c r="I105" s="1069"/>
      <c r="J105" s="1064"/>
      <c r="K105" s="1063"/>
      <c r="L105" s="595" t="str">
        <f>mergeValue(A105) &amp;"."&amp; mergeValue(B105)&amp;"."&amp; mergeValue(C105)</f>
        <v>1.1.1</v>
      </c>
      <c r="M105" s="549" t="s">
        <v>7</v>
      </c>
      <c r="N105" s="582"/>
      <c r="O105" s="1287"/>
      <c r="P105" s="1288"/>
      <c r="Q105" s="1288"/>
      <c r="R105" s="1288"/>
      <c r="S105" s="1288"/>
      <c r="T105" s="1288"/>
      <c r="U105" s="1288"/>
      <c r="V105" s="1288"/>
      <c r="W105" s="1288"/>
      <c r="X105" s="1288"/>
      <c r="Y105" s="1288"/>
      <c r="Z105" s="1288"/>
      <c r="AA105" s="1289"/>
      <c r="AB105" s="632" t="s">
        <v>634</v>
      </c>
      <c r="AC105" s="587"/>
      <c r="AD105" s="587"/>
      <c r="AE105" s="587"/>
      <c r="AF105" s="587"/>
      <c r="AG105" s="587"/>
      <c r="AH105" s="587"/>
      <c r="AI105" s="587"/>
      <c r="AJ105" s="587"/>
      <c r="AK105" s="587"/>
      <c r="AL105" s="587"/>
      <c r="AM105" s="587"/>
      <c r="AN105" s="587"/>
    </row>
    <row r="106" spans="1:40" s="525" customFormat="1" ht="22.5">
      <c r="A106" s="1234"/>
      <c r="B106" s="1234"/>
      <c r="C106" s="1234"/>
      <c r="D106" s="1234">
        <v>1</v>
      </c>
      <c r="E106" s="1083"/>
      <c r="F106" s="1083"/>
      <c r="G106" s="1081"/>
      <c r="H106" s="1081"/>
      <c r="I106" s="1069"/>
      <c r="J106" s="1064"/>
      <c r="K106" s="1063"/>
      <c r="L106" s="595" t="str">
        <f>mergeValue(A106) &amp;"."&amp; mergeValue(B106)&amp;"."&amp; mergeValue(C106)&amp;"."&amp; mergeValue(D106)</f>
        <v>1.1.1.1</v>
      </c>
      <c r="M106" s="550" t="s">
        <v>22</v>
      </c>
      <c r="N106" s="582"/>
      <c r="O106" s="1287"/>
      <c r="P106" s="1288"/>
      <c r="Q106" s="1288"/>
      <c r="R106" s="1288"/>
      <c r="S106" s="1288"/>
      <c r="T106" s="1288"/>
      <c r="U106" s="1288"/>
      <c r="V106" s="1288"/>
      <c r="W106" s="1288"/>
      <c r="X106" s="1288"/>
      <c r="Y106" s="1288"/>
      <c r="Z106" s="1288"/>
      <c r="AA106" s="1289"/>
      <c r="AB106" s="632" t="s">
        <v>635</v>
      </c>
      <c r="AC106" s="587"/>
      <c r="AD106" s="587"/>
      <c r="AE106" s="587"/>
      <c r="AF106" s="587"/>
      <c r="AG106" s="587"/>
      <c r="AH106" s="587"/>
      <c r="AI106" s="587"/>
      <c r="AJ106" s="587"/>
      <c r="AK106" s="587"/>
      <c r="AL106" s="587"/>
      <c r="AM106" s="587"/>
      <c r="AN106" s="587"/>
    </row>
    <row r="107" spans="1:40" s="525" customFormat="1" ht="0.2" customHeight="1">
      <c r="A107" s="1234"/>
      <c r="B107" s="1234"/>
      <c r="C107" s="1234"/>
      <c r="D107" s="1234"/>
      <c r="E107" s="1234">
        <v>1</v>
      </c>
      <c r="F107" s="1083"/>
      <c r="G107" s="1081"/>
      <c r="H107" s="1081"/>
      <c r="I107" s="1068"/>
      <c r="J107" s="1064"/>
      <c r="K107" s="1063"/>
      <c r="L107" s="595"/>
      <c r="M107" s="556"/>
      <c r="N107" s="583"/>
      <c r="O107" s="1290"/>
      <c r="P107" s="1291"/>
      <c r="Q107" s="1291"/>
      <c r="R107" s="1291"/>
      <c r="S107" s="1291"/>
      <c r="T107" s="1291"/>
      <c r="U107" s="1291"/>
      <c r="V107" s="1291"/>
      <c r="W107" s="1291"/>
      <c r="X107" s="1291"/>
      <c r="Y107" s="1291"/>
      <c r="Z107" s="1291"/>
      <c r="AA107" s="1292"/>
      <c r="AB107" s="632"/>
      <c r="AC107" s="587"/>
      <c r="AD107" s="587"/>
      <c r="AE107" s="587"/>
      <c r="AF107" s="587"/>
      <c r="AG107" s="587"/>
      <c r="AH107" s="587"/>
      <c r="AI107" s="587"/>
      <c r="AJ107" s="587"/>
      <c r="AK107" s="587"/>
      <c r="AL107" s="587"/>
      <c r="AM107" s="587"/>
      <c r="AN107" s="587"/>
    </row>
    <row r="108" spans="1:40" s="525" customFormat="1" ht="90">
      <c r="A108" s="1234"/>
      <c r="B108" s="1234"/>
      <c r="C108" s="1234"/>
      <c r="D108" s="1234"/>
      <c r="E108" s="1234"/>
      <c r="F108" s="1234">
        <v>1</v>
      </c>
      <c r="G108" s="1081"/>
      <c r="H108" s="1081"/>
      <c r="I108" s="1256"/>
      <c r="J108" s="1064"/>
      <c r="K108" s="1063"/>
      <c r="L108" s="595" t="str">
        <f>mergeValue(A108) &amp;"."&amp; mergeValue(B108)&amp;"."&amp; mergeValue(C108)&amp;"."&amp; mergeValue(D108)&amp;"."&amp; mergeValue(F108)</f>
        <v>1.1.1.1.1</v>
      </c>
      <c r="M108" s="557" t="s">
        <v>10</v>
      </c>
      <c r="N108" s="583"/>
      <c r="O108" s="1237"/>
      <c r="P108" s="1238"/>
      <c r="Q108" s="1238"/>
      <c r="R108" s="1238"/>
      <c r="S108" s="1238"/>
      <c r="T108" s="1238"/>
      <c r="U108" s="1238"/>
      <c r="V108" s="1238"/>
      <c r="W108" s="1238"/>
      <c r="X108" s="1238"/>
      <c r="Y108" s="1238"/>
      <c r="Z108" s="1238"/>
      <c r="AA108" s="1239"/>
      <c r="AB108" s="632" t="s">
        <v>636</v>
      </c>
      <c r="AC108" s="587"/>
      <c r="AD108" s="591" t="str">
        <f>strCheckUnique(AE108:AE113)</f>
        <v/>
      </c>
      <c r="AE108" s="587"/>
      <c r="AF108" s="591"/>
      <c r="AG108" s="587"/>
      <c r="AH108" s="587"/>
      <c r="AI108" s="587"/>
      <c r="AJ108" s="587"/>
      <c r="AK108" s="587"/>
      <c r="AL108" s="587"/>
      <c r="AM108" s="587"/>
      <c r="AN108" s="587"/>
    </row>
    <row r="109" spans="1:40" s="525" customFormat="1" ht="135">
      <c r="A109" s="1234"/>
      <c r="B109" s="1234"/>
      <c r="C109" s="1234"/>
      <c r="D109" s="1234"/>
      <c r="E109" s="1234"/>
      <c r="F109" s="1234"/>
      <c r="G109" s="1234">
        <v>1</v>
      </c>
      <c r="H109" s="1081"/>
      <c r="I109" s="1256"/>
      <c r="J109" s="1257"/>
      <c r="K109" s="1070"/>
      <c r="L109" s="595" t="str">
        <f>mergeValue(A109) &amp;"."&amp; mergeValue(B109)&amp;"."&amp; mergeValue(C109)&amp;"."&amp; mergeValue(D109)&amp;"."&amp; mergeValue(F109)&amp;"."&amp; mergeValue(G109)</f>
        <v>1.1.1.1.1.1</v>
      </c>
      <c r="M109" s="1071" t="s">
        <v>651</v>
      </c>
      <c r="N109" s="648"/>
      <c r="O109" s="564"/>
      <c r="P109" s="564"/>
      <c r="Q109" s="564"/>
      <c r="R109" s="495"/>
      <c r="S109" s="1097"/>
      <c r="T109" s="495"/>
      <c r="U109" s="1097"/>
      <c r="V109" s="586" t="str">
        <f>W109 &amp; "-" &amp; Y109</f>
        <v>-</v>
      </c>
      <c r="W109" s="1244"/>
      <c r="X109" s="1230" t="s">
        <v>84</v>
      </c>
      <c r="Y109" s="1244"/>
      <c r="Z109" s="1230" t="s">
        <v>84</v>
      </c>
      <c r="AA109" s="539"/>
      <c r="AB109" s="632" t="s">
        <v>669</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4"/>
      <c r="B110" s="1234"/>
      <c r="C110" s="1234"/>
      <c r="D110" s="1234"/>
      <c r="E110" s="1234"/>
      <c r="F110" s="1234"/>
      <c r="G110" s="1234"/>
      <c r="H110" s="1081">
        <v>1</v>
      </c>
      <c r="I110" s="1256"/>
      <c r="J110" s="1257"/>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4"/>
      <c r="X110" s="1230"/>
      <c r="Y110" s="1244"/>
      <c r="Z110" s="1230"/>
      <c r="AA110" s="672"/>
      <c r="AB110" s="1204" t="s">
        <v>670</v>
      </c>
      <c r="AC110" s="587" t="str">
        <f>strCheckDate(O110:AA110)</f>
        <v/>
      </c>
      <c r="AD110" s="587"/>
      <c r="AE110" s="587"/>
      <c r="AF110" s="591"/>
      <c r="AG110" s="587"/>
      <c r="AH110" s="587"/>
      <c r="AI110" s="587"/>
      <c r="AJ110" s="587"/>
      <c r="AK110" s="587"/>
      <c r="AL110" s="587"/>
      <c r="AM110" s="587"/>
      <c r="AN110" s="587"/>
    </row>
    <row r="111" spans="1:40" s="525" customFormat="1" ht="0.2" customHeight="1">
      <c r="A111" s="1234"/>
      <c r="B111" s="1234"/>
      <c r="C111" s="1234"/>
      <c r="D111" s="1234"/>
      <c r="E111" s="1234"/>
      <c r="F111" s="1234"/>
      <c r="G111" s="1234"/>
      <c r="H111" s="1081"/>
      <c r="I111" s="1256"/>
      <c r="J111" s="1257"/>
      <c r="K111" s="1070"/>
      <c r="L111" s="602"/>
      <c r="M111" s="648"/>
      <c r="N111" s="648"/>
      <c r="O111" s="564"/>
      <c r="P111" s="495"/>
      <c r="Q111" s="495"/>
      <c r="R111" s="495"/>
      <c r="S111" s="495"/>
      <c r="T111" s="495"/>
      <c r="U111" s="561"/>
      <c r="V111" s="586"/>
      <c r="W111" s="1229"/>
      <c r="X111" s="1230"/>
      <c r="Y111" s="1229"/>
      <c r="Z111" s="1230"/>
      <c r="AA111" s="539"/>
      <c r="AB111" s="1204"/>
      <c r="AC111" s="587"/>
      <c r="AD111" s="587"/>
      <c r="AE111" s="587"/>
      <c r="AF111" s="591">
        <f ca="1">OFFSET(AF111,-1,0)</f>
        <v>0</v>
      </c>
      <c r="AG111" s="587"/>
      <c r="AH111" s="587"/>
      <c r="AI111" s="587"/>
      <c r="AJ111" s="587"/>
      <c r="AK111" s="587"/>
      <c r="AL111" s="587"/>
      <c r="AM111" s="587"/>
      <c r="AN111" s="587"/>
    </row>
    <row r="112" spans="1:40" s="524" customFormat="1" ht="15" customHeight="1">
      <c r="A112" s="1234"/>
      <c r="B112" s="1234"/>
      <c r="C112" s="1234"/>
      <c r="D112" s="1234"/>
      <c r="E112" s="1234"/>
      <c r="F112" s="1234"/>
      <c r="G112" s="1234"/>
      <c r="H112" s="1081"/>
      <c r="I112" s="1256"/>
      <c r="J112" s="1257"/>
      <c r="K112" s="1072"/>
      <c r="L112" s="540"/>
      <c r="M112" s="559" t="s">
        <v>41</v>
      </c>
      <c r="N112" s="553"/>
      <c r="O112" s="547"/>
      <c r="P112" s="547"/>
      <c r="Q112" s="547"/>
      <c r="R112" s="547"/>
      <c r="S112" s="547"/>
      <c r="T112" s="547"/>
      <c r="U112" s="547"/>
      <c r="V112" s="547"/>
      <c r="W112" s="565"/>
      <c r="X112" s="566"/>
      <c r="Y112" s="565"/>
      <c r="Z112" s="553"/>
      <c r="AA112" s="562"/>
      <c r="AB112" s="1204"/>
      <c r="AC112" s="589"/>
      <c r="AD112" s="589"/>
      <c r="AE112" s="589"/>
      <c r="AF112" s="589"/>
      <c r="AG112" s="589"/>
      <c r="AH112" s="589"/>
      <c r="AI112" s="589"/>
      <c r="AJ112" s="589"/>
      <c r="AK112" s="589"/>
      <c r="AL112" s="589"/>
      <c r="AM112" s="589"/>
      <c r="AN112" s="589"/>
    </row>
    <row r="113" spans="1:40" s="524" customFormat="1" ht="15" customHeight="1">
      <c r="A113" s="1234"/>
      <c r="B113" s="1234"/>
      <c r="C113" s="1234"/>
      <c r="D113" s="1234"/>
      <c r="E113" s="1234"/>
      <c r="F113" s="1234"/>
      <c r="G113" s="1081"/>
      <c r="H113" s="1081"/>
      <c r="I113" s="1256"/>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4"/>
      <c r="B114" s="1234"/>
      <c r="C114" s="1234"/>
      <c r="D114" s="1234"/>
      <c r="E114" s="1234"/>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4"/>
      <c r="B115" s="1234"/>
      <c r="C115" s="1234"/>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4"/>
      <c r="B116" s="1234"/>
      <c r="C116" s="1234"/>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4"/>
      <c r="B117" s="1234"/>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4"/>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4">
        <v>1</v>
      </c>
      <c r="B125" s="942"/>
      <c r="C125" s="942"/>
      <c r="D125" s="942"/>
      <c r="E125" s="943"/>
      <c r="F125" s="944"/>
      <c r="G125" s="944"/>
      <c r="H125" s="944"/>
      <c r="I125" s="945"/>
      <c r="J125" s="940"/>
      <c r="K125" s="947"/>
      <c r="L125" s="595">
        <f>mergeValue(A125)</f>
        <v>1</v>
      </c>
      <c r="M125" s="643" t="s">
        <v>20</v>
      </c>
      <c r="N125" s="582"/>
      <c r="O125" s="1246"/>
      <c r="P125" s="1246"/>
      <c r="Q125" s="1246"/>
      <c r="R125" s="1246"/>
      <c r="S125" s="1246"/>
      <c r="T125" s="1246"/>
      <c r="U125" s="1246"/>
      <c r="V125" s="1246"/>
      <c r="W125" s="632" t="s">
        <v>659</v>
      </c>
      <c r="X125" s="587"/>
      <c r="Y125" s="587"/>
      <c r="Z125" s="587"/>
      <c r="AA125" s="587"/>
      <c r="AB125" s="587"/>
      <c r="AC125" s="587"/>
      <c r="AD125" s="587"/>
      <c r="AE125" s="587"/>
      <c r="AF125" s="587"/>
      <c r="AG125" s="587"/>
      <c r="AH125" s="587"/>
    </row>
    <row r="126" spans="1:40" s="525" customFormat="1" ht="22.5">
      <c r="A126" s="1234"/>
      <c r="B126" s="1234">
        <v>1</v>
      </c>
      <c r="C126" s="942"/>
      <c r="D126" s="942"/>
      <c r="E126" s="944"/>
      <c r="F126" s="944"/>
      <c r="G126" s="944"/>
      <c r="H126" s="944"/>
      <c r="I126" s="939"/>
      <c r="J126" s="938"/>
      <c r="K126" s="941"/>
      <c r="L126" s="595" t="str">
        <f>mergeValue(A126) &amp;"."&amp; mergeValue(B126)</f>
        <v>1.1</v>
      </c>
      <c r="M126" s="548" t="s">
        <v>16</v>
      </c>
      <c r="N126" s="582"/>
      <c r="O126" s="1246"/>
      <c r="P126" s="1246"/>
      <c r="Q126" s="1246"/>
      <c r="R126" s="1246"/>
      <c r="S126" s="1246"/>
      <c r="T126" s="1246"/>
      <c r="U126" s="1246"/>
      <c r="V126" s="1246"/>
      <c r="W126" s="632" t="s">
        <v>477</v>
      </c>
      <c r="X126" s="587"/>
      <c r="Y126" s="587"/>
      <c r="Z126" s="587"/>
      <c r="AA126" s="587"/>
      <c r="AB126" s="587"/>
      <c r="AC126" s="587"/>
      <c r="AD126" s="587"/>
      <c r="AE126" s="587"/>
      <c r="AF126" s="587"/>
      <c r="AG126" s="587"/>
      <c r="AH126" s="587"/>
    </row>
    <row r="127" spans="1:40" s="525" customFormat="1" ht="22.5">
      <c r="A127" s="1234"/>
      <c r="B127" s="1234"/>
      <c r="C127" s="1234">
        <v>1</v>
      </c>
      <c r="D127" s="942"/>
      <c r="E127" s="944"/>
      <c r="F127" s="944"/>
      <c r="G127" s="944"/>
      <c r="H127" s="944"/>
      <c r="I127" s="946"/>
      <c r="J127" s="938"/>
      <c r="K127" s="941"/>
      <c r="L127" s="595" t="str">
        <f>mergeValue(A127) &amp;"."&amp; mergeValue(B127)&amp;"."&amp; mergeValue(C127)</f>
        <v>1.1.1</v>
      </c>
      <c r="M127" s="549" t="s">
        <v>7</v>
      </c>
      <c r="N127" s="582"/>
      <c r="O127" s="1246"/>
      <c r="P127" s="1246"/>
      <c r="Q127" s="1246"/>
      <c r="R127" s="1246"/>
      <c r="S127" s="1246"/>
      <c r="T127" s="1246"/>
      <c r="U127" s="1246"/>
      <c r="V127" s="1246"/>
      <c r="W127" s="632" t="s">
        <v>634</v>
      </c>
      <c r="X127" s="587"/>
      <c r="Y127" s="587"/>
      <c r="Z127" s="587"/>
      <c r="AA127" s="587"/>
      <c r="AB127" s="587"/>
      <c r="AC127" s="587"/>
      <c r="AD127" s="587"/>
      <c r="AE127" s="587"/>
      <c r="AF127" s="587"/>
      <c r="AG127" s="587"/>
      <c r="AH127" s="587"/>
    </row>
    <row r="128" spans="1:40" s="525" customFormat="1" ht="22.5">
      <c r="A128" s="1234"/>
      <c r="B128" s="1234"/>
      <c r="C128" s="1234"/>
      <c r="D128" s="1234">
        <v>1</v>
      </c>
      <c r="E128" s="944"/>
      <c r="F128" s="944"/>
      <c r="G128" s="944"/>
      <c r="H128" s="944"/>
      <c r="I128" s="946"/>
      <c r="J128" s="938"/>
      <c r="K128" s="941"/>
      <c r="L128" s="595" t="str">
        <f>mergeValue(A128) &amp;"."&amp; mergeValue(B128)&amp;"."&amp; mergeValue(C128)&amp;"."&amp; mergeValue(D128)</f>
        <v>1.1.1.1</v>
      </c>
      <c r="M128" s="550" t="s">
        <v>22</v>
      </c>
      <c r="N128" s="582"/>
      <c r="O128" s="1246"/>
      <c r="P128" s="1246"/>
      <c r="Q128" s="1246"/>
      <c r="R128" s="1246"/>
      <c r="S128" s="1246"/>
      <c r="T128" s="1246"/>
      <c r="U128" s="1246"/>
      <c r="V128" s="1246"/>
      <c r="W128" s="632" t="s">
        <v>635</v>
      </c>
      <c r="X128" s="587"/>
      <c r="Y128" s="587"/>
      <c r="Z128" s="587"/>
      <c r="AA128" s="587"/>
      <c r="AB128" s="587"/>
      <c r="AC128" s="587"/>
      <c r="AD128" s="587"/>
      <c r="AE128" s="587"/>
      <c r="AF128" s="587"/>
      <c r="AG128" s="587"/>
      <c r="AH128" s="587"/>
    </row>
    <row r="129" spans="1:34" s="525" customFormat="1" ht="11.25" hidden="1" customHeight="1">
      <c r="A129" s="1234"/>
      <c r="B129" s="1234"/>
      <c r="C129" s="1234"/>
      <c r="D129" s="1234"/>
      <c r="E129" s="1234">
        <v>1</v>
      </c>
      <c r="F129" s="944"/>
      <c r="G129" s="944"/>
      <c r="H129" s="942">
        <v>1</v>
      </c>
      <c r="I129" s="1234">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4"/>
      <c r="B130" s="1234"/>
      <c r="C130" s="1234"/>
      <c r="D130" s="1234"/>
      <c r="E130" s="1234"/>
      <c r="F130" s="1234">
        <v>1</v>
      </c>
      <c r="G130" s="942"/>
      <c r="H130" s="942"/>
      <c r="I130" s="1234"/>
      <c r="J130" s="1234">
        <v>1</v>
      </c>
      <c r="K130" s="950"/>
      <c r="L130" s="595" t="str">
        <f>mergeValue(A130) &amp;"."&amp; mergeValue(B130)&amp;"."&amp; mergeValue(C130)&amp;"."&amp; mergeValue(D130)&amp;"."&amp;  mergeValue(F130)</f>
        <v>1.1.1.1.1</v>
      </c>
      <c r="M130" s="557" t="s">
        <v>10</v>
      </c>
      <c r="N130" s="583"/>
      <c r="O130" s="1236"/>
      <c r="P130" s="1236"/>
      <c r="Q130" s="1236"/>
      <c r="R130" s="1236"/>
      <c r="S130" s="1236"/>
      <c r="T130" s="1236"/>
      <c r="U130" s="1236"/>
      <c r="V130" s="1236"/>
      <c r="W130" s="632" t="s">
        <v>636</v>
      </c>
      <c r="X130" s="587"/>
      <c r="Y130" s="591" t="str">
        <f>strCheckUnique(Z130:Z133)</f>
        <v/>
      </c>
      <c r="Z130" s="587"/>
      <c r="AA130" s="591"/>
      <c r="AB130" s="587"/>
      <c r="AC130" s="587"/>
      <c r="AD130" s="587"/>
      <c r="AE130" s="587"/>
      <c r="AF130" s="587"/>
      <c r="AG130" s="587"/>
      <c r="AH130" s="587"/>
    </row>
    <row r="131" spans="1:34" s="525" customFormat="1" ht="191.25" customHeight="1">
      <c r="A131" s="1234"/>
      <c r="B131" s="1234"/>
      <c r="C131" s="1234"/>
      <c r="D131" s="1234"/>
      <c r="E131" s="1234"/>
      <c r="F131" s="1234"/>
      <c r="G131" s="942">
        <v>1</v>
      </c>
      <c r="H131" s="942"/>
      <c r="I131" s="1234"/>
      <c r="J131" s="1234"/>
      <c r="K131" s="950">
        <v>1</v>
      </c>
      <c r="L131" s="595" t="str">
        <f>mergeValue(A131) &amp;"."&amp; mergeValue(B131)&amp;"."&amp; mergeValue(C131)&amp;"."&amp; mergeValue(D131)&amp;"."&amp; mergeValue(F131)&amp;"."&amp; mergeValue(G131)</f>
        <v>1.1.1.1.1.1</v>
      </c>
      <c r="M131" s="1071"/>
      <c r="N131" s="588"/>
      <c r="O131" s="564"/>
      <c r="P131" s="564"/>
      <c r="Q131" s="1096"/>
      <c r="R131" s="1244"/>
      <c r="S131" s="1230" t="s">
        <v>84</v>
      </c>
      <c r="T131" s="1244"/>
      <c r="U131" s="1230" t="s">
        <v>85</v>
      </c>
      <c r="V131" s="580"/>
      <c r="W131" s="1204" t="s">
        <v>660</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4"/>
      <c r="B132" s="1234"/>
      <c r="C132" s="1234"/>
      <c r="D132" s="1234"/>
      <c r="E132" s="1234"/>
      <c r="F132" s="1234"/>
      <c r="G132" s="942"/>
      <c r="H132" s="942"/>
      <c r="I132" s="1234"/>
      <c r="J132" s="1234"/>
      <c r="K132" s="950"/>
      <c r="L132" s="602"/>
      <c r="M132" s="648"/>
      <c r="N132" s="588"/>
      <c r="O132" s="564"/>
      <c r="P132" s="564"/>
      <c r="Q132" s="586" t="str">
        <f>R131 &amp; "-" &amp; T131</f>
        <v>-</v>
      </c>
      <c r="R132" s="1229"/>
      <c r="S132" s="1230"/>
      <c r="T132" s="1229"/>
      <c r="U132" s="1230"/>
      <c r="V132" s="580"/>
      <c r="W132" s="1204"/>
      <c r="X132" s="587"/>
      <c r="Y132" s="587"/>
      <c r="Z132" s="587"/>
      <c r="AA132" s="587"/>
      <c r="AB132" s="587"/>
      <c r="AC132" s="587"/>
      <c r="AD132" s="587"/>
      <c r="AE132" s="587"/>
      <c r="AF132" s="587"/>
      <c r="AG132" s="587"/>
      <c r="AH132" s="587"/>
    </row>
    <row r="133" spans="1:34" s="524" customFormat="1" ht="15" customHeight="1">
      <c r="A133" s="1234"/>
      <c r="B133" s="1234"/>
      <c r="C133" s="1234"/>
      <c r="D133" s="1234"/>
      <c r="E133" s="1234"/>
      <c r="F133" s="1234"/>
      <c r="G133" s="944"/>
      <c r="H133" s="942"/>
      <c r="I133" s="1234"/>
      <c r="J133" s="1234"/>
      <c r="K133" s="949"/>
      <c r="L133" s="540"/>
      <c r="M133" s="558" t="s">
        <v>25</v>
      </c>
      <c r="N133" s="553"/>
      <c r="O133" s="547"/>
      <c r="P133" s="547"/>
      <c r="Q133" s="547"/>
      <c r="R133" s="575"/>
      <c r="S133" s="566"/>
      <c r="T133" s="565"/>
      <c r="U133" s="553"/>
      <c r="V133" s="562"/>
      <c r="W133" s="1204"/>
      <c r="X133" s="589"/>
      <c r="Y133" s="589"/>
      <c r="Z133" s="589"/>
      <c r="AA133" s="589"/>
      <c r="AB133" s="589"/>
      <c r="AC133" s="589"/>
      <c r="AD133" s="589"/>
      <c r="AE133" s="589"/>
      <c r="AF133" s="589"/>
      <c r="AG133" s="589"/>
      <c r="AH133" s="589"/>
    </row>
    <row r="134" spans="1:34" s="524" customFormat="1" ht="15" customHeight="1">
      <c r="A134" s="1234"/>
      <c r="B134" s="1234"/>
      <c r="C134" s="1234"/>
      <c r="D134" s="1234"/>
      <c r="E134" s="1234"/>
      <c r="F134" s="944"/>
      <c r="G134" s="944"/>
      <c r="H134" s="942"/>
      <c r="I134" s="1234"/>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4"/>
      <c r="B135" s="1234"/>
      <c r="C135" s="1234"/>
      <c r="D135" s="1234"/>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4"/>
      <c r="B136" s="1234"/>
      <c r="C136" s="1234"/>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4"/>
      <c r="B137" s="1234"/>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4"/>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4">
        <v>1</v>
      </c>
      <c r="B143" s="960"/>
      <c r="C143" s="960"/>
      <c r="D143" s="960"/>
      <c r="E143" s="961"/>
      <c r="F143" s="962"/>
      <c r="G143" s="962"/>
      <c r="H143" s="962"/>
      <c r="I143" s="963"/>
      <c r="J143" s="958"/>
      <c r="K143" s="965"/>
      <c r="L143" s="595">
        <f>mergeValue(A143)</f>
        <v>1</v>
      </c>
      <c r="M143" s="643" t="s">
        <v>20</v>
      </c>
      <c r="N143" s="582"/>
      <c r="O143" s="1246"/>
      <c r="P143" s="1246"/>
      <c r="Q143" s="1246"/>
      <c r="R143" s="1246"/>
      <c r="S143" s="1246"/>
      <c r="T143" s="1246"/>
      <c r="U143" s="1246"/>
      <c r="V143" s="1246"/>
      <c r="W143" s="632" t="s">
        <v>659</v>
      </c>
      <c r="X143" s="587"/>
      <c r="Y143" s="587"/>
      <c r="Z143" s="587"/>
      <c r="AA143" s="587"/>
      <c r="AB143" s="587"/>
      <c r="AC143" s="587"/>
      <c r="AD143" s="587"/>
      <c r="AE143" s="587"/>
      <c r="AF143" s="587"/>
      <c r="AG143" s="587"/>
      <c r="AH143" s="587"/>
    </row>
    <row r="144" spans="1:34" s="525" customFormat="1" ht="22.5">
      <c r="A144" s="1234"/>
      <c r="B144" s="1234">
        <v>1</v>
      </c>
      <c r="C144" s="960"/>
      <c r="D144" s="960"/>
      <c r="E144" s="962"/>
      <c r="F144" s="962"/>
      <c r="G144" s="962"/>
      <c r="H144" s="962"/>
      <c r="I144" s="957"/>
      <c r="J144" s="956"/>
      <c r="K144" s="959"/>
      <c r="L144" s="595" t="str">
        <f>mergeValue(A144) &amp;"."&amp; mergeValue(B144)</f>
        <v>1.1</v>
      </c>
      <c r="M144" s="548" t="s">
        <v>16</v>
      </c>
      <c r="N144" s="582"/>
      <c r="O144" s="1246"/>
      <c r="P144" s="1246"/>
      <c r="Q144" s="1246"/>
      <c r="R144" s="1246"/>
      <c r="S144" s="1246"/>
      <c r="T144" s="1246"/>
      <c r="U144" s="1246"/>
      <c r="V144" s="1246"/>
      <c r="W144" s="632" t="s">
        <v>477</v>
      </c>
      <c r="X144" s="587"/>
      <c r="Y144" s="587"/>
      <c r="Z144" s="587"/>
      <c r="AA144" s="587"/>
      <c r="AB144" s="587"/>
      <c r="AC144" s="587"/>
      <c r="AD144" s="587"/>
      <c r="AE144" s="587"/>
      <c r="AF144" s="587"/>
      <c r="AG144" s="587"/>
      <c r="AH144" s="587"/>
    </row>
    <row r="145" spans="1:35" s="525" customFormat="1" ht="22.5">
      <c r="A145" s="1234"/>
      <c r="B145" s="1234"/>
      <c r="C145" s="1234">
        <v>1</v>
      </c>
      <c r="D145" s="960"/>
      <c r="E145" s="962"/>
      <c r="F145" s="962"/>
      <c r="G145" s="962"/>
      <c r="H145" s="962"/>
      <c r="I145" s="964"/>
      <c r="J145" s="956"/>
      <c r="K145" s="959"/>
      <c r="L145" s="595" t="str">
        <f>mergeValue(A145) &amp;"."&amp; mergeValue(B145)&amp;"."&amp; mergeValue(C145)</f>
        <v>1.1.1</v>
      </c>
      <c r="M145" s="549" t="s">
        <v>7</v>
      </c>
      <c r="N145" s="582"/>
      <c r="O145" s="1246"/>
      <c r="P145" s="1246"/>
      <c r="Q145" s="1246"/>
      <c r="R145" s="1246"/>
      <c r="S145" s="1246"/>
      <c r="T145" s="1246"/>
      <c r="U145" s="1246"/>
      <c r="V145" s="1246"/>
      <c r="W145" s="632" t="s">
        <v>634</v>
      </c>
      <c r="X145" s="587"/>
      <c r="Y145" s="587"/>
      <c r="Z145" s="587"/>
      <c r="AA145" s="587"/>
      <c r="AB145" s="587"/>
      <c r="AC145" s="587"/>
      <c r="AD145" s="587"/>
      <c r="AE145" s="587"/>
      <c r="AF145" s="587"/>
      <c r="AG145" s="587"/>
      <c r="AH145" s="587"/>
    </row>
    <row r="146" spans="1:35" s="525" customFormat="1" ht="22.5">
      <c r="A146" s="1234"/>
      <c r="B146" s="1234"/>
      <c r="C146" s="1234"/>
      <c r="D146" s="1234">
        <v>1</v>
      </c>
      <c r="E146" s="962"/>
      <c r="F146" s="962"/>
      <c r="G146" s="962"/>
      <c r="H146" s="962"/>
      <c r="I146" s="964"/>
      <c r="J146" s="956"/>
      <c r="K146" s="959"/>
      <c r="L146" s="595" t="str">
        <f>mergeValue(A146) &amp;"."&amp; mergeValue(B146)&amp;"."&amp; mergeValue(C146)&amp;"."&amp; mergeValue(D146)</f>
        <v>1.1.1.1</v>
      </c>
      <c r="M146" s="550" t="s">
        <v>22</v>
      </c>
      <c r="N146" s="582"/>
      <c r="O146" s="1246"/>
      <c r="P146" s="1246"/>
      <c r="Q146" s="1246"/>
      <c r="R146" s="1246"/>
      <c r="S146" s="1246"/>
      <c r="T146" s="1246"/>
      <c r="U146" s="1246"/>
      <c r="V146" s="1246"/>
      <c r="W146" s="632" t="s">
        <v>635</v>
      </c>
      <c r="X146" s="587"/>
      <c r="Y146" s="587"/>
      <c r="Z146" s="587"/>
      <c r="AA146" s="587"/>
      <c r="AB146" s="587"/>
      <c r="AC146" s="587"/>
      <c r="AD146" s="587"/>
      <c r="AE146" s="587"/>
      <c r="AF146" s="587"/>
      <c r="AG146" s="587"/>
      <c r="AH146" s="587"/>
    </row>
    <row r="147" spans="1:35" s="525" customFormat="1" ht="11.25" hidden="1" customHeight="1">
      <c r="A147" s="1234"/>
      <c r="B147" s="1234"/>
      <c r="C147" s="1234"/>
      <c r="D147" s="1234"/>
      <c r="E147" s="1234">
        <v>1</v>
      </c>
      <c r="F147" s="962"/>
      <c r="G147" s="962"/>
      <c r="H147" s="960">
        <v>1</v>
      </c>
      <c r="I147" s="1234">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4"/>
      <c r="B148" s="1234"/>
      <c r="C148" s="1234"/>
      <c r="D148" s="1234"/>
      <c r="E148" s="1234"/>
      <c r="F148" s="1234">
        <v>1</v>
      </c>
      <c r="G148" s="960"/>
      <c r="H148" s="960"/>
      <c r="I148" s="1234"/>
      <c r="J148" s="1234">
        <v>1</v>
      </c>
      <c r="K148" s="968"/>
      <c r="L148" s="595" t="str">
        <f>mergeValue(A148) &amp;"."&amp; mergeValue(B148)&amp;"."&amp; mergeValue(C148)&amp;"."&amp; mergeValue(D148)&amp;"."&amp;  mergeValue(F148)</f>
        <v>1.1.1.1.1</v>
      </c>
      <c r="M148" s="557" t="s">
        <v>10</v>
      </c>
      <c r="N148" s="583"/>
      <c r="O148" s="1236"/>
      <c r="P148" s="1236"/>
      <c r="Q148" s="1236"/>
      <c r="R148" s="1236"/>
      <c r="S148" s="1236"/>
      <c r="T148" s="1236"/>
      <c r="U148" s="1236"/>
      <c r="V148" s="1236"/>
      <c r="W148" s="632" t="s">
        <v>636</v>
      </c>
      <c r="X148" s="587"/>
      <c r="Y148" s="591" t="str">
        <f>strCheckUnique(Z148:Z151)</f>
        <v/>
      </c>
      <c r="Z148" s="587"/>
      <c r="AA148" s="591"/>
      <c r="AB148" s="587"/>
      <c r="AC148" s="587"/>
      <c r="AD148" s="587"/>
      <c r="AE148" s="587"/>
      <c r="AF148" s="587"/>
      <c r="AG148" s="587"/>
      <c r="AH148" s="587"/>
    </row>
    <row r="149" spans="1:35" s="525" customFormat="1" ht="188.25" customHeight="1">
      <c r="A149" s="1234"/>
      <c r="B149" s="1234"/>
      <c r="C149" s="1234"/>
      <c r="D149" s="1234"/>
      <c r="E149" s="1234"/>
      <c r="F149" s="1234"/>
      <c r="G149" s="960">
        <v>1</v>
      </c>
      <c r="H149" s="960"/>
      <c r="I149" s="1234"/>
      <c r="J149" s="1234"/>
      <c r="K149" s="968">
        <v>1</v>
      </c>
      <c r="L149" s="595" t="str">
        <f>mergeValue(A149) &amp;"."&amp; mergeValue(B149)&amp;"."&amp; mergeValue(C149)&amp;"."&amp; mergeValue(D149)&amp;"."&amp; mergeValue(F149)&amp;"."&amp; mergeValue(G149)</f>
        <v>1.1.1.1.1.1</v>
      </c>
      <c r="M149" s="1071"/>
      <c r="N149" s="588"/>
      <c r="O149" s="564"/>
      <c r="P149" s="564"/>
      <c r="Q149" s="1096"/>
      <c r="R149" s="1244"/>
      <c r="S149" s="1230" t="s">
        <v>84</v>
      </c>
      <c r="T149" s="1244"/>
      <c r="U149" s="1230" t="s">
        <v>85</v>
      </c>
      <c r="V149" s="580"/>
      <c r="W149" s="1204" t="s">
        <v>660</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4"/>
      <c r="B150" s="1234"/>
      <c r="C150" s="1234"/>
      <c r="D150" s="1234"/>
      <c r="E150" s="1234"/>
      <c r="F150" s="1234"/>
      <c r="G150" s="960"/>
      <c r="H150" s="960"/>
      <c r="I150" s="1234"/>
      <c r="J150" s="1234"/>
      <c r="K150" s="968"/>
      <c r="L150" s="602"/>
      <c r="M150" s="648"/>
      <c r="N150" s="588"/>
      <c r="O150" s="564"/>
      <c r="P150" s="564"/>
      <c r="Q150" s="586" t="str">
        <f>R149 &amp; "-" &amp; T149</f>
        <v>-</v>
      </c>
      <c r="R150" s="1229"/>
      <c r="S150" s="1230"/>
      <c r="T150" s="1229"/>
      <c r="U150" s="1230"/>
      <c r="V150" s="580"/>
      <c r="W150" s="1204"/>
      <c r="X150" s="587"/>
      <c r="Y150" s="587"/>
      <c r="Z150" s="587"/>
      <c r="AA150" s="587"/>
      <c r="AB150" s="587"/>
      <c r="AC150" s="587"/>
      <c r="AD150" s="587"/>
      <c r="AE150" s="587"/>
      <c r="AF150" s="587"/>
      <c r="AG150" s="587"/>
      <c r="AH150" s="587"/>
    </row>
    <row r="151" spans="1:35" s="524" customFormat="1" ht="15" customHeight="1">
      <c r="A151" s="1234"/>
      <c r="B151" s="1234"/>
      <c r="C151" s="1234"/>
      <c r="D151" s="1234"/>
      <c r="E151" s="1234"/>
      <c r="F151" s="1234"/>
      <c r="G151" s="962"/>
      <c r="H151" s="960"/>
      <c r="I151" s="1234"/>
      <c r="J151" s="1234"/>
      <c r="K151" s="967"/>
      <c r="L151" s="540"/>
      <c r="M151" s="558" t="s">
        <v>25</v>
      </c>
      <c r="N151" s="553"/>
      <c r="O151" s="547"/>
      <c r="P151" s="547"/>
      <c r="Q151" s="547"/>
      <c r="R151" s="575"/>
      <c r="S151" s="566"/>
      <c r="T151" s="565"/>
      <c r="U151" s="553"/>
      <c r="V151" s="562"/>
      <c r="W151" s="1204"/>
      <c r="X151" s="589"/>
      <c r="Y151" s="589"/>
      <c r="Z151" s="589"/>
      <c r="AA151" s="589"/>
      <c r="AB151" s="589"/>
      <c r="AC151" s="589"/>
      <c r="AD151" s="589"/>
      <c r="AE151" s="589"/>
      <c r="AF151" s="589"/>
      <c r="AG151" s="589"/>
      <c r="AH151" s="589"/>
    </row>
    <row r="152" spans="1:35" s="524" customFormat="1" ht="15" customHeight="1">
      <c r="A152" s="1234"/>
      <c r="B152" s="1234"/>
      <c r="C152" s="1234"/>
      <c r="D152" s="1234"/>
      <c r="E152" s="1234"/>
      <c r="F152" s="962"/>
      <c r="G152" s="962"/>
      <c r="H152" s="960"/>
      <c r="I152" s="1234"/>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4"/>
      <c r="B153" s="1234"/>
      <c r="C153" s="1234"/>
      <c r="D153" s="1234"/>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4"/>
      <c r="B154" s="1234"/>
      <c r="C154" s="1234"/>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4"/>
      <c r="B155" s="1234"/>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4"/>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4">
        <v>1</v>
      </c>
      <c r="B161" s="903"/>
      <c r="C161" s="903"/>
      <c r="D161" s="903"/>
      <c r="E161" s="904"/>
      <c r="F161" s="905"/>
      <c r="G161" s="905"/>
      <c r="H161" s="905"/>
      <c r="I161" s="906"/>
      <c r="J161" s="901"/>
      <c r="K161" s="908"/>
      <c r="L161" s="595">
        <f>mergeValue(A161)</f>
        <v>1</v>
      </c>
      <c r="M161" s="643" t="s">
        <v>20</v>
      </c>
      <c r="N161" s="582"/>
      <c r="O161" s="1287"/>
      <c r="P161" s="1288"/>
      <c r="Q161" s="1288"/>
      <c r="R161" s="1288"/>
      <c r="S161" s="1288"/>
      <c r="T161" s="1288"/>
      <c r="U161" s="1288"/>
      <c r="V161" s="1289"/>
      <c r="W161" s="632" t="s">
        <v>476</v>
      </c>
      <c r="X161" s="587"/>
      <c r="Y161" s="587"/>
      <c r="Z161" s="587"/>
      <c r="AA161" s="587"/>
      <c r="AB161" s="587"/>
      <c r="AC161" s="587"/>
      <c r="AD161" s="587"/>
      <c r="AE161" s="587"/>
      <c r="AF161" s="587"/>
      <c r="AG161" s="587"/>
    </row>
    <row r="162" spans="1:33" s="525" customFormat="1" ht="22.5">
      <c r="A162" s="1234"/>
      <c r="B162" s="1234">
        <v>1</v>
      </c>
      <c r="C162" s="903"/>
      <c r="D162" s="903"/>
      <c r="E162" s="905"/>
      <c r="F162" s="905"/>
      <c r="G162" s="905"/>
      <c r="H162" s="905"/>
      <c r="I162" s="900"/>
      <c r="J162" s="899"/>
      <c r="K162" s="902"/>
      <c r="L162" s="595" t="str">
        <f>mergeValue(A162) &amp;"."&amp; mergeValue(B162)</f>
        <v>1.1</v>
      </c>
      <c r="M162" s="548" t="s">
        <v>16</v>
      </c>
      <c r="N162" s="582"/>
      <c r="O162" s="1287"/>
      <c r="P162" s="1288"/>
      <c r="Q162" s="1288"/>
      <c r="R162" s="1288"/>
      <c r="S162" s="1288"/>
      <c r="T162" s="1288"/>
      <c r="U162" s="1288"/>
      <c r="V162" s="1289"/>
      <c r="W162" s="632" t="s">
        <v>477</v>
      </c>
      <c r="X162" s="587"/>
      <c r="Y162" s="587"/>
      <c r="Z162" s="587"/>
      <c r="AA162" s="587"/>
      <c r="AB162" s="587"/>
      <c r="AC162" s="587"/>
      <c r="AD162" s="587"/>
      <c r="AE162" s="587"/>
      <c r="AF162" s="587"/>
      <c r="AG162" s="587"/>
    </row>
    <row r="163" spans="1:33" s="525" customFormat="1" ht="22.5">
      <c r="A163" s="1234"/>
      <c r="B163" s="1234"/>
      <c r="C163" s="1234">
        <v>1</v>
      </c>
      <c r="D163" s="903"/>
      <c r="E163" s="905"/>
      <c r="F163" s="905"/>
      <c r="G163" s="905"/>
      <c r="H163" s="905"/>
      <c r="I163" s="907"/>
      <c r="J163" s="899"/>
      <c r="K163" s="902"/>
      <c r="L163" s="595" t="str">
        <f>mergeValue(A163) &amp;"."&amp; mergeValue(B163)&amp;"."&amp; mergeValue(C163)</f>
        <v>1.1.1</v>
      </c>
      <c r="M163" s="549" t="s">
        <v>7</v>
      </c>
      <c r="N163" s="582"/>
      <c r="O163" s="1287"/>
      <c r="P163" s="1288"/>
      <c r="Q163" s="1288"/>
      <c r="R163" s="1288"/>
      <c r="S163" s="1288"/>
      <c r="T163" s="1288"/>
      <c r="U163" s="1288"/>
      <c r="V163" s="1289"/>
      <c r="W163" s="632" t="s">
        <v>634</v>
      </c>
      <c r="X163" s="587"/>
      <c r="Y163" s="587"/>
      <c r="Z163" s="587"/>
      <c r="AA163" s="587"/>
      <c r="AB163" s="587"/>
      <c r="AC163" s="587"/>
      <c r="AD163" s="587"/>
      <c r="AE163" s="587"/>
      <c r="AF163" s="587"/>
      <c r="AG163" s="587"/>
    </row>
    <row r="164" spans="1:33" s="525" customFormat="1" ht="22.5">
      <c r="A164" s="1234"/>
      <c r="B164" s="1234"/>
      <c r="C164" s="1234"/>
      <c r="D164" s="1234">
        <v>1</v>
      </c>
      <c r="E164" s="905"/>
      <c r="F164" s="905"/>
      <c r="G164" s="905"/>
      <c r="H164" s="905"/>
      <c r="I164" s="907"/>
      <c r="J164" s="899"/>
      <c r="K164" s="902"/>
      <c r="L164" s="595" t="str">
        <f>mergeValue(A164) &amp;"."&amp; mergeValue(B164)&amp;"."&amp; mergeValue(C164)&amp;"."&amp; mergeValue(D164)</f>
        <v>1.1.1.1</v>
      </c>
      <c r="M164" s="550" t="s">
        <v>22</v>
      </c>
      <c r="N164" s="582"/>
      <c r="O164" s="1287"/>
      <c r="P164" s="1288"/>
      <c r="Q164" s="1288"/>
      <c r="R164" s="1288"/>
      <c r="S164" s="1288"/>
      <c r="T164" s="1288"/>
      <c r="U164" s="1288"/>
      <c r="V164" s="1289"/>
      <c r="W164" s="632" t="s">
        <v>635</v>
      </c>
      <c r="X164" s="587"/>
      <c r="Y164" s="587"/>
      <c r="Z164" s="587"/>
      <c r="AA164" s="587"/>
      <c r="AB164" s="587"/>
      <c r="AC164" s="587"/>
      <c r="AD164" s="587"/>
      <c r="AE164" s="587"/>
      <c r="AF164" s="587"/>
      <c r="AG164" s="587"/>
    </row>
    <row r="165" spans="1:33" s="525" customFormat="1" ht="101.25">
      <c r="A165" s="1234"/>
      <c r="B165" s="1234"/>
      <c r="C165" s="1234"/>
      <c r="D165" s="1234"/>
      <c r="E165" s="1234">
        <v>1</v>
      </c>
      <c r="F165" s="905"/>
      <c r="G165" s="905"/>
      <c r="H165" s="903">
        <v>1</v>
      </c>
      <c r="I165" s="1234">
        <v>1</v>
      </c>
      <c r="J165" s="905"/>
      <c r="K165" s="910"/>
      <c r="L165" s="595" t="str">
        <f>mergeValue(A165) &amp;"."&amp; mergeValue(B165)&amp;"."&amp; mergeValue(C165)&amp;"."&amp; mergeValue(D165)&amp;"."&amp; mergeValue(E165)</f>
        <v>1.1.1.1.1</v>
      </c>
      <c r="M165" s="556" t="s">
        <v>9</v>
      </c>
      <c r="N165" s="583"/>
      <c r="O165" s="1237"/>
      <c r="P165" s="1238"/>
      <c r="Q165" s="1238"/>
      <c r="R165" s="1238"/>
      <c r="S165" s="1238"/>
      <c r="T165" s="1238"/>
      <c r="U165" s="1238"/>
      <c r="V165" s="1239"/>
      <c r="W165" s="632" t="s">
        <v>639</v>
      </c>
      <c r="X165" s="587"/>
      <c r="Y165" s="587"/>
      <c r="Z165" s="587"/>
      <c r="AA165" s="587"/>
      <c r="AB165" s="587"/>
      <c r="AC165" s="587"/>
      <c r="AD165" s="587"/>
      <c r="AE165" s="587"/>
      <c r="AF165" s="587"/>
      <c r="AG165" s="587"/>
    </row>
    <row r="166" spans="1:33" s="525" customFormat="1" ht="90">
      <c r="A166" s="1234"/>
      <c r="B166" s="1234"/>
      <c r="C166" s="1234"/>
      <c r="D166" s="1234"/>
      <c r="E166" s="1234"/>
      <c r="F166" s="1234">
        <v>1</v>
      </c>
      <c r="G166" s="903"/>
      <c r="H166" s="903"/>
      <c r="I166" s="1234"/>
      <c r="J166" s="1234">
        <v>1</v>
      </c>
      <c r="K166" s="911"/>
      <c r="L166" s="595" t="str">
        <f>mergeValue(A166) &amp;"."&amp; mergeValue(B166)&amp;"."&amp; mergeValue(C166)&amp;"."&amp; mergeValue(D166)&amp;"."&amp; mergeValue(E166)&amp;"."&amp; mergeValue(F166)</f>
        <v>1.1.1.1.1.1</v>
      </c>
      <c r="M166" s="557" t="s">
        <v>10</v>
      </c>
      <c r="N166" s="583"/>
      <c r="O166" s="1237"/>
      <c r="P166" s="1238"/>
      <c r="Q166" s="1238"/>
      <c r="R166" s="1238"/>
      <c r="S166" s="1238"/>
      <c r="T166" s="1238"/>
      <c r="U166" s="1238"/>
      <c r="V166" s="1239"/>
      <c r="W166" s="632" t="s">
        <v>637</v>
      </c>
      <c r="X166" s="587"/>
      <c r="Y166" s="591" t="str">
        <f>strCheckUnique(Z166:Z169)</f>
        <v/>
      </c>
      <c r="Z166" s="587"/>
      <c r="AA166" s="591" t="str">
        <f>IF(O166="","",O166 &amp; ":_")</f>
        <v/>
      </c>
      <c r="AB166" s="587"/>
      <c r="AC166" s="587"/>
      <c r="AD166" s="587"/>
      <c r="AE166" s="587"/>
      <c r="AF166" s="587"/>
      <c r="AG166" s="587"/>
    </row>
    <row r="167" spans="1:33" s="525" customFormat="1" ht="188.25" customHeight="1">
      <c r="A167" s="1234"/>
      <c r="B167" s="1234"/>
      <c r="C167" s="1234"/>
      <c r="D167" s="1234"/>
      <c r="E167" s="1234"/>
      <c r="F167" s="1234"/>
      <c r="G167" s="903">
        <v>1</v>
      </c>
      <c r="H167" s="903"/>
      <c r="I167" s="1234"/>
      <c r="J167" s="1234"/>
      <c r="K167" s="911">
        <v>1</v>
      </c>
      <c r="L167" s="595" t="str">
        <f>mergeValue(A167) &amp;"."&amp; mergeValue(B167)&amp;"."&amp; mergeValue(C167)&amp;"."&amp; mergeValue(D167)&amp;"."&amp; mergeValue(E167)&amp;"."&amp; mergeValue(F167)&amp;"."&amp; mergeValue(G167)</f>
        <v>1.1.1.1.1.1.1</v>
      </c>
      <c r="M167" s="1071"/>
      <c r="N167" s="588"/>
      <c r="O167" s="1080"/>
      <c r="P167" s="564"/>
      <c r="Q167" s="564"/>
      <c r="R167" s="1244"/>
      <c r="S167" s="1230" t="s">
        <v>84</v>
      </c>
      <c r="T167" s="1244"/>
      <c r="U167" s="1230" t="s">
        <v>84</v>
      </c>
      <c r="V167" s="580"/>
      <c r="W167" s="1204" t="s">
        <v>657</v>
      </c>
      <c r="X167" s="587" t="str">
        <f>strCheckDate(O168:V168)</f>
        <v/>
      </c>
      <c r="Y167" s="591"/>
      <c r="Z167" s="591" t="str">
        <f>IF(M167="","",M167 )</f>
        <v/>
      </c>
      <c r="AA167" s="591"/>
      <c r="AB167" s="591"/>
      <c r="AC167" s="591"/>
      <c r="AD167" s="587"/>
      <c r="AE167" s="587"/>
      <c r="AF167" s="587"/>
      <c r="AG167" s="587"/>
    </row>
    <row r="168" spans="1:33" s="525" customFormat="1" ht="11.25" hidden="1" customHeight="1">
      <c r="A168" s="1234"/>
      <c r="B168" s="1234"/>
      <c r="C168" s="1234"/>
      <c r="D168" s="1234"/>
      <c r="E168" s="1234"/>
      <c r="F168" s="1234"/>
      <c r="G168" s="903"/>
      <c r="H168" s="903"/>
      <c r="I168" s="1234"/>
      <c r="J168" s="1234"/>
      <c r="K168" s="911"/>
      <c r="L168" s="602"/>
      <c r="M168" s="648"/>
      <c r="N168" s="588"/>
      <c r="O168" s="586"/>
      <c r="P168" s="564"/>
      <c r="Q168" s="586" t="str">
        <f>R167 &amp; "-" &amp; T167</f>
        <v>-</v>
      </c>
      <c r="R168" s="1229"/>
      <c r="S168" s="1230"/>
      <c r="T168" s="1229"/>
      <c r="U168" s="1230"/>
      <c r="V168" s="580"/>
      <c r="W168" s="1204"/>
      <c r="X168" s="587"/>
      <c r="Y168" s="587"/>
      <c r="Z168" s="587"/>
      <c r="AA168" s="587"/>
      <c r="AB168" s="587"/>
      <c r="AC168" s="587"/>
      <c r="AD168" s="587"/>
      <c r="AE168" s="587"/>
      <c r="AF168" s="587"/>
      <c r="AG168" s="587"/>
    </row>
    <row r="169" spans="1:33" s="524" customFormat="1" ht="15" customHeight="1">
      <c r="A169" s="1234"/>
      <c r="B169" s="1234"/>
      <c r="C169" s="1234"/>
      <c r="D169" s="1234"/>
      <c r="E169" s="1234"/>
      <c r="F169" s="1234"/>
      <c r="G169" s="905"/>
      <c r="H169" s="903"/>
      <c r="I169" s="1234"/>
      <c r="J169" s="1234"/>
      <c r="K169" s="910"/>
      <c r="L169" s="540"/>
      <c r="M169" s="559" t="s">
        <v>25</v>
      </c>
      <c r="N169" s="553"/>
      <c r="O169" s="547"/>
      <c r="P169" s="547"/>
      <c r="Q169" s="547"/>
      <c r="R169" s="575"/>
      <c r="S169" s="566"/>
      <c r="T169" s="565"/>
      <c r="U169" s="553"/>
      <c r="V169" s="562"/>
      <c r="W169" s="1204"/>
      <c r="X169" s="589"/>
      <c r="Y169" s="589"/>
      <c r="Z169" s="589"/>
      <c r="AA169" s="589"/>
      <c r="AB169" s="589"/>
      <c r="AC169" s="589"/>
      <c r="AD169" s="589"/>
      <c r="AE169" s="589"/>
      <c r="AF169" s="589"/>
      <c r="AG169" s="589"/>
    </row>
    <row r="170" spans="1:33" s="524" customFormat="1" ht="15" customHeight="1">
      <c r="A170" s="1234"/>
      <c r="B170" s="1234"/>
      <c r="C170" s="1234"/>
      <c r="D170" s="1234"/>
      <c r="E170" s="1234"/>
      <c r="F170" s="905"/>
      <c r="G170" s="905"/>
      <c r="H170" s="903"/>
      <c r="I170" s="1234"/>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4"/>
      <c r="B171" s="1234"/>
      <c r="C171" s="1234"/>
      <c r="D171" s="1234"/>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4"/>
      <c r="B172" s="1234"/>
      <c r="C172" s="1234"/>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4"/>
      <c r="B173" s="1234"/>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4"/>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4">
        <v>1</v>
      </c>
      <c r="B179" s="982"/>
      <c r="C179" s="982"/>
      <c r="D179" s="982"/>
      <c r="E179" s="982"/>
      <c r="F179" s="982"/>
      <c r="G179" s="983"/>
      <c r="H179" s="983"/>
      <c r="I179" s="985"/>
      <c r="J179" s="977"/>
      <c r="K179" s="977"/>
      <c r="L179" s="726">
        <f>mergeValue(A179)</f>
        <v>1</v>
      </c>
      <c r="M179" s="643" t="s">
        <v>20</v>
      </c>
      <c r="N179" s="718"/>
      <c r="O179" s="1287"/>
      <c r="P179" s="1288"/>
      <c r="Q179" s="1288"/>
      <c r="R179" s="1288"/>
      <c r="S179" s="1288"/>
      <c r="T179" s="1288"/>
      <c r="U179" s="1288"/>
      <c r="V179" s="1288"/>
      <c r="W179" s="1289"/>
      <c r="X179" s="719" t="s">
        <v>476</v>
      </c>
      <c r="Y179" s="721"/>
      <c r="Z179" s="721"/>
      <c r="AA179" s="721"/>
      <c r="AB179" s="721"/>
      <c r="AC179" s="721"/>
      <c r="AD179" s="721"/>
      <c r="AE179" s="721"/>
      <c r="AF179" s="721"/>
      <c r="AG179" s="721"/>
    </row>
    <row r="180" spans="1:47" s="687" customFormat="1" ht="22.5">
      <c r="A180" s="1234"/>
      <c r="B180" s="1234">
        <v>1</v>
      </c>
      <c r="C180" s="982"/>
      <c r="D180" s="982"/>
      <c r="E180" s="982"/>
      <c r="F180" s="982"/>
      <c r="G180" s="987"/>
      <c r="H180" s="984"/>
      <c r="I180" s="989"/>
      <c r="J180" s="974"/>
      <c r="K180" s="973"/>
      <c r="L180" s="726" t="str">
        <f>mergeValue(A180) &amp;"."&amp; mergeValue(B180)</f>
        <v>1.1</v>
      </c>
      <c r="M180" s="694" t="s">
        <v>16</v>
      </c>
      <c r="N180" s="718"/>
      <c r="O180" s="1287"/>
      <c r="P180" s="1288"/>
      <c r="Q180" s="1288"/>
      <c r="R180" s="1288"/>
      <c r="S180" s="1288"/>
      <c r="T180" s="1288"/>
      <c r="U180" s="1288"/>
      <c r="V180" s="1288"/>
      <c r="W180" s="1289"/>
      <c r="X180" s="719" t="s">
        <v>477</v>
      </c>
      <c r="Y180" s="721"/>
      <c r="Z180" s="721"/>
      <c r="AA180" s="721"/>
      <c r="AB180" s="721"/>
      <c r="AC180" s="721"/>
      <c r="AD180" s="721"/>
      <c r="AE180" s="721"/>
      <c r="AF180" s="721"/>
      <c r="AG180" s="721"/>
    </row>
    <row r="181" spans="1:47" s="687" customFormat="1" ht="22.5">
      <c r="A181" s="1234"/>
      <c r="B181" s="1234"/>
      <c r="C181" s="1234">
        <v>1</v>
      </c>
      <c r="D181" s="982"/>
      <c r="E181" s="982"/>
      <c r="F181" s="982"/>
      <c r="G181" s="987"/>
      <c r="H181" s="984"/>
      <c r="I181" s="990"/>
      <c r="J181" s="974"/>
      <c r="K181" s="973"/>
      <c r="L181" s="726" t="str">
        <f>mergeValue(A181) &amp;"."&amp; mergeValue(B181)&amp;"."&amp; mergeValue(C181)</f>
        <v>1.1.1</v>
      </c>
      <c r="M181" s="695" t="s">
        <v>7</v>
      </c>
      <c r="N181" s="718"/>
      <c r="O181" s="1287"/>
      <c r="P181" s="1288"/>
      <c r="Q181" s="1288"/>
      <c r="R181" s="1288"/>
      <c r="S181" s="1288"/>
      <c r="T181" s="1288"/>
      <c r="U181" s="1288"/>
      <c r="V181" s="1288"/>
      <c r="W181" s="1289"/>
      <c r="X181" s="719" t="s">
        <v>634</v>
      </c>
      <c r="Y181" s="721"/>
      <c r="Z181" s="721"/>
      <c r="AA181" s="721"/>
      <c r="AB181" s="721"/>
      <c r="AC181" s="721"/>
      <c r="AD181" s="721"/>
      <c r="AE181" s="721"/>
      <c r="AF181" s="721"/>
      <c r="AG181" s="721"/>
    </row>
    <row r="182" spans="1:47" s="687" customFormat="1" ht="22.5">
      <c r="A182" s="1234"/>
      <c r="B182" s="1234"/>
      <c r="C182" s="1234"/>
      <c r="D182" s="1234">
        <v>1</v>
      </c>
      <c r="E182" s="982"/>
      <c r="F182" s="982"/>
      <c r="G182" s="987"/>
      <c r="H182" s="984"/>
      <c r="I182" s="990"/>
      <c r="J182" s="988"/>
      <c r="K182" s="973"/>
      <c r="L182" s="726" t="str">
        <f>mergeValue(A182) &amp;"."&amp; mergeValue(B182)&amp;"."&amp; mergeValue(C182)&amp;"."&amp; mergeValue(D182)</f>
        <v>1.1.1.1</v>
      </c>
      <c r="M182" s="696" t="s">
        <v>22</v>
      </c>
      <c r="N182" s="718"/>
      <c r="O182" s="1287"/>
      <c r="P182" s="1288"/>
      <c r="Q182" s="1288"/>
      <c r="R182" s="1288"/>
      <c r="S182" s="1288"/>
      <c r="T182" s="1288"/>
      <c r="U182" s="1288"/>
      <c r="V182" s="1288"/>
      <c r="W182" s="1289"/>
      <c r="X182" s="719" t="s">
        <v>688</v>
      </c>
      <c r="Y182" s="721"/>
      <c r="Z182" s="721"/>
      <c r="AA182" s="721"/>
      <c r="AB182" s="721"/>
      <c r="AC182" s="721"/>
      <c r="AD182" s="721"/>
      <c r="AE182" s="721"/>
      <c r="AF182" s="721"/>
      <c r="AG182" s="721"/>
    </row>
    <row r="183" spans="1:47" s="687" customFormat="1" ht="56.25" customHeight="1">
      <c r="A183" s="1234"/>
      <c r="B183" s="1234"/>
      <c r="C183" s="1234"/>
      <c r="D183" s="1234"/>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689</v>
      </c>
      <c r="Y183" s="721" t="str">
        <f>strCheckDateTwo(N183:W183)</f>
        <v/>
      </c>
      <c r="Z183" s="721"/>
      <c r="AA183" s="721"/>
      <c r="AB183" s="721"/>
      <c r="AC183" s="721"/>
      <c r="AD183" s="721"/>
      <c r="AE183" s="721"/>
      <c r="AF183" s="721"/>
      <c r="AG183" s="721"/>
    </row>
    <row r="184" spans="1:47" s="687" customFormat="1" ht="14.25" hidden="1" customHeight="1">
      <c r="A184" s="1234"/>
      <c r="B184" s="1234"/>
      <c r="C184" s="1234"/>
      <c r="D184" s="1234"/>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4"/>
      <c r="B185" s="1234"/>
      <c r="C185" s="1234"/>
      <c r="D185" s="1234"/>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4"/>
      <c r="B186" s="1234"/>
      <c r="C186" s="1234"/>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4"/>
      <c r="B187" s="1234"/>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4"/>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4">
        <v>1</v>
      </c>
      <c r="B193" s="1017"/>
      <c r="C193" s="1017"/>
      <c r="D193" s="1017"/>
      <c r="E193" s="1017"/>
      <c r="F193" s="1010"/>
      <c r="G193" s="1016"/>
      <c r="H193" s="1016"/>
      <c r="I193" s="998"/>
      <c r="J193" s="997"/>
      <c r="K193" s="997"/>
      <c r="L193" s="726">
        <f>mergeValue(A193)</f>
        <v>1</v>
      </c>
      <c r="M193" s="643" t="s">
        <v>20</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9" t="s">
        <v>476</v>
      </c>
      <c r="AH193" s="721"/>
      <c r="AI193" s="721"/>
      <c r="AJ193" s="721"/>
      <c r="AK193" s="721"/>
      <c r="AL193" s="721"/>
      <c r="AM193" s="721"/>
      <c r="AN193" s="721"/>
      <c r="AO193" s="721"/>
      <c r="AP193" s="721"/>
      <c r="AQ193" s="721"/>
      <c r="AR193" s="721"/>
    </row>
    <row r="194" spans="1:46" s="687" customFormat="1" ht="22.5">
      <c r="A194" s="1234"/>
      <c r="B194" s="1234">
        <v>1</v>
      </c>
      <c r="C194" s="1017"/>
      <c r="D194" s="1017"/>
      <c r="E194" s="1017"/>
      <c r="F194" s="1010"/>
      <c r="G194" s="1019"/>
      <c r="H194" s="1020"/>
      <c r="I194" s="999"/>
      <c r="J194" s="994"/>
      <c r="K194" s="992"/>
      <c r="L194" s="726" t="str">
        <f>mergeValue(A194) &amp;"."&amp; mergeValue(B194)</f>
        <v>1.1</v>
      </c>
      <c r="M194" s="694" t="s">
        <v>16</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9" t="s">
        <v>477</v>
      </c>
      <c r="AH194" s="721"/>
      <c r="AI194" s="721"/>
      <c r="AJ194" s="721"/>
      <c r="AK194" s="721"/>
      <c r="AL194" s="721"/>
      <c r="AM194" s="721"/>
      <c r="AN194" s="721"/>
      <c r="AO194" s="721"/>
      <c r="AP194" s="721"/>
      <c r="AQ194" s="721"/>
      <c r="AR194" s="721"/>
    </row>
    <row r="195" spans="1:46" s="687" customFormat="1" ht="22.5">
      <c r="A195" s="1234"/>
      <c r="B195" s="1234"/>
      <c r="C195" s="1234">
        <v>1</v>
      </c>
      <c r="D195" s="1017"/>
      <c r="E195" s="1017"/>
      <c r="F195" s="1010"/>
      <c r="G195" s="1019"/>
      <c r="H195" s="1020"/>
      <c r="I195" s="999"/>
      <c r="J195" s="994"/>
      <c r="K195" s="992"/>
      <c r="L195" s="726" t="str">
        <f>mergeValue(A195) &amp;"."&amp; mergeValue(B195)&amp;"."&amp; mergeValue(C195)</f>
        <v>1.1.1</v>
      </c>
      <c r="M195" s="695" t="s">
        <v>7</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9" t="s">
        <v>634</v>
      </c>
      <c r="AH195" s="721"/>
      <c r="AI195" s="721"/>
      <c r="AJ195" s="721"/>
      <c r="AK195" s="721"/>
      <c r="AL195" s="721"/>
      <c r="AM195" s="721"/>
      <c r="AN195" s="721"/>
      <c r="AO195" s="721"/>
      <c r="AP195" s="721"/>
      <c r="AQ195" s="721"/>
      <c r="AR195" s="721"/>
    </row>
    <row r="196" spans="1:46" s="687" customFormat="1" ht="15" customHeight="1">
      <c r="A196" s="1234"/>
      <c r="B196" s="1234"/>
      <c r="C196" s="1234"/>
      <c r="D196" s="1234">
        <v>1</v>
      </c>
      <c r="E196" s="1017"/>
      <c r="F196" s="1010"/>
      <c r="G196" s="1019"/>
      <c r="H196" s="1020"/>
      <c r="I196" s="999"/>
      <c r="J196" s="994"/>
      <c r="K196" s="992"/>
      <c r="L196" s="726" t="str">
        <f>mergeValue(A196) &amp;"."&amp; mergeValue(B196)&amp;"."&amp; mergeValue(C196)&amp;"."&amp; mergeValue(D196)</f>
        <v>1.1.1.1</v>
      </c>
      <c r="M196" s="696" t="s">
        <v>22</v>
      </c>
      <c r="N196" s="1312"/>
      <c r="O196" s="1313"/>
      <c r="P196" s="1313"/>
      <c r="Q196" s="1313"/>
      <c r="R196" s="1313"/>
      <c r="S196" s="1313"/>
      <c r="T196" s="1313"/>
      <c r="U196" s="1313"/>
      <c r="V196" s="1313"/>
      <c r="W196" s="1313"/>
      <c r="X196" s="1313"/>
      <c r="Y196" s="1313"/>
      <c r="Z196" s="1313"/>
      <c r="AA196" s="1313"/>
      <c r="AB196" s="1313"/>
      <c r="AC196" s="1313"/>
      <c r="AD196" s="1313"/>
      <c r="AE196" s="1313"/>
      <c r="AF196" s="1314"/>
      <c r="AG196" s="719" t="s">
        <v>681</v>
      </c>
      <c r="AH196" s="721"/>
      <c r="AI196" s="721"/>
      <c r="AJ196" s="721"/>
      <c r="AK196" s="721"/>
      <c r="AL196" s="721"/>
      <c r="AM196" s="721"/>
      <c r="AN196" s="721"/>
      <c r="AO196" s="721"/>
      <c r="AP196" s="721"/>
      <c r="AQ196" s="721"/>
      <c r="AR196" s="721"/>
    </row>
    <row r="197" spans="1:46" s="687" customFormat="1" ht="17.100000000000001" customHeight="1">
      <c r="A197" s="1234"/>
      <c r="B197" s="1234"/>
      <c r="C197" s="1234"/>
      <c r="D197" s="1234"/>
      <c r="E197" s="1234">
        <v>1</v>
      </c>
      <c r="F197" s="1010"/>
      <c r="G197" s="1019"/>
      <c r="H197" s="1020"/>
      <c r="I197" s="1021"/>
      <c r="J197" s="1011"/>
      <c r="K197" s="1152"/>
      <c r="L197" s="1273" t="str">
        <f>mergeValue(A197) &amp;"."&amp; mergeValue(B197)&amp;"."&amp; mergeValue(C197)&amp;"."&amp; mergeValue(D197)&amp;"."&amp; mergeValue(E197)</f>
        <v>1.1.1.1.1</v>
      </c>
      <c r="M197" s="1274"/>
      <c r="N197" s="1230" t="s">
        <v>85</v>
      </c>
      <c r="O197" s="1268"/>
      <c r="P197" s="1264">
        <v>1</v>
      </c>
      <c r="Q197" s="1293"/>
      <c r="R197" s="1230" t="s">
        <v>85</v>
      </c>
      <c r="S197" s="1268"/>
      <c r="T197" s="1264">
        <v>1</v>
      </c>
      <c r="U197" s="1293"/>
      <c r="V197" s="1230" t="s">
        <v>85</v>
      </c>
      <c r="W197" s="703"/>
      <c r="X197" s="691">
        <v>1</v>
      </c>
      <c r="Y197" s="1098"/>
      <c r="Z197" s="673"/>
      <c r="AA197" s="673"/>
      <c r="AB197" s="1244"/>
      <c r="AC197" s="1230" t="s">
        <v>84</v>
      </c>
      <c r="AD197" s="1244"/>
      <c r="AE197" s="1230" t="s">
        <v>84</v>
      </c>
      <c r="AF197" s="717"/>
      <c r="AG197" s="1261" t="s">
        <v>682</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4"/>
      <c r="B198" s="1234"/>
      <c r="C198" s="1234"/>
      <c r="D198" s="1234"/>
      <c r="E198" s="1234"/>
      <c r="F198" s="1010"/>
      <c r="G198" s="1019"/>
      <c r="H198" s="1020"/>
      <c r="I198" s="1021"/>
      <c r="J198" s="1011"/>
      <c r="K198" s="1152"/>
      <c r="L198" s="1273"/>
      <c r="M198" s="1274"/>
      <c r="N198" s="1230"/>
      <c r="O198" s="1268"/>
      <c r="P198" s="1264"/>
      <c r="Q198" s="1293"/>
      <c r="R198" s="1230"/>
      <c r="S198" s="1268"/>
      <c r="T198" s="1264"/>
      <c r="U198" s="1293"/>
      <c r="V198" s="1230"/>
      <c r="W198" s="728"/>
      <c r="X198" s="707"/>
      <c r="Y198" s="707"/>
      <c r="Z198" s="709"/>
      <c r="AA198" s="605" t="str">
        <f>AB197 &amp; "-" &amp; AD197</f>
        <v>-</v>
      </c>
      <c r="AB198" s="1229"/>
      <c r="AC198" s="1230"/>
      <c r="AD198" s="1229"/>
      <c r="AE198" s="1230"/>
      <c r="AF198" s="675"/>
      <c r="AG198" s="1262"/>
      <c r="AH198" s="721"/>
      <c r="AI198" s="724"/>
      <c r="AJ198" s="724"/>
      <c r="AK198" s="724"/>
      <c r="AL198" s="724"/>
      <c r="AM198" s="724"/>
      <c r="AN198" s="724"/>
      <c r="AO198" s="721"/>
      <c r="AP198" s="721"/>
      <c r="AQ198" s="721"/>
      <c r="AR198" s="721"/>
    </row>
    <row r="199" spans="1:46" s="687" customFormat="1" ht="17.100000000000001" customHeight="1">
      <c r="A199" s="1234"/>
      <c r="B199" s="1234"/>
      <c r="C199" s="1234"/>
      <c r="D199" s="1234"/>
      <c r="E199" s="1234"/>
      <c r="F199" s="1010"/>
      <c r="G199" s="1019"/>
      <c r="H199" s="1020"/>
      <c r="I199" s="1021"/>
      <c r="J199" s="1011"/>
      <c r="K199" s="1152"/>
      <c r="L199" s="1273"/>
      <c r="M199" s="1274"/>
      <c r="N199" s="1230"/>
      <c r="O199" s="1268"/>
      <c r="P199" s="1264"/>
      <c r="Q199" s="1293"/>
      <c r="R199" s="1230"/>
      <c r="S199" s="604"/>
      <c r="T199" s="700"/>
      <c r="U199" s="707"/>
      <c r="V199" s="708"/>
      <c r="W199" s="708"/>
      <c r="X199" s="708"/>
      <c r="Y199" s="708"/>
      <c r="Z199" s="709"/>
      <c r="AA199" s="709"/>
      <c r="AB199" s="710"/>
      <c r="AC199" s="706"/>
      <c r="AD199" s="706"/>
      <c r="AE199" s="710"/>
      <c r="AF199" s="706"/>
      <c r="AG199" s="1262"/>
      <c r="AH199" s="721"/>
      <c r="AI199" s="724"/>
      <c r="AJ199" s="724"/>
      <c r="AK199" s="724"/>
      <c r="AL199" s="724"/>
      <c r="AM199" s="724"/>
      <c r="AN199" s="724"/>
      <c r="AO199" s="721"/>
      <c r="AP199" s="721"/>
      <c r="AQ199" s="721"/>
      <c r="AR199" s="721"/>
    </row>
    <row r="200" spans="1:46" s="687" customFormat="1" ht="17.100000000000001" customHeight="1">
      <c r="A200" s="1234"/>
      <c r="B200" s="1234"/>
      <c r="C200" s="1234"/>
      <c r="D200" s="1234"/>
      <c r="E200" s="1234"/>
      <c r="F200" s="1010"/>
      <c r="G200" s="1019"/>
      <c r="H200" s="1020"/>
      <c r="I200" s="1021"/>
      <c r="J200" s="1011"/>
      <c r="K200" s="1152"/>
      <c r="L200" s="1273"/>
      <c r="M200" s="1274"/>
      <c r="N200" s="1230"/>
      <c r="O200" s="711"/>
      <c r="P200" s="713"/>
      <c r="Q200" s="712"/>
      <c r="R200" s="708"/>
      <c r="S200" s="708"/>
      <c r="T200" s="708"/>
      <c r="U200" s="708"/>
      <c r="V200" s="708"/>
      <c r="W200" s="708"/>
      <c r="X200" s="708"/>
      <c r="Y200" s="708"/>
      <c r="Z200" s="709"/>
      <c r="AA200" s="709"/>
      <c r="AB200" s="710"/>
      <c r="AC200" s="706"/>
      <c r="AD200" s="706"/>
      <c r="AE200" s="710"/>
      <c r="AF200" s="706"/>
      <c r="AG200" s="1262"/>
      <c r="AH200" s="721"/>
      <c r="AI200" s="724"/>
      <c r="AJ200" s="724"/>
      <c r="AK200" s="724"/>
      <c r="AL200" s="724"/>
      <c r="AM200" s="724"/>
      <c r="AN200" s="724"/>
      <c r="AO200" s="721"/>
      <c r="AP200" s="721"/>
      <c r="AQ200" s="721"/>
      <c r="AR200" s="721"/>
    </row>
    <row r="201" spans="1:46" s="686" customFormat="1" ht="15" customHeight="1">
      <c r="A201" s="1234"/>
      <c r="B201" s="1234"/>
      <c r="C201" s="1234"/>
      <c r="D201" s="1234"/>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3"/>
      <c r="AH201" s="723"/>
      <c r="AI201" s="723"/>
      <c r="AJ201" s="725"/>
      <c r="AK201" s="725"/>
      <c r="AL201" s="725"/>
      <c r="AM201" s="725"/>
      <c r="AN201" s="725"/>
      <c r="AO201" s="723"/>
      <c r="AP201" s="723"/>
      <c r="AQ201" s="723"/>
      <c r="AR201" s="723"/>
    </row>
    <row r="202" spans="1:46" s="686" customFormat="1" ht="15" customHeight="1">
      <c r="A202" s="1234"/>
      <c r="B202" s="1234"/>
      <c r="C202" s="1234"/>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4"/>
      <c r="B203" s="1234"/>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4"/>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6"/>
      <c r="R207" s="157"/>
      <c r="S207" s="157"/>
      <c r="T207" s="157"/>
      <c r="U207" s="1236"/>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6"/>
      <c r="R208" s="157"/>
      <c r="S208" s="157"/>
      <c r="T208" s="157"/>
      <c r="U208" s="1236"/>
      <c r="V208" s="157"/>
      <c r="W208" s="157"/>
      <c r="X208" s="157"/>
      <c r="Y208" s="157"/>
      <c r="Z208" s="157"/>
      <c r="AA208" s="157"/>
      <c r="AB208" s="157"/>
      <c r="AC208" s="157"/>
    </row>
    <row r="209" spans="1:83" ht="15" customHeight="1">
      <c r="G209" s="156"/>
      <c r="H209" s="157"/>
      <c r="I209" s="157"/>
      <c r="J209" s="85"/>
      <c r="K209" s="157"/>
      <c r="L209" s="157"/>
      <c r="M209" s="157"/>
      <c r="N209" s="157"/>
      <c r="O209" s="157"/>
      <c r="Q209" s="1236"/>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8" t="s">
        <v>85</v>
      </c>
      <c r="O211" s="1268"/>
      <c r="P211" s="1264">
        <v>1</v>
      </c>
      <c r="Q211" s="1290"/>
      <c r="R211" s="1230" t="s">
        <v>84</v>
      </c>
      <c r="S211" s="1319"/>
      <c r="T211" s="1310">
        <v>1</v>
      </c>
      <c r="U211" s="1237"/>
      <c r="V211" s="1230"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8"/>
      <c r="O212" s="1268"/>
      <c r="P212" s="1264"/>
      <c r="Q212" s="1290"/>
      <c r="R212" s="1230"/>
      <c r="S212" s="1320"/>
      <c r="T212" s="1311"/>
      <c r="U212" s="1237"/>
      <c r="V212" s="1230"/>
      <c r="W212" s="738"/>
      <c r="X212" s="738"/>
      <c r="Y212" s="738" t="s">
        <v>714</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8"/>
      <c r="O213" s="1268"/>
      <c r="P213" s="1264"/>
      <c r="Q213" s="1290"/>
      <c r="R213" s="1230"/>
      <c r="S213" s="735"/>
      <c r="T213" s="735"/>
      <c r="U213" s="738" t="s">
        <v>715</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4">
        <v>1</v>
      </c>
      <c r="B220" s="885"/>
      <c r="C220" s="885"/>
      <c r="D220" s="885"/>
      <c r="E220" s="886"/>
      <c r="F220" s="887"/>
      <c r="G220" s="887"/>
      <c r="H220" s="887"/>
      <c r="I220" s="888"/>
      <c r="J220" s="883"/>
      <c r="K220" s="890"/>
      <c r="L220" s="783">
        <f>mergeValue(A220)</f>
        <v>1</v>
      </c>
      <c r="M220" s="643" t="s">
        <v>20</v>
      </c>
      <c r="N220" s="648"/>
      <c r="O220" s="1284"/>
      <c r="P220" s="1285"/>
      <c r="Q220" s="1285"/>
      <c r="R220" s="1285"/>
      <c r="S220" s="1285"/>
      <c r="T220" s="1285"/>
      <c r="U220" s="1285"/>
      <c r="V220" s="1286"/>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4"/>
      <c r="B221" s="1234">
        <v>1</v>
      </c>
      <c r="C221" s="885"/>
      <c r="D221" s="885"/>
      <c r="E221" s="887"/>
      <c r="F221" s="887"/>
      <c r="G221" s="887"/>
      <c r="H221" s="887"/>
      <c r="I221" s="882"/>
      <c r="J221" s="881"/>
      <c r="K221" s="884"/>
      <c r="L221" s="783" t="str">
        <f>mergeValue(A221) &amp;"."&amp; mergeValue(B221)</f>
        <v>1.1</v>
      </c>
      <c r="M221" s="694" t="s">
        <v>16</v>
      </c>
      <c r="N221" s="648"/>
      <c r="O221" s="1284"/>
      <c r="P221" s="1285"/>
      <c r="Q221" s="1285"/>
      <c r="R221" s="1285"/>
      <c r="S221" s="1285"/>
      <c r="T221" s="1285"/>
      <c r="U221" s="1285"/>
      <c r="V221" s="1286"/>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4"/>
      <c r="B222" s="1234"/>
      <c r="C222" s="1234">
        <v>1</v>
      </c>
      <c r="D222" s="885"/>
      <c r="E222" s="887"/>
      <c r="F222" s="887"/>
      <c r="G222" s="887"/>
      <c r="H222" s="887"/>
      <c r="I222" s="889"/>
      <c r="J222" s="881"/>
      <c r="K222" s="884"/>
      <c r="L222" s="783" t="str">
        <f>mergeValue(A222) &amp;"."&amp; mergeValue(B222)&amp;"."&amp; mergeValue(C222)</f>
        <v>1.1.1</v>
      </c>
      <c r="M222" s="695" t="s">
        <v>7</v>
      </c>
      <c r="N222" s="648"/>
      <c r="O222" s="1284"/>
      <c r="P222" s="1285"/>
      <c r="Q222" s="1285"/>
      <c r="R222" s="1285"/>
      <c r="S222" s="1285"/>
      <c r="T222" s="1285"/>
      <c r="U222" s="1285"/>
      <c r="V222" s="1286"/>
      <c r="W222" s="632" t="s">
        <v>634</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4"/>
      <c r="B223" s="1234"/>
      <c r="C223" s="1234"/>
      <c r="D223" s="1234">
        <v>1</v>
      </c>
      <c r="E223" s="887"/>
      <c r="F223" s="887"/>
      <c r="G223" s="887"/>
      <c r="H223" s="887"/>
      <c r="I223" s="889"/>
      <c r="J223" s="881"/>
      <c r="K223" s="884"/>
      <c r="L223" s="783" t="str">
        <f>mergeValue(A223) &amp;"."&amp; mergeValue(B223)&amp;"."&amp; mergeValue(C223)&amp;"."&amp; mergeValue(D223)</f>
        <v>1.1.1.1</v>
      </c>
      <c r="M223" s="696" t="s">
        <v>22</v>
      </c>
      <c r="N223" s="648"/>
      <c r="O223" s="1284"/>
      <c r="P223" s="1285"/>
      <c r="Q223" s="1285"/>
      <c r="R223" s="1285"/>
      <c r="S223" s="1285"/>
      <c r="T223" s="1285"/>
      <c r="U223" s="1285"/>
      <c r="V223" s="1286"/>
      <c r="W223" s="632" t="s">
        <v>635</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4"/>
      <c r="B224" s="1234"/>
      <c r="C224" s="1234"/>
      <c r="D224" s="1234"/>
      <c r="E224" s="1234">
        <v>1</v>
      </c>
      <c r="F224" s="887"/>
      <c r="G224" s="887"/>
      <c r="H224" s="885">
        <v>1</v>
      </c>
      <c r="I224" s="1234">
        <v>1</v>
      </c>
      <c r="J224" s="887"/>
      <c r="K224" s="892"/>
      <c r="L224" s="783" t="str">
        <f>mergeValue(A224) &amp;"."&amp; mergeValue(B224)&amp;"."&amp; mergeValue(C224)&amp;"."&amp; mergeValue(D224)&amp;"."&amp; mergeValue(E224)</f>
        <v>1.1.1.1.1</v>
      </c>
      <c r="M224" s="556" t="s">
        <v>9</v>
      </c>
      <c r="N224" s="648"/>
      <c r="O224" s="1237"/>
      <c r="P224" s="1238"/>
      <c r="Q224" s="1238"/>
      <c r="R224" s="1238"/>
      <c r="S224" s="1238"/>
      <c r="T224" s="1238"/>
      <c r="U224" s="1238"/>
      <c r="V224" s="1239"/>
      <c r="W224" s="632" t="s">
        <v>639</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99" s="801" customFormat="1" ht="90">
      <c r="A225" s="1234"/>
      <c r="B225" s="1234"/>
      <c r="C225" s="1234"/>
      <c r="D225" s="1234"/>
      <c r="E225" s="1234"/>
      <c r="F225" s="1234">
        <v>1</v>
      </c>
      <c r="G225" s="885"/>
      <c r="H225" s="885"/>
      <c r="I225" s="1234"/>
      <c r="J225" s="1234">
        <v>1</v>
      </c>
      <c r="K225" s="893"/>
      <c r="L225" s="783" t="str">
        <f>mergeValue(A225) &amp;"."&amp; mergeValue(B225)&amp;"."&amp; mergeValue(C225)&amp;"."&amp; mergeValue(D225)&amp;"."&amp; mergeValue(E225)&amp;"."&amp; mergeValue(F225)</f>
        <v>1.1.1.1.1.1</v>
      </c>
      <c r="M225" s="557" t="s">
        <v>10</v>
      </c>
      <c r="N225" s="648"/>
      <c r="O225" s="1237"/>
      <c r="P225" s="1238"/>
      <c r="Q225" s="1238"/>
      <c r="R225" s="1238"/>
      <c r="S225" s="1238"/>
      <c r="T225" s="1238"/>
      <c r="U225" s="1238"/>
      <c r="V225" s="1239"/>
      <c r="W225" s="632" t="s">
        <v>637</v>
      </c>
      <c r="X225" s="810"/>
      <c r="Y225" s="831"/>
      <c r="Z225" s="831" t="str">
        <f t="shared" si="3"/>
        <v>Группа потребителей</v>
      </c>
      <c r="AA225" s="831"/>
      <c r="AB225" s="831"/>
      <c r="AC225" s="831"/>
      <c r="AD225" s="810"/>
      <c r="AE225" s="810"/>
      <c r="AF225" s="810"/>
      <c r="AG225" s="810"/>
      <c r="AH225" s="810"/>
      <c r="AI225" s="810"/>
      <c r="AJ225" s="810"/>
    </row>
    <row r="226" spans="1:99" s="801" customFormat="1" ht="195.75" customHeight="1">
      <c r="A226" s="1234"/>
      <c r="B226" s="1234"/>
      <c r="C226" s="1234"/>
      <c r="D226" s="1234"/>
      <c r="E226" s="1234"/>
      <c r="F226" s="1234"/>
      <c r="G226" s="885">
        <v>1</v>
      </c>
      <c r="H226" s="885"/>
      <c r="I226" s="1234"/>
      <c r="J226" s="1234"/>
      <c r="K226" s="893">
        <v>1</v>
      </c>
      <c r="L226" s="783" t="str">
        <f>mergeValue(A226) &amp;"."&amp; mergeValue(B226)&amp;"."&amp; mergeValue(C226)&amp;"."&amp; mergeValue(D226)&amp;"."&amp; mergeValue(E226)&amp;"."&amp; mergeValue(F226)&amp;"."&amp; mergeValue(G226)</f>
        <v>1.1.1.1.1.1.1</v>
      </c>
      <c r="M226" s="1071"/>
      <c r="N226" s="648"/>
      <c r="O226" s="765"/>
      <c r="P226" s="765"/>
      <c r="Q226" s="765"/>
      <c r="R226" s="1229"/>
      <c r="S226" s="1230" t="s">
        <v>84</v>
      </c>
      <c r="T226" s="1229"/>
      <c r="U226" s="1230" t="s">
        <v>84</v>
      </c>
      <c r="V226" s="765"/>
      <c r="W226" s="1204" t="s">
        <v>656</v>
      </c>
      <c r="X226" s="810" t="str">
        <f>strCheckDate(O227:V227)</f>
        <v/>
      </c>
      <c r="Y226" s="831"/>
      <c r="Z226" s="831" t="str">
        <f t="shared" si="3"/>
        <v/>
      </c>
      <c r="AA226" s="831"/>
      <c r="AB226" s="831"/>
      <c r="AC226" s="831"/>
      <c r="AD226" s="810"/>
      <c r="AE226" s="810"/>
      <c r="AF226" s="810"/>
      <c r="AG226" s="810"/>
      <c r="AH226" s="810"/>
      <c r="AI226" s="810"/>
      <c r="AJ226" s="810"/>
    </row>
    <row r="227" spans="1:99" s="801" customFormat="1" ht="14.25" hidden="1" customHeight="1">
      <c r="A227" s="1234"/>
      <c r="B227" s="1234"/>
      <c r="C227" s="1234"/>
      <c r="D227" s="1234"/>
      <c r="E227" s="1234"/>
      <c r="F227" s="1234"/>
      <c r="G227" s="885"/>
      <c r="H227" s="885"/>
      <c r="I227" s="1234"/>
      <c r="J227" s="1234"/>
      <c r="K227" s="893"/>
      <c r="L227" s="802"/>
      <c r="M227" s="648"/>
      <c r="N227" s="648"/>
      <c r="O227" s="765"/>
      <c r="P227" s="765"/>
      <c r="Q227" s="771" t="str">
        <f>R226 &amp; "-" &amp; T226</f>
        <v>-</v>
      </c>
      <c r="R227" s="1229"/>
      <c r="S227" s="1230"/>
      <c r="T227" s="1229"/>
      <c r="U227" s="1230"/>
      <c r="V227" s="765"/>
      <c r="W227" s="1204"/>
      <c r="X227" s="810"/>
      <c r="Y227" s="831"/>
      <c r="Z227" s="831" t="str">
        <f t="shared" si="3"/>
        <v/>
      </c>
      <c r="AA227" s="831"/>
      <c r="AB227" s="831"/>
      <c r="AC227" s="831"/>
      <c r="AD227" s="810"/>
      <c r="AE227" s="810"/>
      <c r="AF227" s="810"/>
      <c r="AG227" s="810"/>
      <c r="AH227" s="810"/>
      <c r="AI227" s="810"/>
      <c r="AJ227" s="810"/>
    </row>
    <row r="228" spans="1:99" s="801" customFormat="1" ht="15" customHeight="1">
      <c r="A228" s="1234"/>
      <c r="B228" s="1234"/>
      <c r="C228" s="1234"/>
      <c r="D228" s="1234"/>
      <c r="E228" s="1234"/>
      <c r="F228" s="1234"/>
      <c r="G228" s="887"/>
      <c r="H228" s="885"/>
      <c r="I228" s="1234"/>
      <c r="J228" s="1234"/>
      <c r="K228" s="892"/>
      <c r="L228" s="690"/>
      <c r="M228" s="559" t="s">
        <v>25</v>
      </c>
      <c r="N228" s="767"/>
      <c r="O228" s="767"/>
      <c r="P228" s="767"/>
      <c r="Q228" s="767"/>
      <c r="R228" s="767"/>
      <c r="S228" s="767"/>
      <c r="T228" s="767"/>
      <c r="U228" s="767"/>
      <c r="V228" s="764"/>
      <c r="W228" s="120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99" s="801" customFormat="1" ht="15" customHeight="1">
      <c r="A229" s="1234"/>
      <c r="B229" s="1234"/>
      <c r="C229" s="1234"/>
      <c r="D229" s="1234"/>
      <c r="E229" s="1234"/>
      <c r="F229" s="887"/>
      <c r="G229" s="887"/>
      <c r="H229" s="885"/>
      <c r="I229" s="1234"/>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99" s="801" customFormat="1" ht="15" customHeight="1">
      <c r="A230" s="1234"/>
      <c r="B230" s="1234"/>
      <c r="C230" s="1234"/>
      <c r="D230" s="1234"/>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99" s="801" customFormat="1" ht="15" customHeight="1">
      <c r="A231" s="1234"/>
      <c r="B231" s="1234"/>
      <c r="C231" s="1234"/>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99" s="801" customFormat="1" ht="15" customHeight="1">
      <c r="A232" s="1234"/>
      <c r="B232" s="1234"/>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99" s="801" customFormat="1" ht="15" customHeight="1">
      <c r="A233" s="1234"/>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99"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99" s="991" customFormat="1" ht="18.75" customHeight="1">
      <c r="X235" s="1012"/>
      <c r="Y235" s="1012"/>
      <c r="Z235" s="1012"/>
      <c r="AA235" s="1012"/>
      <c r="AB235" s="1012"/>
      <c r="AC235" s="1012"/>
      <c r="AD235" s="1012"/>
      <c r="AE235" s="1012"/>
      <c r="AF235" s="1012"/>
      <c r="AG235" s="1012"/>
      <c r="AH235" s="1012"/>
      <c r="AI235" s="1012"/>
      <c r="AJ235" s="1012"/>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99" s="992" customFormat="1" ht="22.5">
      <c r="A238" s="1234">
        <v>1</v>
      </c>
      <c r="B238" s="1017"/>
      <c r="C238" s="1017"/>
      <c r="D238" s="1017"/>
      <c r="E238" s="983"/>
      <c r="F238" s="1028"/>
      <c r="G238" s="1028"/>
      <c r="H238" s="1028"/>
      <c r="I238" s="985"/>
      <c r="J238" s="981"/>
      <c r="K238" s="965"/>
      <c r="L238" s="1032">
        <f>mergeValue(A238)</f>
        <v>1</v>
      </c>
      <c r="M238" s="643" t="s">
        <v>20</v>
      </c>
      <c r="N238" s="648"/>
      <c r="O238" s="1284"/>
      <c r="P238" s="1285"/>
      <c r="Q238" s="1285"/>
      <c r="R238" s="1285"/>
      <c r="S238" s="1285"/>
      <c r="T238" s="1285"/>
      <c r="U238" s="1285"/>
      <c r="V238" s="1285"/>
      <c r="W238" s="1285"/>
      <c r="X238" s="1285"/>
      <c r="Y238" s="1285"/>
      <c r="Z238" s="1285"/>
      <c r="AA238" s="1285"/>
      <c r="AB238" s="1285"/>
      <c r="AC238" s="1285"/>
      <c r="AD238" s="1285"/>
      <c r="AE238" s="1285"/>
      <c r="AF238" s="1285"/>
      <c r="AG238" s="1285"/>
      <c r="AH238" s="1285"/>
      <c r="AI238" s="1285"/>
      <c r="AJ238" s="1285"/>
      <c r="AK238" s="1285"/>
      <c r="AL238" s="1285"/>
      <c r="AM238" s="1285"/>
      <c r="AN238" s="1285"/>
      <c r="AO238" s="1285"/>
      <c r="AP238" s="1285"/>
      <c r="AQ238" s="1285"/>
      <c r="AR238" s="1285"/>
      <c r="AS238" s="1285"/>
      <c r="AT238" s="1285"/>
      <c r="AU238" s="1285"/>
      <c r="AV238" s="1285"/>
      <c r="AW238" s="1285"/>
      <c r="AX238" s="1285"/>
      <c r="AY238" s="1285"/>
      <c r="AZ238" s="1285"/>
      <c r="BA238" s="1285"/>
      <c r="BB238" s="1285"/>
      <c r="BC238" s="1285"/>
      <c r="BD238" s="1285"/>
      <c r="BE238" s="1285"/>
      <c r="BF238" s="1285"/>
      <c r="BG238" s="1285"/>
      <c r="BH238" s="1285"/>
      <c r="BI238" s="1285"/>
      <c r="BJ238" s="1285"/>
      <c r="BK238" s="1285"/>
      <c r="BL238" s="1285"/>
      <c r="BM238" s="1285"/>
      <c r="BN238" s="1285"/>
      <c r="BO238" s="1285"/>
      <c r="BP238" s="1285"/>
      <c r="BQ238" s="1285"/>
      <c r="BR238" s="1285"/>
      <c r="BS238" s="1285"/>
      <c r="BT238" s="1285"/>
      <c r="BU238" s="1285"/>
      <c r="BV238" s="1285"/>
      <c r="BW238" s="1285"/>
      <c r="BX238" s="1285"/>
      <c r="BY238" s="1285"/>
      <c r="BZ238" s="1285"/>
      <c r="CA238" s="1285"/>
      <c r="CB238" s="1285"/>
      <c r="CC238" s="1285"/>
      <c r="CD238" s="1285"/>
      <c r="CE238" s="1285"/>
      <c r="CF238" s="1285"/>
      <c r="CG238" s="1286"/>
      <c r="CH238" s="632" t="s">
        <v>476</v>
      </c>
      <c r="CI238" s="1010"/>
      <c r="CJ238" s="831"/>
      <c r="CK238" s="831" t="str">
        <f t="shared" ref="CK238:CK251" si="4">IF(M238="","",M238 )</f>
        <v>Наименование тарифа</v>
      </c>
      <c r="CL238" s="831"/>
      <c r="CM238" s="831"/>
      <c r="CN238" s="831"/>
      <c r="CO238" s="1010"/>
      <c r="CP238" s="1010"/>
      <c r="CQ238" s="1010"/>
      <c r="CR238" s="1010"/>
      <c r="CS238" s="1010"/>
      <c r="CT238" s="1010"/>
      <c r="CU238" s="1010"/>
    </row>
    <row r="239" spans="1:99" s="992" customFormat="1" ht="22.5">
      <c r="A239" s="1234"/>
      <c r="B239" s="1234">
        <v>1</v>
      </c>
      <c r="C239" s="1017"/>
      <c r="D239" s="1017"/>
      <c r="E239" s="1028"/>
      <c r="F239" s="1028"/>
      <c r="G239" s="1028"/>
      <c r="H239" s="1028"/>
      <c r="I239" s="1023"/>
      <c r="J239" s="956"/>
      <c r="K239" s="959"/>
      <c r="L239" s="1032" t="str">
        <f>mergeValue(A239) &amp;"."&amp; mergeValue(B239)</f>
        <v>1.1</v>
      </c>
      <c r="M239" s="694" t="s">
        <v>16</v>
      </c>
      <c r="N239" s="648"/>
      <c r="O239" s="1284"/>
      <c r="P239" s="1285"/>
      <c r="Q239" s="1285"/>
      <c r="R239" s="1285"/>
      <c r="S239" s="1285"/>
      <c r="T239" s="1285"/>
      <c r="U239" s="1285"/>
      <c r="V239" s="1285"/>
      <c r="W239" s="1285"/>
      <c r="X239" s="1285"/>
      <c r="Y239" s="1285"/>
      <c r="Z239" s="1285"/>
      <c r="AA239" s="1285"/>
      <c r="AB239" s="1285"/>
      <c r="AC239" s="1285"/>
      <c r="AD239" s="1285"/>
      <c r="AE239" s="1285"/>
      <c r="AF239" s="1285"/>
      <c r="AG239" s="1285"/>
      <c r="AH239" s="1285"/>
      <c r="AI239" s="1285"/>
      <c r="AJ239" s="1285"/>
      <c r="AK239" s="1285"/>
      <c r="AL239" s="1285"/>
      <c r="AM239" s="1285"/>
      <c r="AN239" s="1285"/>
      <c r="AO239" s="1285"/>
      <c r="AP239" s="1285"/>
      <c r="AQ239" s="1285"/>
      <c r="AR239" s="1285"/>
      <c r="AS239" s="1285"/>
      <c r="AT239" s="1285"/>
      <c r="AU239" s="1285"/>
      <c r="AV239" s="1285"/>
      <c r="AW239" s="1285"/>
      <c r="AX239" s="1285"/>
      <c r="AY239" s="1285"/>
      <c r="AZ239" s="1285"/>
      <c r="BA239" s="1285"/>
      <c r="BB239" s="1285"/>
      <c r="BC239" s="1285"/>
      <c r="BD239" s="1285"/>
      <c r="BE239" s="1285"/>
      <c r="BF239" s="1285"/>
      <c r="BG239" s="1285"/>
      <c r="BH239" s="1285"/>
      <c r="BI239" s="1285"/>
      <c r="BJ239" s="1285"/>
      <c r="BK239" s="1285"/>
      <c r="BL239" s="1285"/>
      <c r="BM239" s="1285"/>
      <c r="BN239" s="1285"/>
      <c r="BO239" s="1285"/>
      <c r="BP239" s="1285"/>
      <c r="BQ239" s="1285"/>
      <c r="BR239" s="1285"/>
      <c r="BS239" s="1285"/>
      <c r="BT239" s="1285"/>
      <c r="BU239" s="1285"/>
      <c r="BV239" s="1285"/>
      <c r="BW239" s="1285"/>
      <c r="BX239" s="1285"/>
      <c r="BY239" s="1285"/>
      <c r="BZ239" s="1285"/>
      <c r="CA239" s="1285"/>
      <c r="CB239" s="1285"/>
      <c r="CC239" s="1285"/>
      <c r="CD239" s="1285"/>
      <c r="CE239" s="1285"/>
      <c r="CF239" s="1285"/>
      <c r="CG239" s="1286"/>
      <c r="CH239" s="632" t="s">
        <v>477</v>
      </c>
      <c r="CI239" s="1010"/>
      <c r="CJ239" s="831"/>
      <c r="CK239" s="831" t="str">
        <f t="shared" si="4"/>
        <v>Территория действия тарифа</v>
      </c>
      <c r="CL239" s="831"/>
      <c r="CM239" s="831"/>
      <c r="CN239" s="831"/>
      <c r="CO239" s="1010"/>
      <c r="CP239" s="1010"/>
      <c r="CQ239" s="1010"/>
      <c r="CR239" s="1010"/>
      <c r="CS239" s="1010"/>
      <c r="CT239" s="1010"/>
      <c r="CU239" s="1010"/>
    </row>
    <row r="240" spans="1:99" s="992" customFormat="1" ht="22.5">
      <c r="A240" s="1234"/>
      <c r="B240" s="1234"/>
      <c r="C240" s="1234">
        <v>1</v>
      </c>
      <c r="D240" s="1017"/>
      <c r="E240" s="1028"/>
      <c r="F240" s="1028"/>
      <c r="G240" s="1028"/>
      <c r="H240" s="1028"/>
      <c r="I240" s="964"/>
      <c r="J240" s="956"/>
      <c r="K240" s="959"/>
      <c r="L240" s="1032" t="str">
        <f>mergeValue(A240) &amp;"."&amp; mergeValue(B240)&amp;"."&amp; mergeValue(C240)</f>
        <v>1.1.1</v>
      </c>
      <c r="M240" s="695" t="s">
        <v>7</v>
      </c>
      <c r="N240" s="648"/>
      <c r="O240" s="1284"/>
      <c r="P240" s="1285"/>
      <c r="Q240" s="1285"/>
      <c r="R240" s="1285"/>
      <c r="S240" s="1285"/>
      <c r="T240" s="1285"/>
      <c r="U240" s="1285"/>
      <c r="V240" s="1285"/>
      <c r="W240" s="1285"/>
      <c r="X240" s="1285"/>
      <c r="Y240" s="1285"/>
      <c r="Z240" s="1285"/>
      <c r="AA240" s="1285"/>
      <c r="AB240" s="1285"/>
      <c r="AC240" s="1285"/>
      <c r="AD240" s="1285"/>
      <c r="AE240" s="1285"/>
      <c r="AF240" s="1285"/>
      <c r="AG240" s="1285"/>
      <c r="AH240" s="1285"/>
      <c r="AI240" s="1285"/>
      <c r="AJ240" s="1285"/>
      <c r="AK240" s="1285"/>
      <c r="AL240" s="1285"/>
      <c r="AM240" s="1285"/>
      <c r="AN240" s="1285"/>
      <c r="AO240" s="1285"/>
      <c r="AP240" s="1285"/>
      <c r="AQ240" s="1285"/>
      <c r="AR240" s="1285"/>
      <c r="AS240" s="1285"/>
      <c r="AT240" s="1285"/>
      <c r="AU240" s="1285"/>
      <c r="AV240" s="1285"/>
      <c r="AW240" s="1285"/>
      <c r="AX240" s="1285"/>
      <c r="AY240" s="1285"/>
      <c r="AZ240" s="1285"/>
      <c r="BA240" s="1285"/>
      <c r="BB240" s="1285"/>
      <c r="BC240" s="1285"/>
      <c r="BD240" s="1285"/>
      <c r="BE240" s="1285"/>
      <c r="BF240" s="1285"/>
      <c r="BG240" s="1285"/>
      <c r="BH240" s="1285"/>
      <c r="BI240" s="1285"/>
      <c r="BJ240" s="1285"/>
      <c r="BK240" s="1285"/>
      <c r="BL240" s="1285"/>
      <c r="BM240" s="1285"/>
      <c r="BN240" s="1285"/>
      <c r="BO240" s="1285"/>
      <c r="BP240" s="1285"/>
      <c r="BQ240" s="1285"/>
      <c r="BR240" s="1285"/>
      <c r="BS240" s="1285"/>
      <c r="BT240" s="1285"/>
      <c r="BU240" s="1285"/>
      <c r="BV240" s="1285"/>
      <c r="BW240" s="1285"/>
      <c r="BX240" s="1285"/>
      <c r="BY240" s="1285"/>
      <c r="BZ240" s="1285"/>
      <c r="CA240" s="1285"/>
      <c r="CB240" s="1285"/>
      <c r="CC240" s="1285"/>
      <c r="CD240" s="1285"/>
      <c r="CE240" s="1285"/>
      <c r="CF240" s="1285"/>
      <c r="CG240" s="1286"/>
      <c r="CH240" s="632" t="s">
        <v>634</v>
      </c>
      <c r="CI240" s="1010"/>
      <c r="CJ240" s="831"/>
      <c r="CK240" s="831" t="str">
        <f t="shared" si="4"/>
        <v xml:space="preserve">Наименование системы теплоснабжения </v>
      </c>
      <c r="CL240" s="831"/>
      <c r="CM240" s="831"/>
      <c r="CN240" s="831"/>
      <c r="CO240" s="1010"/>
      <c r="CP240" s="1010"/>
      <c r="CQ240" s="1010"/>
      <c r="CR240" s="1010"/>
      <c r="CS240" s="1010"/>
      <c r="CT240" s="1010"/>
      <c r="CU240" s="1010"/>
    </row>
    <row r="241" spans="1:99" s="992" customFormat="1" ht="22.5">
      <c r="A241" s="1234"/>
      <c r="B241" s="1234"/>
      <c r="C241" s="1234"/>
      <c r="D241" s="1234">
        <v>1</v>
      </c>
      <c r="E241" s="1028"/>
      <c r="F241" s="1028"/>
      <c r="G241" s="1028"/>
      <c r="H241" s="1028"/>
      <c r="I241" s="964"/>
      <c r="J241" s="956"/>
      <c r="K241" s="959"/>
      <c r="L241" s="1032" t="str">
        <f>mergeValue(A241) &amp;"."&amp; mergeValue(B241)&amp;"."&amp; mergeValue(C241)&amp;"."&amp; mergeValue(D241)</f>
        <v>1.1.1.1</v>
      </c>
      <c r="M241" s="696" t="s">
        <v>22</v>
      </c>
      <c r="N241" s="648"/>
      <c r="O241" s="1284"/>
      <c r="P241" s="1285"/>
      <c r="Q241" s="1285"/>
      <c r="R241" s="1285"/>
      <c r="S241" s="1285"/>
      <c r="T241" s="1285"/>
      <c r="U241" s="1285"/>
      <c r="V241" s="1285"/>
      <c r="W241" s="1285"/>
      <c r="X241" s="1285"/>
      <c r="Y241" s="1285"/>
      <c r="Z241" s="1285"/>
      <c r="AA241" s="1285"/>
      <c r="AB241" s="1285"/>
      <c r="AC241" s="1285"/>
      <c r="AD241" s="1285"/>
      <c r="AE241" s="1285"/>
      <c r="AF241" s="1285"/>
      <c r="AG241" s="1285"/>
      <c r="AH241" s="1285"/>
      <c r="AI241" s="1285"/>
      <c r="AJ241" s="1285"/>
      <c r="AK241" s="1285"/>
      <c r="AL241" s="1285"/>
      <c r="AM241" s="1285"/>
      <c r="AN241" s="1285"/>
      <c r="AO241" s="1285"/>
      <c r="AP241" s="1285"/>
      <c r="AQ241" s="1285"/>
      <c r="AR241" s="1285"/>
      <c r="AS241" s="1285"/>
      <c r="AT241" s="1285"/>
      <c r="AU241" s="1285"/>
      <c r="AV241" s="1285"/>
      <c r="AW241" s="1285"/>
      <c r="AX241" s="1285"/>
      <c r="AY241" s="1285"/>
      <c r="AZ241" s="1285"/>
      <c r="BA241" s="1285"/>
      <c r="BB241" s="1285"/>
      <c r="BC241" s="1285"/>
      <c r="BD241" s="1285"/>
      <c r="BE241" s="1285"/>
      <c r="BF241" s="1285"/>
      <c r="BG241" s="1285"/>
      <c r="BH241" s="1285"/>
      <c r="BI241" s="1285"/>
      <c r="BJ241" s="1285"/>
      <c r="BK241" s="1285"/>
      <c r="BL241" s="1285"/>
      <c r="BM241" s="1285"/>
      <c r="BN241" s="1285"/>
      <c r="BO241" s="1285"/>
      <c r="BP241" s="1285"/>
      <c r="BQ241" s="1285"/>
      <c r="BR241" s="1285"/>
      <c r="BS241" s="1285"/>
      <c r="BT241" s="1285"/>
      <c r="BU241" s="1285"/>
      <c r="BV241" s="1285"/>
      <c r="BW241" s="1285"/>
      <c r="BX241" s="1285"/>
      <c r="BY241" s="1285"/>
      <c r="BZ241" s="1285"/>
      <c r="CA241" s="1285"/>
      <c r="CB241" s="1285"/>
      <c r="CC241" s="1285"/>
      <c r="CD241" s="1285"/>
      <c r="CE241" s="1285"/>
      <c r="CF241" s="1285"/>
      <c r="CG241" s="1286"/>
      <c r="CH241" s="632" t="s">
        <v>635</v>
      </c>
      <c r="CI241" s="1010"/>
      <c r="CJ241" s="831"/>
      <c r="CK241" s="831" t="str">
        <f t="shared" si="4"/>
        <v xml:space="preserve">Источник тепловой энергии  </v>
      </c>
      <c r="CL241" s="831"/>
      <c r="CM241" s="831"/>
      <c r="CN241" s="831"/>
      <c r="CO241" s="1010"/>
      <c r="CP241" s="1010"/>
      <c r="CQ241" s="1010"/>
      <c r="CR241" s="1010"/>
      <c r="CS241" s="1010"/>
      <c r="CT241" s="1010"/>
      <c r="CU241" s="1010"/>
    </row>
    <row r="242" spans="1:99" s="992" customFormat="1" ht="101.25">
      <c r="A242" s="1234"/>
      <c r="B242" s="1234"/>
      <c r="C242" s="1234"/>
      <c r="D242" s="1234"/>
      <c r="E242" s="1234">
        <v>1</v>
      </c>
      <c r="F242" s="1028"/>
      <c r="G242" s="1028"/>
      <c r="H242" s="1017">
        <v>1</v>
      </c>
      <c r="I242" s="1234">
        <v>1</v>
      </c>
      <c r="J242" s="1028"/>
      <c r="K242" s="967"/>
      <c r="L242" s="1032" t="str">
        <f>mergeValue(A242) &amp;"."&amp; mergeValue(B242)&amp;"."&amp; mergeValue(C242)&amp;"."&amp; mergeValue(D242)&amp;"."&amp; mergeValue(E242)</f>
        <v>1.1.1.1.1</v>
      </c>
      <c r="M242" s="556" t="s">
        <v>9</v>
      </c>
      <c r="N242" s="648"/>
      <c r="O242" s="1237"/>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c r="CB242" s="1238"/>
      <c r="CC242" s="1238"/>
      <c r="CD242" s="1238"/>
      <c r="CE242" s="1238"/>
      <c r="CF242" s="1238"/>
      <c r="CG242" s="1239"/>
      <c r="CH242" s="632" t="s">
        <v>639</v>
      </c>
      <c r="CI242" s="1010"/>
      <c r="CJ242" s="831"/>
      <c r="CK242" s="831" t="str">
        <f t="shared" si="4"/>
        <v>Схема подключения теплопотребляющей установки к коллектору источника тепловой энергии</v>
      </c>
      <c r="CL242" s="831"/>
      <c r="CM242" s="831"/>
      <c r="CN242" s="831"/>
      <c r="CO242" s="1010"/>
      <c r="CP242" s="1010"/>
      <c r="CQ242" s="1010"/>
      <c r="CR242" s="1010"/>
      <c r="CS242" s="1010"/>
      <c r="CT242" s="1010"/>
      <c r="CU242" s="1010"/>
    </row>
    <row r="243" spans="1:99" s="992" customFormat="1" ht="90">
      <c r="A243" s="1234"/>
      <c r="B243" s="1234"/>
      <c r="C243" s="1234"/>
      <c r="D243" s="1234"/>
      <c r="E243" s="1234"/>
      <c r="F243" s="1234">
        <v>1</v>
      </c>
      <c r="G243" s="1017"/>
      <c r="H243" s="1017"/>
      <c r="I243" s="1234"/>
      <c r="J243" s="1234">
        <v>1</v>
      </c>
      <c r="K243" s="968"/>
      <c r="L243" s="1032" t="str">
        <f>mergeValue(A243) &amp;"."&amp; mergeValue(B243)&amp;"."&amp; mergeValue(C243)&amp;"."&amp; mergeValue(D243)&amp;"."&amp; mergeValue(E243)&amp;"."&amp; mergeValue(F243)</f>
        <v>1.1.1.1.1.1</v>
      </c>
      <c r="M243" s="557" t="s">
        <v>10</v>
      </c>
      <c r="N243" s="648"/>
      <c r="O243" s="1237"/>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c r="CB243" s="1238"/>
      <c r="CC243" s="1238"/>
      <c r="CD243" s="1238"/>
      <c r="CE243" s="1238"/>
      <c r="CF243" s="1238"/>
      <c r="CG243" s="1239"/>
      <c r="CH243" s="632" t="s">
        <v>637</v>
      </c>
      <c r="CI243" s="1010"/>
      <c r="CJ243" s="831"/>
      <c r="CK243" s="831" t="str">
        <f t="shared" si="4"/>
        <v>Группа потребителей</v>
      </c>
      <c r="CL243" s="831"/>
      <c r="CM243" s="831"/>
      <c r="CN243" s="831"/>
      <c r="CO243" s="1010"/>
      <c r="CP243" s="1010"/>
      <c r="CQ243" s="1010"/>
      <c r="CR243" s="1010"/>
      <c r="CS243" s="1010"/>
      <c r="CT243" s="1010"/>
      <c r="CU243" s="1010"/>
    </row>
    <row r="244" spans="1:99" s="992" customFormat="1" ht="189" customHeight="1">
      <c r="A244" s="1234"/>
      <c r="B244" s="1234"/>
      <c r="C244" s="1234"/>
      <c r="D244" s="1234"/>
      <c r="E244" s="1234"/>
      <c r="F244" s="1234"/>
      <c r="G244" s="1017">
        <v>1</v>
      </c>
      <c r="H244" s="1017"/>
      <c r="I244" s="1234"/>
      <c r="J244" s="1234"/>
      <c r="K244" s="968">
        <v>1</v>
      </c>
      <c r="L244" s="1032" t="str">
        <f>mergeValue(A244) &amp;"."&amp; mergeValue(B244)&amp;"."&amp; mergeValue(C244)&amp;"."&amp; mergeValue(D244)&amp;"."&amp; mergeValue(E244)&amp;"."&amp; mergeValue(F244)&amp;"."&amp; mergeValue(G244)</f>
        <v>1.1.1.1.1.1.1</v>
      </c>
      <c r="M244" s="1071"/>
      <c r="N244" s="648"/>
      <c r="O244" s="685"/>
      <c r="P244" s="765"/>
      <c r="Q244" s="1096"/>
      <c r="R244" s="1229"/>
      <c r="S244" s="1230" t="s">
        <v>84</v>
      </c>
      <c r="T244" s="1229"/>
      <c r="U244" s="1230" t="s">
        <v>84</v>
      </c>
      <c r="V244" s="685"/>
      <c r="W244" s="765"/>
      <c r="X244" s="1096"/>
      <c r="Y244" s="1229"/>
      <c r="Z244" s="1230" t="s">
        <v>84</v>
      </c>
      <c r="AA244" s="1229"/>
      <c r="AB244" s="1230" t="s">
        <v>84</v>
      </c>
      <c r="AC244" s="685"/>
      <c r="AD244" s="765"/>
      <c r="AE244" s="1096"/>
      <c r="AF244" s="1229"/>
      <c r="AG244" s="1230" t="s">
        <v>84</v>
      </c>
      <c r="AH244" s="1229"/>
      <c r="AI244" s="1230" t="s">
        <v>84</v>
      </c>
      <c r="AJ244" s="685"/>
      <c r="AK244" s="765"/>
      <c r="AL244" s="1096"/>
      <c r="AM244" s="1229"/>
      <c r="AN244" s="1230" t="s">
        <v>84</v>
      </c>
      <c r="AO244" s="1229"/>
      <c r="AP244" s="1230" t="s">
        <v>84</v>
      </c>
      <c r="AQ244" s="685"/>
      <c r="AR244" s="765"/>
      <c r="AS244" s="1096"/>
      <c r="AT244" s="1229"/>
      <c r="AU244" s="1230" t="s">
        <v>84</v>
      </c>
      <c r="AV244" s="1229"/>
      <c r="AW244" s="1230" t="s">
        <v>84</v>
      </c>
      <c r="AX244" s="685"/>
      <c r="AY244" s="765"/>
      <c r="AZ244" s="1096"/>
      <c r="BA244" s="1229"/>
      <c r="BB244" s="1230" t="s">
        <v>84</v>
      </c>
      <c r="BC244" s="1229"/>
      <c r="BD244" s="1230" t="s">
        <v>84</v>
      </c>
      <c r="BE244" s="685"/>
      <c r="BF244" s="765"/>
      <c r="BG244" s="1096"/>
      <c r="BH244" s="1229"/>
      <c r="BI244" s="1230" t="s">
        <v>84</v>
      </c>
      <c r="BJ244" s="1229"/>
      <c r="BK244" s="1230" t="s">
        <v>84</v>
      </c>
      <c r="BL244" s="685"/>
      <c r="BM244" s="765"/>
      <c r="BN244" s="1096"/>
      <c r="BO244" s="1229"/>
      <c r="BP244" s="1230" t="s">
        <v>84</v>
      </c>
      <c r="BQ244" s="1229"/>
      <c r="BR244" s="1230" t="s">
        <v>84</v>
      </c>
      <c r="BS244" s="685"/>
      <c r="BT244" s="765"/>
      <c r="BU244" s="1096"/>
      <c r="BV244" s="1229"/>
      <c r="BW244" s="1230" t="s">
        <v>84</v>
      </c>
      <c r="BX244" s="1229"/>
      <c r="BY244" s="1230" t="s">
        <v>84</v>
      </c>
      <c r="BZ244" s="685"/>
      <c r="CA244" s="765"/>
      <c r="CB244" s="1096"/>
      <c r="CC244" s="1229"/>
      <c r="CD244" s="1230" t="s">
        <v>84</v>
      </c>
      <c r="CE244" s="1229"/>
      <c r="CF244" s="1230" t="s">
        <v>85</v>
      </c>
      <c r="CG244" s="765"/>
      <c r="CH244" s="1205" t="s">
        <v>656</v>
      </c>
      <c r="CI244" s="1010" t="str">
        <f>strCheckDate(O245:CG245)</f>
        <v/>
      </c>
      <c r="CJ244" s="831"/>
      <c r="CK244" s="831" t="str">
        <f t="shared" si="4"/>
        <v/>
      </c>
      <c r="CL244" s="831"/>
      <c r="CM244" s="831"/>
      <c r="CN244" s="831"/>
      <c r="CO244" s="1010"/>
      <c r="CP244" s="1010"/>
      <c r="CQ244" s="1010"/>
      <c r="CR244" s="1010"/>
      <c r="CS244" s="1010"/>
      <c r="CT244" s="1010"/>
      <c r="CU244" s="1010"/>
    </row>
    <row r="245" spans="1:99" s="992" customFormat="1" ht="11.25" hidden="1" customHeight="1">
      <c r="A245" s="1234"/>
      <c r="B245" s="1234"/>
      <c r="C245" s="1234"/>
      <c r="D245" s="1234"/>
      <c r="E245" s="1234"/>
      <c r="F245" s="1234"/>
      <c r="G245" s="1017"/>
      <c r="H245" s="1017"/>
      <c r="I245" s="1234"/>
      <c r="J245" s="1234"/>
      <c r="K245" s="968"/>
      <c r="L245" s="802"/>
      <c r="M245" s="648"/>
      <c r="N245" s="648"/>
      <c r="O245" s="765"/>
      <c r="P245" s="765"/>
      <c r="Q245" s="771" t="str">
        <f>R244 &amp; "-" &amp; T244</f>
        <v>-</v>
      </c>
      <c r="R245" s="1229"/>
      <c r="S245" s="1230"/>
      <c r="T245" s="1229"/>
      <c r="U245" s="1230"/>
      <c r="V245" s="765"/>
      <c r="W245" s="765"/>
      <c r="X245" s="771" t="str">
        <f>Y244 &amp; "-" &amp; AA244</f>
        <v>-</v>
      </c>
      <c r="Y245" s="1229"/>
      <c r="Z245" s="1230"/>
      <c r="AA245" s="1229"/>
      <c r="AB245" s="1230"/>
      <c r="AC245" s="765"/>
      <c r="AD245" s="765"/>
      <c r="AE245" s="771" t="str">
        <f>AF244 &amp; "-" &amp; AH244</f>
        <v>-</v>
      </c>
      <c r="AF245" s="1229"/>
      <c r="AG245" s="1230"/>
      <c r="AH245" s="1229"/>
      <c r="AI245" s="1230"/>
      <c r="AJ245" s="765"/>
      <c r="AK245" s="765"/>
      <c r="AL245" s="771" t="str">
        <f>AM244 &amp; "-" &amp; AO244</f>
        <v>-</v>
      </c>
      <c r="AM245" s="1229"/>
      <c r="AN245" s="1230"/>
      <c r="AO245" s="1229"/>
      <c r="AP245" s="1230"/>
      <c r="AQ245" s="765"/>
      <c r="AR245" s="765"/>
      <c r="AS245" s="771" t="str">
        <f>AT244 &amp; "-" &amp; AV244</f>
        <v>-</v>
      </c>
      <c r="AT245" s="1229"/>
      <c r="AU245" s="1230"/>
      <c r="AV245" s="1229"/>
      <c r="AW245" s="1230"/>
      <c r="AX245" s="765"/>
      <c r="AY245" s="765"/>
      <c r="AZ245" s="771" t="str">
        <f>BA244 &amp; "-" &amp; BC244</f>
        <v>-</v>
      </c>
      <c r="BA245" s="1229"/>
      <c r="BB245" s="1230"/>
      <c r="BC245" s="1229"/>
      <c r="BD245" s="1230"/>
      <c r="BE245" s="765"/>
      <c r="BF245" s="765"/>
      <c r="BG245" s="771" t="str">
        <f>BH244 &amp; "-" &amp; BJ244</f>
        <v>-</v>
      </c>
      <c r="BH245" s="1229"/>
      <c r="BI245" s="1230"/>
      <c r="BJ245" s="1229"/>
      <c r="BK245" s="1230"/>
      <c r="BL245" s="765"/>
      <c r="BM245" s="765"/>
      <c r="BN245" s="771" t="str">
        <f>BO244 &amp; "-" &amp; BQ244</f>
        <v>-</v>
      </c>
      <c r="BO245" s="1229"/>
      <c r="BP245" s="1230"/>
      <c r="BQ245" s="1229"/>
      <c r="BR245" s="1230"/>
      <c r="BS245" s="765"/>
      <c r="BT245" s="765"/>
      <c r="BU245" s="771" t="str">
        <f>BV244 &amp; "-" &amp; BX244</f>
        <v>-</v>
      </c>
      <c r="BV245" s="1229"/>
      <c r="BW245" s="1230"/>
      <c r="BX245" s="1229"/>
      <c r="BY245" s="1230"/>
      <c r="BZ245" s="765"/>
      <c r="CA245" s="765"/>
      <c r="CB245" s="771" t="str">
        <f>CC244 &amp; "-" &amp; CE244</f>
        <v>-</v>
      </c>
      <c r="CC245" s="1229"/>
      <c r="CD245" s="1230"/>
      <c r="CE245" s="1229"/>
      <c r="CF245" s="1230"/>
      <c r="CG245" s="765"/>
      <c r="CH245" s="1206"/>
      <c r="CI245" s="1010"/>
      <c r="CJ245" s="831"/>
      <c r="CK245" s="831" t="str">
        <f t="shared" si="4"/>
        <v/>
      </c>
      <c r="CL245" s="831"/>
      <c r="CM245" s="831"/>
      <c r="CN245" s="831"/>
      <c r="CO245" s="1010"/>
      <c r="CP245" s="1010"/>
      <c r="CQ245" s="1010"/>
      <c r="CR245" s="1010"/>
      <c r="CS245" s="1010"/>
      <c r="CT245" s="1010"/>
      <c r="CU245" s="1010"/>
    </row>
    <row r="246" spans="1:99" s="992" customFormat="1" ht="15" customHeight="1">
      <c r="A246" s="1234"/>
      <c r="B246" s="1234"/>
      <c r="C246" s="1234"/>
      <c r="D246" s="1234"/>
      <c r="E246" s="1234"/>
      <c r="F246" s="1234"/>
      <c r="G246" s="1028"/>
      <c r="H246" s="1017"/>
      <c r="I246" s="1234"/>
      <c r="J246" s="1234"/>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1008"/>
      <c r="BF246" s="1008"/>
      <c r="BG246" s="1008"/>
      <c r="BH246" s="1008"/>
      <c r="BI246" s="1008"/>
      <c r="BJ246" s="1008"/>
      <c r="BK246" s="1008"/>
      <c r="BL246" s="1008"/>
      <c r="BM246" s="1008"/>
      <c r="BN246" s="1008"/>
      <c r="BO246" s="1008"/>
      <c r="BP246" s="1008"/>
      <c r="BQ246" s="1008"/>
      <c r="BR246" s="1008"/>
      <c r="BS246" s="1008"/>
      <c r="BT246" s="1008"/>
      <c r="BU246" s="1008"/>
      <c r="BV246" s="1008"/>
      <c r="BW246" s="1008"/>
      <c r="BX246" s="1008"/>
      <c r="BY246" s="1008"/>
      <c r="BZ246" s="1008"/>
      <c r="CA246" s="1008"/>
      <c r="CB246" s="1008"/>
      <c r="CC246" s="1008"/>
      <c r="CD246" s="1008"/>
      <c r="CE246" s="1008"/>
      <c r="CF246" s="1008"/>
      <c r="CG246" s="764"/>
      <c r="CH246" s="1207"/>
      <c r="CI246" s="1010"/>
      <c r="CJ246" s="831"/>
      <c r="CK246" s="831" t="str">
        <f t="shared" si="4"/>
        <v>Добавить вид теплоносителя (параметры теплоносителя)</v>
      </c>
      <c r="CL246" s="831"/>
      <c r="CM246" s="831"/>
      <c r="CN246" s="831"/>
      <c r="CO246" s="1010"/>
      <c r="CP246" s="1010"/>
      <c r="CQ246" s="1010"/>
      <c r="CR246" s="1010"/>
      <c r="CS246" s="1010"/>
      <c r="CT246" s="1010"/>
      <c r="CU246" s="1010"/>
    </row>
    <row r="247" spans="1:99" s="992" customFormat="1" ht="15" customHeight="1">
      <c r="A247" s="1234"/>
      <c r="B247" s="1234"/>
      <c r="C247" s="1234"/>
      <c r="D247" s="1234"/>
      <c r="E247" s="1234"/>
      <c r="F247" s="1028"/>
      <c r="G247" s="1028"/>
      <c r="H247" s="1017"/>
      <c r="I247" s="1234"/>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1008"/>
      <c r="BG247" s="1008"/>
      <c r="BH247" s="1008"/>
      <c r="BI247" s="1008"/>
      <c r="BJ247" s="1008"/>
      <c r="BK247" s="1007"/>
      <c r="BL247" s="1008"/>
      <c r="BM247" s="1008"/>
      <c r="BN247" s="1008"/>
      <c r="BO247" s="1008"/>
      <c r="BP247" s="1008"/>
      <c r="BQ247" s="1008"/>
      <c r="BR247" s="1007"/>
      <c r="BS247" s="1008"/>
      <c r="BT247" s="1008"/>
      <c r="BU247" s="1008"/>
      <c r="BV247" s="1008"/>
      <c r="BW247" s="1008"/>
      <c r="BX247" s="1008"/>
      <c r="BY247" s="1007"/>
      <c r="BZ247" s="1008"/>
      <c r="CA247" s="1008"/>
      <c r="CB247" s="1008"/>
      <c r="CC247" s="1008"/>
      <c r="CD247" s="1008"/>
      <c r="CE247" s="1008"/>
      <c r="CF247" s="1007"/>
      <c r="CG247" s="1008"/>
      <c r="CH247" s="667"/>
      <c r="CI247" s="1010"/>
      <c r="CJ247" s="831"/>
      <c r="CK247" s="831" t="str">
        <f t="shared" si="4"/>
        <v>Добавить группу потребителей</v>
      </c>
      <c r="CL247" s="831"/>
      <c r="CM247" s="831"/>
      <c r="CN247" s="831"/>
      <c r="CO247" s="1010"/>
      <c r="CP247" s="1010"/>
      <c r="CQ247" s="1010"/>
      <c r="CR247" s="1010"/>
      <c r="CS247" s="1010"/>
      <c r="CT247" s="1010"/>
      <c r="CU247" s="1010"/>
    </row>
    <row r="248" spans="1:99" s="992" customFormat="1" ht="15" customHeight="1">
      <c r="A248" s="1234"/>
      <c r="B248" s="1234"/>
      <c r="C248" s="1234"/>
      <c r="D248" s="1234"/>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1008"/>
      <c r="BG248" s="1008"/>
      <c r="BH248" s="1008"/>
      <c r="BI248" s="1008"/>
      <c r="BJ248" s="1008"/>
      <c r="BK248" s="1007"/>
      <c r="BL248" s="1008"/>
      <c r="BM248" s="1008"/>
      <c r="BN248" s="1008"/>
      <c r="BO248" s="1008"/>
      <c r="BP248" s="1008"/>
      <c r="BQ248" s="1008"/>
      <c r="BR248" s="1007"/>
      <c r="BS248" s="1008"/>
      <c r="BT248" s="1008"/>
      <c r="BU248" s="1008"/>
      <c r="BV248" s="1008"/>
      <c r="BW248" s="1008"/>
      <c r="BX248" s="1008"/>
      <c r="BY248" s="1007"/>
      <c r="BZ248" s="1008"/>
      <c r="CA248" s="1008"/>
      <c r="CB248" s="1008"/>
      <c r="CC248" s="1008"/>
      <c r="CD248" s="1008"/>
      <c r="CE248" s="1008"/>
      <c r="CF248" s="1007"/>
      <c r="CG248" s="1008"/>
      <c r="CH248" s="667"/>
      <c r="CI248" s="1010"/>
      <c r="CJ248" s="831"/>
      <c r="CK248" s="831" t="str">
        <f t="shared" si="4"/>
        <v>Добавить схему подключения</v>
      </c>
      <c r="CL248" s="831"/>
      <c r="CM248" s="831"/>
      <c r="CN248" s="831"/>
      <c r="CO248" s="1010"/>
      <c r="CP248" s="1010"/>
      <c r="CQ248" s="1010"/>
      <c r="CR248" s="1010"/>
      <c r="CS248" s="1010"/>
      <c r="CT248" s="1010"/>
      <c r="CU248" s="1010"/>
    </row>
    <row r="249" spans="1:99" s="992" customFormat="1" ht="15" customHeight="1">
      <c r="A249" s="1234"/>
      <c r="B249" s="1234"/>
      <c r="C249" s="1234"/>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1008"/>
      <c r="BG249" s="1008"/>
      <c r="BH249" s="1008"/>
      <c r="BI249" s="1008"/>
      <c r="BJ249" s="1008"/>
      <c r="BK249" s="1007"/>
      <c r="BL249" s="1008"/>
      <c r="BM249" s="1008"/>
      <c r="BN249" s="1008"/>
      <c r="BO249" s="1008"/>
      <c r="BP249" s="1008"/>
      <c r="BQ249" s="1008"/>
      <c r="BR249" s="1007"/>
      <c r="BS249" s="1008"/>
      <c r="BT249" s="1008"/>
      <c r="BU249" s="1008"/>
      <c r="BV249" s="1008"/>
      <c r="BW249" s="1008"/>
      <c r="BX249" s="1008"/>
      <c r="BY249" s="1007"/>
      <c r="BZ249" s="1008"/>
      <c r="CA249" s="1008"/>
      <c r="CB249" s="1008"/>
      <c r="CC249" s="1008"/>
      <c r="CD249" s="1008"/>
      <c r="CE249" s="1008"/>
      <c r="CF249" s="1007"/>
      <c r="CG249" s="1008"/>
      <c r="CH249" s="667"/>
      <c r="CI249" s="1010"/>
      <c r="CJ249" s="831"/>
      <c r="CK249" s="831" t="str">
        <f t="shared" si="4"/>
        <v>Добавить источник тепловой энергии</v>
      </c>
      <c r="CL249" s="831"/>
      <c r="CM249" s="831"/>
      <c r="CN249" s="831"/>
      <c r="CO249" s="1010"/>
      <c r="CP249" s="1010"/>
      <c r="CQ249" s="1010"/>
      <c r="CR249" s="1010"/>
      <c r="CS249" s="1010"/>
      <c r="CT249" s="1010"/>
      <c r="CU249" s="1010"/>
    </row>
    <row r="250" spans="1:99" s="992" customFormat="1" ht="15" customHeight="1">
      <c r="A250" s="1234"/>
      <c r="B250" s="1234"/>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1008"/>
      <c r="BG250" s="1008"/>
      <c r="BH250" s="1008"/>
      <c r="BI250" s="1008"/>
      <c r="BJ250" s="1008"/>
      <c r="BK250" s="1007"/>
      <c r="BL250" s="1008"/>
      <c r="BM250" s="1008"/>
      <c r="BN250" s="1008"/>
      <c r="BO250" s="1008"/>
      <c r="BP250" s="1008"/>
      <c r="BQ250" s="1008"/>
      <c r="BR250" s="1007"/>
      <c r="BS250" s="1008"/>
      <c r="BT250" s="1008"/>
      <c r="BU250" s="1008"/>
      <c r="BV250" s="1008"/>
      <c r="BW250" s="1008"/>
      <c r="BX250" s="1008"/>
      <c r="BY250" s="1007"/>
      <c r="BZ250" s="1008"/>
      <c r="CA250" s="1008"/>
      <c r="CB250" s="1008"/>
      <c r="CC250" s="1008"/>
      <c r="CD250" s="1008"/>
      <c r="CE250" s="1008"/>
      <c r="CF250" s="1007"/>
      <c r="CG250" s="1008"/>
      <c r="CH250" s="667"/>
      <c r="CI250" s="1010"/>
      <c r="CJ250" s="831"/>
      <c r="CK250" s="831" t="str">
        <f t="shared" si="4"/>
        <v>Добавить наименование системы теплоснабжения</v>
      </c>
      <c r="CL250" s="831"/>
      <c r="CM250" s="831"/>
      <c r="CN250" s="831"/>
      <c r="CO250" s="1010"/>
      <c r="CP250" s="1010"/>
      <c r="CQ250" s="1010"/>
      <c r="CR250" s="1010"/>
      <c r="CS250" s="1010"/>
      <c r="CT250" s="1010"/>
      <c r="CU250" s="1010"/>
    </row>
    <row r="251" spans="1:99" s="992" customFormat="1" ht="15" customHeight="1">
      <c r="A251" s="1234"/>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1008"/>
      <c r="BG251" s="1008"/>
      <c r="BH251" s="1008"/>
      <c r="BI251" s="1008"/>
      <c r="BJ251" s="1008"/>
      <c r="BK251" s="1007"/>
      <c r="BL251" s="1008"/>
      <c r="BM251" s="1008"/>
      <c r="BN251" s="1008"/>
      <c r="BO251" s="1008"/>
      <c r="BP251" s="1008"/>
      <c r="BQ251" s="1008"/>
      <c r="BR251" s="1007"/>
      <c r="BS251" s="1008"/>
      <c r="BT251" s="1008"/>
      <c r="BU251" s="1008"/>
      <c r="BV251" s="1008"/>
      <c r="BW251" s="1008"/>
      <c r="BX251" s="1008"/>
      <c r="BY251" s="1007"/>
      <c r="BZ251" s="1008"/>
      <c r="CA251" s="1008"/>
      <c r="CB251" s="1008"/>
      <c r="CC251" s="1008"/>
      <c r="CD251" s="1008"/>
      <c r="CE251" s="1008"/>
      <c r="CF251" s="1007"/>
      <c r="CG251" s="1008"/>
      <c r="CH251" s="667"/>
      <c r="CI251" s="1010"/>
      <c r="CJ251" s="831"/>
      <c r="CK251" s="831" t="str">
        <f t="shared" si="4"/>
        <v>Добавить территорию действия тарифа</v>
      </c>
      <c r="CL251" s="831"/>
      <c r="CM251" s="831"/>
      <c r="CN251" s="831"/>
      <c r="CO251" s="1010"/>
      <c r="CP251" s="1010"/>
      <c r="CQ251" s="1010"/>
      <c r="CR251" s="1010"/>
      <c r="CS251" s="1010"/>
      <c r="CT251" s="1010"/>
      <c r="CU251" s="1010"/>
    </row>
    <row r="252" spans="1:99"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99"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99" s="35" customFormat="1" ht="11.25">
      <c r="A254" s="35" t="s">
        <v>277</v>
      </c>
    </row>
    <row r="255" spans="1:99" ht="11.25"/>
    <row r="256" spans="1:99"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1"/>
      <c r="D297" s="1153">
        <v>1</v>
      </c>
      <c r="E297" s="1236"/>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1"/>
      <c r="D298" s="1153"/>
      <c r="E298" s="1236"/>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2"/>
      <c r="D302" s="249"/>
      <c r="E302" s="456"/>
      <c r="F302" s="1323"/>
      <c r="G302" s="1153">
        <v>0</v>
      </c>
      <c r="H302" s="1151"/>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2"/>
      <c r="D303" s="249"/>
      <c r="E303" s="456"/>
      <c r="F303" s="1323"/>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3">
        <v>1</v>
      </c>
      <c r="B337" s="214"/>
      <c r="C337" s="214"/>
      <c r="D337" s="214"/>
      <c r="F337" s="335" t="str">
        <f>"2." &amp;mergeValue(A337)</f>
        <v>2.1</v>
      </c>
      <c r="G337" s="417" t="s">
        <v>494</v>
      </c>
      <c r="H337" s="317"/>
      <c r="I337" s="196" t="s">
        <v>591</v>
      </c>
      <c r="J337" s="334"/>
      <c r="K337" s="214"/>
      <c r="L337" s="214"/>
      <c r="M337" s="214"/>
      <c r="N337" s="214"/>
      <c r="O337" s="214"/>
      <c r="P337" s="214"/>
      <c r="Q337" s="214"/>
      <c r="R337" s="214"/>
      <c r="S337" s="214"/>
      <c r="T337" s="214"/>
    </row>
    <row r="338" spans="1:20" s="190" customFormat="1" ht="90">
      <c r="A338" s="1203"/>
      <c r="B338" s="214"/>
      <c r="C338" s="214"/>
      <c r="D338" s="214"/>
      <c r="F338" s="335" t="str">
        <f>"3." &amp;mergeValue(A338)</f>
        <v>3.1</v>
      </c>
      <c r="G338" s="417" t="s">
        <v>495</v>
      </c>
      <c r="H338" s="317"/>
      <c r="I338" s="196" t="s">
        <v>589</v>
      </c>
      <c r="J338" s="334"/>
      <c r="K338" s="214"/>
      <c r="L338" s="214"/>
      <c r="M338" s="214"/>
      <c r="N338" s="214"/>
      <c r="O338" s="214"/>
      <c r="P338" s="214"/>
      <c r="Q338" s="214"/>
      <c r="R338" s="214"/>
      <c r="S338" s="214"/>
      <c r="T338" s="214"/>
    </row>
    <row r="339" spans="1:20" s="190" customFormat="1" ht="45">
      <c r="A339" s="1203"/>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3"/>
      <c r="B340" s="1203">
        <v>1</v>
      </c>
      <c r="C340" s="342"/>
      <c r="D340" s="342"/>
      <c r="F340" s="335" t="str">
        <f>"4."&amp;mergeValue(A340) &amp;"."&amp;mergeValue(B340)</f>
        <v>4.1.1</v>
      </c>
      <c r="G340" s="324" t="s">
        <v>593</v>
      </c>
      <c r="H340" s="317" t="str">
        <f>IF(region_name="","",region_name)</f>
        <v>Нижегородская область</v>
      </c>
      <c r="I340" s="196" t="s">
        <v>499</v>
      </c>
      <c r="J340" s="334"/>
      <c r="K340" s="214"/>
      <c r="L340" s="214"/>
      <c r="M340" s="214"/>
      <c r="N340" s="214"/>
      <c r="O340" s="214"/>
      <c r="P340" s="214"/>
      <c r="Q340" s="214"/>
      <c r="R340" s="214"/>
      <c r="S340" s="214"/>
      <c r="T340" s="214"/>
    </row>
    <row r="341" spans="1:20" s="190" customFormat="1" ht="191.25">
      <c r="A341" s="1203"/>
      <c r="B341" s="1203"/>
      <c r="C341" s="1203">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3"/>
      <c r="B342" s="1203"/>
      <c r="C342" s="1203"/>
      <c r="D342" s="342">
        <v>1</v>
      </c>
      <c r="F342" s="335" t="str">
        <f>"4."&amp;mergeValue(A342) &amp;"."&amp;mergeValue(B342)&amp;"."&amp;mergeValue(C342)&amp;"."&amp;mergeValue(D342)</f>
        <v>4.1.1.1.1</v>
      </c>
      <c r="G342" s="420" t="s">
        <v>498</v>
      </c>
      <c r="H342" s="317"/>
      <c r="I342" s="1204" t="s">
        <v>592</v>
      </c>
      <c r="J342" s="334"/>
      <c r="K342" s="214"/>
      <c r="L342" s="214"/>
      <c r="M342" s="214"/>
      <c r="N342" s="214"/>
      <c r="O342" s="214"/>
      <c r="P342" s="214"/>
      <c r="Q342" s="214"/>
      <c r="R342" s="214"/>
      <c r="S342" s="214"/>
      <c r="T342" s="214"/>
    </row>
    <row r="343" spans="1:20" s="190" customFormat="1" ht="18.75">
      <c r="A343" s="1203"/>
      <c r="B343" s="1203"/>
      <c r="C343" s="1203"/>
      <c r="D343" s="342"/>
      <c r="F343" s="424"/>
      <c r="G343" s="425" t="s">
        <v>4</v>
      </c>
      <c r="H343" s="426"/>
      <c r="I343" s="1204"/>
      <c r="J343" s="334"/>
      <c r="K343" s="214"/>
      <c r="L343" s="214"/>
      <c r="M343" s="214"/>
      <c r="N343" s="214"/>
      <c r="O343" s="214"/>
      <c r="P343" s="214"/>
      <c r="Q343" s="214"/>
      <c r="R343" s="214"/>
      <c r="S343" s="214"/>
      <c r="T343" s="214"/>
    </row>
    <row r="344" spans="1:20" s="190" customFormat="1" ht="18.75">
      <c r="A344" s="1203"/>
      <c r="B344" s="120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3"/>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321">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L197:L200"/>
    <mergeCell ref="M197:M200"/>
    <mergeCell ref="N197:N200"/>
    <mergeCell ref="O197:O199"/>
    <mergeCell ref="P197:P199"/>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O224:V224"/>
    <mergeCell ref="O225:V225"/>
    <mergeCell ref="AF244:AF245"/>
    <mergeCell ref="AG244:AG245"/>
    <mergeCell ref="AH244:AH245"/>
    <mergeCell ref="AI244:AI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G197:AG201"/>
    <mergeCell ref="BC244:BC245"/>
    <mergeCell ref="BD244:BD245"/>
    <mergeCell ref="AT244:AT245"/>
    <mergeCell ref="AU244:AU245"/>
    <mergeCell ref="AV244:AV245"/>
    <mergeCell ref="AW244:AW245"/>
    <mergeCell ref="AM244:AM245"/>
    <mergeCell ref="AN244:AN245"/>
    <mergeCell ref="AO244:AO245"/>
    <mergeCell ref="AP244:AP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4" t="s">
        <v>582</v>
      </c>
      <c r="BA1" s="1324"/>
      <c r="BC1" s="827"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643</v>
      </c>
      <c r="P2" s="662" t="s">
        <v>42</v>
      </c>
      <c r="Q2" s="180" t="s">
        <v>3</v>
      </c>
      <c r="R2" s="183" t="s">
        <v>24</v>
      </c>
      <c r="S2" s="181" t="s">
        <v>26</v>
      </c>
      <c r="T2" s="182" t="s">
        <v>30</v>
      </c>
      <c r="U2" s="178" t="s">
        <v>36</v>
      </c>
      <c r="V2" s="1039">
        <v>1</v>
      </c>
      <c r="W2" s="460"/>
      <c r="X2" s="461" t="s">
        <v>613</v>
      </c>
      <c r="Y2" s="44" t="s">
        <v>638</v>
      </c>
      <c r="Z2" s="160"/>
      <c r="AA2" s="753" t="s">
        <v>718</v>
      </c>
      <c r="AB2" s="755" t="s">
        <v>718</v>
      </c>
      <c r="AC2" s="44" t="s">
        <v>310</v>
      </c>
      <c r="AD2" s="209" t="s">
        <v>310</v>
      </c>
      <c r="AF2" s="45" t="s">
        <v>36</v>
      </c>
      <c r="AH2" s="143" t="s">
        <v>342</v>
      </c>
      <c r="AI2" s="143" t="s">
        <v>342</v>
      </c>
      <c r="AK2" s="143" t="s">
        <v>346</v>
      </c>
      <c r="AM2" s="143" t="s">
        <v>356</v>
      </c>
      <c r="AP2" s="1102" t="s">
        <v>613</v>
      </c>
      <c r="AQ2" s="1035" t="s">
        <v>771</v>
      </c>
      <c r="AS2" s="44" t="s">
        <v>374</v>
      </c>
      <c r="AU2" s="45" t="s">
        <v>377</v>
      </c>
      <c r="AW2" s="410" t="s">
        <v>550</v>
      </c>
      <c r="AX2" s="411" t="s">
        <v>550</v>
      </c>
      <c r="AZ2" s="446" t="s">
        <v>583</v>
      </c>
      <c r="BA2" s="447" t="s">
        <v>584</v>
      </c>
      <c r="BC2" s="804"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644</v>
      </c>
      <c r="P3" s="662" t="s">
        <v>43</v>
      </c>
      <c r="Q3" s="180" t="s">
        <v>301</v>
      </c>
      <c r="R3" s="179" t="s">
        <v>303</v>
      </c>
      <c r="S3" s="181" t="s">
        <v>27</v>
      </c>
      <c r="T3" s="182" t="s">
        <v>31</v>
      </c>
      <c r="U3" s="178" t="s">
        <v>37</v>
      </c>
      <c r="V3" s="1039">
        <v>2</v>
      </c>
      <c r="W3" s="460"/>
      <c r="X3" s="461" t="s">
        <v>771</v>
      </c>
      <c r="Y3" s="44" t="s">
        <v>638</v>
      </c>
      <c r="Z3" s="160"/>
      <c r="AA3" s="753" t="s">
        <v>719</v>
      </c>
      <c r="AB3" s="755" t="s">
        <v>719</v>
      </c>
      <c r="AC3" s="44" t="s">
        <v>311</v>
      </c>
      <c r="AD3" s="209" t="s">
        <v>311</v>
      </c>
      <c r="AF3" s="45" t="s">
        <v>37</v>
      </c>
      <c r="AH3" s="143" t="s">
        <v>365</v>
      </c>
      <c r="AI3" s="143" t="s">
        <v>344</v>
      </c>
      <c r="AK3" s="143" t="s">
        <v>347</v>
      </c>
      <c r="AM3" s="143" t="s">
        <v>357</v>
      </c>
      <c r="AP3" s="1102" t="s">
        <v>772</v>
      </c>
      <c r="AQ3" s="1035" t="s">
        <v>614</v>
      </c>
      <c r="AS3" s="44" t="s">
        <v>375</v>
      </c>
      <c r="AU3" s="45" t="s">
        <v>378</v>
      </c>
      <c r="AW3" s="410" t="s">
        <v>551</v>
      </c>
      <c r="AX3" s="411" t="s">
        <v>551</v>
      </c>
      <c r="AZ3" s="146" t="s">
        <v>654</v>
      </c>
      <c r="BA3" s="179" t="s">
        <v>653</v>
      </c>
      <c r="BC3" s="804" t="s">
        <v>727</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645</v>
      </c>
      <c r="Q4" s="180" t="s">
        <v>23</v>
      </c>
      <c r="R4" s="179" t="s">
        <v>774</v>
      </c>
      <c r="S4" s="181" t="s">
        <v>28</v>
      </c>
      <c r="T4" s="182" t="s">
        <v>32</v>
      </c>
      <c r="U4" s="178" t="s">
        <v>38</v>
      </c>
      <c r="V4" s="1039">
        <v>3</v>
      </c>
      <c r="W4" s="460"/>
      <c r="X4" s="461" t="s">
        <v>762</v>
      </c>
      <c r="Y4" s="753" t="s">
        <v>638</v>
      </c>
      <c r="Z4" s="208"/>
      <c r="AC4" s="44" t="s">
        <v>312</v>
      </c>
      <c r="AD4" s="209" t="s">
        <v>312</v>
      </c>
      <c r="AF4" s="45" t="s">
        <v>38</v>
      </c>
      <c r="AH4" s="45" t="s">
        <v>368</v>
      </c>
      <c r="AK4" s="143" t="s">
        <v>348</v>
      </c>
      <c r="AM4" s="143" t="s">
        <v>358</v>
      </c>
      <c r="AP4" s="1102" t="s">
        <v>771</v>
      </c>
      <c r="AQ4" s="1035" t="s">
        <v>615</v>
      </c>
      <c r="AS4" s="44" t="s">
        <v>345</v>
      </c>
      <c r="AU4" s="45" t="s">
        <v>379</v>
      </c>
      <c r="AW4" s="410" t="s">
        <v>552</v>
      </c>
      <c r="AX4" s="411" t="s">
        <v>552</v>
      </c>
      <c r="AZ4" s="146" t="s">
        <v>664</v>
      </c>
      <c r="BA4" s="179" t="s">
        <v>663</v>
      </c>
      <c r="BC4" s="804" t="s">
        <v>728</v>
      </c>
    </row>
    <row r="5" spans="1:55" ht="33.75">
      <c r="A5" s="6" t="s">
        <v>104</v>
      </c>
      <c r="B5" s="44">
        <v>2003</v>
      </c>
      <c r="C5" s="44">
        <v>2016</v>
      </c>
      <c r="E5" s="143" t="s">
        <v>189</v>
      </c>
      <c r="F5" s="143" t="s">
        <v>229</v>
      </c>
      <c r="I5" s="143" t="s">
        <v>51</v>
      </c>
      <c r="K5" s="144" t="s">
        <v>247</v>
      </c>
      <c r="L5" s="144" t="s">
        <v>247</v>
      </c>
      <c r="M5" s="144">
        <v>4</v>
      </c>
      <c r="N5" s="659" t="s">
        <v>287</v>
      </c>
      <c r="O5" s="545" t="s">
        <v>646</v>
      </c>
      <c r="Q5" s="180" t="s">
        <v>302</v>
      </c>
      <c r="R5" s="179" t="s">
        <v>304</v>
      </c>
      <c r="T5" s="45" t="s">
        <v>33</v>
      </c>
      <c r="U5" s="178" t="s">
        <v>39</v>
      </c>
      <c r="V5" s="1039">
        <v>4</v>
      </c>
      <c r="W5" s="460"/>
      <c r="X5" s="461" t="s">
        <v>614</v>
      </c>
      <c r="Y5" s="753" t="s">
        <v>662</v>
      </c>
      <c r="Z5" s="208">
        <v>1</v>
      </c>
      <c r="AF5" s="45" t="s">
        <v>327</v>
      </c>
      <c r="AH5" s="143" t="s">
        <v>366</v>
      </c>
      <c r="AK5" s="143" t="s">
        <v>349</v>
      </c>
      <c r="AM5" s="143" t="s">
        <v>359</v>
      </c>
      <c r="AP5" s="1102" t="s">
        <v>614</v>
      </c>
      <c r="AQ5" s="1035" t="s">
        <v>762</v>
      </c>
      <c r="AU5" s="45" t="s">
        <v>380</v>
      </c>
      <c r="AW5" s="410" t="s">
        <v>553</v>
      </c>
      <c r="AX5" s="411" t="s">
        <v>553</v>
      </c>
      <c r="AZ5" s="546" t="s">
        <v>665</v>
      </c>
      <c r="BA5" s="570" t="s">
        <v>671</v>
      </c>
      <c r="BC5" s="804" t="s">
        <v>729</v>
      </c>
    </row>
    <row r="6" spans="1:55" ht="45">
      <c r="A6" s="6" t="s">
        <v>105</v>
      </c>
      <c r="B6" s="44">
        <v>2004</v>
      </c>
      <c r="C6" s="44">
        <v>2017</v>
      </c>
      <c r="E6" s="143" t="s">
        <v>190</v>
      </c>
      <c r="F6" s="147"/>
      <c r="G6" s="148" t="s">
        <v>291</v>
      </c>
      <c r="H6" s="148" t="s">
        <v>258</v>
      </c>
      <c r="I6" s="143" t="s">
        <v>68</v>
      </c>
      <c r="J6" s="148" t="s">
        <v>264</v>
      </c>
      <c r="N6" s="659" t="s">
        <v>288</v>
      </c>
      <c r="O6" s="545" t="s">
        <v>647</v>
      </c>
      <c r="R6" s="179" t="s">
        <v>3</v>
      </c>
      <c r="T6" s="45" t="s">
        <v>34</v>
      </c>
      <c r="U6" s="178" t="s">
        <v>327</v>
      </c>
      <c r="V6" s="1039">
        <v>5</v>
      </c>
      <c r="W6" s="460"/>
      <c r="X6" s="753" t="s">
        <v>615</v>
      </c>
      <c r="Y6" s="753" t="s">
        <v>672</v>
      </c>
      <c r="Z6" s="208"/>
      <c r="AA6" s="219"/>
      <c r="AH6" s="143" t="s">
        <v>367</v>
      </c>
      <c r="AK6" s="143" t="s">
        <v>350</v>
      </c>
      <c r="AM6" s="143" t="s">
        <v>360</v>
      </c>
      <c r="AP6" s="1102" t="s">
        <v>615</v>
      </c>
      <c r="AQ6" s="1035" t="s">
        <v>616</v>
      </c>
      <c r="AU6" s="220" t="s">
        <v>381</v>
      </c>
      <c r="AW6" s="410" t="s">
        <v>554</v>
      </c>
      <c r="AX6" s="411" t="s">
        <v>554</v>
      </c>
      <c r="AZ6" s="546" t="s">
        <v>666</v>
      </c>
      <c r="BA6" s="570" t="s">
        <v>676</v>
      </c>
    </row>
    <row r="7" spans="1:55" ht="33.75">
      <c r="A7" s="6" t="s">
        <v>106</v>
      </c>
      <c r="B7" s="44">
        <v>2005</v>
      </c>
      <c r="E7" s="143" t="s">
        <v>191</v>
      </c>
      <c r="F7" s="147"/>
      <c r="G7" s="143" t="s">
        <v>255</v>
      </c>
      <c r="H7" s="143" t="s">
        <v>257</v>
      </c>
      <c r="I7" s="143" t="s">
        <v>69</v>
      </c>
      <c r="J7" s="143" t="s">
        <v>284</v>
      </c>
      <c r="N7" s="660" t="s">
        <v>289</v>
      </c>
      <c r="O7" s="545" t="s">
        <v>648</v>
      </c>
      <c r="U7" s="178" t="s">
        <v>85</v>
      </c>
      <c r="V7" s="1040" t="s">
        <v>69</v>
      </c>
      <c r="W7" s="460"/>
      <c r="X7" s="753" t="s">
        <v>616</v>
      </c>
      <c r="Y7" s="753" t="s">
        <v>662</v>
      </c>
      <c r="Z7" s="208"/>
      <c r="AA7" s="219"/>
      <c r="AH7" s="143" t="s">
        <v>343</v>
      </c>
      <c r="AK7" s="143" t="s">
        <v>351</v>
      </c>
      <c r="AM7" s="143" t="s">
        <v>361</v>
      </c>
      <c r="AP7" s="1102" t="s">
        <v>762</v>
      </c>
      <c r="AQ7" s="1035" t="s">
        <v>617</v>
      </c>
      <c r="AU7" s="220" t="s">
        <v>382</v>
      </c>
      <c r="AW7" s="410" t="s">
        <v>555</v>
      </c>
      <c r="AX7" s="411" t="s">
        <v>555</v>
      </c>
      <c r="AZ7" s="546" t="s">
        <v>684</v>
      </c>
      <c r="BA7" s="570" t="s">
        <v>685</v>
      </c>
    </row>
    <row r="8" spans="1:55" ht="33.75">
      <c r="A8" s="6" t="s">
        <v>107</v>
      </c>
      <c r="B8" s="44">
        <v>2006</v>
      </c>
      <c r="E8" s="143" t="s">
        <v>192</v>
      </c>
      <c r="F8" s="147"/>
      <c r="G8" s="143" t="s">
        <v>256</v>
      </c>
      <c r="H8" s="143" t="s">
        <v>263</v>
      </c>
      <c r="I8" s="143" t="s">
        <v>183</v>
      </c>
      <c r="J8" s="143" t="s">
        <v>280</v>
      </c>
      <c r="N8" s="661" t="s">
        <v>290</v>
      </c>
      <c r="O8" s="545" t="s">
        <v>649</v>
      </c>
      <c r="V8" s="1040" t="s">
        <v>183</v>
      </c>
      <c r="W8" s="460"/>
      <c r="X8" s="753" t="s">
        <v>617</v>
      </c>
      <c r="Y8" s="753" t="s">
        <v>662</v>
      </c>
      <c r="Z8" s="208"/>
      <c r="AA8" s="219"/>
      <c r="AK8" s="143" t="s">
        <v>352</v>
      </c>
      <c r="AP8" s="1102" t="s">
        <v>616</v>
      </c>
      <c r="AQ8" s="1035" t="s">
        <v>620</v>
      </c>
      <c r="AU8" s="220" t="s">
        <v>383</v>
      </c>
      <c r="AW8" s="410" t="s">
        <v>556</v>
      </c>
      <c r="AX8" s="411" t="s">
        <v>556</v>
      </c>
      <c r="AZ8" s="146" t="s">
        <v>692</v>
      </c>
      <c r="BA8" s="179" t="s">
        <v>691</v>
      </c>
    </row>
    <row r="9" spans="1:55" ht="56.25">
      <c r="A9" s="6" t="s">
        <v>108</v>
      </c>
      <c r="B9" s="44">
        <v>2007</v>
      </c>
      <c r="E9" s="143" t="s">
        <v>193</v>
      </c>
      <c r="F9" s="147"/>
      <c r="G9" s="143" t="s">
        <v>263</v>
      </c>
      <c r="I9" s="143" t="s">
        <v>184</v>
      </c>
      <c r="O9" s="545" t="s">
        <v>650</v>
      </c>
      <c r="V9" s="1040" t="s">
        <v>184</v>
      </c>
      <c r="W9" s="460"/>
      <c r="X9" s="753" t="s">
        <v>618</v>
      </c>
      <c r="Y9" s="753" t="s">
        <v>638</v>
      </c>
      <c r="Z9" s="208">
        <v>1</v>
      </c>
      <c r="AA9" s="219"/>
      <c r="AK9" s="143" t="s">
        <v>353</v>
      </c>
      <c r="AP9" s="1102" t="s">
        <v>617</v>
      </c>
      <c r="AQ9" s="1035" t="s">
        <v>619</v>
      </c>
      <c r="AW9" s="410" t="s">
        <v>557</v>
      </c>
      <c r="AX9" s="411" t="s">
        <v>557</v>
      </c>
      <c r="AZ9" s="146" t="s">
        <v>769</v>
      </c>
      <c r="BA9" s="179" t="s">
        <v>603</v>
      </c>
    </row>
    <row r="10" spans="1:55" ht="45">
      <c r="A10" s="6" t="s">
        <v>109</v>
      </c>
      <c r="B10" s="44">
        <v>2008</v>
      </c>
      <c r="E10" s="143" t="s">
        <v>194</v>
      </c>
      <c r="F10" s="147"/>
      <c r="I10" s="143" t="s">
        <v>208</v>
      </c>
      <c r="O10" s="545" t="s">
        <v>651</v>
      </c>
      <c r="V10" s="1041" t="s">
        <v>208</v>
      </c>
      <c r="W10" s="1038"/>
      <c r="X10" s="1036" t="s">
        <v>619</v>
      </c>
      <c r="Y10" s="1037" t="s">
        <v>686</v>
      </c>
      <c r="Z10" s="208"/>
      <c r="AP10" s="1102" t="s">
        <v>620</v>
      </c>
      <c r="AQ10" s="1035" t="s">
        <v>618</v>
      </c>
      <c r="AW10" s="410" t="s">
        <v>558</v>
      </c>
      <c r="AX10" s="411" t="s">
        <v>558</v>
      </c>
    </row>
    <row r="11" spans="1:55" ht="112.5">
      <c r="A11" s="6" t="s">
        <v>110</v>
      </c>
      <c r="B11" s="44">
        <v>2009</v>
      </c>
      <c r="E11" s="143" t="s">
        <v>195</v>
      </c>
      <c r="F11" s="147"/>
      <c r="I11" s="143" t="s">
        <v>209</v>
      </c>
      <c r="O11" s="528" t="s">
        <v>652</v>
      </c>
      <c r="V11" s="1040" t="s">
        <v>209</v>
      </c>
      <c r="W11" s="462"/>
      <c r="X11" s="461" t="s">
        <v>620</v>
      </c>
      <c r="Y11" s="753" t="s">
        <v>674</v>
      </c>
      <c r="Z11" s="208"/>
      <c r="AP11" s="1102" t="s">
        <v>619</v>
      </c>
      <c r="AQ11" s="742" t="s">
        <v>613</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765</v>
      </c>
      <c r="Y12" s="753" t="s">
        <v>638</v>
      </c>
      <c r="AP12" s="1102" t="s">
        <v>618</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772</v>
      </c>
      <c r="Y14" s="753" t="s">
        <v>638</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31.12.2026</v>
      </c>
      <c r="H29" s="275" t="s">
        <v>1346</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643</v>
      </c>
      <c r="AX32" s="411" t="s">
        <v>569</v>
      </c>
    </row>
    <row r="33" spans="1:50">
      <c r="A33" s="6" t="s">
        <v>129</v>
      </c>
      <c r="O33" s="529" t="s">
        <v>644</v>
      </c>
      <c r="AX33" s="411" t="s">
        <v>570</v>
      </c>
    </row>
    <row r="34" spans="1:50">
      <c r="A34" s="6" t="s">
        <v>130</v>
      </c>
      <c r="O34" s="529" t="s">
        <v>645</v>
      </c>
      <c r="AX34" s="411" t="s">
        <v>571</v>
      </c>
    </row>
    <row r="35" spans="1:50">
      <c r="A35" s="6" t="s">
        <v>131</v>
      </c>
      <c r="O35" s="529" t="s">
        <v>646</v>
      </c>
      <c r="X35" s="529"/>
      <c r="Y35" s="529"/>
      <c r="AX35" s="411" t="s">
        <v>572</v>
      </c>
    </row>
    <row r="36" spans="1:50">
      <c r="A36" s="6" t="s">
        <v>95</v>
      </c>
      <c r="O36" s="529" t="s">
        <v>647</v>
      </c>
      <c r="AX36" s="411" t="s">
        <v>573</v>
      </c>
    </row>
    <row r="37" spans="1:50">
      <c r="A37" s="6" t="s">
        <v>96</v>
      </c>
      <c r="O37" s="529" t="s">
        <v>648</v>
      </c>
      <c r="AX37" s="411" t="s">
        <v>574</v>
      </c>
    </row>
    <row r="38" spans="1:50">
      <c r="A38" s="6" t="s">
        <v>97</v>
      </c>
      <c r="O38" s="529" t="s">
        <v>649</v>
      </c>
      <c r="AX38" s="411" t="s">
        <v>575</v>
      </c>
    </row>
    <row r="39" spans="1:50">
      <c r="A39" s="6" t="s">
        <v>98</v>
      </c>
      <c r="O39" s="529" t="s">
        <v>650</v>
      </c>
      <c r="AX39" s="411" t="s">
        <v>523</v>
      </c>
    </row>
    <row r="40" spans="1:50">
      <c r="A40" s="6" t="s">
        <v>99</v>
      </c>
      <c r="O40" s="529" t="s">
        <v>651</v>
      </c>
      <c r="AX40" s="411" t="s">
        <v>524</v>
      </c>
    </row>
    <row r="41" spans="1:50">
      <c r="A41" s="6" t="s">
        <v>100</v>
      </c>
      <c r="O41" s="529" t="s">
        <v>652</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CheckCyan">
    <tabColor indexed="47"/>
  </sheetPr>
  <dimension ref="A1:A16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1</v>
      </c>
    </row>
    <row r="86" spans="1:1">
      <c r="A86" s="1034">
        <f>IF('Форма 4.7'!$F$12="",1,0)</f>
        <v>1</v>
      </c>
    </row>
    <row r="87" spans="1:1">
      <c r="A87" s="1034">
        <f>IF('Форма 4.8'!$G$11="",1,0)</f>
        <v>1</v>
      </c>
    </row>
    <row r="88" spans="1:1">
      <c r="A88" s="1034">
        <f>IF('Форма 4.8'!$G$12="",1,0)</f>
        <v>1</v>
      </c>
    </row>
    <row r="89" spans="1:1">
      <c r="A89" s="1034">
        <f>IF('Форма 4.8'!$H$12="",1,0)</f>
        <v>1</v>
      </c>
    </row>
    <row r="90" spans="1:1">
      <c r="A90" s="1034">
        <f>IF('Форма 4.8'!$H$13="",1,0)</f>
        <v>1</v>
      </c>
    </row>
    <row r="91" spans="1:1">
      <c r="A91" s="1034">
        <f>IF('Форма 4.8'!$E$15="",1,0)</f>
        <v>1</v>
      </c>
    </row>
    <row r="92" spans="1:1">
      <c r="A92" s="1034">
        <f>IF('Форма 4.8'!$H$15="",1,0)</f>
        <v>1</v>
      </c>
    </row>
    <row r="93" spans="1:1">
      <c r="A93" s="1034">
        <f>IF('Форма 4.8'!$G$18="",1,0)</f>
        <v>1</v>
      </c>
    </row>
    <row r="94" spans="1:1">
      <c r="A94" s="1034">
        <f>IF('Форма 4.8'!$G$22="",1,0)</f>
        <v>1</v>
      </c>
    </row>
    <row r="95" spans="1:1">
      <c r="A95" s="1034">
        <f>IF('Форма 4.8'!$G$25="",1,0)</f>
        <v>1</v>
      </c>
    </row>
    <row r="96" spans="1:1">
      <c r="A96" s="1034">
        <f>IF('Форма 4.8'!$E$31="",1,0)</f>
        <v>1</v>
      </c>
    </row>
    <row r="97" spans="1:1">
      <c r="A97" s="1034">
        <f>IF('Форма 4.8'!$H$31="",1,0)</f>
        <v>1</v>
      </c>
    </row>
    <row r="98" spans="1:1">
      <c r="A98" s="1034">
        <f>IF('Форма 4.8'!$G$28="",1,0)</f>
        <v>1</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2">
        <f>IF(Территории!$E$12="",1,0)</f>
        <v>0</v>
      </c>
    </row>
    <row r="109" spans="1:1">
      <c r="A109" s="1102">
        <f>IF('Перечень тарифов'!$E$21="",1,0)</f>
        <v>0</v>
      </c>
    </row>
    <row r="110" spans="1:1">
      <c r="A110" s="1102">
        <f>IF('Перечень тарифов'!$F$21="",1,0)</f>
        <v>0</v>
      </c>
    </row>
    <row r="111" spans="1:1">
      <c r="A111" s="1102">
        <f>IF('Перечень тарифов'!$G$21="",1,0)</f>
        <v>0</v>
      </c>
    </row>
    <row r="112" spans="1:1">
      <c r="A112" s="1102">
        <f>IF('Перечень тарифов'!$K$21="",1,0)</f>
        <v>0</v>
      </c>
    </row>
    <row r="113" spans="1:1">
      <c r="A113" s="1102">
        <f>IF('Перечень тарифов'!$O$21="",1,0)</f>
        <v>0</v>
      </c>
    </row>
    <row r="114" spans="1:1">
      <c r="A114" s="1102">
        <f>IF('Перечень тарифов'!$S$21="",1,0)</f>
        <v>0</v>
      </c>
    </row>
    <row r="115" spans="1:1">
      <c r="A115" s="1102">
        <f>IF('Форма 4.2.1 | Т-ТЭ | потр'!$O$24="",1,0)</f>
        <v>0</v>
      </c>
    </row>
    <row r="116" spans="1:1">
      <c r="A116" s="1102">
        <f>IF('Форма 4.2.1 | Т-ТЭ | потр'!$Y$24="",1,0)</f>
        <v>0</v>
      </c>
    </row>
    <row r="117" spans="1:1">
      <c r="A117" s="1102">
        <f>IF('Форма 4.2.1 | Т-ТЭ | потр'!$AA$24="",1,0)</f>
        <v>0</v>
      </c>
    </row>
    <row r="118" spans="1:1">
      <c r="A118" s="1102">
        <f>IF('Форма 4.2.1 | Т-ТЭ | потр'!$V$24="",1,0)</f>
        <v>0</v>
      </c>
    </row>
    <row r="119" spans="1:1">
      <c r="A119" s="1102">
        <f>IF('Форма 4.2.1 | Т-ТЭ | потр'!$Z$24="",1,0)</f>
        <v>0</v>
      </c>
    </row>
    <row r="120" spans="1:1">
      <c r="A120" s="1102">
        <f>IF('Форма 4.2.1 | Т-ТЭ | потр'!$AB$24="",1,0)</f>
        <v>0</v>
      </c>
    </row>
    <row r="121" spans="1:1">
      <c r="A121" s="1102">
        <f>IF('Форма 4.2.1 | Т-ТЭ | потр'!$AF$24="",1,0)</f>
        <v>0</v>
      </c>
    </row>
    <row r="122" spans="1:1">
      <c r="A122" s="1102">
        <f>IF('Форма 4.2.1 | Т-ТЭ | потр'!$AH$24="",1,0)</f>
        <v>0</v>
      </c>
    </row>
    <row r="123" spans="1:1">
      <c r="A123" s="1102">
        <f>IF('Форма 4.2.1 | Т-ТЭ | потр'!$AC$24="",1,0)</f>
        <v>0</v>
      </c>
    </row>
    <row r="124" spans="1:1">
      <c r="A124" s="1102">
        <f>IF('Форма 4.2.1 | Т-ТЭ | потр'!$AG$24="",1,0)</f>
        <v>0</v>
      </c>
    </row>
    <row r="125" spans="1:1">
      <c r="A125" s="1102">
        <f>IF('Форма 4.2.1 | Т-ТЭ | потр'!$AI$24="",1,0)</f>
        <v>0</v>
      </c>
    </row>
    <row r="126" spans="1:1">
      <c r="A126" s="1102">
        <f>IF('Форма 4.2.1 | Т-ТЭ | потр'!$AM$24="",1,0)</f>
        <v>0</v>
      </c>
    </row>
    <row r="127" spans="1:1">
      <c r="A127" s="1102">
        <f>IF('Форма 4.2.1 | Т-ТЭ | потр'!$AO$24="",1,0)</f>
        <v>0</v>
      </c>
    </row>
    <row r="128" spans="1:1">
      <c r="A128" s="1102">
        <f>IF('Форма 4.2.1 | Т-ТЭ | потр'!$AJ$24="",1,0)</f>
        <v>0</v>
      </c>
    </row>
    <row r="129" spans="1:1">
      <c r="A129" s="1102">
        <f>IF('Форма 4.2.1 | Т-ТЭ | потр'!$AN$24="",1,0)</f>
        <v>0</v>
      </c>
    </row>
    <row r="130" spans="1:1">
      <c r="A130" s="1102">
        <f>IF('Форма 4.2.1 | Т-ТЭ | потр'!$AP$24="",1,0)</f>
        <v>0</v>
      </c>
    </row>
    <row r="131" spans="1:1">
      <c r="A131" s="1102">
        <f>IF('Форма 4.2.1 | Т-ТЭ | потр'!$AT$24="",1,0)</f>
        <v>0</v>
      </c>
    </row>
    <row r="132" spans="1:1">
      <c r="A132" s="1102">
        <f>IF('Форма 4.2.1 | Т-ТЭ | потр'!$AV$24="",1,0)</f>
        <v>0</v>
      </c>
    </row>
    <row r="133" spans="1:1">
      <c r="A133" s="1102">
        <f>IF('Форма 4.2.1 | Т-ТЭ | потр'!$AQ$24="",1,0)</f>
        <v>0</v>
      </c>
    </row>
    <row r="134" spans="1:1">
      <c r="A134" s="1102">
        <f>IF('Форма 4.2.1 | Т-ТЭ | потр'!$AU$24="",1,0)</f>
        <v>0</v>
      </c>
    </row>
    <row r="135" spans="1:1">
      <c r="A135" s="1102">
        <f>IF('Форма 4.2.1 | Т-ТЭ | потр'!$AW$24="",1,0)</f>
        <v>0</v>
      </c>
    </row>
    <row r="136" spans="1:1">
      <c r="A136" s="1102">
        <f>IF('Форма 4.2.1 | Т-ТЭ | потр'!$BA$24="",1,0)</f>
        <v>0</v>
      </c>
    </row>
    <row r="137" spans="1:1">
      <c r="A137" s="1102">
        <f>IF('Форма 4.2.1 | Т-ТЭ | потр'!$BC$24="",1,0)</f>
        <v>0</v>
      </c>
    </row>
    <row r="138" spans="1:1">
      <c r="A138" s="1102">
        <f>IF('Форма 4.2.1 | Т-ТЭ | потр'!$AX$24="",1,0)</f>
        <v>0</v>
      </c>
    </row>
    <row r="139" spans="1:1">
      <c r="A139" s="1102">
        <f>IF('Форма 4.2.1 | Т-ТЭ | потр'!$BB$24="",1,0)</f>
        <v>0</v>
      </c>
    </row>
    <row r="140" spans="1:1">
      <c r="A140" s="1102">
        <f>IF('Форма 4.2.1 | Т-ТЭ | потр'!$BD$24="",1,0)</f>
        <v>0</v>
      </c>
    </row>
    <row r="141" spans="1:1">
      <c r="A141" s="1102">
        <f>IF('Форма 4.2.1 | Т-ТЭ | потр'!$BH$24="",1,0)</f>
        <v>0</v>
      </c>
    </row>
    <row r="142" spans="1:1">
      <c r="A142" s="1102">
        <f>IF('Форма 4.2.1 | Т-ТЭ | потр'!$BJ$24="",1,0)</f>
        <v>0</v>
      </c>
    </row>
    <row r="143" spans="1:1">
      <c r="A143" s="1102">
        <f>IF('Форма 4.2.1 | Т-ТЭ | потр'!$BE$24="",1,0)</f>
        <v>0</v>
      </c>
    </row>
    <row r="144" spans="1:1">
      <c r="A144" s="1102">
        <f>IF('Форма 4.2.1 | Т-ТЭ | потр'!$BI$24="",1,0)</f>
        <v>0</v>
      </c>
    </row>
    <row r="145" spans="1:1">
      <c r="A145" s="1102">
        <f>IF('Форма 4.2.1 | Т-ТЭ | потр'!$BK$24="",1,0)</f>
        <v>0</v>
      </c>
    </row>
    <row r="146" spans="1:1">
      <c r="A146" s="1102">
        <f>IF('Форма 4.2.1 | Т-ТЭ | потр'!$BO$24="",1,0)</f>
        <v>0</v>
      </c>
    </row>
    <row r="147" spans="1:1">
      <c r="A147" s="1102">
        <f>IF('Форма 4.2.1 | Т-ТЭ | потр'!$BQ$24="",1,0)</f>
        <v>0</v>
      </c>
    </row>
    <row r="148" spans="1:1">
      <c r="A148" s="1102">
        <f>IF('Форма 4.2.1 | Т-ТЭ | потр'!$BL$24="",1,0)</f>
        <v>0</v>
      </c>
    </row>
    <row r="149" spans="1:1">
      <c r="A149" s="1102">
        <f>IF('Форма 4.2.1 | Т-ТЭ | потр'!$BP$24="",1,0)</f>
        <v>0</v>
      </c>
    </row>
    <row r="150" spans="1:1">
      <c r="A150" s="1102">
        <f>IF('Форма 4.2.1 | Т-ТЭ | потр'!$BR$24="",1,0)</f>
        <v>0</v>
      </c>
    </row>
    <row r="151" spans="1:1">
      <c r="A151" s="1102">
        <f>IF('Форма 4.2.1 | Т-ТЭ | потр'!$BV$24="",1,0)</f>
        <v>0</v>
      </c>
    </row>
    <row r="152" spans="1:1">
      <c r="A152" s="1102">
        <f>IF('Форма 4.2.1 | Т-ТЭ | потр'!$BX$24="",1,0)</f>
        <v>0</v>
      </c>
    </row>
    <row r="153" spans="1:1">
      <c r="A153" s="1102">
        <f>IF('Форма 4.2.1 | Т-ТЭ | потр'!$BS$24="",1,0)</f>
        <v>0</v>
      </c>
    </row>
    <row r="154" spans="1:1">
      <c r="A154" s="1102">
        <f>IF('Форма 4.2.1 | Т-ТЭ | потр'!$BW$24="",1,0)</f>
        <v>0</v>
      </c>
    </row>
    <row r="155" spans="1:1">
      <c r="A155" s="1102">
        <f>IF('Форма 4.2.1 | Т-ТЭ | потр'!$BY$24="",1,0)</f>
        <v>0</v>
      </c>
    </row>
    <row r="156" spans="1:1">
      <c r="A156" s="1102">
        <f>IF('Форма 4.2.1 | Т-ТЭ | потр'!$CC$24="",1,0)</f>
        <v>0</v>
      </c>
    </row>
    <row r="157" spans="1:1">
      <c r="A157" s="1102">
        <f>IF('Форма 4.2.1 | Т-ТЭ | потр'!$CE$24="",1,0)</f>
        <v>0</v>
      </c>
    </row>
    <row r="158" spans="1:1">
      <c r="A158" s="1102">
        <f>IF('Форма 4.2.1 | Т-ТЭ | потр'!$BZ$24="",1,0)</f>
        <v>0</v>
      </c>
    </row>
    <row r="159" spans="1:1">
      <c r="A159" s="1102">
        <f>IF('Форма 4.2.1 | Т-ТЭ | потр'!$CD$24="",1,0)</f>
        <v>0</v>
      </c>
    </row>
    <row r="160" spans="1:1">
      <c r="A160" s="1102">
        <f>IF('Форма 4.2.1 | Т-ТЭ | потр'!$CF$24="",1,0)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REESTR_LINK">
    <tabColor indexed="47"/>
  </sheetPr>
  <dimension ref="A1:C3"/>
  <sheetViews>
    <sheetView showGridLines="0" zoomScaleNormal="100" workbookViewId="0"/>
  </sheetViews>
  <sheetFormatPr defaultRowHeight="11.25"/>
  <cols>
    <col min="1" max="16384" width="9.140625" style="1102"/>
  </cols>
  <sheetData>
    <row r="1" spans="1:3">
      <c r="A1" s="1102" t="s">
        <v>512</v>
      </c>
      <c r="B1" s="1102" t="s">
        <v>513</v>
      </c>
      <c r="C1" s="1102" t="s">
        <v>67</v>
      </c>
    </row>
    <row r="2" spans="1:3">
      <c r="A2" s="1102">
        <v>4189678</v>
      </c>
      <c r="B2" s="1102" t="s">
        <v>1341</v>
      </c>
      <c r="C2" s="1102" t="s">
        <v>1342</v>
      </c>
    </row>
    <row r="3" spans="1:3">
      <c r="A3" s="1102">
        <v>4190415</v>
      </c>
      <c r="B3" s="1102" t="s">
        <v>1343</v>
      </c>
      <c r="C3" s="1102" t="s">
        <v>1342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2884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REESTR_VT">
    <tabColor indexed="47"/>
  </sheetPr>
  <dimension ref="A1:B12"/>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331</v>
      </c>
    </row>
    <row r="2" spans="1:2">
      <c r="A2" s="1102">
        <v>4213775</v>
      </c>
      <c r="B2" s="1102" t="s">
        <v>613</v>
      </c>
    </row>
    <row r="3" spans="1:2">
      <c r="A3" s="1102">
        <v>4213784</v>
      </c>
      <c r="B3" s="1102" t="s">
        <v>772</v>
      </c>
    </row>
    <row r="4" spans="1:2">
      <c r="A4" s="1102">
        <v>4213781</v>
      </c>
      <c r="B4" s="1102" t="s">
        <v>771</v>
      </c>
    </row>
    <row r="5" spans="1:2">
      <c r="A5" s="1102">
        <v>4213776</v>
      </c>
      <c r="B5" s="1102" t="s">
        <v>614</v>
      </c>
    </row>
    <row r="6" spans="1:2">
      <c r="A6" s="1102">
        <v>4213777</v>
      </c>
      <c r="B6" s="1102" t="s">
        <v>615</v>
      </c>
    </row>
    <row r="7" spans="1:2">
      <c r="A7" s="1102">
        <v>4238670</v>
      </c>
      <c r="B7" s="1102" t="s">
        <v>762</v>
      </c>
    </row>
    <row r="8" spans="1:2">
      <c r="A8" s="1102">
        <v>4213778</v>
      </c>
      <c r="B8" s="1102" t="s">
        <v>616</v>
      </c>
    </row>
    <row r="9" spans="1:2">
      <c r="A9" s="1102">
        <v>4213780</v>
      </c>
      <c r="B9" s="1102" t="s">
        <v>617</v>
      </c>
    </row>
    <row r="10" spans="1:2">
      <c r="A10" s="1102">
        <v>4213779</v>
      </c>
      <c r="B10" s="1102" t="s">
        <v>620</v>
      </c>
    </row>
    <row r="11" spans="1:2">
      <c r="A11" s="1102">
        <v>4213783</v>
      </c>
      <c r="B11" s="1102" t="s">
        <v>619</v>
      </c>
    </row>
    <row r="12" spans="1:2">
      <c r="A12" s="1102">
        <v>4213782</v>
      </c>
      <c r="B12" s="1102"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0">
    <tabColor rgb="FFCCCCFF"/>
  </sheetPr>
  <dimension ref="A1:L54"/>
  <sheetViews>
    <sheetView showGridLines="0" topLeftCell="D34" zoomScaleNormal="100" workbookViewId="0">
      <selection activeCell="I46" sqref="I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31196714</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770</v>
      </c>
      <c r="F5" s="1149"/>
      <c r="G5" s="435"/>
      <c r="J5" s="309"/>
    </row>
    <row r="6" spans="1:12" s="372" customFormat="1" ht="6">
      <c r="A6" s="366"/>
      <c r="B6" s="367"/>
      <c r="C6" s="368"/>
      <c r="D6" s="369"/>
      <c r="E6" s="374"/>
      <c r="F6" s="375"/>
      <c r="G6" s="376"/>
      <c r="I6" s="373"/>
    </row>
    <row r="7" spans="1:12" ht="27">
      <c r="D7" s="24"/>
      <c r="E7" s="25" t="s">
        <v>52</v>
      </c>
      <c r="F7" s="328" t="s">
        <v>97</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1344</v>
      </c>
      <c r="G11" s="381"/>
    </row>
    <row r="12" spans="1:12" ht="27">
      <c r="D12" s="24"/>
      <c r="E12" s="81" t="s">
        <v>473</v>
      </c>
      <c r="F12" s="1117" t="s">
        <v>1345</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777</v>
      </c>
      <c r="G15" s="383"/>
    </row>
    <row r="16" spans="1:12" ht="27" hidden="1">
      <c r="D16" s="24"/>
      <c r="E16" s="81" t="s">
        <v>600</v>
      </c>
      <c r="F16" s="331"/>
      <c r="G16" s="383"/>
    </row>
    <row r="17" spans="1:9" ht="19.5">
      <c r="D17" s="24"/>
      <c r="E17" s="25"/>
      <c r="F17" s="445" t="s">
        <v>608</v>
      </c>
      <c r="G17" s="21"/>
    </row>
    <row r="18" spans="1:9" ht="27">
      <c r="D18" s="24"/>
      <c r="E18" s="81" t="s">
        <v>502</v>
      </c>
      <c r="F18" s="329" t="s">
        <v>2873</v>
      </c>
      <c r="G18" s="383"/>
    </row>
    <row r="19" spans="1:9" ht="27">
      <c r="D19" s="24"/>
      <c r="E19" s="81" t="s">
        <v>597</v>
      </c>
      <c r="F19" s="330" t="s">
        <v>2874</v>
      </c>
      <c r="G19" s="383"/>
    </row>
    <row r="20" spans="1:9" ht="27">
      <c r="D20" s="24"/>
      <c r="E20" s="81" t="s">
        <v>596</v>
      </c>
      <c r="F20" s="329" t="s">
        <v>2875</v>
      </c>
      <c r="G20" s="383"/>
    </row>
    <row r="21" spans="1:9" ht="27">
      <c r="D21" s="24"/>
      <c r="E21" s="81" t="s">
        <v>501</v>
      </c>
      <c r="F21" s="329" t="s">
        <v>2876</v>
      </c>
      <c r="G21" s="383"/>
    </row>
    <row r="22" spans="1:9" ht="19.5" hidden="1">
      <c r="D22" s="24"/>
      <c r="E22" s="25"/>
      <c r="F22" s="445" t="s">
        <v>609</v>
      </c>
      <c r="G22" s="21"/>
    </row>
    <row r="23" spans="1:9" ht="27" hidden="1">
      <c r="D23" s="24"/>
      <c r="E23" s="81" t="s">
        <v>612</v>
      </c>
      <c r="F23" s="333"/>
      <c r="G23" s="383"/>
    </row>
    <row r="24" spans="1:9" ht="27" hidden="1">
      <c r="D24" s="24"/>
      <c r="E24" s="81" t="s">
        <v>611</v>
      </c>
      <c r="F24" s="331"/>
      <c r="G24" s="383"/>
    </row>
    <row r="25" spans="1:9" ht="27" hidden="1">
      <c r="D25" s="24"/>
      <c r="E25" s="81" t="s">
        <v>610</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2558</v>
      </c>
      <c r="G29" s="382"/>
    </row>
    <row r="30" spans="1:9" ht="27" hidden="1">
      <c r="C30" s="28"/>
      <c r="D30" s="29"/>
      <c r="E30" s="52" t="s">
        <v>203</v>
      </c>
      <c r="F30" s="333"/>
      <c r="G30" s="382"/>
    </row>
    <row r="31" spans="1:9" ht="27">
      <c r="C31" s="28"/>
      <c r="D31" s="29"/>
      <c r="E31" s="30" t="s">
        <v>53</v>
      </c>
      <c r="F31" s="332" t="s">
        <v>2559</v>
      </c>
      <c r="G31" s="382"/>
    </row>
    <row r="32" spans="1:9" ht="27">
      <c r="C32" s="28"/>
      <c r="D32" s="29"/>
      <c r="E32" s="30" t="s">
        <v>54</v>
      </c>
      <c r="F32" s="332" t="s">
        <v>1495</v>
      </c>
      <c r="G32" s="382"/>
      <c r="H32" s="31"/>
    </row>
    <row r="33" spans="1:9" s="372" customFormat="1" ht="6">
      <c r="A33" s="377"/>
      <c r="B33" s="367"/>
      <c r="C33" s="368"/>
      <c r="D33" s="378"/>
      <c r="E33" s="374"/>
      <c r="F33" s="379"/>
      <c r="G33" s="380"/>
      <c r="I33" s="373"/>
    </row>
    <row r="34" spans="1:9" ht="27">
      <c r="A34" s="199"/>
      <c r="D34" s="26"/>
      <c r="E34" s="799" t="s">
        <v>724</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730</v>
      </c>
      <c r="F38" s="349" t="s">
        <v>85</v>
      </c>
      <c r="G38" s="383"/>
      <c r="I38" s="19"/>
    </row>
    <row r="39" spans="1:9" s="372" customFormat="1" ht="6">
      <c r="A39" s="377"/>
      <c r="B39" s="367"/>
      <c r="C39" s="368"/>
      <c r="D39" s="378"/>
      <c r="E39" s="374"/>
      <c r="F39" s="379"/>
      <c r="G39" s="380"/>
      <c r="I39" s="373"/>
    </row>
    <row r="40" spans="1:9" ht="27">
      <c r="A40" s="201"/>
      <c r="B40" s="92"/>
      <c r="D40" s="33"/>
      <c r="E40" s="32" t="s">
        <v>546</v>
      </c>
      <c r="F40" s="1121" t="s">
        <v>2877</v>
      </c>
      <c r="G40" s="381"/>
    </row>
    <row r="41" spans="1:9" ht="27">
      <c r="A41" s="201"/>
      <c r="B41" s="92"/>
      <c r="D41" s="33"/>
      <c r="E41" s="41" t="s">
        <v>547</v>
      </c>
      <c r="F41" s="1122" t="s">
        <v>2878</v>
      </c>
      <c r="G41" s="381"/>
    </row>
    <row r="42" spans="1:9" ht="19.5">
      <c r="D42" s="24"/>
      <c r="E42" s="25"/>
      <c r="F42" s="445" t="s">
        <v>579</v>
      </c>
      <c r="G42" s="21"/>
    </row>
    <row r="43" spans="1:9" ht="27">
      <c r="A43" s="201"/>
      <c r="D43" s="21"/>
      <c r="E43" s="443" t="s">
        <v>87</v>
      </c>
      <c r="F43" s="449" t="s">
        <v>2879</v>
      </c>
      <c r="G43" s="381"/>
    </row>
    <row r="44" spans="1:9" ht="27">
      <c r="A44" s="201"/>
      <c r="B44" s="92"/>
      <c r="D44" s="33"/>
      <c r="E44" s="443" t="s">
        <v>88</v>
      </c>
      <c r="F44" s="449" t="s">
        <v>2880</v>
      </c>
      <c r="G44" s="381"/>
    </row>
    <row r="45" spans="1:9" ht="27">
      <c r="A45" s="201"/>
      <c r="B45" s="92"/>
      <c r="D45" s="33"/>
      <c r="E45" s="443" t="s">
        <v>580</v>
      </c>
      <c r="F45" s="449" t="s">
        <v>2881</v>
      </c>
      <c r="G45" s="381"/>
    </row>
    <row r="46" spans="1:9" ht="27">
      <c r="D46" s="24"/>
      <c r="E46" s="444" t="s">
        <v>581</v>
      </c>
      <c r="F46" s="1123" t="s">
        <v>2882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NFHO+YAMM2ItWjW4/XW6095lD7Dc/28W4QCMlpwv4H9LJXiHnp5ohTuYLPKobTP0NgfabY9hE2Arq+fRng223A==" saltValue="frqhvr8oCxwfTJme61N6DQ=="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xr:uid="{00000000-0002-0000-04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4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400-000002000000}"/>
    <dataValidation type="list" allowBlank="1" showInputMessage="1" showErrorMessage="1" errorTitle="Ошибка" error="Выберите значение из списка" prompt="Выберите значение из списка" sqref="F14" xr:uid="{00000000-0002-0000-04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xr:uid="{00000000-0002-0000-0400-000004000000}"/>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ED">
    <tabColor indexed="47"/>
  </sheetPr>
  <dimension ref="A1:B11"/>
  <sheetViews>
    <sheetView showGridLines="0" zoomScaleNormal="100" workbookViewId="0"/>
  </sheetViews>
  <sheetFormatPr defaultRowHeight="11.25"/>
  <cols>
    <col min="1" max="1" width="9.140625" style="1102"/>
    <col min="2" max="2" width="65.28515625" style="1102" customWidth="1"/>
    <col min="3" max="3" width="41" style="1102" customWidth="1"/>
    <col min="4" max="16384" width="9.140625" style="1102"/>
  </cols>
  <sheetData>
    <row r="1" spans="1:2">
      <c r="A1" s="1102" t="s">
        <v>330</v>
      </c>
      <c r="B1" s="1102" t="s">
        <v>332</v>
      </c>
    </row>
    <row r="2" spans="1:2">
      <c r="A2" s="1102">
        <v>4190064</v>
      </c>
      <c r="B2" s="1102" t="s">
        <v>1331</v>
      </c>
    </row>
    <row r="3" spans="1:2">
      <c r="A3" s="1102">
        <v>4190065</v>
      </c>
      <c r="B3" s="1102" t="s">
        <v>1332</v>
      </c>
    </row>
    <row r="4" spans="1:2">
      <c r="A4" s="1102">
        <v>4190066</v>
      </c>
      <c r="B4" s="1102" t="s">
        <v>1333</v>
      </c>
    </row>
    <row r="5" spans="1:2">
      <c r="A5" s="1102">
        <v>4190067</v>
      </c>
      <c r="B5" s="1102" t="s">
        <v>1334</v>
      </c>
    </row>
    <row r="6" spans="1:2">
      <c r="A6" s="1102">
        <v>4190068</v>
      </c>
      <c r="B6" s="1102" t="s">
        <v>1335</v>
      </c>
    </row>
    <row r="7" spans="1:2">
      <c r="A7" s="1102">
        <v>4190069</v>
      </c>
      <c r="B7" s="1102" t="s">
        <v>1336</v>
      </c>
    </row>
    <row r="8" spans="1:2">
      <c r="A8" s="1102">
        <v>4190070</v>
      </c>
      <c r="B8" s="1102" t="s">
        <v>1337</v>
      </c>
    </row>
    <row r="9" spans="1:2">
      <c r="A9" s="1102">
        <v>4190071</v>
      </c>
      <c r="B9" s="1102" t="s">
        <v>1338</v>
      </c>
    </row>
    <row r="10" spans="1:2">
      <c r="A10" s="1102">
        <v>4190072</v>
      </c>
      <c r="B10" s="1102" t="s">
        <v>1339</v>
      </c>
    </row>
    <row r="11" spans="1:2">
      <c r="A11" s="1102">
        <v>4190073</v>
      </c>
      <c r="B11" s="1102" t="s">
        <v>1340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SH_REESTR_ORG">
    <tabColor indexed="47"/>
  </sheetPr>
  <dimension ref="A1:J465"/>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1330</v>
      </c>
      <c r="B1" s="5" t="s">
        <v>1347</v>
      </c>
      <c r="C1" s="5" t="s">
        <v>1348</v>
      </c>
      <c r="D1" s="5" t="s">
        <v>1349</v>
      </c>
      <c r="E1" s="5" t="s">
        <v>1350</v>
      </c>
      <c r="F1" s="5" t="s">
        <v>1351</v>
      </c>
      <c r="G1" s="5" t="s">
        <v>1352</v>
      </c>
      <c r="H1" s="5" t="s">
        <v>1353</v>
      </c>
      <c r="I1" s="5" t="s">
        <v>1354</v>
      </c>
    </row>
    <row r="2" spans="1:10">
      <c r="A2" s="5">
        <v>1</v>
      </c>
      <c r="B2" s="5" t="s">
        <v>1355</v>
      </c>
      <c r="C2" s="5" t="s">
        <v>97</v>
      </c>
      <c r="D2" s="5" t="s">
        <v>1356</v>
      </c>
      <c r="E2" s="5" t="s">
        <v>1357</v>
      </c>
      <c r="F2" s="5" t="s">
        <v>1358</v>
      </c>
      <c r="G2" s="5" t="s">
        <v>1359</v>
      </c>
      <c r="J2" s="5" t="s">
        <v>2872</v>
      </c>
    </row>
    <row r="3" spans="1:10">
      <c r="A3" s="5">
        <v>2</v>
      </c>
      <c r="B3" s="5" t="s">
        <v>1355</v>
      </c>
      <c r="C3" s="5" t="s">
        <v>97</v>
      </c>
      <c r="D3" s="5" t="s">
        <v>1360</v>
      </c>
      <c r="E3" s="5" t="s">
        <v>1361</v>
      </c>
      <c r="F3" s="5" t="s">
        <v>1362</v>
      </c>
      <c r="G3" s="5" t="s">
        <v>1363</v>
      </c>
      <c r="J3" s="5" t="s">
        <v>2872</v>
      </c>
    </row>
    <row r="4" spans="1:10">
      <c r="A4" s="5">
        <v>3</v>
      </c>
      <c r="B4" s="5" t="s">
        <v>1355</v>
      </c>
      <c r="C4" s="5" t="s">
        <v>97</v>
      </c>
      <c r="D4" s="5" t="s">
        <v>1364</v>
      </c>
      <c r="E4" s="5" t="s">
        <v>1365</v>
      </c>
      <c r="F4" s="5" t="s">
        <v>1366</v>
      </c>
      <c r="G4" s="5" t="s">
        <v>1367</v>
      </c>
      <c r="H4" s="5" t="s">
        <v>1368</v>
      </c>
      <c r="J4" s="5" t="s">
        <v>2872</v>
      </c>
    </row>
    <row r="5" spans="1:10">
      <c r="A5" s="5">
        <v>4</v>
      </c>
      <c r="B5" s="5" t="s">
        <v>1355</v>
      </c>
      <c r="C5" s="5" t="s">
        <v>97</v>
      </c>
      <c r="D5" s="5" t="s">
        <v>1369</v>
      </c>
      <c r="E5" s="5" t="s">
        <v>1370</v>
      </c>
      <c r="F5" s="5" t="s">
        <v>1371</v>
      </c>
      <c r="G5" s="5" t="s">
        <v>1372</v>
      </c>
      <c r="J5" s="5" t="s">
        <v>2872</v>
      </c>
    </row>
    <row r="6" spans="1:10">
      <c r="A6" s="5">
        <v>5</v>
      </c>
      <c r="B6" s="5" t="s">
        <v>1355</v>
      </c>
      <c r="C6" s="5" t="s">
        <v>97</v>
      </c>
      <c r="D6" s="5" t="s">
        <v>1373</v>
      </c>
      <c r="E6" s="5" t="s">
        <v>1374</v>
      </c>
      <c r="F6" s="5" t="s">
        <v>1375</v>
      </c>
      <c r="G6" s="5" t="s">
        <v>1363</v>
      </c>
      <c r="J6" s="5" t="s">
        <v>2872</v>
      </c>
    </row>
    <row r="7" spans="1:10">
      <c r="A7" s="5">
        <v>6</v>
      </c>
      <c r="B7" s="5" t="s">
        <v>1355</v>
      </c>
      <c r="C7" s="5" t="s">
        <v>97</v>
      </c>
      <c r="D7" s="5" t="s">
        <v>1376</v>
      </c>
      <c r="E7" s="5" t="s">
        <v>1377</v>
      </c>
      <c r="F7" s="5" t="s">
        <v>1378</v>
      </c>
      <c r="G7" s="5" t="s">
        <v>1372</v>
      </c>
      <c r="J7" s="5" t="s">
        <v>2872</v>
      </c>
    </row>
    <row r="8" spans="1:10">
      <c r="A8" s="5">
        <v>7</v>
      </c>
      <c r="B8" s="5" t="s">
        <v>1355</v>
      </c>
      <c r="C8" s="5" t="s">
        <v>97</v>
      </c>
      <c r="D8" s="5" t="s">
        <v>1379</v>
      </c>
      <c r="E8" s="5" t="s">
        <v>1380</v>
      </c>
      <c r="F8" s="5" t="s">
        <v>1381</v>
      </c>
      <c r="G8" s="5" t="s">
        <v>1382</v>
      </c>
      <c r="J8" s="5" t="s">
        <v>2872</v>
      </c>
    </row>
    <row r="9" spans="1:10">
      <c r="A9" s="5">
        <v>8</v>
      </c>
      <c r="B9" s="5" t="s">
        <v>1355</v>
      </c>
      <c r="C9" s="5" t="s">
        <v>97</v>
      </c>
      <c r="D9" s="5" t="s">
        <v>1383</v>
      </c>
      <c r="E9" s="5" t="s">
        <v>1384</v>
      </c>
      <c r="F9" s="5" t="s">
        <v>1385</v>
      </c>
      <c r="G9" s="5" t="s">
        <v>1386</v>
      </c>
      <c r="J9" s="5" t="s">
        <v>2872</v>
      </c>
    </row>
    <row r="10" spans="1:10">
      <c r="A10" s="5">
        <v>9</v>
      </c>
      <c r="B10" s="5" t="s">
        <v>1355</v>
      </c>
      <c r="C10" s="5" t="s">
        <v>97</v>
      </c>
      <c r="D10" s="5" t="s">
        <v>1387</v>
      </c>
      <c r="E10" s="5" t="s">
        <v>1388</v>
      </c>
      <c r="F10" s="5" t="s">
        <v>1389</v>
      </c>
      <c r="G10" s="5" t="s">
        <v>1390</v>
      </c>
      <c r="J10" s="5" t="s">
        <v>2872</v>
      </c>
    </row>
    <row r="11" spans="1:10">
      <c r="A11" s="5">
        <v>10</v>
      </c>
      <c r="B11" s="5" t="s">
        <v>1355</v>
      </c>
      <c r="C11" s="5" t="s">
        <v>97</v>
      </c>
      <c r="D11" s="5" t="s">
        <v>1391</v>
      </c>
      <c r="E11" s="5" t="s">
        <v>1392</v>
      </c>
      <c r="F11" s="5" t="s">
        <v>1393</v>
      </c>
      <c r="G11" s="5" t="s">
        <v>1382</v>
      </c>
      <c r="J11" s="5" t="s">
        <v>2872</v>
      </c>
    </row>
    <row r="12" spans="1:10">
      <c r="A12" s="5">
        <v>11</v>
      </c>
      <c r="B12" s="5" t="s">
        <v>1355</v>
      </c>
      <c r="C12" s="5" t="s">
        <v>97</v>
      </c>
      <c r="D12" s="5" t="s">
        <v>1394</v>
      </c>
      <c r="E12" s="5" t="s">
        <v>1395</v>
      </c>
      <c r="F12" s="5" t="s">
        <v>1396</v>
      </c>
      <c r="G12" s="5" t="s">
        <v>1397</v>
      </c>
      <c r="J12" s="5" t="s">
        <v>2872</v>
      </c>
    </row>
    <row r="13" spans="1:10">
      <c r="A13" s="5">
        <v>12</v>
      </c>
      <c r="B13" s="5" t="s">
        <v>1355</v>
      </c>
      <c r="C13" s="5" t="s">
        <v>97</v>
      </c>
      <c r="D13" s="5" t="s">
        <v>1398</v>
      </c>
      <c r="E13" s="5" t="s">
        <v>1399</v>
      </c>
      <c r="F13" s="5" t="s">
        <v>1400</v>
      </c>
      <c r="G13" s="5" t="s">
        <v>1401</v>
      </c>
      <c r="J13" s="5" t="s">
        <v>2872</v>
      </c>
    </row>
    <row r="14" spans="1:10">
      <c r="A14" s="5">
        <v>13</v>
      </c>
      <c r="B14" s="5" t="s">
        <v>1355</v>
      </c>
      <c r="C14" s="5" t="s">
        <v>97</v>
      </c>
      <c r="D14" s="5" t="s">
        <v>1402</v>
      </c>
      <c r="E14" s="5" t="s">
        <v>1403</v>
      </c>
      <c r="F14" s="5" t="s">
        <v>1404</v>
      </c>
      <c r="G14" s="5" t="s">
        <v>1390</v>
      </c>
      <c r="J14" s="5" t="s">
        <v>2872</v>
      </c>
    </row>
    <row r="15" spans="1:10">
      <c r="A15" s="5">
        <v>14</v>
      </c>
      <c r="B15" s="5" t="s">
        <v>1355</v>
      </c>
      <c r="C15" s="5" t="s">
        <v>97</v>
      </c>
      <c r="D15" s="5" t="s">
        <v>1405</v>
      </c>
      <c r="E15" s="5" t="s">
        <v>1406</v>
      </c>
      <c r="F15" s="5" t="s">
        <v>1407</v>
      </c>
      <c r="G15" s="5" t="s">
        <v>1408</v>
      </c>
      <c r="J15" s="5" t="s">
        <v>2872</v>
      </c>
    </row>
    <row r="16" spans="1:10">
      <c r="A16" s="5">
        <v>15</v>
      </c>
      <c r="B16" s="5" t="s">
        <v>1355</v>
      </c>
      <c r="C16" s="5" t="s">
        <v>97</v>
      </c>
      <c r="D16" s="5" t="s">
        <v>1409</v>
      </c>
      <c r="E16" s="5" t="s">
        <v>1410</v>
      </c>
      <c r="F16" s="5" t="s">
        <v>1411</v>
      </c>
      <c r="G16" s="5" t="s">
        <v>1412</v>
      </c>
      <c r="J16" s="5" t="s">
        <v>2872</v>
      </c>
    </row>
    <row r="17" spans="1:10">
      <c r="A17" s="5">
        <v>16</v>
      </c>
      <c r="B17" s="5" t="s">
        <v>1355</v>
      </c>
      <c r="C17" s="5" t="s">
        <v>97</v>
      </c>
      <c r="D17" s="5" t="s">
        <v>1413</v>
      </c>
      <c r="E17" s="5" t="s">
        <v>1414</v>
      </c>
      <c r="F17" s="5" t="s">
        <v>1415</v>
      </c>
      <c r="G17" s="5" t="s">
        <v>1416</v>
      </c>
      <c r="J17" s="5" t="s">
        <v>2872</v>
      </c>
    </row>
    <row r="18" spans="1:10">
      <c r="A18" s="5">
        <v>17</v>
      </c>
      <c r="B18" s="5" t="s">
        <v>1355</v>
      </c>
      <c r="C18" s="5" t="s">
        <v>97</v>
      </c>
      <c r="D18" s="5" t="s">
        <v>1417</v>
      </c>
      <c r="E18" s="5" t="s">
        <v>1418</v>
      </c>
      <c r="F18" s="5" t="s">
        <v>1419</v>
      </c>
      <c r="G18" s="5" t="s">
        <v>1390</v>
      </c>
      <c r="J18" s="5" t="s">
        <v>2872</v>
      </c>
    </row>
    <row r="19" spans="1:10">
      <c r="A19" s="5">
        <v>18</v>
      </c>
      <c r="B19" s="5" t="s">
        <v>1355</v>
      </c>
      <c r="C19" s="5" t="s">
        <v>97</v>
      </c>
      <c r="D19" s="5" t="s">
        <v>1420</v>
      </c>
      <c r="E19" s="5" t="s">
        <v>1421</v>
      </c>
      <c r="F19" s="5" t="s">
        <v>1422</v>
      </c>
      <c r="G19" s="5" t="s">
        <v>1423</v>
      </c>
      <c r="J19" s="5" t="s">
        <v>2872</v>
      </c>
    </row>
    <row r="20" spans="1:10">
      <c r="A20" s="5">
        <v>19</v>
      </c>
      <c r="B20" s="5" t="s">
        <v>1355</v>
      </c>
      <c r="C20" s="5" t="s">
        <v>97</v>
      </c>
      <c r="D20" s="5" t="s">
        <v>1424</v>
      </c>
      <c r="E20" s="5" t="s">
        <v>1425</v>
      </c>
      <c r="F20" s="5" t="s">
        <v>1426</v>
      </c>
      <c r="G20" s="5" t="s">
        <v>1427</v>
      </c>
      <c r="J20" s="5" t="s">
        <v>2872</v>
      </c>
    </row>
    <row r="21" spans="1:10">
      <c r="A21" s="5">
        <v>20</v>
      </c>
      <c r="B21" s="5" t="s">
        <v>1355</v>
      </c>
      <c r="C21" s="5" t="s">
        <v>97</v>
      </c>
      <c r="D21" s="5" t="s">
        <v>1428</v>
      </c>
      <c r="E21" s="5" t="s">
        <v>1429</v>
      </c>
      <c r="F21" s="5" t="s">
        <v>1430</v>
      </c>
      <c r="G21" s="5" t="s">
        <v>1423</v>
      </c>
      <c r="J21" s="5" t="s">
        <v>2872</v>
      </c>
    </row>
    <row r="22" spans="1:10">
      <c r="A22" s="5">
        <v>21</v>
      </c>
      <c r="B22" s="5" t="s">
        <v>1355</v>
      </c>
      <c r="C22" s="5" t="s">
        <v>97</v>
      </c>
      <c r="D22" s="5" t="s">
        <v>1431</v>
      </c>
      <c r="E22" s="5" t="s">
        <v>1432</v>
      </c>
      <c r="F22" s="5" t="s">
        <v>1433</v>
      </c>
      <c r="G22" s="5" t="s">
        <v>1386</v>
      </c>
      <c r="J22" s="5" t="s">
        <v>2872</v>
      </c>
    </row>
    <row r="23" spans="1:10">
      <c r="A23" s="5">
        <v>22</v>
      </c>
      <c r="B23" s="5" t="s">
        <v>1355</v>
      </c>
      <c r="C23" s="5" t="s">
        <v>97</v>
      </c>
      <c r="D23" s="5" t="s">
        <v>1434</v>
      </c>
      <c r="E23" s="5" t="s">
        <v>1435</v>
      </c>
      <c r="F23" s="5" t="s">
        <v>1436</v>
      </c>
      <c r="G23" s="5" t="s">
        <v>1437</v>
      </c>
      <c r="J23" s="5" t="s">
        <v>2872</v>
      </c>
    </row>
    <row r="24" spans="1:10">
      <c r="A24" s="5">
        <v>23</v>
      </c>
      <c r="B24" s="5" t="s">
        <v>1355</v>
      </c>
      <c r="C24" s="5" t="s">
        <v>97</v>
      </c>
      <c r="D24" s="5" t="s">
        <v>1438</v>
      </c>
      <c r="E24" s="5" t="s">
        <v>1439</v>
      </c>
      <c r="F24" s="5" t="s">
        <v>1440</v>
      </c>
      <c r="G24" s="5" t="s">
        <v>1363</v>
      </c>
      <c r="H24" s="5" t="s">
        <v>1441</v>
      </c>
      <c r="J24" s="5" t="s">
        <v>2872</v>
      </c>
    </row>
    <row r="25" spans="1:10">
      <c r="A25" s="5">
        <v>24</v>
      </c>
      <c r="B25" s="5" t="s">
        <v>1355</v>
      </c>
      <c r="C25" s="5" t="s">
        <v>97</v>
      </c>
      <c r="D25" s="5" t="s">
        <v>1442</v>
      </c>
      <c r="E25" s="5" t="s">
        <v>1443</v>
      </c>
      <c r="F25" s="5" t="s">
        <v>1444</v>
      </c>
      <c r="G25" s="5" t="s">
        <v>1423</v>
      </c>
      <c r="J25" s="5" t="s">
        <v>2872</v>
      </c>
    </row>
    <row r="26" spans="1:10">
      <c r="A26" s="5">
        <v>25</v>
      </c>
      <c r="B26" s="5" t="s">
        <v>1355</v>
      </c>
      <c r="C26" s="5" t="s">
        <v>97</v>
      </c>
      <c r="D26" s="5" t="s">
        <v>1445</v>
      </c>
      <c r="E26" s="5" t="s">
        <v>1446</v>
      </c>
      <c r="F26" s="5" t="s">
        <v>1447</v>
      </c>
      <c r="G26" s="5" t="s">
        <v>1372</v>
      </c>
      <c r="J26" s="5" t="s">
        <v>2872</v>
      </c>
    </row>
    <row r="27" spans="1:10">
      <c r="A27" s="5">
        <v>26</v>
      </c>
      <c r="B27" s="5" t="s">
        <v>1355</v>
      </c>
      <c r="C27" s="5" t="s">
        <v>97</v>
      </c>
      <c r="D27" s="5" t="s">
        <v>1448</v>
      </c>
      <c r="E27" s="5" t="s">
        <v>1449</v>
      </c>
      <c r="F27" s="5" t="s">
        <v>1450</v>
      </c>
      <c r="G27" s="5" t="s">
        <v>1386</v>
      </c>
      <c r="J27" s="5" t="s">
        <v>2872</v>
      </c>
    </row>
    <row r="28" spans="1:10">
      <c r="A28" s="5">
        <v>27</v>
      </c>
      <c r="B28" s="5" t="s">
        <v>1355</v>
      </c>
      <c r="C28" s="5" t="s">
        <v>97</v>
      </c>
      <c r="D28" s="5" t="s">
        <v>1451</v>
      </c>
      <c r="E28" s="5" t="s">
        <v>1452</v>
      </c>
      <c r="F28" s="5" t="s">
        <v>1453</v>
      </c>
      <c r="G28" s="5" t="s">
        <v>1454</v>
      </c>
      <c r="H28" s="5" t="s">
        <v>1455</v>
      </c>
      <c r="J28" s="5" t="s">
        <v>2872</v>
      </c>
    </row>
    <row r="29" spans="1:10">
      <c r="A29" s="5">
        <v>28</v>
      </c>
      <c r="B29" s="5" t="s">
        <v>1355</v>
      </c>
      <c r="C29" s="5" t="s">
        <v>97</v>
      </c>
      <c r="D29" s="5" t="s">
        <v>1456</v>
      </c>
      <c r="E29" s="5" t="s">
        <v>1457</v>
      </c>
      <c r="F29" s="5" t="s">
        <v>1458</v>
      </c>
      <c r="G29" s="5" t="s">
        <v>1454</v>
      </c>
      <c r="J29" s="5" t="s">
        <v>2872</v>
      </c>
    </row>
    <row r="30" spans="1:10">
      <c r="A30" s="5">
        <v>29</v>
      </c>
      <c r="B30" s="5" t="s">
        <v>1355</v>
      </c>
      <c r="C30" s="5" t="s">
        <v>97</v>
      </c>
      <c r="D30" s="5" t="s">
        <v>1459</v>
      </c>
      <c r="E30" s="5" t="s">
        <v>1460</v>
      </c>
      <c r="F30" s="5" t="s">
        <v>1461</v>
      </c>
      <c r="G30" s="5" t="s">
        <v>1397</v>
      </c>
      <c r="J30" s="5" t="s">
        <v>2872</v>
      </c>
    </row>
    <row r="31" spans="1:10">
      <c r="A31" s="5">
        <v>30</v>
      </c>
      <c r="B31" s="5" t="s">
        <v>1355</v>
      </c>
      <c r="C31" s="5" t="s">
        <v>97</v>
      </c>
      <c r="D31" s="5" t="s">
        <v>1462</v>
      </c>
      <c r="E31" s="5" t="s">
        <v>1463</v>
      </c>
      <c r="F31" s="5" t="s">
        <v>1464</v>
      </c>
      <c r="G31" s="5" t="s">
        <v>1363</v>
      </c>
      <c r="J31" s="5" t="s">
        <v>2872</v>
      </c>
    </row>
    <row r="32" spans="1:10">
      <c r="A32" s="5">
        <v>31</v>
      </c>
      <c r="B32" s="5" t="s">
        <v>1355</v>
      </c>
      <c r="C32" s="5" t="s">
        <v>97</v>
      </c>
      <c r="D32" s="5" t="s">
        <v>1465</v>
      </c>
      <c r="E32" s="5" t="s">
        <v>1466</v>
      </c>
      <c r="F32" s="5" t="s">
        <v>1467</v>
      </c>
      <c r="G32" s="5" t="s">
        <v>1468</v>
      </c>
      <c r="J32" s="5" t="s">
        <v>2872</v>
      </c>
    </row>
    <row r="33" spans="1:10">
      <c r="A33" s="5">
        <v>32</v>
      </c>
      <c r="B33" s="5" t="s">
        <v>1355</v>
      </c>
      <c r="C33" s="5" t="s">
        <v>97</v>
      </c>
      <c r="D33" s="5" t="s">
        <v>1469</v>
      </c>
      <c r="E33" s="5" t="s">
        <v>1470</v>
      </c>
      <c r="F33" s="5" t="s">
        <v>1471</v>
      </c>
      <c r="G33" s="5" t="s">
        <v>1427</v>
      </c>
      <c r="J33" s="5" t="s">
        <v>2872</v>
      </c>
    </row>
    <row r="34" spans="1:10">
      <c r="A34" s="5">
        <v>33</v>
      </c>
      <c r="B34" s="5" t="s">
        <v>1355</v>
      </c>
      <c r="C34" s="5" t="s">
        <v>97</v>
      </c>
      <c r="D34" s="5" t="s">
        <v>1472</v>
      </c>
      <c r="E34" s="5" t="s">
        <v>1473</v>
      </c>
      <c r="F34" s="5" t="s">
        <v>1474</v>
      </c>
      <c r="G34" s="5" t="s">
        <v>1363</v>
      </c>
      <c r="J34" s="5" t="s">
        <v>2872</v>
      </c>
    </row>
    <row r="35" spans="1:10">
      <c r="A35" s="5">
        <v>34</v>
      </c>
      <c r="B35" s="5" t="s">
        <v>1355</v>
      </c>
      <c r="C35" s="5" t="s">
        <v>97</v>
      </c>
      <c r="D35" s="5" t="s">
        <v>1475</v>
      </c>
      <c r="E35" s="5" t="s">
        <v>1476</v>
      </c>
      <c r="F35" s="5" t="s">
        <v>1477</v>
      </c>
      <c r="G35" s="5" t="s">
        <v>1478</v>
      </c>
      <c r="J35" s="5" t="s">
        <v>2872</v>
      </c>
    </row>
    <row r="36" spans="1:10">
      <c r="A36" s="5">
        <v>35</v>
      </c>
      <c r="B36" s="5" t="s">
        <v>1355</v>
      </c>
      <c r="C36" s="5" t="s">
        <v>97</v>
      </c>
      <c r="D36" s="5" t="s">
        <v>1479</v>
      </c>
      <c r="E36" s="5" t="s">
        <v>1480</v>
      </c>
      <c r="F36" s="5" t="s">
        <v>1481</v>
      </c>
      <c r="G36" s="5" t="s">
        <v>1482</v>
      </c>
      <c r="J36" s="5" t="s">
        <v>2872</v>
      </c>
    </row>
    <row r="37" spans="1:10">
      <c r="A37" s="5">
        <v>36</v>
      </c>
      <c r="B37" s="5" t="s">
        <v>1355</v>
      </c>
      <c r="C37" s="5" t="s">
        <v>97</v>
      </c>
      <c r="D37" s="5" t="s">
        <v>1483</v>
      </c>
      <c r="E37" s="5" t="s">
        <v>1484</v>
      </c>
      <c r="F37" s="5" t="s">
        <v>1485</v>
      </c>
      <c r="G37" s="5" t="s">
        <v>1363</v>
      </c>
      <c r="J37" s="5" t="s">
        <v>2872</v>
      </c>
    </row>
    <row r="38" spans="1:10">
      <c r="A38" s="5">
        <v>37</v>
      </c>
      <c r="B38" s="5" t="s">
        <v>1355</v>
      </c>
      <c r="C38" s="5" t="s">
        <v>97</v>
      </c>
      <c r="D38" s="5" t="s">
        <v>1486</v>
      </c>
      <c r="E38" s="5" t="s">
        <v>1487</v>
      </c>
      <c r="F38" s="5" t="s">
        <v>1488</v>
      </c>
      <c r="G38" s="5" t="s">
        <v>1397</v>
      </c>
      <c r="J38" s="5" t="s">
        <v>2872</v>
      </c>
    </row>
    <row r="39" spans="1:10">
      <c r="A39" s="5">
        <v>38</v>
      </c>
      <c r="B39" s="5" t="s">
        <v>1355</v>
      </c>
      <c r="C39" s="5" t="s">
        <v>97</v>
      </c>
      <c r="D39" s="5" t="s">
        <v>1489</v>
      </c>
      <c r="E39" s="5" t="s">
        <v>1490</v>
      </c>
      <c r="F39" s="5" t="s">
        <v>1491</v>
      </c>
      <c r="G39" s="5" t="s">
        <v>1478</v>
      </c>
      <c r="J39" s="5" t="s">
        <v>2872</v>
      </c>
    </row>
    <row r="40" spans="1:10">
      <c r="A40" s="5">
        <v>39</v>
      </c>
      <c r="B40" s="5" t="s">
        <v>1355</v>
      </c>
      <c r="C40" s="5" t="s">
        <v>97</v>
      </c>
      <c r="D40" s="5" t="s">
        <v>1492</v>
      </c>
      <c r="E40" s="5" t="s">
        <v>1493</v>
      </c>
      <c r="F40" s="5" t="s">
        <v>1494</v>
      </c>
      <c r="G40" s="5" t="s">
        <v>1495</v>
      </c>
      <c r="H40" s="5" t="s">
        <v>1496</v>
      </c>
      <c r="J40" s="5" t="s">
        <v>2872</v>
      </c>
    </row>
    <row r="41" spans="1:10">
      <c r="A41" s="5">
        <v>40</v>
      </c>
      <c r="B41" s="5" t="s">
        <v>1355</v>
      </c>
      <c r="C41" s="5" t="s">
        <v>97</v>
      </c>
      <c r="D41" s="5" t="s">
        <v>1497</v>
      </c>
      <c r="E41" s="5" t="s">
        <v>1498</v>
      </c>
      <c r="F41" s="5" t="s">
        <v>1499</v>
      </c>
      <c r="G41" s="5" t="s">
        <v>1382</v>
      </c>
      <c r="J41" s="5" t="s">
        <v>2872</v>
      </c>
    </row>
    <row r="42" spans="1:10">
      <c r="A42" s="5">
        <v>41</v>
      </c>
      <c r="B42" s="5" t="s">
        <v>1355</v>
      </c>
      <c r="C42" s="5" t="s">
        <v>97</v>
      </c>
      <c r="D42" s="5" t="s">
        <v>1500</v>
      </c>
      <c r="E42" s="5" t="s">
        <v>1501</v>
      </c>
      <c r="F42" s="5" t="s">
        <v>1499</v>
      </c>
      <c r="G42" s="5" t="s">
        <v>1502</v>
      </c>
      <c r="J42" s="5" t="s">
        <v>2872</v>
      </c>
    </row>
    <row r="43" spans="1:10">
      <c r="A43" s="5">
        <v>42</v>
      </c>
      <c r="B43" s="5" t="s">
        <v>1355</v>
      </c>
      <c r="C43" s="5" t="s">
        <v>97</v>
      </c>
      <c r="D43" s="5" t="s">
        <v>1503</v>
      </c>
      <c r="E43" s="5" t="s">
        <v>1504</v>
      </c>
      <c r="F43" s="5" t="s">
        <v>1499</v>
      </c>
      <c r="G43" s="5" t="s">
        <v>1505</v>
      </c>
      <c r="J43" s="5" t="s">
        <v>2872</v>
      </c>
    </row>
    <row r="44" spans="1:10">
      <c r="A44" s="5">
        <v>43</v>
      </c>
      <c r="B44" s="5" t="s">
        <v>1355</v>
      </c>
      <c r="C44" s="5" t="s">
        <v>97</v>
      </c>
      <c r="D44" s="5" t="s">
        <v>1506</v>
      </c>
      <c r="E44" s="5" t="s">
        <v>1507</v>
      </c>
      <c r="F44" s="5" t="s">
        <v>1499</v>
      </c>
      <c r="G44" s="5" t="s">
        <v>1508</v>
      </c>
      <c r="J44" s="5" t="s">
        <v>2872</v>
      </c>
    </row>
    <row r="45" spans="1:10">
      <c r="A45" s="5">
        <v>44</v>
      </c>
      <c r="B45" s="5" t="s">
        <v>1355</v>
      </c>
      <c r="C45" s="5" t="s">
        <v>97</v>
      </c>
      <c r="D45" s="5" t="s">
        <v>1509</v>
      </c>
      <c r="E45" s="5" t="s">
        <v>1510</v>
      </c>
      <c r="F45" s="5" t="s">
        <v>1499</v>
      </c>
      <c r="G45" s="5" t="s">
        <v>1511</v>
      </c>
      <c r="J45" s="5" t="s">
        <v>2872</v>
      </c>
    </row>
    <row r="46" spans="1:10">
      <c r="A46" s="5">
        <v>45</v>
      </c>
      <c r="B46" s="5" t="s">
        <v>1355</v>
      </c>
      <c r="C46" s="5" t="s">
        <v>97</v>
      </c>
      <c r="D46" s="5" t="s">
        <v>1512</v>
      </c>
      <c r="E46" s="5" t="s">
        <v>1513</v>
      </c>
      <c r="F46" s="5" t="s">
        <v>1499</v>
      </c>
      <c r="G46" s="5" t="s">
        <v>1514</v>
      </c>
      <c r="J46" s="5" t="s">
        <v>2872</v>
      </c>
    </row>
    <row r="47" spans="1:10">
      <c r="A47" s="5">
        <v>46</v>
      </c>
      <c r="B47" s="5" t="s">
        <v>1355</v>
      </c>
      <c r="C47" s="5" t="s">
        <v>97</v>
      </c>
      <c r="D47" s="5" t="s">
        <v>1515</v>
      </c>
      <c r="E47" s="5" t="s">
        <v>1516</v>
      </c>
      <c r="F47" s="5" t="s">
        <v>1517</v>
      </c>
      <c r="G47" s="5" t="s">
        <v>1518</v>
      </c>
      <c r="J47" s="5" t="s">
        <v>2872</v>
      </c>
    </row>
    <row r="48" spans="1:10">
      <c r="A48" s="5">
        <v>47</v>
      </c>
      <c r="B48" s="5" t="s">
        <v>1355</v>
      </c>
      <c r="C48" s="5" t="s">
        <v>97</v>
      </c>
      <c r="D48" s="5" t="s">
        <v>1519</v>
      </c>
      <c r="E48" s="5" t="s">
        <v>1520</v>
      </c>
      <c r="F48" s="5" t="s">
        <v>1521</v>
      </c>
      <c r="G48" s="5" t="s">
        <v>1382</v>
      </c>
      <c r="J48" s="5" t="s">
        <v>2872</v>
      </c>
    </row>
    <row r="49" spans="1:10">
      <c r="A49" s="5">
        <v>48</v>
      </c>
      <c r="B49" s="5" t="s">
        <v>1355</v>
      </c>
      <c r="C49" s="5" t="s">
        <v>97</v>
      </c>
      <c r="D49" s="5" t="s">
        <v>1522</v>
      </c>
      <c r="E49" s="5" t="s">
        <v>1523</v>
      </c>
      <c r="F49" s="5" t="s">
        <v>1524</v>
      </c>
      <c r="G49" s="5" t="s">
        <v>1363</v>
      </c>
      <c r="J49" s="5" t="s">
        <v>2872</v>
      </c>
    </row>
    <row r="50" spans="1:10">
      <c r="A50" s="5">
        <v>49</v>
      </c>
      <c r="B50" s="5" t="s">
        <v>1355</v>
      </c>
      <c r="C50" s="5" t="s">
        <v>97</v>
      </c>
      <c r="D50" s="5" t="s">
        <v>1525</v>
      </c>
      <c r="E50" s="5" t="s">
        <v>1526</v>
      </c>
      <c r="F50" s="5" t="s">
        <v>1527</v>
      </c>
      <c r="G50" s="5" t="s">
        <v>1367</v>
      </c>
      <c r="J50" s="5" t="s">
        <v>2872</v>
      </c>
    </row>
    <row r="51" spans="1:10">
      <c r="A51" s="5">
        <v>50</v>
      </c>
      <c r="B51" s="5" t="s">
        <v>1355</v>
      </c>
      <c r="C51" s="5" t="s">
        <v>97</v>
      </c>
      <c r="D51" s="5" t="s">
        <v>1528</v>
      </c>
      <c r="E51" s="5" t="s">
        <v>1529</v>
      </c>
      <c r="F51" s="5" t="s">
        <v>1530</v>
      </c>
      <c r="G51" s="5" t="s">
        <v>1531</v>
      </c>
      <c r="J51" s="5" t="s">
        <v>2872</v>
      </c>
    </row>
    <row r="52" spans="1:10">
      <c r="A52" s="5">
        <v>51</v>
      </c>
      <c r="B52" s="5" t="s">
        <v>1355</v>
      </c>
      <c r="C52" s="5" t="s">
        <v>97</v>
      </c>
      <c r="D52" s="5" t="s">
        <v>1532</v>
      </c>
      <c r="E52" s="5" t="s">
        <v>1533</v>
      </c>
      <c r="F52" s="5" t="s">
        <v>1534</v>
      </c>
      <c r="G52" s="5" t="s">
        <v>1535</v>
      </c>
      <c r="J52" s="5" t="s">
        <v>2872</v>
      </c>
    </row>
    <row r="53" spans="1:10">
      <c r="A53" s="5">
        <v>52</v>
      </c>
      <c r="B53" s="5" t="s">
        <v>1355</v>
      </c>
      <c r="C53" s="5" t="s">
        <v>97</v>
      </c>
      <c r="D53" s="5" t="s">
        <v>1536</v>
      </c>
      <c r="E53" s="5" t="s">
        <v>1537</v>
      </c>
      <c r="F53" s="5" t="s">
        <v>1538</v>
      </c>
      <c r="G53" s="5" t="s">
        <v>1539</v>
      </c>
      <c r="J53" s="5" t="s">
        <v>2872</v>
      </c>
    </row>
    <row r="54" spans="1:10">
      <c r="A54" s="5">
        <v>53</v>
      </c>
      <c r="B54" s="5" t="s">
        <v>1355</v>
      </c>
      <c r="C54" s="5" t="s">
        <v>97</v>
      </c>
      <c r="D54" s="5" t="s">
        <v>1540</v>
      </c>
      <c r="E54" s="5" t="s">
        <v>1541</v>
      </c>
      <c r="F54" s="5" t="s">
        <v>1542</v>
      </c>
      <c r="G54" s="5" t="s">
        <v>1367</v>
      </c>
      <c r="J54" s="5" t="s">
        <v>2872</v>
      </c>
    </row>
    <row r="55" spans="1:10">
      <c r="A55" s="5">
        <v>54</v>
      </c>
      <c r="B55" s="5" t="s">
        <v>1355</v>
      </c>
      <c r="C55" s="5" t="s">
        <v>97</v>
      </c>
      <c r="D55" s="5" t="s">
        <v>1543</v>
      </c>
      <c r="E55" s="5" t="s">
        <v>1544</v>
      </c>
      <c r="F55" s="5" t="s">
        <v>1545</v>
      </c>
      <c r="G55" s="5" t="s">
        <v>1539</v>
      </c>
      <c r="J55" s="5" t="s">
        <v>2872</v>
      </c>
    </row>
    <row r="56" spans="1:10">
      <c r="A56" s="5">
        <v>55</v>
      </c>
      <c r="B56" s="5" t="s">
        <v>1355</v>
      </c>
      <c r="C56" s="5" t="s">
        <v>97</v>
      </c>
      <c r="D56" s="5" t="s">
        <v>1546</v>
      </c>
      <c r="E56" s="5" t="s">
        <v>1547</v>
      </c>
      <c r="F56" s="5" t="s">
        <v>1548</v>
      </c>
      <c r="G56" s="5" t="s">
        <v>1549</v>
      </c>
      <c r="J56" s="5" t="s">
        <v>2872</v>
      </c>
    </row>
    <row r="57" spans="1:10">
      <c r="A57" s="5">
        <v>56</v>
      </c>
      <c r="B57" s="5" t="s">
        <v>1355</v>
      </c>
      <c r="C57" s="5" t="s">
        <v>97</v>
      </c>
      <c r="D57" s="5" t="s">
        <v>1550</v>
      </c>
      <c r="E57" s="5" t="s">
        <v>1551</v>
      </c>
      <c r="F57" s="5" t="s">
        <v>1552</v>
      </c>
      <c r="G57" s="5" t="s">
        <v>1437</v>
      </c>
      <c r="H57" s="5" t="s">
        <v>1553</v>
      </c>
      <c r="J57" s="5" t="s">
        <v>2872</v>
      </c>
    </row>
    <row r="58" spans="1:10">
      <c r="A58" s="5">
        <v>57</v>
      </c>
      <c r="B58" s="5" t="s">
        <v>1355</v>
      </c>
      <c r="C58" s="5" t="s">
        <v>97</v>
      </c>
      <c r="D58" s="5" t="s">
        <v>1554</v>
      </c>
      <c r="E58" s="5" t="s">
        <v>1555</v>
      </c>
      <c r="F58" s="5" t="s">
        <v>1556</v>
      </c>
      <c r="G58" s="5" t="s">
        <v>1363</v>
      </c>
      <c r="J58" s="5" t="s">
        <v>2872</v>
      </c>
    </row>
    <row r="59" spans="1:10">
      <c r="A59" s="5">
        <v>58</v>
      </c>
      <c r="B59" s="5" t="s">
        <v>1355</v>
      </c>
      <c r="C59" s="5" t="s">
        <v>97</v>
      </c>
      <c r="D59" s="5" t="s">
        <v>1557</v>
      </c>
      <c r="E59" s="5" t="s">
        <v>1558</v>
      </c>
      <c r="F59" s="5" t="s">
        <v>1559</v>
      </c>
      <c r="G59" s="5" t="s">
        <v>1560</v>
      </c>
      <c r="H59" s="5" t="s">
        <v>1561</v>
      </c>
      <c r="J59" s="5" t="s">
        <v>2872</v>
      </c>
    </row>
    <row r="60" spans="1:10">
      <c r="A60" s="5">
        <v>59</v>
      </c>
      <c r="B60" s="5" t="s">
        <v>1355</v>
      </c>
      <c r="C60" s="5" t="s">
        <v>97</v>
      </c>
      <c r="D60" s="5" t="s">
        <v>1562</v>
      </c>
      <c r="E60" s="5" t="s">
        <v>1563</v>
      </c>
      <c r="F60" s="5" t="s">
        <v>1564</v>
      </c>
      <c r="G60" s="5" t="s">
        <v>1397</v>
      </c>
      <c r="H60" s="5" t="s">
        <v>1565</v>
      </c>
      <c r="J60" s="5" t="s">
        <v>2872</v>
      </c>
    </row>
    <row r="61" spans="1:10">
      <c r="A61" s="5">
        <v>60</v>
      </c>
      <c r="B61" s="5" t="s">
        <v>1355</v>
      </c>
      <c r="C61" s="5" t="s">
        <v>97</v>
      </c>
      <c r="D61" s="5" t="s">
        <v>1566</v>
      </c>
      <c r="E61" s="5" t="s">
        <v>1567</v>
      </c>
      <c r="F61" s="5" t="s">
        <v>1568</v>
      </c>
      <c r="G61" s="5" t="s">
        <v>1569</v>
      </c>
      <c r="J61" s="5" t="s">
        <v>2872</v>
      </c>
    </row>
    <row r="62" spans="1:10">
      <c r="A62" s="5">
        <v>61</v>
      </c>
      <c r="B62" s="5" t="s">
        <v>1355</v>
      </c>
      <c r="C62" s="5" t="s">
        <v>97</v>
      </c>
      <c r="D62" s="5" t="s">
        <v>1570</v>
      </c>
      <c r="E62" s="5" t="s">
        <v>1571</v>
      </c>
      <c r="F62" s="5" t="s">
        <v>1572</v>
      </c>
      <c r="G62" s="5" t="s">
        <v>1549</v>
      </c>
      <c r="J62" s="5" t="s">
        <v>2872</v>
      </c>
    </row>
    <row r="63" spans="1:10">
      <c r="A63" s="5">
        <v>62</v>
      </c>
      <c r="B63" s="5" t="s">
        <v>1355</v>
      </c>
      <c r="C63" s="5" t="s">
        <v>97</v>
      </c>
      <c r="D63" s="5" t="s">
        <v>1573</v>
      </c>
      <c r="E63" s="5" t="s">
        <v>1574</v>
      </c>
      <c r="F63" s="5" t="s">
        <v>1575</v>
      </c>
      <c r="G63" s="5" t="s">
        <v>1576</v>
      </c>
      <c r="H63" s="5" t="s">
        <v>1577</v>
      </c>
      <c r="J63" s="5" t="s">
        <v>2872</v>
      </c>
    </row>
    <row r="64" spans="1:10">
      <c r="A64" s="5">
        <v>63</v>
      </c>
      <c r="B64" s="5" t="s">
        <v>1355</v>
      </c>
      <c r="C64" s="5" t="s">
        <v>97</v>
      </c>
      <c r="D64" s="5" t="s">
        <v>1578</v>
      </c>
      <c r="E64" s="5" t="s">
        <v>1579</v>
      </c>
      <c r="F64" s="5" t="s">
        <v>1580</v>
      </c>
      <c r="G64" s="5" t="s">
        <v>1576</v>
      </c>
      <c r="J64" s="5" t="s">
        <v>2872</v>
      </c>
    </row>
    <row r="65" spans="1:10">
      <c r="A65" s="5">
        <v>64</v>
      </c>
      <c r="B65" s="5" t="s">
        <v>1355</v>
      </c>
      <c r="C65" s="5" t="s">
        <v>97</v>
      </c>
      <c r="D65" s="5" t="s">
        <v>1581</v>
      </c>
      <c r="E65" s="5" t="s">
        <v>1582</v>
      </c>
      <c r="F65" s="5" t="s">
        <v>1499</v>
      </c>
      <c r="G65" s="5" t="s">
        <v>1583</v>
      </c>
      <c r="J65" s="5" t="s">
        <v>2872</v>
      </c>
    </row>
    <row r="66" spans="1:10">
      <c r="A66" s="5">
        <v>65</v>
      </c>
      <c r="B66" s="5" t="s">
        <v>1355</v>
      </c>
      <c r="C66" s="5" t="s">
        <v>97</v>
      </c>
      <c r="D66" s="5" t="s">
        <v>1584</v>
      </c>
      <c r="E66" s="5" t="s">
        <v>1585</v>
      </c>
      <c r="F66" s="5" t="s">
        <v>1586</v>
      </c>
      <c r="G66" s="5" t="s">
        <v>1587</v>
      </c>
      <c r="J66" s="5" t="s">
        <v>2872</v>
      </c>
    </row>
    <row r="67" spans="1:10">
      <c r="A67" s="5">
        <v>66</v>
      </c>
      <c r="B67" s="5" t="s">
        <v>1355</v>
      </c>
      <c r="C67" s="5" t="s">
        <v>97</v>
      </c>
      <c r="D67" s="5" t="s">
        <v>1588</v>
      </c>
      <c r="E67" s="5" t="s">
        <v>1589</v>
      </c>
      <c r="F67" s="5" t="s">
        <v>1590</v>
      </c>
      <c r="G67" s="5" t="s">
        <v>1591</v>
      </c>
      <c r="H67" s="5" t="s">
        <v>1592</v>
      </c>
      <c r="J67" s="5" t="s">
        <v>2872</v>
      </c>
    </row>
    <row r="68" spans="1:10">
      <c r="A68" s="5">
        <v>67</v>
      </c>
      <c r="B68" s="5" t="s">
        <v>1355</v>
      </c>
      <c r="C68" s="5" t="s">
        <v>97</v>
      </c>
      <c r="D68" s="5" t="s">
        <v>1593</v>
      </c>
      <c r="E68" s="5" t="s">
        <v>1594</v>
      </c>
      <c r="F68" s="5" t="s">
        <v>1595</v>
      </c>
      <c r="G68" s="5" t="s">
        <v>1596</v>
      </c>
      <c r="J68" s="5" t="s">
        <v>2872</v>
      </c>
    </row>
    <row r="69" spans="1:10">
      <c r="A69" s="5">
        <v>68</v>
      </c>
      <c r="B69" s="5" t="s">
        <v>1355</v>
      </c>
      <c r="C69" s="5" t="s">
        <v>97</v>
      </c>
      <c r="D69" s="5" t="s">
        <v>1597</v>
      </c>
      <c r="E69" s="5" t="s">
        <v>1598</v>
      </c>
      <c r="F69" s="5" t="s">
        <v>1599</v>
      </c>
      <c r="G69" s="5" t="s">
        <v>1600</v>
      </c>
      <c r="J69" s="5" t="s">
        <v>2872</v>
      </c>
    </row>
    <row r="70" spans="1:10">
      <c r="A70" s="5">
        <v>69</v>
      </c>
      <c r="B70" s="5" t="s">
        <v>1355</v>
      </c>
      <c r="C70" s="5" t="s">
        <v>97</v>
      </c>
      <c r="D70" s="5" t="s">
        <v>1601</v>
      </c>
      <c r="E70" s="5" t="s">
        <v>1602</v>
      </c>
      <c r="F70" s="5" t="s">
        <v>1603</v>
      </c>
      <c r="G70" s="5" t="s">
        <v>1454</v>
      </c>
      <c r="J70" s="5" t="s">
        <v>2872</v>
      </c>
    </row>
    <row r="71" spans="1:10">
      <c r="A71" s="5">
        <v>70</v>
      </c>
      <c r="B71" s="5" t="s">
        <v>1355</v>
      </c>
      <c r="C71" s="5" t="s">
        <v>97</v>
      </c>
      <c r="D71" s="5" t="s">
        <v>1604</v>
      </c>
      <c r="E71" s="5" t="s">
        <v>1605</v>
      </c>
      <c r="F71" s="5" t="s">
        <v>1606</v>
      </c>
      <c r="G71" s="5" t="s">
        <v>1607</v>
      </c>
      <c r="J71" s="5" t="s">
        <v>2872</v>
      </c>
    </row>
    <row r="72" spans="1:10">
      <c r="A72" s="5">
        <v>71</v>
      </c>
      <c r="B72" s="5" t="s">
        <v>1355</v>
      </c>
      <c r="C72" s="5" t="s">
        <v>97</v>
      </c>
      <c r="D72" s="5" t="s">
        <v>1608</v>
      </c>
      <c r="E72" s="5" t="s">
        <v>1609</v>
      </c>
      <c r="F72" s="5" t="s">
        <v>1610</v>
      </c>
      <c r="G72" s="5" t="s">
        <v>1611</v>
      </c>
      <c r="J72" s="5" t="s">
        <v>2872</v>
      </c>
    </row>
    <row r="73" spans="1:10">
      <c r="A73" s="5">
        <v>72</v>
      </c>
      <c r="B73" s="5" t="s">
        <v>1355</v>
      </c>
      <c r="C73" s="5" t="s">
        <v>97</v>
      </c>
      <c r="D73" s="5" t="s">
        <v>1612</v>
      </c>
      <c r="E73" s="5" t="s">
        <v>1613</v>
      </c>
      <c r="F73" s="5" t="s">
        <v>1614</v>
      </c>
      <c r="G73" s="5" t="s">
        <v>1615</v>
      </c>
      <c r="J73" s="5" t="s">
        <v>2872</v>
      </c>
    </row>
    <row r="74" spans="1:10">
      <c r="A74" s="5">
        <v>73</v>
      </c>
      <c r="B74" s="5" t="s">
        <v>1355</v>
      </c>
      <c r="C74" s="5" t="s">
        <v>97</v>
      </c>
      <c r="D74" s="5" t="s">
        <v>1616</v>
      </c>
      <c r="E74" s="5" t="s">
        <v>1617</v>
      </c>
      <c r="F74" s="5" t="s">
        <v>1618</v>
      </c>
      <c r="G74" s="5" t="s">
        <v>1619</v>
      </c>
      <c r="J74" s="5" t="s">
        <v>2872</v>
      </c>
    </row>
    <row r="75" spans="1:10">
      <c r="A75" s="5">
        <v>74</v>
      </c>
      <c r="B75" s="5" t="s">
        <v>1355</v>
      </c>
      <c r="C75" s="5" t="s">
        <v>97</v>
      </c>
      <c r="D75" s="5" t="s">
        <v>1620</v>
      </c>
      <c r="E75" s="5" t="s">
        <v>1621</v>
      </c>
      <c r="F75" s="5" t="s">
        <v>1622</v>
      </c>
      <c r="G75" s="5" t="s">
        <v>1623</v>
      </c>
      <c r="J75" s="5" t="s">
        <v>2872</v>
      </c>
    </row>
    <row r="76" spans="1:10">
      <c r="A76" s="5">
        <v>75</v>
      </c>
      <c r="B76" s="5" t="s">
        <v>1355</v>
      </c>
      <c r="C76" s="5" t="s">
        <v>97</v>
      </c>
      <c r="D76" s="5" t="s">
        <v>1624</v>
      </c>
      <c r="E76" s="5" t="s">
        <v>1625</v>
      </c>
      <c r="F76" s="5" t="s">
        <v>1626</v>
      </c>
      <c r="G76" s="5" t="s">
        <v>1627</v>
      </c>
      <c r="J76" s="5" t="s">
        <v>2872</v>
      </c>
    </row>
    <row r="77" spans="1:10">
      <c r="A77" s="5">
        <v>76</v>
      </c>
      <c r="B77" s="5" t="s">
        <v>1355</v>
      </c>
      <c r="C77" s="5" t="s">
        <v>97</v>
      </c>
      <c r="D77" s="5" t="s">
        <v>1628</v>
      </c>
      <c r="E77" s="5" t="s">
        <v>1629</v>
      </c>
      <c r="F77" s="5" t="s">
        <v>1630</v>
      </c>
      <c r="G77" s="5" t="s">
        <v>1423</v>
      </c>
      <c r="J77" s="5" t="s">
        <v>2872</v>
      </c>
    </row>
    <row r="78" spans="1:10">
      <c r="A78" s="5">
        <v>77</v>
      </c>
      <c r="B78" s="5" t="s">
        <v>1355</v>
      </c>
      <c r="C78" s="5" t="s">
        <v>97</v>
      </c>
      <c r="D78" s="5" t="s">
        <v>1631</v>
      </c>
      <c r="E78" s="5" t="s">
        <v>1632</v>
      </c>
      <c r="F78" s="5" t="s">
        <v>1633</v>
      </c>
      <c r="G78" s="5" t="s">
        <v>1634</v>
      </c>
      <c r="J78" s="5" t="s">
        <v>2872</v>
      </c>
    </row>
    <row r="79" spans="1:10">
      <c r="A79" s="5">
        <v>78</v>
      </c>
      <c r="B79" s="5" t="s">
        <v>1355</v>
      </c>
      <c r="C79" s="5" t="s">
        <v>97</v>
      </c>
      <c r="D79" s="5" t="s">
        <v>1635</v>
      </c>
      <c r="E79" s="5" t="s">
        <v>1636</v>
      </c>
      <c r="F79" s="5" t="s">
        <v>1637</v>
      </c>
      <c r="G79" s="5" t="s">
        <v>1397</v>
      </c>
      <c r="J79" s="5" t="s">
        <v>2872</v>
      </c>
    </row>
    <row r="80" spans="1:10">
      <c r="A80" s="5">
        <v>79</v>
      </c>
      <c r="B80" s="5" t="s">
        <v>1355</v>
      </c>
      <c r="C80" s="5" t="s">
        <v>97</v>
      </c>
      <c r="D80" s="5" t="s">
        <v>1638</v>
      </c>
      <c r="E80" s="5" t="s">
        <v>1639</v>
      </c>
      <c r="F80" s="5" t="s">
        <v>1640</v>
      </c>
      <c r="G80" s="5" t="s">
        <v>1386</v>
      </c>
      <c r="J80" s="5" t="s">
        <v>2872</v>
      </c>
    </row>
    <row r="81" spans="1:10">
      <c r="A81" s="5">
        <v>80</v>
      </c>
      <c r="B81" s="5" t="s">
        <v>1355</v>
      </c>
      <c r="C81" s="5" t="s">
        <v>97</v>
      </c>
      <c r="D81" s="5" t="s">
        <v>1641</v>
      </c>
      <c r="E81" s="5" t="s">
        <v>1642</v>
      </c>
      <c r="F81" s="5" t="s">
        <v>1643</v>
      </c>
      <c r="G81" s="5" t="s">
        <v>1416</v>
      </c>
      <c r="J81" s="5" t="s">
        <v>2872</v>
      </c>
    </row>
    <row r="82" spans="1:10">
      <c r="A82" s="5">
        <v>81</v>
      </c>
      <c r="B82" s="5" t="s">
        <v>1355</v>
      </c>
      <c r="C82" s="5" t="s">
        <v>97</v>
      </c>
      <c r="D82" s="5" t="s">
        <v>1644</v>
      </c>
      <c r="E82" s="5" t="s">
        <v>1645</v>
      </c>
      <c r="F82" s="5" t="s">
        <v>1646</v>
      </c>
      <c r="G82" s="5" t="s">
        <v>1427</v>
      </c>
      <c r="J82" s="5" t="s">
        <v>2872</v>
      </c>
    </row>
    <row r="83" spans="1:10">
      <c r="A83" s="5">
        <v>82</v>
      </c>
      <c r="B83" s="5" t="s">
        <v>1355</v>
      </c>
      <c r="C83" s="5" t="s">
        <v>97</v>
      </c>
      <c r="D83" s="5" t="s">
        <v>1647</v>
      </c>
      <c r="E83" s="5" t="s">
        <v>1648</v>
      </c>
      <c r="F83" s="5" t="s">
        <v>1649</v>
      </c>
      <c r="G83" s="5" t="s">
        <v>1650</v>
      </c>
      <c r="J83" s="5" t="s">
        <v>2872</v>
      </c>
    </row>
    <row r="84" spans="1:10">
      <c r="A84" s="5">
        <v>83</v>
      </c>
      <c r="B84" s="5" t="s">
        <v>1355</v>
      </c>
      <c r="C84" s="5" t="s">
        <v>97</v>
      </c>
      <c r="D84" s="5" t="s">
        <v>1651</v>
      </c>
      <c r="E84" s="5" t="s">
        <v>1652</v>
      </c>
      <c r="F84" s="5" t="s">
        <v>1653</v>
      </c>
      <c r="G84" s="5" t="s">
        <v>1495</v>
      </c>
      <c r="J84" s="5" t="s">
        <v>2872</v>
      </c>
    </row>
    <row r="85" spans="1:10">
      <c r="A85" s="5">
        <v>84</v>
      </c>
      <c r="B85" s="5" t="s">
        <v>1355</v>
      </c>
      <c r="C85" s="5" t="s">
        <v>97</v>
      </c>
      <c r="D85" s="5" t="s">
        <v>1654</v>
      </c>
      <c r="E85" s="5" t="s">
        <v>1655</v>
      </c>
      <c r="F85" s="5" t="s">
        <v>1656</v>
      </c>
      <c r="G85" s="5" t="s">
        <v>1382</v>
      </c>
      <c r="J85" s="5" t="s">
        <v>2872</v>
      </c>
    </row>
    <row r="86" spans="1:10">
      <c r="A86" s="5">
        <v>85</v>
      </c>
      <c r="B86" s="5" t="s">
        <v>1355</v>
      </c>
      <c r="C86" s="5" t="s">
        <v>97</v>
      </c>
      <c r="D86" s="5" t="s">
        <v>1657</v>
      </c>
      <c r="E86" s="5" t="s">
        <v>1658</v>
      </c>
      <c r="F86" s="5" t="s">
        <v>1659</v>
      </c>
      <c r="G86" s="5" t="s">
        <v>1660</v>
      </c>
      <c r="J86" s="5" t="s">
        <v>2872</v>
      </c>
    </row>
    <row r="87" spans="1:10">
      <c r="A87" s="5">
        <v>86</v>
      </c>
      <c r="B87" s="5" t="s">
        <v>1355</v>
      </c>
      <c r="C87" s="5" t="s">
        <v>97</v>
      </c>
      <c r="D87" s="5" t="s">
        <v>1661</v>
      </c>
      <c r="E87" s="5" t="s">
        <v>1662</v>
      </c>
      <c r="F87" s="5" t="s">
        <v>1663</v>
      </c>
      <c r="G87" s="5" t="s">
        <v>1591</v>
      </c>
      <c r="J87" s="5" t="s">
        <v>2872</v>
      </c>
    </row>
    <row r="88" spans="1:10">
      <c r="A88" s="5">
        <v>87</v>
      </c>
      <c r="B88" s="5" t="s">
        <v>1355</v>
      </c>
      <c r="C88" s="5" t="s">
        <v>97</v>
      </c>
      <c r="D88" s="5" t="s">
        <v>1664</v>
      </c>
      <c r="E88" s="5" t="s">
        <v>1665</v>
      </c>
      <c r="F88" s="5" t="s">
        <v>1666</v>
      </c>
      <c r="G88" s="5" t="s">
        <v>1667</v>
      </c>
      <c r="J88" s="5" t="s">
        <v>2872</v>
      </c>
    </row>
    <row r="89" spans="1:10">
      <c r="A89" s="5">
        <v>88</v>
      </c>
      <c r="B89" s="5" t="s">
        <v>1355</v>
      </c>
      <c r="C89" s="5" t="s">
        <v>97</v>
      </c>
      <c r="D89" s="5" t="s">
        <v>1668</v>
      </c>
      <c r="E89" s="5" t="s">
        <v>1669</v>
      </c>
      <c r="F89" s="5" t="s">
        <v>1670</v>
      </c>
      <c r="G89" s="5" t="s">
        <v>1591</v>
      </c>
      <c r="J89" s="5" t="s">
        <v>2872</v>
      </c>
    </row>
    <row r="90" spans="1:10">
      <c r="A90" s="5">
        <v>89</v>
      </c>
      <c r="B90" s="5" t="s">
        <v>1355</v>
      </c>
      <c r="C90" s="5" t="s">
        <v>97</v>
      </c>
      <c r="D90" s="5" t="s">
        <v>1671</v>
      </c>
      <c r="E90" s="5" t="s">
        <v>1672</v>
      </c>
      <c r="F90" s="5" t="s">
        <v>1673</v>
      </c>
      <c r="G90" s="5" t="s">
        <v>1674</v>
      </c>
      <c r="J90" s="5" t="s">
        <v>2872</v>
      </c>
    </row>
    <row r="91" spans="1:10">
      <c r="A91" s="5">
        <v>90</v>
      </c>
      <c r="B91" s="5" t="s">
        <v>1355</v>
      </c>
      <c r="C91" s="5" t="s">
        <v>97</v>
      </c>
      <c r="D91" s="5" t="s">
        <v>1675</v>
      </c>
      <c r="E91" s="5" t="s">
        <v>1676</v>
      </c>
      <c r="F91" s="5" t="s">
        <v>1677</v>
      </c>
      <c r="G91" s="5" t="s">
        <v>1382</v>
      </c>
      <c r="J91" s="5" t="s">
        <v>2872</v>
      </c>
    </row>
    <row r="92" spans="1:10">
      <c r="A92" s="5">
        <v>91</v>
      </c>
      <c r="B92" s="5" t="s">
        <v>1355</v>
      </c>
      <c r="C92" s="5" t="s">
        <v>97</v>
      </c>
      <c r="D92" s="5" t="s">
        <v>1678</v>
      </c>
      <c r="E92" s="5" t="s">
        <v>1679</v>
      </c>
      <c r="F92" s="5" t="s">
        <v>1680</v>
      </c>
      <c r="G92" s="5" t="s">
        <v>1634</v>
      </c>
      <c r="J92" s="5" t="s">
        <v>2872</v>
      </c>
    </row>
    <row r="93" spans="1:10">
      <c r="A93" s="5">
        <v>92</v>
      </c>
      <c r="B93" s="5" t="s">
        <v>1355</v>
      </c>
      <c r="C93" s="5" t="s">
        <v>97</v>
      </c>
      <c r="D93" s="5" t="s">
        <v>1681</v>
      </c>
      <c r="E93" s="5" t="s">
        <v>1682</v>
      </c>
      <c r="F93" s="5" t="s">
        <v>1683</v>
      </c>
      <c r="G93" s="5" t="s">
        <v>1437</v>
      </c>
      <c r="J93" s="5" t="s">
        <v>2872</v>
      </c>
    </row>
    <row r="94" spans="1:10">
      <c r="A94" s="5">
        <v>93</v>
      </c>
      <c r="B94" s="5" t="s">
        <v>1355</v>
      </c>
      <c r="C94" s="5" t="s">
        <v>97</v>
      </c>
      <c r="D94" s="5" t="s">
        <v>1684</v>
      </c>
      <c r="E94" s="5" t="s">
        <v>1685</v>
      </c>
      <c r="F94" s="5" t="s">
        <v>1686</v>
      </c>
      <c r="G94" s="5" t="s">
        <v>1495</v>
      </c>
      <c r="J94" s="5" t="s">
        <v>2872</v>
      </c>
    </row>
    <row r="95" spans="1:10">
      <c r="A95" s="5">
        <v>94</v>
      </c>
      <c r="B95" s="5" t="s">
        <v>1355</v>
      </c>
      <c r="C95" s="5" t="s">
        <v>97</v>
      </c>
      <c r="D95" s="5" t="s">
        <v>1687</v>
      </c>
      <c r="E95" s="5" t="s">
        <v>1688</v>
      </c>
      <c r="F95" s="5" t="s">
        <v>1689</v>
      </c>
      <c r="G95" s="5" t="s">
        <v>1495</v>
      </c>
      <c r="J95" s="5" t="s">
        <v>2872</v>
      </c>
    </row>
    <row r="96" spans="1:10">
      <c r="A96" s="5">
        <v>95</v>
      </c>
      <c r="B96" s="5" t="s">
        <v>1355</v>
      </c>
      <c r="C96" s="5" t="s">
        <v>97</v>
      </c>
      <c r="D96" s="5" t="s">
        <v>1690</v>
      </c>
      <c r="E96" s="5" t="s">
        <v>1691</v>
      </c>
      <c r="F96" s="5" t="s">
        <v>1692</v>
      </c>
      <c r="G96" s="5" t="s">
        <v>1454</v>
      </c>
      <c r="J96" s="5" t="s">
        <v>2872</v>
      </c>
    </row>
    <row r="97" spans="1:10">
      <c r="A97" s="5">
        <v>96</v>
      </c>
      <c r="B97" s="5" t="s">
        <v>1355</v>
      </c>
      <c r="C97" s="5" t="s">
        <v>97</v>
      </c>
      <c r="D97" s="5" t="s">
        <v>1693</v>
      </c>
      <c r="E97" s="5" t="s">
        <v>1694</v>
      </c>
      <c r="F97" s="5" t="s">
        <v>1695</v>
      </c>
      <c r="G97" s="5" t="s">
        <v>1576</v>
      </c>
      <c r="J97" s="5" t="s">
        <v>2872</v>
      </c>
    </row>
    <row r="98" spans="1:10">
      <c r="A98" s="5">
        <v>97</v>
      </c>
      <c r="B98" s="5" t="s">
        <v>1355</v>
      </c>
      <c r="C98" s="5" t="s">
        <v>97</v>
      </c>
      <c r="D98" s="5" t="s">
        <v>1696</v>
      </c>
      <c r="E98" s="5" t="s">
        <v>1697</v>
      </c>
      <c r="F98" s="5" t="s">
        <v>1698</v>
      </c>
      <c r="G98" s="5" t="s">
        <v>1650</v>
      </c>
      <c r="J98" s="5" t="s">
        <v>2872</v>
      </c>
    </row>
    <row r="99" spans="1:10">
      <c r="A99" s="5">
        <v>98</v>
      </c>
      <c r="B99" s="5" t="s">
        <v>1355</v>
      </c>
      <c r="C99" s="5" t="s">
        <v>97</v>
      </c>
      <c r="D99" s="5" t="s">
        <v>1699</v>
      </c>
      <c r="E99" s="5" t="s">
        <v>1700</v>
      </c>
      <c r="F99" s="5" t="s">
        <v>1701</v>
      </c>
      <c r="G99" s="5" t="s">
        <v>1634</v>
      </c>
      <c r="J99" s="5" t="s">
        <v>2872</v>
      </c>
    </row>
    <row r="100" spans="1:10">
      <c r="A100" s="5">
        <v>99</v>
      </c>
      <c r="B100" s="5" t="s">
        <v>1355</v>
      </c>
      <c r="C100" s="5" t="s">
        <v>97</v>
      </c>
      <c r="D100" s="5" t="s">
        <v>1702</v>
      </c>
      <c r="E100" s="5" t="s">
        <v>1703</v>
      </c>
      <c r="F100" s="5" t="s">
        <v>1704</v>
      </c>
      <c r="G100" s="5" t="s">
        <v>1705</v>
      </c>
      <c r="J100" s="5" t="s">
        <v>2872</v>
      </c>
    </row>
    <row r="101" spans="1:10">
      <c r="A101" s="5">
        <v>100</v>
      </c>
      <c r="B101" s="5" t="s">
        <v>1355</v>
      </c>
      <c r="C101" s="5" t="s">
        <v>97</v>
      </c>
      <c r="D101" s="5" t="s">
        <v>1706</v>
      </c>
      <c r="E101" s="5" t="s">
        <v>1707</v>
      </c>
      <c r="F101" s="5" t="s">
        <v>1708</v>
      </c>
      <c r="G101" s="5" t="s">
        <v>1705</v>
      </c>
      <c r="J101" s="5" t="s">
        <v>2872</v>
      </c>
    </row>
    <row r="102" spans="1:10">
      <c r="A102" s="5">
        <v>101</v>
      </c>
      <c r="B102" s="5" t="s">
        <v>1355</v>
      </c>
      <c r="C102" s="5" t="s">
        <v>97</v>
      </c>
      <c r="D102" s="5" t="s">
        <v>1709</v>
      </c>
      <c r="E102" s="5" t="s">
        <v>1710</v>
      </c>
      <c r="F102" s="5" t="s">
        <v>1711</v>
      </c>
      <c r="G102" s="5" t="s">
        <v>1705</v>
      </c>
      <c r="J102" s="5" t="s">
        <v>2872</v>
      </c>
    </row>
    <row r="103" spans="1:10">
      <c r="A103" s="5">
        <v>102</v>
      </c>
      <c r="B103" s="5" t="s">
        <v>1355</v>
      </c>
      <c r="C103" s="5" t="s">
        <v>97</v>
      </c>
      <c r="D103" s="5" t="s">
        <v>1712</v>
      </c>
      <c r="E103" s="5" t="s">
        <v>1713</v>
      </c>
      <c r="F103" s="5" t="s">
        <v>1714</v>
      </c>
      <c r="G103" s="5" t="s">
        <v>1705</v>
      </c>
      <c r="J103" s="5" t="s">
        <v>2872</v>
      </c>
    </row>
    <row r="104" spans="1:10">
      <c r="A104" s="5">
        <v>103</v>
      </c>
      <c r="B104" s="5" t="s">
        <v>1355</v>
      </c>
      <c r="C104" s="5" t="s">
        <v>97</v>
      </c>
      <c r="D104" s="5" t="s">
        <v>1715</v>
      </c>
      <c r="E104" s="5" t="s">
        <v>1716</v>
      </c>
      <c r="F104" s="5" t="s">
        <v>1717</v>
      </c>
      <c r="G104" s="5" t="s">
        <v>1705</v>
      </c>
      <c r="J104" s="5" t="s">
        <v>2872</v>
      </c>
    </row>
    <row r="105" spans="1:10">
      <c r="A105" s="5">
        <v>104</v>
      </c>
      <c r="B105" s="5" t="s">
        <v>1355</v>
      </c>
      <c r="C105" s="5" t="s">
        <v>97</v>
      </c>
      <c r="D105" s="5" t="s">
        <v>1718</v>
      </c>
      <c r="E105" s="5" t="s">
        <v>1719</v>
      </c>
      <c r="F105" s="5" t="s">
        <v>1720</v>
      </c>
      <c r="G105" s="5" t="s">
        <v>1705</v>
      </c>
      <c r="J105" s="5" t="s">
        <v>2872</v>
      </c>
    </row>
    <row r="106" spans="1:10">
      <c r="A106" s="5">
        <v>105</v>
      </c>
      <c r="B106" s="5" t="s">
        <v>1355</v>
      </c>
      <c r="C106" s="5" t="s">
        <v>97</v>
      </c>
      <c r="D106" s="5" t="s">
        <v>1721</v>
      </c>
      <c r="E106" s="5" t="s">
        <v>1722</v>
      </c>
      <c r="F106" s="5" t="s">
        <v>1723</v>
      </c>
      <c r="G106" s="5" t="s">
        <v>1705</v>
      </c>
      <c r="J106" s="5" t="s">
        <v>2872</v>
      </c>
    </row>
    <row r="107" spans="1:10">
      <c r="A107" s="5">
        <v>106</v>
      </c>
      <c r="B107" s="5" t="s">
        <v>1355</v>
      </c>
      <c r="C107" s="5" t="s">
        <v>97</v>
      </c>
      <c r="D107" s="5" t="s">
        <v>1724</v>
      </c>
      <c r="E107" s="5" t="s">
        <v>1725</v>
      </c>
      <c r="F107" s="5" t="s">
        <v>1726</v>
      </c>
      <c r="G107" s="5" t="s">
        <v>1727</v>
      </c>
      <c r="J107" s="5" t="s">
        <v>2872</v>
      </c>
    </row>
    <row r="108" spans="1:10">
      <c r="A108" s="5">
        <v>107</v>
      </c>
      <c r="B108" s="5" t="s">
        <v>1355</v>
      </c>
      <c r="C108" s="5" t="s">
        <v>97</v>
      </c>
      <c r="D108" s="5" t="s">
        <v>1728</v>
      </c>
      <c r="E108" s="5" t="s">
        <v>1729</v>
      </c>
      <c r="F108" s="5" t="s">
        <v>1730</v>
      </c>
      <c r="G108" s="5" t="s">
        <v>1731</v>
      </c>
      <c r="J108" s="5" t="s">
        <v>2872</v>
      </c>
    </row>
    <row r="109" spans="1:10">
      <c r="A109" s="5">
        <v>108</v>
      </c>
      <c r="B109" s="5" t="s">
        <v>1355</v>
      </c>
      <c r="C109" s="5" t="s">
        <v>97</v>
      </c>
      <c r="D109" s="5" t="s">
        <v>1732</v>
      </c>
      <c r="E109" s="5" t="s">
        <v>1733</v>
      </c>
      <c r="F109" s="5" t="s">
        <v>1595</v>
      </c>
      <c r="G109" s="5" t="s">
        <v>1734</v>
      </c>
      <c r="J109" s="5" t="s">
        <v>2872</v>
      </c>
    </row>
    <row r="110" spans="1:10">
      <c r="A110" s="5">
        <v>109</v>
      </c>
      <c r="B110" s="5" t="s">
        <v>1355</v>
      </c>
      <c r="C110" s="5" t="s">
        <v>97</v>
      </c>
      <c r="D110" s="5" t="s">
        <v>1735</v>
      </c>
      <c r="E110" s="5" t="s">
        <v>1736</v>
      </c>
      <c r="F110" s="5" t="s">
        <v>1737</v>
      </c>
      <c r="G110" s="5" t="s">
        <v>1549</v>
      </c>
      <c r="J110" s="5" t="s">
        <v>2872</v>
      </c>
    </row>
    <row r="111" spans="1:10">
      <c r="A111" s="5">
        <v>110</v>
      </c>
      <c r="B111" s="5" t="s">
        <v>1355</v>
      </c>
      <c r="C111" s="5" t="s">
        <v>97</v>
      </c>
      <c r="D111" s="5" t="s">
        <v>1738</v>
      </c>
      <c r="E111" s="5" t="s">
        <v>1739</v>
      </c>
      <c r="F111" s="5" t="s">
        <v>1740</v>
      </c>
      <c r="G111" s="5" t="s">
        <v>1741</v>
      </c>
      <c r="J111" s="5" t="s">
        <v>2872</v>
      </c>
    </row>
    <row r="112" spans="1:10">
      <c r="A112" s="5">
        <v>111</v>
      </c>
      <c r="B112" s="5" t="s">
        <v>1355</v>
      </c>
      <c r="C112" s="5" t="s">
        <v>97</v>
      </c>
      <c r="D112" s="5" t="s">
        <v>1742</v>
      </c>
      <c r="E112" s="5" t="s">
        <v>1743</v>
      </c>
      <c r="F112" s="5" t="s">
        <v>1744</v>
      </c>
      <c r="G112" s="5" t="s">
        <v>1745</v>
      </c>
      <c r="J112" s="5" t="s">
        <v>2872</v>
      </c>
    </row>
    <row r="113" spans="1:10">
      <c r="A113" s="5">
        <v>112</v>
      </c>
      <c r="B113" s="5" t="s">
        <v>1355</v>
      </c>
      <c r="C113" s="5" t="s">
        <v>97</v>
      </c>
      <c r="D113" s="5" t="s">
        <v>1746</v>
      </c>
      <c r="E113" s="5" t="s">
        <v>1747</v>
      </c>
      <c r="F113" s="5" t="s">
        <v>1748</v>
      </c>
      <c r="G113" s="5" t="s">
        <v>1667</v>
      </c>
      <c r="H113" s="5" t="s">
        <v>1749</v>
      </c>
      <c r="J113" s="5" t="s">
        <v>2872</v>
      </c>
    </row>
    <row r="114" spans="1:10">
      <c r="A114" s="5">
        <v>113</v>
      </c>
      <c r="B114" s="5" t="s">
        <v>1355</v>
      </c>
      <c r="C114" s="5" t="s">
        <v>97</v>
      </c>
      <c r="D114" s="5" t="s">
        <v>1750</v>
      </c>
      <c r="E114" s="5" t="s">
        <v>1751</v>
      </c>
      <c r="F114" s="5" t="s">
        <v>1752</v>
      </c>
      <c r="G114" s="5" t="s">
        <v>1753</v>
      </c>
      <c r="J114" s="5" t="s">
        <v>2872</v>
      </c>
    </row>
    <row r="115" spans="1:10">
      <c r="A115" s="5">
        <v>114</v>
      </c>
      <c r="B115" s="5" t="s">
        <v>1355</v>
      </c>
      <c r="C115" s="5" t="s">
        <v>97</v>
      </c>
      <c r="D115" s="5" t="s">
        <v>1754</v>
      </c>
      <c r="E115" s="5" t="s">
        <v>1755</v>
      </c>
      <c r="F115" s="5" t="s">
        <v>1756</v>
      </c>
      <c r="G115" s="5" t="s">
        <v>1757</v>
      </c>
      <c r="J115" s="5" t="s">
        <v>2872</v>
      </c>
    </row>
    <row r="116" spans="1:10">
      <c r="A116" s="5">
        <v>115</v>
      </c>
      <c r="B116" s="5" t="s">
        <v>1355</v>
      </c>
      <c r="C116" s="5" t="s">
        <v>97</v>
      </c>
      <c r="D116" s="5" t="s">
        <v>1758</v>
      </c>
      <c r="E116" s="5" t="s">
        <v>1759</v>
      </c>
      <c r="F116" s="5" t="s">
        <v>1760</v>
      </c>
      <c r="G116" s="5" t="s">
        <v>1741</v>
      </c>
      <c r="J116" s="5" t="s">
        <v>2872</v>
      </c>
    </row>
    <row r="117" spans="1:10">
      <c r="A117" s="5">
        <v>116</v>
      </c>
      <c r="B117" s="5" t="s">
        <v>1355</v>
      </c>
      <c r="C117" s="5" t="s">
        <v>97</v>
      </c>
      <c r="D117" s="5" t="s">
        <v>1761</v>
      </c>
      <c r="E117" s="5" t="s">
        <v>1762</v>
      </c>
      <c r="F117" s="5" t="s">
        <v>1763</v>
      </c>
      <c r="G117" s="5" t="s">
        <v>1764</v>
      </c>
      <c r="J117" s="5" t="s">
        <v>2872</v>
      </c>
    </row>
    <row r="118" spans="1:10">
      <c r="A118" s="5">
        <v>117</v>
      </c>
      <c r="B118" s="5" t="s">
        <v>1355</v>
      </c>
      <c r="C118" s="5" t="s">
        <v>97</v>
      </c>
      <c r="D118" s="5" t="s">
        <v>1765</v>
      </c>
      <c r="E118" s="5" t="s">
        <v>1766</v>
      </c>
      <c r="F118" s="5" t="s">
        <v>1767</v>
      </c>
      <c r="G118" s="5" t="s">
        <v>1549</v>
      </c>
      <c r="J118" s="5" t="s">
        <v>2872</v>
      </c>
    </row>
    <row r="119" spans="1:10">
      <c r="A119" s="5">
        <v>118</v>
      </c>
      <c r="B119" s="5" t="s">
        <v>1355</v>
      </c>
      <c r="C119" s="5" t="s">
        <v>97</v>
      </c>
      <c r="D119" s="5" t="s">
        <v>1768</v>
      </c>
      <c r="E119" s="5" t="s">
        <v>1769</v>
      </c>
      <c r="F119" s="5" t="s">
        <v>1770</v>
      </c>
      <c r="G119" s="5" t="s">
        <v>1771</v>
      </c>
      <c r="J119" s="5" t="s">
        <v>2872</v>
      </c>
    </row>
    <row r="120" spans="1:10">
      <c r="A120" s="5">
        <v>119</v>
      </c>
      <c r="B120" s="5" t="s">
        <v>1355</v>
      </c>
      <c r="C120" s="5" t="s">
        <v>97</v>
      </c>
      <c r="D120" s="5" t="s">
        <v>1772</v>
      </c>
      <c r="E120" s="5" t="s">
        <v>1773</v>
      </c>
      <c r="F120" s="5" t="s">
        <v>1774</v>
      </c>
      <c r="G120" s="5" t="s">
        <v>1771</v>
      </c>
      <c r="J120" s="5" t="s">
        <v>2872</v>
      </c>
    </row>
    <row r="121" spans="1:10">
      <c r="A121" s="5">
        <v>120</v>
      </c>
      <c r="B121" s="5" t="s">
        <v>1355</v>
      </c>
      <c r="C121" s="5" t="s">
        <v>97</v>
      </c>
      <c r="D121" s="5" t="s">
        <v>1775</v>
      </c>
      <c r="E121" s="5" t="s">
        <v>1776</v>
      </c>
      <c r="F121" s="5" t="s">
        <v>1777</v>
      </c>
      <c r="G121" s="5" t="s">
        <v>1482</v>
      </c>
      <c r="J121" s="5" t="s">
        <v>2872</v>
      </c>
    </row>
    <row r="122" spans="1:10">
      <c r="A122" s="5">
        <v>121</v>
      </c>
      <c r="B122" s="5" t="s">
        <v>1355</v>
      </c>
      <c r="C122" s="5" t="s">
        <v>97</v>
      </c>
      <c r="D122" s="5" t="s">
        <v>1778</v>
      </c>
      <c r="E122" s="5" t="s">
        <v>1779</v>
      </c>
      <c r="F122" s="5" t="s">
        <v>1780</v>
      </c>
      <c r="G122" s="5" t="s">
        <v>1549</v>
      </c>
      <c r="J122" s="5" t="s">
        <v>2872</v>
      </c>
    </row>
    <row r="123" spans="1:10">
      <c r="A123" s="5">
        <v>122</v>
      </c>
      <c r="B123" s="5" t="s">
        <v>1355</v>
      </c>
      <c r="C123" s="5" t="s">
        <v>97</v>
      </c>
      <c r="D123" s="5" t="s">
        <v>1781</v>
      </c>
      <c r="E123" s="5" t="s">
        <v>1782</v>
      </c>
      <c r="F123" s="5" t="s">
        <v>1783</v>
      </c>
      <c r="G123" s="5" t="s">
        <v>1784</v>
      </c>
      <c r="J123" s="5" t="s">
        <v>2872</v>
      </c>
    </row>
    <row r="124" spans="1:10">
      <c r="A124" s="5">
        <v>123</v>
      </c>
      <c r="B124" s="5" t="s">
        <v>1355</v>
      </c>
      <c r="C124" s="5" t="s">
        <v>97</v>
      </c>
      <c r="D124" s="5" t="s">
        <v>1785</v>
      </c>
      <c r="E124" s="5" t="s">
        <v>1786</v>
      </c>
      <c r="F124" s="5" t="s">
        <v>1787</v>
      </c>
      <c r="G124" s="5" t="s">
        <v>1386</v>
      </c>
      <c r="J124" s="5" t="s">
        <v>2872</v>
      </c>
    </row>
    <row r="125" spans="1:10">
      <c r="A125" s="5">
        <v>124</v>
      </c>
      <c r="B125" s="5" t="s">
        <v>1355</v>
      </c>
      <c r="C125" s="5" t="s">
        <v>97</v>
      </c>
      <c r="D125" s="5" t="s">
        <v>1788</v>
      </c>
      <c r="E125" s="5" t="s">
        <v>1789</v>
      </c>
      <c r="F125" s="5" t="s">
        <v>1790</v>
      </c>
      <c r="G125" s="5" t="s">
        <v>1560</v>
      </c>
      <c r="J125" s="5" t="s">
        <v>2872</v>
      </c>
    </row>
    <row r="126" spans="1:10">
      <c r="A126" s="5">
        <v>125</v>
      </c>
      <c r="B126" s="5" t="s">
        <v>1355</v>
      </c>
      <c r="C126" s="5" t="s">
        <v>97</v>
      </c>
      <c r="D126" s="5" t="s">
        <v>1791</v>
      </c>
      <c r="E126" s="5" t="s">
        <v>1792</v>
      </c>
      <c r="F126" s="5" t="s">
        <v>1793</v>
      </c>
      <c r="G126" s="5" t="s">
        <v>1784</v>
      </c>
      <c r="J126" s="5" t="s">
        <v>2872</v>
      </c>
    </row>
    <row r="127" spans="1:10">
      <c r="A127" s="5">
        <v>126</v>
      </c>
      <c r="B127" s="5" t="s">
        <v>1355</v>
      </c>
      <c r="C127" s="5" t="s">
        <v>97</v>
      </c>
      <c r="D127" s="5" t="s">
        <v>1794</v>
      </c>
      <c r="E127" s="5" t="s">
        <v>1795</v>
      </c>
      <c r="F127" s="5" t="s">
        <v>1796</v>
      </c>
      <c r="G127" s="5" t="s">
        <v>1797</v>
      </c>
      <c r="J127" s="5" t="s">
        <v>2872</v>
      </c>
    </row>
    <row r="128" spans="1:10">
      <c r="A128" s="5">
        <v>127</v>
      </c>
      <c r="B128" s="5" t="s">
        <v>1355</v>
      </c>
      <c r="C128" s="5" t="s">
        <v>97</v>
      </c>
      <c r="D128" s="5" t="s">
        <v>1798</v>
      </c>
      <c r="E128" s="5" t="s">
        <v>1799</v>
      </c>
      <c r="F128" s="5" t="s">
        <v>1800</v>
      </c>
      <c r="G128" s="5" t="s">
        <v>1423</v>
      </c>
      <c r="J128" s="5" t="s">
        <v>2872</v>
      </c>
    </row>
    <row r="129" spans="1:10">
      <c r="A129" s="5">
        <v>128</v>
      </c>
      <c r="B129" s="5" t="s">
        <v>1355</v>
      </c>
      <c r="C129" s="5" t="s">
        <v>97</v>
      </c>
      <c r="D129" s="5" t="s">
        <v>1801</v>
      </c>
      <c r="E129" s="5" t="s">
        <v>1802</v>
      </c>
      <c r="F129" s="5" t="s">
        <v>1803</v>
      </c>
      <c r="G129" s="5" t="s">
        <v>1804</v>
      </c>
      <c r="J129" s="5" t="s">
        <v>2872</v>
      </c>
    </row>
    <row r="130" spans="1:10">
      <c r="A130" s="5">
        <v>129</v>
      </c>
      <c r="B130" s="5" t="s">
        <v>1355</v>
      </c>
      <c r="C130" s="5" t="s">
        <v>97</v>
      </c>
      <c r="D130" s="5" t="s">
        <v>1805</v>
      </c>
      <c r="E130" s="5" t="s">
        <v>1806</v>
      </c>
      <c r="F130" s="5" t="s">
        <v>1807</v>
      </c>
      <c r="G130" s="5" t="s">
        <v>1359</v>
      </c>
      <c r="J130" s="5" t="s">
        <v>2872</v>
      </c>
    </row>
    <row r="131" spans="1:10">
      <c r="A131" s="5">
        <v>130</v>
      </c>
      <c r="B131" s="5" t="s">
        <v>1355</v>
      </c>
      <c r="C131" s="5" t="s">
        <v>97</v>
      </c>
      <c r="D131" s="5" t="s">
        <v>1808</v>
      </c>
      <c r="E131" s="5" t="s">
        <v>1809</v>
      </c>
      <c r="F131" s="5" t="s">
        <v>1810</v>
      </c>
      <c r="G131" s="5" t="s">
        <v>1454</v>
      </c>
      <c r="J131" s="5" t="s">
        <v>2872</v>
      </c>
    </row>
    <row r="132" spans="1:10">
      <c r="A132" s="5">
        <v>131</v>
      </c>
      <c r="B132" s="5" t="s">
        <v>1355</v>
      </c>
      <c r="C132" s="5" t="s">
        <v>97</v>
      </c>
      <c r="D132" s="5" t="s">
        <v>1811</v>
      </c>
      <c r="E132" s="5" t="s">
        <v>1812</v>
      </c>
      <c r="F132" s="5" t="s">
        <v>1813</v>
      </c>
      <c r="G132" s="5" t="s">
        <v>1727</v>
      </c>
      <c r="J132" s="5" t="s">
        <v>2872</v>
      </c>
    </row>
    <row r="133" spans="1:10">
      <c r="A133" s="5">
        <v>132</v>
      </c>
      <c r="B133" s="5" t="s">
        <v>1355</v>
      </c>
      <c r="C133" s="5" t="s">
        <v>97</v>
      </c>
      <c r="D133" s="5" t="s">
        <v>1814</v>
      </c>
      <c r="E133" s="5" t="s">
        <v>1815</v>
      </c>
      <c r="F133" s="5" t="s">
        <v>1816</v>
      </c>
      <c r="G133" s="5" t="s">
        <v>1753</v>
      </c>
      <c r="J133" s="5" t="s">
        <v>2872</v>
      </c>
    </row>
    <row r="134" spans="1:10">
      <c r="A134" s="5">
        <v>133</v>
      </c>
      <c r="B134" s="5" t="s">
        <v>1355</v>
      </c>
      <c r="C134" s="5" t="s">
        <v>97</v>
      </c>
      <c r="D134" s="5" t="s">
        <v>1817</v>
      </c>
      <c r="E134" s="5" t="s">
        <v>1818</v>
      </c>
      <c r="F134" s="5" t="s">
        <v>1819</v>
      </c>
      <c r="G134" s="5" t="s">
        <v>1408</v>
      </c>
      <c r="J134" s="5" t="s">
        <v>2872</v>
      </c>
    </row>
    <row r="135" spans="1:10">
      <c r="A135" s="5">
        <v>134</v>
      </c>
      <c r="B135" s="5" t="s">
        <v>1355</v>
      </c>
      <c r="C135" s="5" t="s">
        <v>97</v>
      </c>
      <c r="D135" s="5" t="s">
        <v>1820</v>
      </c>
      <c r="E135" s="5" t="s">
        <v>1821</v>
      </c>
      <c r="F135" s="5" t="s">
        <v>1822</v>
      </c>
      <c r="G135" s="5" t="s">
        <v>1823</v>
      </c>
      <c r="J135" s="5" t="s">
        <v>2872</v>
      </c>
    </row>
    <row r="136" spans="1:10">
      <c r="A136" s="5">
        <v>135</v>
      </c>
      <c r="B136" s="5" t="s">
        <v>1355</v>
      </c>
      <c r="C136" s="5" t="s">
        <v>97</v>
      </c>
      <c r="D136" s="5" t="s">
        <v>1824</v>
      </c>
      <c r="E136" s="5" t="s">
        <v>1825</v>
      </c>
      <c r="F136" s="5" t="s">
        <v>1826</v>
      </c>
      <c r="G136" s="5" t="s">
        <v>1827</v>
      </c>
      <c r="J136" s="5" t="s">
        <v>2872</v>
      </c>
    </row>
    <row r="137" spans="1:10">
      <c r="A137" s="5">
        <v>136</v>
      </c>
      <c r="B137" s="5" t="s">
        <v>1355</v>
      </c>
      <c r="C137" s="5" t="s">
        <v>97</v>
      </c>
      <c r="D137" s="5" t="s">
        <v>1828</v>
      </c>
      <c r="E137" s="5" t="s">
        <v>1829</v>
      </c>
      <c r="F137" s="5" t="s">
        <v>1830</v>
      </c>
      <c r="G137" s="5" t="s">
        <v>1831</v>
      </c>
      <c r="J137" s="5" t="s">
        <v>2872</v>
      </c>
    </row>
    <row r="138" spans="1:10">
      <c r="A138" s="5">
        <v>137</v>
      </c>
      <c r="B138" s="5" t="s">
        <v>1355</v>
      </c>
      <c r="C138" s="5" t="s">
        <v>97</v>
      </c>
      <c r="D138" s="5" t="s">
        <v>1832</v>
      </c>
      <c r="E138" s="5" t="s">
        <v>1833</v>
      </c>
      <c r="F138" s="5" t="s">
        <v>1834</v>
      </c>
      <c r="G138" s="5" t="s">
        <v>1619</v>
      </c>
      <c r="J138" s="5" t="s">
        <v>2872</v>
      </c>
    </row>
    <row r="139" spans="1:10">
      <c r="A139" s="5">
        <v>138</v>
      </c>
      <c r="B139" s="5" t="s">
        <v>1355</v>
      </c>
      <c r="C139" s="5" t="s">
        <v>97</v>
      </c>
      <c r="D139" s="5" t="s">
        <v>1835</v>
      </c>
      <c r="E139" s="5" t="s">
        <v>1836</v>
      </c>
      <c r="F139" s="5" t="s">
        <v>1837</v>
      </c>
      <c r="G139" s="5" t="s">
        <v>1427</v>
      </c>
      <c r="J139" s="5" t="s">
        <v>2872</v>
      </c>
    </row>
    <row r="140" spans="1:10">
      <c r="A140" s="5">
        <v>139</v>
      </c>
      <c r="B140" s="5" t="s">
        <v>1355</v>
      </c>
      <c r="C140" s="5" t="s">
        <v>97</v>
      </c>
      <c r="D140" s="5" t="s">
        <v>1838</v>
      </c>
      <c r="E140" s="5" t="s">
        <v>1839</v>
      </c>
      <c r="F140" s="5" t="s">
        <v>1840</v>
      </c>
      <c r="G140" s="5" t="s">
        <v>1623</v>
      </c>
      <c r="J140" s="5" t="s">
        <v>2872</v>
      </c>
    </row>
    <row r="141" spans="1:10">
      <c r="A141" s="5">
        <v>140</v>
      </c>
      <c r="B141" s="5" t="s">
        <v>1355</v>
      </c>
      <c r="C141" s="5" t="s">
        <v>97</v>
      </c>
      <c r="D141" s="5" t="s">
        <v>1841</v>
      </c>
      <c r="E141" s="5" t="s">
        <v>1842</v>
      </c>
      <c r="F141" s="5" t="s">
        <v>1843</v>
      </c>
      <c r="G141" s="5" t="s">
        <v>1423</v>
      </c>
      <c r="J141" s="5" t="s">
        <v>2872</v>
      </c>
    </row>
    <row r="142" spans="1:10">
      <c r="A142" s="5">
        <v>141</v>
      </c>
      <c r="B142" s="5" t="s">
        <v>1355</v>
      </c>
      <c r="C142" s="5" t="s">
        <v>97</v>
      </c>
      <c r="D142" s="5" t="s">
        <v>1844</v>
      </c>
      <c r="E142" s="5" t="s">
        <v>1845</v>
      </c>
      <c r="F142" s="5" t="s">
        <v>1846</v>
      </c>
      <c r="G142" s="5" t="s">
        <v>1823</v>
      </c>
      <c r="J142" s="5" t="s">
        <v>2872</v>
      </c>
    </row>
    <row r="143" spans="1:10">
      <c r="A143" s="5">
        <v>142</v>
      </c>
      <c r="B143" s="5" t="s">
        <v>1355</v>
      </c>
      <c r="C143" s="5" t="s">
        <v>97</v>
      </c>
      <c r="D143" s="5" t="s">
        <v>1847</v>
      </c>
      <c r="E143" s="5" t="s">
        <v>1848</v>
      </c>
      <c r="F143" s="5" t="s">
        <v>1849</v>
      </c>
      <c r="G143" s="5" t="s">
        <v>1627</v>
      </c>
      <c r="J143" s="5" t="s">
        <v>2872</v>
      </c>
    </row>
    <row r="144" spans="1:10">
      <c r="A144" s="5">
        <v>143</v>
      </c>
      <c r="B144" s="5" t="s">
        <v>1355</v>
      </c>
      <c r="C144" s="5" t="s">
        <v>97</v>
      </c>
      <c r="D144" s="5" t="s">
        <v>1850</v>
      </c>
      <c r="E144" s="5" t="s">
        <v>1851</v>
      </c>
      <c r="F144" s="5" t="s">
        <v>1852</v>
      </c>
      <c r="G144" s="5" t="s">
        <v>1853</v>
      </c>
      <c r="J144" s="5" t="s">
        <v>2872</v>
      </c>
    </row>
    <row r="145" spans="1:10">
      <c r="A145" s="5">
        <v>144</v>
      </c>
      <c r="B145" s="5" t="s">
        <v>1355</v>
      </c>
      <c r="C145" s="5" t="s">
        <v>97</v>
      </c>
      <c r="D145" s="5" t="s">
        <v>1854</v>
      </c>
      <c r="E145" s="5" t="s">
        <v>1855</v>
      </c>
      <c r="F145" s="5" t="s">
        <v>1856</v>
      </c>
      <c r="G145" s="5" t="s">
        <v>1853</v>
      </c>
      <c r="J145" s="5" t="s">
        <v>2872</v>
      </c>
    </row>
    <row r="146" spans="1:10">
      <c r="A146" s="5">
        <v>145</v>
      </c>
      <c r="B146" s="5" t="s">
        <v>1355</v>
      </c>
      <c r="C146" s="5" t="s">
        <v>97</v>
      </c>
      <c r="D146" s="5" t="s">
        <v>1857</v>
      </c>
      <c r="E146" s="5" t="s">
        <v>1858</v>
      </c>
      <c r="F146" s="5" t="s">
        <v>1859</v>
      </c>
      <c r="G146" s="5" t="s">
        <v>1853</v>
      </c>
      <c r="J146" s="5" t="s">
        <v>2872</v>
      </c>
    </row>
    <row r="147" spans="1:10">
      <c r="A147" s="5">
        <v>146</v>
      </c>
      <c r="B147" s="5" t="s">
        <v>1355</v>
      </c>
      <c r="C147" s="5" t="s">
        <v>97</v>
      </c>
      <c r="D147" s="5" t="s">
        <v>1860</v>
      </c>
      <c r="E147" s="5" t="s">
        <v>1861</v>
      </c>
      <c r="F147" s="5" t="s">
        <v>1862</v>
      </c>
      <c r="G147" s="5" t="s">
        <v>1853</v>
      </c>
      <c r="J147" s="5" t="s">
        <v>2872</v>
      </c>
    </row>
    <row r="148" spans="1:10">
      <c r="A148" s="5">
        <v>147</v>
      </c>
      <c r="B148" s="5" t="s">
        <v>1355</v>
      </c>
      <c r="C148" s="5" t="s">
        <v>97</v>
      </c>
      <c r="D148" s="5" t="s">
        <v>1863</v>
      </c>
      <c r="E148" s="5" t="s">
        <v>1864</v>
      </c>
      <c r="F148" s="5" t="s">
        <v>1865</v>
      </c>
      <c r="G148" s="5" t="s">
        <v>1853</v>
      </c>
      <c r="J148" s="5" t="s">
        <v>2872</v>
      </c>
    </row>
    <row r="149" spans="1:10">
      <c r="A149" s="5">
        <v>148</v>
      </c>
      <c r="B149" s="5" t="s">
        <v>1355</v>
      </c>
      <c r="C149" s="5" t="s">
        <v>97</v>
      </c>
      <c r="D149" s="5" t="s">
        <v>1866</v>
      </c>
      <c r="E149" s="5" t="s">
        <v>1867</v>
      </c>
      <c r="F149" s="5" t="s">
        <v>1868</v>
      </c>
      <c r="G149" s="5" t="s">
        <v>1853</v>
      </c>
      <c r="J149" s="5" t="s">
        <v>2872</v>
      </c>
    </row>
    <row r="150" spans="1:10">
      <c r="A150" s="5">
        <v>149</v>
      </c>
      <c r="B150" s="5" t="s">
        <v>1355</v>
      </c>
      <c r="C150" s="5" t="s">
        <v>97</v>
      </c>
      <c r="D150" s="5" t="s">
        <v>1869</v>
      </c>
      <c r="E150" s="5" t="s">
        <v>1870</v>
      </c>
      <c r="F150" s="5" t="s">
        <v>1871</v>
      </c>
      <c r="G150" s="5" t="s">
        <v>1853</v>
      </c>
      <c r="J150" s="5" t="s">
        <v>2872</v>
      </c>
    </row>
    <row r="151" spans="1:10">
      <c r="A151" s="5">
        <v>150</v>
      </c>
      <c r="B151" s="5" t="s">
        <v>1355</v>
      </c>
      <c r="C151" s="5" t="s">
        <v>97</v>
      </c>
      <c r="D151" s="5" t="s">
        <v>1872</v>
      </c>
      <c r="E151" s="5" t="s">
        <v>1873</v>
      </c>
      <c r="F151" s="5" t="s">
        <v>1874</v>
      </c>
      <c r="G151" s="5" t="s">
        <v>1454</v>
      </c>
      <c r="J151" s="5" t="s">
        <v>2872</v>
      </c>
    </row>
    <row r="152" spans="1:10">
      <c r="A152" s="5">
        <v>151</v>
      </c>
      <c r="B152" s="5" t="s">
        <v>1355</v>
      </c>
      <c r="C152" s="5" t="s">
        <v>97</v>
      </c>
      <c r="D152" s="5" t="s">
        <v>1875</v>
      </c>
      <c r="E152" s="5" t="s">
        <v>1876</v>
      </c>
      <c r="F152" s="5" t="s">
        <v>1877</v>
      </c>
      <c r="G152" s="5" t="s">
        <v>1853</v>
      </c>
      <c r="J152" s="5" t="s">
        <v>2872</v>
      </c>
    </row>
    <row r="153" spans="1:10">
      <c r="A153" s="5">
        <v>152</v>
      </c>
      <c r="B153" s="5" t="s">
        <v>1355</v>
      </c>
      <c r="C153" s="5" t="s">
        <v>97</v>
      </c>
      <c r="D153" s="5" t="s">
        <v>1878</v>
      </c>
      <c r="E153" s="5" t="s">
        <v>1879</v>
      </c>
      <c r="F153" s="5" t="s">
        <v>1880</v>
      </c>
      <c r="G153" s="5" t="s">
        <v>1853</v>
      </c>
      <c r="J153" s="5" t="s">
        <v>2872</v>
      </c>
    </row>
    <row r="154" spans="1:10">
      <c r="A154" s="5">
        <v>153</v>
      </c>
      <c r="B154" s="5" t="s">
        <v>1355</v>
      </c>
      <c r="C154" s="5" t="s">
        <v>97</v>
      </c>
      <c r="D154" s="5" t="s">
        <v>1881</v>
      </c>
      <c r="E154" s="5" t="s">
        <v>1882</v>
      </c>
      <c r="F154" s="5" t="s">
        <v>1883</v>
      </c>
      <c r="G154" s="5" t="s">
        <v>1884</v>
      </c>
      <c r="J154" s="5" t="s">
        <v>2872</v>
      </c>
    </row>
    <row r="155" spans="1:10">
      <c r="A155" s="5">
        <v>154</v>
      </c>
      <c r="B155" s="5" t="s">
        <v>1355</v>
      </c>
      <c r="C155" s="5" t="s">
        <v>97</v>
      </c>
      <c r="D155" s="5" t="s">
        <v>1885</v>
      </c>
      <c r="E155" s="5" t="s">
        <v>1886</v>
      </c>
      <c r="F155" s="5" t="s">
        <v>1887</v>
      </c>
      <c r="G155" s="5" t="s">
        <v>1853</v>
      </c>
      <c r="J155" s="5" t="s">
        <v>2872</v>
      </c>
    </row>
    <row r="156" spans="1:10">
      <c r="A156" s="5">
        <v>155</v>
      </c>
      <c r="B156" s="5" t="s">
        <v>1355</v>
      </c>
      <c r="C156" s="5" t="s">
        <v>97</v>
      </c>
      <c r="D156" s="5" t="s">
        <v>1888</v>
      </c>
      <c r="E156" s="5" t="s">
        <v>1889</v>
      </c>
      <c r="F156" s="5" t="s">
        <v>1890</v>
      </c>
      <c r="G156" s="5" t="s">
        <v>1891</v>
      </c>
      <c r="J156" s="5" t="s">
        <v>2872</v>
      </c>
    </row>
    <row r="157" spans="1:10">
      <c r="A157" s="5">
        <v>156</v>
      </c>
      <c r="B157" s="5" t="s">
        <v>1355</v>
      </c>
      <c r="C157" s="5" t="s">
        <v>97</v>
      </c>
      <c r="D157" s="5" t="s">
        <v>1892</v>
      </c>
      <c r="E157" s="5" t="s">
        <v>1893</v>
      </c>
      <c r="F157" s="5" t="s">
        <v>1894</v>
      </c>
      <c r="G157" s="5" t="s">
        <v>1600</v>
      </c>
      <c r="J157" s="5" t="s">
        <v>2872</v>
      </c>
    </row>
    <row r="158" spans="1:10">
      <c r="A158" s="5">
        <v>157</v>
      </c>
      <c r="B158" s="5" t="s">
        <v>1355</v>
      </c>
      <c r="C158" s="5" t="s">
        <v>97</v>
      </c>
      <c r="D158" s="5" t="s">
        <v>1895</v>
      </c>
      <c r="E158" s="5" t="s">
        <v>1896</v>
      </c>
      <c r="F158" s="5" t="s">
        <v>1897</v>
      </c>
      <c r="G158" s="5" t="s">
        <v>1667</v>
      </c>
      <c r="H158" s="5" t="s">
        <v>1898</v>
      </c>
      <c r="J158" s="5" t="s">
        <v>2872</v>
      </c>
    </row>
    <row r="159" spans="1:10">
      <c r="A159" s="5">
        <v>158</v>
      </c>
      <c r="B159" s="5" t="s">
        <v>1355</v>
      </c>
      <c r="C159" s="5" t="s">
        <v>97</v>
      </c>
      <c r="D159" s="5" t="s">
        <v>1899</v>
      </c>
      <c r="E159" s="5" t="s">
        <v>1900</v>
      </c>
      <c r="F159" s="5" t="s">
        <v>1901</v>
      </c>
      <c r="G159" s="5" t="s">
        <v>1623</v>
      </c>
      <c r="J159" s="5" t="s">
        <v>2872</v>
      </c>
    </row>
    <row r="160" spans="1:10">
      <c r="A160" s="5">
        <v>159</v>
      </c>
      <c r="B160" s="5" t="s">
        <v>1355</v>
      </c>
      <c r="C160" s="5" t="s">
        <v>97</v>
      </c>
      <c r="D160" s="5" t="s">
        <v>1902</v>
      </c>
      <c r="E160" s="5" t="s">
        <v>1903</v>
      </c>
      <c r="F160" s="5" t="s">
        <v>1904</v>
      </c>
      <c r="G160" s="5" t="s">
        <v>1408</v>
      </c>
      <c r="J160" s="5" t="s">
        <v>2872</v>
      </c>
    </row>
    <row r="161" spans="1:10">
      <c r="A161" s="5">
        <v>160</v>
      </c>
      <c r="B161" s="5" t="s">
        <v>1355</v>
      </c>
      <c r="C161" s="5" t="s">
        <v>97</v>
      </c>
      <c r="D161" s="5" t="s">
        <v>1905</v>
      </c>
      <c r="E161" s="5" t="s">
        <v>1906</v>
      </c>
      <c r="F161" s="5" t="s">
        <v>1907</v>
      </c>
      <c r="G161" s="5" t="s">
        <v>1908</v>
      </c>
      <c r="J161" s="5" t="s">
        <v>2872</v>
      </c>
    </row>
    <row r="162" spans="1:10">
      <c r="A162" s="5">
        <v>161</v>
      </c>
      <c r="B162" s="5" t="s">
        <v>1355</v>
      </c>
      <c r="C162" s="5" t="s">
        <v>97</v>
      </c>
      <c r="D162" s="5" t="s">
        <v>1909</v>
      </c>
      <c r="E162" s="5" t="s">
        <v>1910</v>
      </c>
      <c r="F162" s="5" t="s">
        <v>1911</v>
      </c>
      <c r="G162" s="5" t="s">
        <v>1627</v>
      </c>
      <c r="J162" s="5" t="s">
        <v>2872</v>
      </c>
    </row>
    <row r="163" spans="1:10">
      <c r="A163" s="5">
        <v>162</v>
      </c>
      <c r="B163" s="5" t="s">
        <v>1355</v>
      </c>
      <c r="C163" s="5" t="s">
        <v>97</v>
      </c>
      <c r="D163" s="5" t="s">
        <v>1912</v>
      </c>
      <c r="E163" s="5" t="s">
        <v>1913</v>
      </c>
      <c r="F163" s="5" t="s">
        <v>1914</v>
      </c>
      <c r="G163" s="5" t="s">
        <v>1372</v>
      </c>
      <c r="J163" s="5" t="s">
        <v>2872</v>
      </c>
    </row>
    <row r="164" spans="1:10">
      <c r="A164" s="5">
        <v>163</v>
      </c>
      <c r="B164" s="5" t="s">
        <v>1355</v>
      </c>
      <c r="C164" s="5" t="s">
        <v>97</v>
      </c>
      <c r="D164" s="5" t="s">
        <v>1915</v>
      </c>
      <c r="E164" s="5" t="s">
        <v>1916</v>
      </c>
      <c r="F164" s="5" t="s">
        <v>1917</v>
      </c>
      <c r="G164" s="5" t="s">
        <v>1408</v>
      </c>
      <c r="J164" s="5" t="s">
        <v>2872</v>
      </c>
    </row>
    <row r="165" spans="1:10">
      <c r="A165" s="5">
        <v>164</v>
      </c>
      <c r="B165" s="5" t="s">
        <v>1355</v>
      </c>
      <c r="C165" s="5" t="s">
        <v>97</v>
      </c>
      <c r="D165" s="5" t="s">
        <v>1918</v>
      </c>
      <c r="E165" s="5" t="s">
        <v>1919</v>
      </c>
      <c r="F165" s="5" t="s">
        <v>1920</v>
      </c>
      <c r="G165" s="5" t="s">
        <v>1623</v>
      </c>
      <c r="J165" s="5" t="s">
        <v>2872</v>
      </c>
    </row>
    <row r="166" spans="1:10">
      <c r="A166" s="5">
        <v>165</v>
      </c>
      <c r="B166" s="5" t="s">
        <v>1355</v>
      </c>
      <c r="C166" s="5" t="s">
        <v>97</v>
      </c>
      <c r="D166" s="5" t="s">
        <v>1921</v>
      </c>
      <c r="E166" s="5" t="s">
        <v>1922</v>
      </c>
      <c r="F166" s="5" t="s">
        <v>1923</v>
      </c>
      <c r="G166" s="5" t="s">
        <v>1454</v>
      </c>
      <c r="J166" s="5" t="s">
        <v>2872</v>
      </c>
    </row>
    <row r="167" spans="1:10">
      <c r="A167" s="5">
        <v>166</v>
      </c>
      <c r="B167" s="5" t="s">
        <v>1355</v>
      </c>
      <c r="C167" s="5" t="s">
        <v>97</v>
      </c>
      <c r="D167" s="5" t="s">
        <v>1924</v>
      </c>
      <c r="E167" s="5" t="s">
        <v>1925</v>
      </c>
      <c r="F167" s="5" t="s">
        <v>1926</v>
      </c>
      <c r="G167" s="5" t="s">
        <v>1408</v>
      </c>
      <c r="J167" s="5" t="s">
        <v>2872</v>
      </c>
    </row>
    <row r="168" spans="1:10">
      <c r="A168" s="5">
        <v>167</v>
      </c>
      <c r="B168" s="5" t="s">
        <v>1355</v>
      </c>
      <c r="C168" s="5" t="s">
        <v>97</v>
      </c>
      <c r="D168" s="5" t="s">
        <v>1927</v>
      </c>
      <c r="E168" s="5" t="s">
        <v>1928</v>
      </c>
      <c r="F168" s="5" t="s">
        <v>1929</v>
      </c>
      <c r="G168" s="5" t="s">
        <v>1408</v>
      </c>
      <c r="J168" s="5" t="s">
        <v>2872</v>
      </c>
    </row>
    <row r="169" spans="1:10">
      <c r="A169" s="5">
        <v>168</v>
      </c>
      <c r="B169" s="5" t="s">
        <v>1355</v>
      </c>
      <c r="C169" s="5" t="s">
        <v>97</v>
      </c>
      <c r="D169" s="5" t="s">
        <v>1930</v>
      </c>
      <c r="E169" s="5" t="s">
        <v>1931</v>
      </c>
      <c r="F169" s="5" t="s">
        <v>1932</v>
      </c>
      <c r="G169" s="5" t="s">
        <v>1627</v>
      </c>
      <c r="J169" s="5" t="s">
        <v>2872</v>
      </c>
    </row>
    <row r="170" spans="1:10">
      <c r="A170" s="5">
        <v>169</v>
      </c>
      <c r="B170" s="5" t="s">
        <v>1355</v>
      </c>
      <c r="C170" s="5" t="s">
        <v>97</v>
      </c>
      <c r="D170" s="5" t="s">
        <v>1933</v>
      </c>
      <c r="E170" s="5" t="s">
        <v>1934</v>
      </c>
      <c r="F170" s="5" t="s">
        <v>1935</v>
      </c>
      <c r="G170" s="5" t="s">
        <v>1908</v>
      </c>
      <c r="J170" s="5" t="s">
        <v>2872</v>
      </c>
    </row>
    <row r="171" spans="1:10">
      <c r="A171" s="5">
        <v>170</v>
      </c>
      <c r="B171" s="5" t="s">
        <v>1355</v>
      </c>
      <c r="C171" s="5" t="s">
        <v>97</v>
      </c>
      <c r="D171" s="5" t="s">
        <v>1936</v>
      </c>
      <c r="E171" s="5" t="s">
        <v>1937</v>
      </c>
      <c r="F171" s="5" t="s">
        <v>1938</v>
      </c>
      <c r="G171" s="5" t="s">
        <v>1627</v>
      </c>
      <c r="J171" s="5" t="s">
        <v>2872</v>
      </c>
    </row>
    <row r="172" spans="1:10">
      <c r="A172" s="5">
        <v>171</v>
      </c>
      <c r="B172" s="5" t="s">
        <v>1355</v>
      </c>
      <c r="C172" s="5" t="s">
        <v>97</v>
      </c>
      <c r="D172" s="5" t="s">
        <v>1939</v>
      </c>
      <c r="E172" s="5" t="s">
        <v>1940</v>
      </c>
      <c r="F172" s="5" t="s">
        <v>1941</v>
      </c>
      <c r="G172" s="5" t="s">
        <v>1619</v>
      </c>
      <c r="J172" s="5" t="s">
        <v>2872</v>
      </c>
    </row>
    <row r="173" spans="1:10">
      <c r="A173" s="5">
        <v>172</v>
      </c>
      <c r="B173" s="5" t="s">
        <v>1355</v>
      </c>
      <c r="C173" s="5" t="s">
        <v>97</v>
      </c>
      <c r="D173" s="5" t="s">
        <v>1942</v>
      </c>
      <c r="E173" s="5" t="s">
        <v>1943</v>
      </c>
      <c r="F173" s="5" t="s">
        <v>1944</v>
      </c>
      <c r="G173" s="5" t="s">
        <v>1615</v>
      </c>
      <c r="J173" s="5" t="s">
        <v>2872</v>
      </c>
    </row>
    <row r="174" spans="1:10">
      <c r="A174" s="5">
        <v>173</v>
      </c>
      <c r="B174" s="5" t="s">
        <v>1355</v>
      </c>
      <c r="C174" s="5" t="s">
        <v>97</v>
      </c>
      <c r="D174" s="5" t="s">
        <v>1945</v>
      </c>
      <c r="E174" s="5" t="s">
        <v>1946</v>
      </c>
      <c r="F174" s="5" t="s">
        <v>1947</v>
      </c>
      <c r="G174" s="5" t="s">
        <v>1627</v>
      </c>
      <c r="J174" s="5" t="s">
        <v>2872</v>
      </c>
    </row>
    <row r="175" spans="1:10">
      <c r="A175" s="5">
        <v>174</v>
      </c>
      <c r="B175" s="5" t="s">
        <v>1355</v>
      </c>
      <c r="C175" s="5" t="s">
        <v>97</v>
      </c>
      <c r="D175" s="5" t="s">
        <v>1948</v>
      </c>
      <c r="E175" s="5" t="s">
        <v>1949</v>
      </c>
      <c r="F175" s="5" t="s">
        <v>1950</v>
      </c>
      <c r="G175" s="5" t="s">
        <v>1427</v>
      </c>
      <c r="J175" s="5" t="s">
        <v>2872</v>
      </c>
    </row>
    <row r="176" spans="1:10">
      <c r="A176" s="5">
        <v>175</v>
      </c>
      <c r="B176" s="5" t="s">
        <v>1355</v>
      </c>
      <c r="C176" s="5" t="s">
        <v>97</v>
      </c>
      <c r="D176" s="5" t="s">
        <v>1951</v>
      </c>
      <c r="E176" s="5" t="s">
        <v>1952</v>
      </c>
      <c r="F176" s="5" t="s">
        <v>1953</v>
      </c>
      <c r="G176" s="5" t="s">
        <v>1853</v>
      </c>
      <c r="J176" s="5" t="s">
        <v>2872</v>
      </c>
    </row>
    <row r="177" spans="1:10">
      <c r="A177" s="5">
        <v>176</v>
      </c>
      <c r="B177" s="5" t="s">
        <v>1355</v>
      </c>
      <c r="C177" s="5" t="s">
        <v>97</v>
      </c>
      <c r="D177" s="5" t="s">
        <v>1954</v>
      </c>
      <c r="E177" s="5" t="s">
        <v>1955</v>
      </c>
      <c r="F177" s="5" t="s">
        <v>1956</v>
      </c>
      <c r="G177" s="5" t="s">
        <v>1957</v>
      </c>
      <c r="J177" s="5" t="s">
        <v>2872</v>
      </c>
    </row>
    <row r="178" spans="1:10">
      <c r="A178" s="5">
        <v>177</v>
      </c>
      <c r="B178" s="5" t="s">
        <v>1355</v>
      </c>
      <c r="C178" s="5" t="s">
        <v>97</v>
      </c>
      <c r="D178" s="5" t="s">
        <v>1958</v>
      </c>
      <c r="E178" s="5" t="s">
        <v>1959</v>
      </c>
      <c r="F178" s="5" t="s">
        <v>1960</v>
      </c>
      <c r="G178" s="5" t="s">
        <v>1416</v>
      </c>
      <c r="J178" s="5" t="s">
        <v>2872</v>
      </c>
    </row>
    <row r="179" spans="1:10">
      <c r="A179" s="5">
        <v>178</v>
      </c>
      <c r="B179" s="5" t="s">
        <v>1355</v>
      </c>
      <c r="C179" s="5" t="s">
        <v>97</v>
      </c>
      <c r="D179" s="5" t="s">
        <v>1961</v>
      </c>
      <c r="E179" s="5" t="s">
        <v>1962</v>
      </c>
      <c r="F179" s="5" t="s">
        <v>1963</v>
      </c>
      <c r="G179" s="5" t="s">
        <v>1964</v>
      </c>
      <c r="J179" s="5" t="s">
        <v>2872</v>
      </c>
    </row>
    <row r="180" spans="1:10">
      <c r="A180" s="5">
        <v>179</v>
      </c>
      <c r="B180" s="5" t="s">
        <v>1355</v>
      </c>
      <c r="C180" s="5" t="s">
        <v>97</v>
      </c>
      <c r="D180" s="5" t="s">
        <v>1965</v>
      </c>
      <c r="E180" s="5" t="s">
        <v>1966</v>
      </c>
      <c r="F180" s="5" t="s">
        <v>1967</v>
      </c>
      <c r="G180" s="5" t="s">
        <v>1853</v>
      </c>
      <c r="J180" s="5" t="s">
        <v>2872</v>
      </c>
    </row>
    <row r="181" spans="1:10">
      <c r="A181" s="5">
        <v>180</v>
      </c>
      <c r="B181" s="5" t="s">
        <v>1355</v>
      </c>
      <c r="C181" s="5" t="s">
        <v>97</v>
      </c>
      <c r="D181" s="5" t="s">
        <v>1968</v>
      </c>
      <c r="E181" s="5" t="s">
        <v>1969</v>
      </c>
      <c r="F181" s="5" t="s">
        <v>1970</v>
      </c>
      <c r="G181" s="5" t="s">
        <v>1634</v>
      </c>
      <c r="J181" s="5" t="s">
        <v>2872</v>
      </c>
    </row>
    <row r="182" spans="1:10">
      <c r="A182" s="5">
        <v>181</v>
      </c>
      <c r="B182" s="5" t="s">
        <v>1355</v>
      </c>
      <c r="C182" s="5" t="s">
        <v>97</v>
      </c>
      <c r="D182" s="5" t="s">
        <v>1971</v>
      </c>
      <c r="E182" s="5" t="s">
        <v>1972</v>
      </c>
      <c r="F182" s="5" t="s">
        <v>1973</v>
      </c>
      <c r="G182" s="5" t="s">
        <v>1823</v>
      </c>
      <c r="J182" s="5" t="s">
        <v>2872</v>
      </c>
    </row>
    <row r="183" spans="1:10">
      <c r="A183" s="5">
        <v>182</v>
      </c>
      <c r="B183" s="5" t="s">
        <v>1355</v>
      </c>
      <c r="C183" s="5" t="s">
        <v>97</v>
      </c>
      <c r="D183" s="5" t="s">
        <v>1974</v>
      </c>
      <c r="E183" s="5" t="s">
        <v>1975</v>
      </c>
      <c r="F183" s="5" t="s">
        <v>1976</v>
      </c>
      <c r="G183" s="5" t="s">
        <v>1741</v>
      </c>
      <c r="J183" s="5" t="s">
        <v>2872</v>
      </c>
    </row>
    <row r="184" spans="1:10">
      <c r="A184" s="5">
        <v>183</v>
      </c>
      <c r="B184" s="5" t="s">
        <v>1355</v>
      </c>
      <c r="C184" s="5" t="s">
        <v>97</v>
      </c>
      <c r="D184" s="5" t="s">
        <v>1977</v>
      </c>
      <c r="E184" s="5" t="s">
        <v>1978</v>
      </c>
      <c r="F184" s="5" t="s">
        <v>1979</v>
      </c>
      <c r="G184" s="5" t="s">
        <v>1745</v>
      </c>
      <c r="J184" s="5" t="s">
        <v>2872</v>
      </c>
    </row>
    <row r="185" spans="1:10">
      <c r="A185" s="5">
        <v>184</v>
      </c>
      <c r="B185" s="5" t="s">
        <v>1355</v>
      </c>
      <c r="C185" s="5" t="s">
        <v>97</v>
      </c>
      <c r="D185" s="5" t="s">
        <v>1980</v>
      </c>
      <c r="E185" s="5" t="s">
        <v>1981</v>
      </c>
      <c r="F185" s="5" t="s">
        <v>1982</v>
      </c>
      <c r="G185" s="5" t="s">
        <v>1427</v>
      </c>
      <c r="J185" s="5" t="s">
        <v>2872</v>
      </c>
    </row>
    <row r="186" spans="1:10">
      <c r="A186" s="5">
        <v>185</v>
      </c>
      <c r="B186" s="5" t="s">
        <v>1355</v>
      </c>
      <c r="C186" s="5" t="s">
        <v>97</v>
      </c>
      <c r="D186" s="5" t="s">
        <v>1983</v>
      </c>
      <c r="E186" s="5" t="s">
        <v>1984</v>
      </c>
      <c r="F186" s="5" t="s">
        <v>1985</v>
      </c>
      <c r="G186" s="5" t="s">
        <v>1611</v>
      </c>
      <c r="J186" s="5" t="s">
        <v>2872</v>
      </c>
    </row>
    <row r="187" spans="1:10">
      <c r="A187" s="5">
        <v>186</v>
      </c>
      <c r="B187" s="5" t="s">
        <v>1355</v>
      </c>
      <c r="C187" s="5" t="s">
        <v>97</v>
      </c>
      <c r="D187" s="5" t="s">
        <v>1986</v>
      </c>
      <c r="E187" s="5" t="s">
        <v>1987</v>
      </c>
      <c r="F187" s="5" t="s">
        <v>1988</v>
      </c>
      <c r="G187" s="5" t="s">
        <v>1619</v>
      </c>
      <c r="J187" s="5" t="s">
        <v>2872</v>
      </c>
    </row>
    <row r="188" spans="1:10">
      <c r="A188" s="5">
        <v>187</v>
      </c>
      <c r="B188" s="5" t="s">
        <v>1355</v>
      </c>
      <c r="C188" s="5" t="s">
        <v>97</v>
      </c>
      <c r="D188" s="5" t="s">
        <v>1989</v>
      </c>
      <c r="E188" s="5" t="s">
        <v>1990</v>
      </c>
      <c r="F188" s="5" t="s">
        <v>1991</v>
      </c>
      <c r="G188" s="5" t="s">
        <v>1992</v>
      </c>
      <c r="J188" s="5" t="s">
        <v>2872</v>
      </c>
    </row>
    <row r="189" spans="1:10">
      <c r="A189" s="5">
        <v>188</v>
      </c>
      <c r="B189" s="5" t="s">
        <v>1355</v>
      </c>
      <c r="C189" s="5" t="s">
        <v>97</v>
      </c>
      <c r="D189" s="5" t="s">
        <v>1993</v>
      </c>
      <c r="E189" s="5" t="s">
        <v>1994</v>
      </c>
      <c r="F189" s="5" t="s">
        <v>1995</v>
      </c>
      <c r="G189" s="5" t="s">
        <v>1591</v>
      </c>
      <c r="J189" s="5" t="s">
        <v>2872</v>
      </c>
    </row>
    <row r="190" spans="1:10">
      <c r="A190" s="5">
        <v>189</v>
      </c>
      <c r="B190" s="5" t="s">
        <v>1355</v>
      </c>
      <c r="C190" s="5" t="s">
        <v>97</v>
      </c>
      <c r="D190" s="5" t="s">
        <v>1996</v>
      </c>
      <c r="E190" s="5" t="s">
        <v>1997</v>
      </c>
      <c r="F190" s="5" t="s">
        <v>1998</v>
      </c>
      <c r="G190" s="5" t="s">
        <v>1627</v>
      </c>
      <c r="H190" s="5" t="s">
        <v>1999</v>
      </c>
      <c r="J190" s="5" t="s">
        <v>2872</v>
      </c>
    </row>
    <row r="191" spans="1:10">
      <c r="A191" s="5">
        <v>190</v>
      </c>
      <c r="B191" s="5" t="s">
        <v>1355</v>
      </c>
      <c r="C191" s="5" t="s">
        <v>97</v>
      </c>
      <c r="D191" s="5" t="s">
        <v>2000</v>
      </c>
      <c r="E191" s="5" t="s">
        <v>2001</v>
      </c>
      <c r="F191" s="5" t="s">
        <v>2002</v>
      </c>
      <c r="G191" s="5" t="s">
        <v>1627</v>
      </c>
      <c r="J191" s="5" t="s">
        <v>2872</v>
      </c>
    </row>
    <row r="192" spans="1:10">
      <c r="A192" s="5">
        <v>191</v>
      </c>
      <c r="B192" s="5" t="s">
        <v>1355</v>
      </c>
      <c r="C192" s="5" t="s">
        <v>97</v>
      </c>
      <c r="D192" s="5" t="s">
        <v>2003</v>
      </c>
      <c r="E192" s="5" t="s">
        <v>2004</v>
      </c>
      <c r="F192" s="5" t="s">
        <v>2005</v>
      </c>
      <c r="G192" s="5" t="s">
        <v>2006</v>
      </c>
      <c r="J192" s="5" t="s">
        <v>2872</v>
      </c>
    </row>
    <row r="193" spans="1:10">
      <c r="A193" s="5">
        <v>192</v>
      </c>
      <c r="B193" s="5" t="s">
        <v>1355</v>
      </c>
      <c r="C193" s="5" t="s">
        <v>97</v>
      </c>
      <c r="D193" s="5" t="s">
        <v>2007</v>
      </c>
      <c r="E193" s="5" t="s">
        <v>2008</v>
      </c>
      <c r="F193" s="5" t="s">
        <v>2009</v>
      </c>
      <c r="G193" s="5" t="s">
        <v>1853</v>
      </c>
      <c r="J193" s="5" t="s">
        <v>2872</v>
      </c>
    </row>
    <row r="194" spans="1:10">
      <c r="A194" s="5">
        <v>193</v>
      </c>
      <c r="B194" s="5" t="s">
        <v>1355</v>
      </c>
      <c r="C194" s="5" t="s">
        <v>97</v>
      </c>
      <c r="D194" s="5" t="s">
        <v>2010</v>
      </c>
      <c r="E194" s="5" t="s">
        <v>2011</v>
      </c>
      <c r="F194" s="5" t="s">
        <v>2012</v>
      </c>
      <c r="G194" s="5" t="s">
        <v>1591</v>
      </c>
      <c r="H194" s="5" t="s">
        <v>2013</v>
      </c>
      <c r="J194" s="5" t="s">
        <v>2872</v>
      </c>
    </row>
    <row r="195" spans="1:10">
      <c r="A195" s="5">
        <v>194</v>
      </c>
      <c r="B195" s="5" t="s">
        <v>1355</v>
      </c>
      <c r="C195" s="5" t="s">
        <v>97</v>
      </c>
      <c r="D195" s="5" t="s">
        <v>2014</v>
      </c>
      <c r="E195" s="5" t="s">
        <v>2015</v>
      </c>
      <c r="F195" s="5" t="s">
        <v>2016</v>
      </c>
      <c r="G195" s="5" t="s">
        <v>1745</v>
      </c>
      <c r="J195" s="5" t="s">
        <v>2872</v>
      </c>
    </row>
    <row r="196" spans="1:10">
      <c r="A196" s="5">
        <v>195</v>
      </c>
      <c r="B196" s="5" t="s">
        <v>1355</v>
      </c>
      <c r="C196" s="5" t="s">
        <v>97</v>
      </c>
      <c r="D196" s="5" t="s">
        <v>2017</v>
      </c>
      <c r="E196" s="5" t="s">
        <v>2018</v>
      </c>
      <c r="F196" s="5" t="s">
        <v>2019</v>
      </c>
      <c r="G196" s="5" t="s">
        <v>1745</v>
      </c>
      <c r="J196" s="5" t="s">
        <v>2872</v>
      </c>
    </row>
    <row r="197" spans="1:10">
      <c r="A197" s="5">
        <v>196</v>
      </c>
      <c r="B197" s="5" t="s">
        <v>1355</v>
      </c>
      <c r="C197" s="5" t="s">
        <v>97</v>
      </c>
      <c r="D197" s="5" t="s">
        <v>2020</v>
      </c>
      <c r="E197" s="5" t="s">
        <v>2021</v>
      </c>
      <c r="F197" s="5" t="s">
        <v>2022</v>
      </c>
      <c r="G197" s="5" t="s">
        <v>1745</v>
      </c>
      <c r="J197" s="5" t="s">
        <v>2872</v>
      </c>
    </row>
    <row r="198" spans="1:10">
      <c r="A198" s="5">
        <v>197</v>
      </c>
      <c r="B198" s="5" t="s">
        <v>1355</v>
      </c>
      <c r="C198" s="5" t="s">
        <v>97</v>
      </c>
      <c r="D198" s="5" t="s">
        <v>2023</v>
      </c>
      <c r="E198" s="5" t="s">
        <v>2024</v>
      </c>
      <c r="F198" s="5" t="s">
        <v>2025</v>
      </c>
      <c r="G198" s="5" t="s">
        <v>1667</v>
      </c>
      <c r="H198" s="5" t="s">
        <v>2026</v>
      </c>
      <c r="J198" s="5" t="s">
        <v>2872</v>
      </c>
    </row>
    <row r="199" spans="1:10">
      <c r="A199" s="5">
        <v>198</v>
      </c>
      <c r="B199" s="5" t="s">
        <v>1355</v>
      </c>
      <c r="C199" s="5" t="s">
        <v>97</v>
      </c>
      <c r="D199" s="5" t="s">
        <v>2027</v>
      </c>
      <c r="E199" s="5" t="s">
        <v>2028</v>
      </c>
      <c r="F199" s="5" t="s">
        <v>2029</v>
      </c>
      <c r="G199" s="5" t="s">
        <v>2030</v>
      </c>
      <c r="J199" s="5" t="s">
        <v>2872</v>
      </c>
    </row>
    <row r="200" spans="1:10">
      <c r="A200" s="5">
        <v>199</v>
      </c>
      <c r="B200" s="5" t="s">
        <v>1355</v>
      </c>
      <c r="C200" s="5" t="s">
        <v>97</v>
      </c>
      <c r="D200" s="5" t="s">
        <v>2031</v>
      </c>
      <c r="E200" s="5" t="s">
        <v>2032</v>
      </c>
      <c r="F200" s="5" t="s">
        <v>2033</v>
      </c>
      <c r="G200" s="5" t="s">
        <v>1591</v>
      </c>
      <c r="H200" s="5" t="s">
        <v>2034</v>
      </c>
      <c r="J200" s="5" t="s">
        <v>2872</v>
      </c>
    </row>
    <row r="201" spans="1:10">
      <c r="A201" s="5">
        <v>200</v>
      </c>
      <c r="B201" s="5" t="s">
        <v>1355</v>
      </c>
      <c r="C201" s="5" t="s">
        <v>97</v>
      </c>
      <c r="D201" s="5" t="s">
        <v>2035</v>
      </c>
      <c r="E201" s="5" t="s">
        <v>2036</v>
      </c>
      <c r="F201" s="5" t="s">
        <v>2037</v>
      </c>
      <c r="G201" s="5" t="s">
        <v>1382</v>
      </c>
      <c r="J201" s="5" t="s">
        <v>2872</v>
      </c>
    </row>
    <row r="202" spans="1:10">
      <c r="A202" s="5">
        <v>201</v>
      </c>
      <c r="B202" s="5" t="s">
        <v>1355</v>
      </c>
      <c r="C202" s="5" t="s">
        <v>97</v>
      </c>
      <c r="D202" s="5" t="s">
        <v>2038</v>
      </c>
      <c r="E202" s="5" t="s">
        <v>2039</v>
      </c>
      <c r="F202" s="5" t="s">
        <v>2040</v>
      </c>
      <c r="G202" s="5" t="s">
        <v>1382</v>
      </c>
      <c r="J202" s="5" t="s">
        <v>2872</v>
      </c>
    </row>
    <row r="203" spans="1:10">
      <c r="A203" s="5">
        <v>202</v>
      </c>
      <c r="B203" s="5" t="s">
        <v>1355</v>
      </c>
      <c r="C203" s="5" t="s">
        <v>97</v>
      </c>
      <c r="D203" s="5" t="s">
        <v>2041</v>
      </c>
      <c r="E203" s="5" t="s">
        <v>2042</v>
      </c>
      <c r="F203" s="5" t="s">
        <v>1586</v>
      </c>
      <c r="G203" s="5" t="s">
        <v>1650</v>
      </c>
      <c r="J203" s="5" t="s">
        <v>2872</v>
      </c>
    </row>
    <row r="204" spans="1:10">
      <c r="A204" s="5">
        <v>203</v>
      </c>
      <c r="B204" s="5" t="s">
        <v>1355</v>
      </c>
      <c r="C204" s="5" t="s">
        <v>97</v>
      </c>
      <c r="D204" s="5" t="s">
        <v>2043</v>
      </c>
      <c r="E204" s="5" t="s">
        <v>2044</v>
      </c>
      <c r="F204" s="5" t="s">
        <v>2045</v>
      </c>
      <c r="G204" s="5" t="s">
        <v>2046</v>
      </c>
      <c r="J204" s="5" t="s">
        <v>2872</v>
      </c>
    </row>
    <row r="205" spans="1:10">
      <c r="A205" s="5">
        <v>204</v>
      </c>
      <c r="B205" s="5" t="s">
        <v>1355</v>
      </c>
      <c r="C205" s="5" t="s">
        <v>97</v>
      </c>
      <c r="D205" s="5" t="s">
        <v>2047</v>
      </c>
      <c r="E205" s="5" t="s">
        <v>2048</v>
      </c>
      <c r="F205" s="5" t="s">
        <v>2045</v>
      </c>
      <c r="G205" s="5" t="s">
        <v>2049</v>
      </c>
      <c r="J205" s="5" t="s">
        <v>2872</v>
      </c>
    </row>
    <row r="206" spans="1:10">
      <c r="A206" s="5">
        <v>205</v>
      </c>
      <c r="B206" s="5" t="s">
        <v>1355</v>
      </c>
      <c r="C206" s="5" t="s">
        <v>97</v>
      </c>
      <c r="D206" s="5" t="s">
        <v>2050</v>
      </c>
      <c r="E206" s="5" t="s">
        <v>2051</v>
      </c>
      <c r="F206" s="5" t="s">
        <v>2052</v>
      </c>
      <c r="G206" s="5" t="s">
        <v>1367</v>
      </c>
      <c r="J206" s="5" t="s">
        <v>2872</v>
      </c>
    </row>
    <row r="207" spans="1:10">
      <c r="A207" s="5">
        <v>206</v>
      </c>
      <c r="B207" s="5" t="s">
        <v>1355</v>
      </c>
      <c r="C207" s="5" t="s">
        <v>97</v>
      </c>
      <c r="D207" s="5" t="s">
        <v>2053</v>
      </c>
      <c r="E207" s="5" t="s">
        <v>2054</v>
      </c>
      <c r="F207" s="5" t="s">
        <v>2055</v>
      </c>
      <c r="G207" s="5" t="s">
        <v>1591</v>
      </c>
      <c r="J207" s="5" t="s">
        <v>2872</v>
      </c>
    </row>
    <row r="208" spans="1:10">
      <c r="A208" s="5">
        <v>207</v>
      </c>
      <c r="B208" s="5" t="s">
        <v>1355</v>
      </c>
      <c r="C208" s="5" t="s">
        <v>97</v>
      </c>
      <c r="D208" s="5" t="s">
        <v>2056</v>
      </c>
      <c r="E208" s="5" t="s">
        <v>2057</v>
      </c>
      <c r="F208" s="5" t="s">
        <v>2058</v>
      </c>
      <c r="G208" s="5" t="s">
        <v>1650</v>
      </c>
      <c r="J208" s="5" t="s">
        <v>2872</v>
      </c>
    </row>
    <row r="209" spans="1:10">
      <c r="A209" s="5">
        <v>208</v>
      </c>
      <c r="B209" s="5" t="s">
        <v>1355</v>
      </c>
      <c r="C209" s="5" t="s">
        <v>97</v>
      </c>
      <c r="D209" s="5" t="s">
        <v>2059</v>
      </c>
      <c r="E209" s="5" t="s">
        <v>2060</v>
      </c>
      <c r="F209" s="5" t="s">
        <v>2061</v>
      </c>
      <c r="G209" s="5" t="s">
        <v>1576</v>
      </c>
      <c r="J209" s="5" t="s">
        <v>2872</v>
      </c>
    </row>
    <row r="210" spans="1:10">
      <c r="A210" s="5">
        <v>209</v>
      </c>
      <c r="B210" s="5" t="s">
        <v>1355</v>
      </c>
      <c r="C210" s="5" t="s">
        <v>97</v>
      </c>
      <c r="D210" s="5" t="s">
        <v>2062</v>
      </c>
      <c r="E210" s="5" t="s">
        <v>2063</v>
      </c>
      <c r="F210" s="5" t="s">
        <v>2064</v>
      </c>
      <c r="G210" s="5" t="s">
        <v>1634</v>
      </c>
      <c r="J210" s="5" t="s">
        <v>2872</v>
      </c>
    </row>
    <row r="211" spans="1:10">
      <c r="A211" s="5">
        <v>210</v>
      </c>
      <c r="B211" s="5" t="s">
        <v>1355</v>
      </c>
      <c r="C211" s="5" t="s">
        <v>97</v>
      </c>
      <c r="D211" s="5" t="s">
        <v>2065</v>
      </c>
      <c r="E211" s="5" t="s">
        <v>2066</v>
      </c>
      <c r="F211" s="5" t="s">
        <v>2067</v>
      </c>
      <c r="G211" s="5" t="s">
        <v>1771</v>
      </c>
      <c r="J211" s="5" t="s">
        <v>2872</v>
      </c>
    </row>
    <row r="212" spans="1:10">
      <c r="A212" s="5">
        <v>211</v>
      </c>
      <c r="B212" s="5" t="s">
        <v>1355</v>
      </c>
      <c r="C212" s="5" t="s">
        <v>97</v>
      </c>
      <c r="D212" s="5" t="s">
        <v>2068</v>
      </c>
      <c r="E212" s="5" t="s">
        <v>2069</v>
      </c>
      <c r="F212" s="5" t="s">
        <v>2070</v>
      </c>
      <c r="G212" s="5" t="s">
        <v>1363</v>
      </c>
      <c r="J212" s="5" t="s">
        <v>2872</v>
      </c>
    </row>
    <row r="213" spans="1:10">
      <c r="A213" s="5">
        <v>212</v>
      </c>
      <c r="B213" s="5" t="s">
        <v>1355</v>
      </c>
      <c r="C213" s="5" t="s">
        <v>97</v>
      </c>
      <c r="D213" s="5" t="s">
        <v>2071</v>
      </c>
      <c r="E213" s="5" t="s">
        <v>2072</v>
      </c>
      <c r="F213" s="5" t="s">
        <v>1400</v>
      </c>
      <c r="G213" s="5" t="s">
        <v>2073</v>
      </c>
      <c r="J213" s="5" t="s">
        <v>2872</v>
      </c>
    </row>
    <row r="214" spans="1:10">
      <c r="A214" s="5">
        <v>213</v>
      </c>
      <c r="B214" s="5" t="s">
        <v>1355</v>
      </c>
      <c r="C214" s="5" t="s">
        <v>97</v>
      </c>
      <c r="D214" s="5" t="s">
        <v>2074</v>
      </c>
      <c r="E214" s="5" t="s">
        <v>2075</v>
      </c>
      <c r="F214" s="5" t="s">
        <v>2076</v>
      </c>
      <c r="G214" s="5" t="s">
        <v>1650</v>
      </c>
      <c r="J214" s="5" t="s">
        <v>2872</v>
      </c>
    </row>
    <row r="215" spans="1:10">
      <c r="A215" s="5">
        <v>214</v>
      </c>
      <c r="B215" s="5" t="s">
        <v>1355</v>
      </c>
      <c r="C215" s="5" t="s">
        <v>97</v>
      </c>
      <c r="D215" s="5" t="s">
        <v>2077</v>
      </c>
      <c r="E215" s="5" t="s">
        <v>2078</v>
      </c>
      <c r="F215" s="5" t="s">
        <v>2079</v>
      </c>
      <c r="G215" s="5" t="s">
        <v>1437</v>
      </c>
      <c r="J215" s="5" t="s">
        <v>2872</v>
      </c>
    </row>
    <row r="216" spans="1:10">
      <c r="A216" s="5">
        <v>215</v>
      </c>
      <c r="B216" s="5" t="s">
        <v>1355</v>
      </c>
      <c r="C216" s="5" t="s">
        <v>97</v>
      </c>
      <c r="D216" s="5" t="s">
        <v>2080</v>
      </c>
      <c r="E216" s="5" t="s">
        <v>2081</v>
      </c>
      <c r="F216" s="5" t="s">
        <v>2082</v>
      </c>
      <c r="G216" s="5" t="s">
        <v>1363</v>
      </c>
      <c r="J216" s="5" t="s">
        <v>2872</v>
      </c>
    </row>
    <row r="217" spans="1:10">
      <c r="A217" s="5">
        <v>216</v>
      </c>
      <c r="B217" s="5" t="s">
        <v>1355</v>
      </c>
      <c r="C217" s="5" t="s">
        <v>97</v>
      </c>
      <c r="D217" s="5" t="s">
        <v>2083</v>
      </c>
      <c r="E217" s="5" t="s">
        <v>2084</v>
      </c>
      <c r="F217" s="5" t="s">
        <v>2085</v>
      </c>
      <c r="G217" s="5" t="s">
        <v>1423</v>
      </c>
      <c r="J217" s="5" t="s">
        <v>2872</v>
      </c>
    </row>
    <row r="218" spans="1:10">
      <c r="A218" s="5">
        <v>217</v>
      </c>
      <c r="B218" s="5" t="s">
        <v>1355</v>
      </c>
      <c r="C218" s="5" t="s">
        <v>97</v>
      </c>
      <c r="D218" s="5" t="s">
        <v>2086</v>
      </c>
      <c r="E218" s="5" t="s">
        <v>2087</v>
      </c>
      <c r="F218" s="5" t="s">
        <v>2088</v>
      </c>
      <c r="G218" s="5" t="s">
        <v>1437</v>
      </c>
      <c r="J218" s="5" t="s">
        <v>2872</v>
      </c>
    </row>
    <row r="219" spans="1:10">
      <c r="A219" s="5">
        <v>218</v>
      </c>
      <c r="B219" s="5" t="s">
        <v>1355</v>
      </c>
      <c r="C219" s="5" t="s">
        <v>97</v>
      </c>
      <c r="D219" s="5" t="s">
        <v>2089</v>
      </c>
      <c r="E219" s="5" t="s">
        <v>2090</v>
      </c>
      <c r="F219" s="5" t="s">
        <v>2091</v>
      </c>
      <c r="G219" s="5" t="s">
        <v>1382</v>
      </c>
      <c r="H219" s="5" t="s">
        <v>2092</v>
      </c>
      <c r="J219" s="5" t="s">
        <v>2872</v>
      </c>
    </row>
    <row r="220" spans="1:10">
      <c r="A220" s="5">
        <v>219</v>
      </c>
      <c r="B220" s="5" t="s">
        <v>1355</v>
      </c>
      <c r="C220" s="5" t="s">
        <v>97</v>
      </c>
      <c r="D220" s="5" t="s">
        <v>2093</v>
      </c>
      <c r="E220" s="5" t="s">
        <v>2094</v>
      </c>
      <c r="F220" s="5" t="s">
        <v>2095</v>
      </c>
      <c r="G220" s="5" t="s">
        <v>1478</v>
      </c>
      <c r="J220" s="5" t="s">
        <v>2872</v>
      </c>
    </row>
    <row r="221" spans="1:10">
      <c r="A221" s="5">
        <v>220</v>
      </c>
      <c r="B221" s="5" t="s">
        <v>1355</v>
      </c>
      <c r="C221" s="5" t="s">
        <v>97</v>
      </c>
      <c r="D221" s="5" t="s">
        <v>2096</v>
      </c>
      <c r="E221" s="5" t="s">
        <v>2097</v>
      </c>
      <c r="F221" s="5" t="s">
        <v>2098</v>
      </c>
      <c r="G221" s="5" t="s">
        <v>1627</v>
      </c>
      <c r="J221" s="5" t="s">
        <v>2872</v>
      </c>
    </row>
    <row r="222" spans="1:10">
      <c r="A222" s="5">
        <v>221</v>
      </c>
      <c r="B222" s="5" t="s">
        <v>1355</v>
      </c>
      <c r="C222" s="5" t="s">
        <v>97</v>
      </c>
      <c r="D222" s="5" t="s">
        <v>2099</v>
      </c>
      <c r="E222" s="5" t="s">
        <v>2100</v>
      </c>
      <c r="F222" s="5" t="s">
        <v>2101</v>
      </c>
      <c r="G222" s="5" t="s">
        <v>1437</v>
      </c>
      <c r="J222" s="5" t="s">
        <v>2872</v>
      </c>
    </row>
    <row r="223" spans="1:10">
      <c r="A223" s="5">
        <v>222</v>
      </c>
      <c r="B223" s="5" t="s">
        <v>1355</v>
      </c>
      <c r="C223" s="5" t="s">
        <v>97</v>
      </c>
      <c r="D223" s="5" t="s">
        <v>2102</v>
      </c>
      <c r="E223" s="5" t="s">
        <v>2103</v>
      </c>
      <c r="F223" s="5" t="s">
        <v>2104</v>
      </c>
      <c r="G223" s="5" t="s">
        <v>2105</v>
      </c>
      <c r="J223" s="5" t="s">
        <v>2872</v>
      </c>
    </row>
    <row r="224" spans="1:10">
      <c r="A224" s="5">
        <v>223</v>
      </c>
      <c r="B224" s="5" t="s">
        <v>1355</v>
      </c>
      <c r="C224" s="5" t="s">
        <v>97</v>
      </c>
      <c r="D224" s="5" t="s">
        <v>2106</v>
      </c>
      <c r="E224" s="5" t="s">
        <v>2107</v>
      </c>
      <c r="F224" s="5" t="s">
        <v>2108</v>
      </c>
      <c r="G224" s="5" t="s">
        <v>1827</v>
      </c>
      <c r="J224" s="5" t="s">
        <v>2872</v>
      </c>
    </row>
    <row r="225" spans="1:10">
      <c r="A225" s="5">
        <v>224</v>
      </c>
      <c r="B225" s="5" t="s">
        <v>1355</v>
      </c>
      <c r="C225" s="5" t="s">
        <v>97</v>
      </c>
      <c r="D225" s="5" t="s">
        <v>2109</v>
      </c>
      <c r="E225" s="5" t="s">
        <v>2110</v>
      </c>
      <c r="F225" s="5" t="s">
        <v>2111</v>
      </c>
      <c r="G225" s="5" t="s">
        <v>1372</v>
      </c>
      <c r="H225" s="5" t="s">
        <v>2112</v>
      </c>
      <c r="J225" s="5" t="s">
        <v>2872</v>
      </c>
    </row>
    <row r="226" spans="1:10">
      <c r="A226" s="5">
        <v>225</v>
      </c>
      <c r="B226" s="5" t="s">
        <v>1355</v>
      </c>
      <c r="C226" s="5" t="s">
        <v>97</v>
      </c>
      <c r="D226" s="5" t="s">
        <v>2113</v>
      </c>
      <c r="E226" s="5" t="s">
        <v>2114</v>
      </c>
      <c r="F226" s="5" t="s">
        <v>2115</v>
      </c>
      <c r="G226" s="5" t="s">
        <v>1454</v>
      </c>
      <c r="J226" s="5" t="s">
        <v>2872</v>
      </c>
    </row>
    <row r="227" spans="1:10">
      <c r="A227" s="5">
        <v>226</v>
      </c>
      <c r="B227" s="5" t="s">
        <v>1355</v>
      </c>
      <c r="C227" s="5" t="s">
        <v>97</v>
      </c>
      <c r="D227" s="5" t="s">
        <v>2116</v>
      </c>
      <c r="E227" s="5" t="s">
        <v>2117</v>
      </c>
      <c r="F227" s="5" t="s">
        <v>2118</v>
      </c>
      <c r="G227" s="5" t="s">
        <v>1416</v>
      </c>
      <c r="J227" s="5" t="s">
        <v>2872</v>
      </c>
    </row>
    <row r="228" spans="1:10">
      <c r="A228" s="5">
        <v>227</v>
      </c>
      <c r="B228" s="5" t="s">
        <v>1355</v>
      </c>
      <c r="C228" s="5" t="s">
        <v>97</v>
      </c>
      <c r="D228" s="5" t="s">
        <v>2119</v>
      </c>
      <c r="E228" s="5" t="s">
        <v>2120</v>
      </c>
      <c r="F228" s="5" t="s">
        <v>2121</v>
      </c>
      <c r="G228" s="5" t="s">
        <v>1386</v>
      </c>
      <c r="J228" s="5" t="s">
        <v>2872</v>
      </c>
    </row>
    <row r="229" spans="1:10">
      <c r="A229" s="5">
        <v>228</v>
      </c>
      <c r="B229" s="5" t="s">
        <v>1355</v>
      </c>
      <c r="C229" s="5" t="s">
        <v>97</v>
      </c>
      <c r="D229" s="5" t="s">
        <v>2122</v>
      </c>
      <c r="E229" s="5" t="s">
        <v>2123</v>
      </c>
      <c r="F229" s="5" t="s">
        <v>2124</v>
      </c>
      <c r="G229" s="5" t="s">
        <v>1478</v>
      </c>
      <c r="J229" s="5" t="s">
        <v>2872</v>
      </c>
    </row>
    <row r="230" spans="1:10">
      <c r="A230" s="5">
        <v>229</v>
      </c>
      <c r="B230" s="5" t="s">
        <v>1355</v>
      </c>
      <c r="C230" s="5" t="s">
        <v>97</v>
      </c>
      <c r="D230" s="5" t="s">
        <v>2125</v>
      </c>
      <c r="E230" s="5" t="s">
        <v>2126</v>
      </c>
      <c r="F230" s="5" t="s">
        <v>2127</v>
      </c>
      <c r="G230" s="5" t="s">
        <v>1853</v>
      </c>
      <c r="J230" s="5" t="s">
        <v>2872</v>
      </c>
    </row>
    <row r="231" spans="1:10">
      <c r="A231" s="5">
        <v>230</v>
      </c>
      <c r="B231" s="5" t="s">
        <v>1355</v>
      </c>
      <c r="C231" s="5" t="s">
        <v>97</v>
      </c>
      <c r="D231" s="5" t="s">
        <v>2128</v>
      </c>
      <c r="E231" s="5" t="s">
        <v>2129</v>
      </c>
      <c r="F231" s="5" t="s">
        <v>2130</v>
      </c>
      <c r="G231" s="5" t="s">
        <v>1416</v>
      </c>
      <c r="J231" s="5" t="s">
        <v>2872</v>
      </c>
    </row>
    <row r="232" spans="1:10">
      <c r="A232" s="5">
        <v>231</v>
      </c>
      <c r="B232" s="5" t="s">
        <v>1355</v>
      </c>
      <c r="C232" s="5" t="s">
        <v>97</v>
      </c>
      <c r="D232" s="5" t="s">
        <v>2131</v>
      </c>
      <c r="E232" s="5" t="s">
        <v>2132</v>
      </c>
      <c r="F232" s="5" t="s">
        <v>2133</v>
      </c>
      <c r="G232" s="5" t="s">
        <v>1416</v>
      </c>
      <c r="J232" s="5" t="s">
        <v>2872</v>
      </c>
    </row>
    <row r="233" spans="1:10">
      <c r="A233" s="5">
        <v>232</v>
      </c>
      <c r="B233" s="5" t="s">
        <v>1355</v>
      </c>
      <c r="C233" s="5" t="s">
        <v>97</v>
      </c>
      <c r="D233" s="5" t="s">
        <v>2134</v>
      </c>
      <c r="E233" s="5" t="s">
        <v>2135</v>
      </c>
      <c r="F233" s="5" t="s">
        <v>2136</v>
      </c>
      <c r="G233" s="5" t="s">
        <v>1784</v>
      </c>
      <c r="J233" s="5" t="s">
        <v>2872</v>
      </c>
    </row>
    <row r="234" spans="1:10">
      <c r="A234" s="5">
        <v>233</v>
      </c>
      <c r="B234" s="5" t="s">
        <v>1355</v>
      </c>
      <c r="C234" s="5" t="s">
        <v>97</v>
      </c>
      <c r="D234" s="5" t="s">
        <v>2137</v>
      </c>
      <c r="E234" s="5" t="s">
        <v>2138</v>
      </c>
      <c r="F234" s="5" t="s">
        <v>1659</v>
      </c>
      <c r="G234" s="5" t="s">
        <v>2139</v>
      </c>
      <c r="J234" s="5" t="s">
        <v>2872</v>
      </c>
    </row>
    <row r="235" spans="1:10">
      <c r="A235" s="5">
        <v>234</v>
      </c>
      <c r="B235" s="5" t="s">
        <v>1355</v>
      </c>
      <c r="C235" s="5" t="s">
        <v>97</v>
      </c>
      <c r="D235" s="5" t="s">
        <v>2140</v>
      </c>
      <c r="E235" s="5" t="s">
        <v>2141</v>
      </c>
      <c r="F235" s="5" t="s">
        <v>2142</v>
      </c>
      <c r="G235" s="5" t="s">
        <v>1576</v>
      </c>
      <c r="J235" s="5" t="s">
        <v>2872</v>
      </c>
    </row>
    <row r="236" spans="1:10">
      <c r="A236" s="5">
        <v>235</v>
      </c>
      <c r="B236" s="5" t="s">
        <v>1355</v>
      </c>
      <c r="C236" s="5" t="s">
        <v>97</v>
      </c>
      <c r="D236" s="5" t="s">
        <v>2143</v>
      </c>
      <c r="E236" s="5" t="s">
        <v>2144</v>
      </c>
      <c r="F236" s="5" t="s">
        <v>2145</v>
      </c>
      <c r="G236" s="5" t="s">
        <v>1372</v>
      </c>
      <c r="J236" s="5" t="s">
        <v>2872</v>
      </c>
    </row>
    <row r="237" spans="1:10">
      <c r="A237" s="5">
        <v>236</v>
      </c>
      <c r="B237" s="5" t="s">
        <v>1355</v>
      </c>
      <c r="C237" s="5" t="s">
        <v>97</v>
      </c>
      <c r="D237" s="5" t="s">
        <v>2146</v>
      </c>
      <c r="E237" s="5" t="s">
        <v>2147</v>
      </c>
      <c r="F237" s="5" t="s">
        <v>2148</v>
      </c>
      <c r="G237" s="5" t="s">
        <v>1437</v>
      </c>
      <c r="J237" s="5" t="s">
        <v>2872</v>
      </c>
    </row>
    <row r="238" spans="1:10">
      <c r="A238" s="5">
        <v>237</v>
      </c>
      <c r="B238" s="5" t="s">
        <v>1355</v>
      </c>
      <c r="C238" s="5" t="s">
        <v>97</v>
      </c>
      <c r="D238" s="5" t="s">
        <v>2149</v>
      </c>
      <c r="E238" s="5" t="s">
        <v>2150</v>
      </c>
      <c r="F238" s="5" t="s">
        <v>2151</v>
      </c>
      <c r="G238" s="5" t="s">
        <v>1382</v>
      </c>
      <c r="J238" s="5" t="s">
        <v>2872</v>
      </c>
    </row>
    <row r="239" spans="1:10">
      <c r="A239" s="5">
        <v>238</v>
      </c>
      <c r="B239" s="5" t="s">
        <v>1355</v>
      </c>
      <c r="C239" s="5" t="s">
        <v>97</v>
      </c>
      <c r="D239" s="5" t="s">
        <v>2152</v>
      </c>
      <c r="E239" s="5" t="s">
        <v>2153</v>
      </c>
      <c r="F239" s="5" t="s">
        <v>2154</v>
      </c>
      <c r="G239" s="5" t="s">
        <v>1611</v>
      </c>
      <c r="J239" s="5" t="s">
        <v>2872</v>
      </c>
    </row>
    <row r="240" spans="1:10">
      <c r="A240" s="5">
        <v>239</v>
      </c>
      <c r="B240" s="5" t="s">
        <v>1355</v>
      </c>
      <c r="C240" s="5" t="s">
        <v>97</v>
      </c>
      <c r="D240" s="5" t="s">
        <v>2155</v>
      </c>
      <c r="E240" s="5" t="s">
        <v>2156</v>
      </c>
      <c r="F240" s="5" t="s">
        <v>2157</v>
      </c>
      <c r="G240" s="5" t="s">
        <v>2158</v>
      </c>
      <c r="J240" s="5" t="s">
        <v>2872</v>
      </c>
    </row>
    <row r="241" spans="1:10">
      <c r="A241" s="5">
        <v>240</v>
      </c>
      <c r="B241" s="5" t="s">
        <v>1355</v>
      </c>
      <c r="C241" s="5" t="s">
        <v>97</v>
      </c>
      <c r="D241" s="5" t="s">
        <v>2159</v>
      </c>
      <c r="E241" s="5" t="s">
        <v>2160</v>
      </c>
      <c r="F241" s="5" t="s">
        <v>2161</v>
      </c>
      <c r="G241" s="5" t="s">
        <v>1576</v>
      </c>
      <c r="J241" s="5" t="s">
        <v>2872</v>
      </c>
    </row>
    <row r="242" spans="1:10">
      <c r="A242" s="5">
        <v>241</v>
      </c>
      <c r="B242" s="5" t="s">
        <v>1355</v>
      </c>
      <c r="C242" s="5" t="s">
        <v>97</v>
      </c>
      <c r="D242" s="5" t="s">
        <v>2162</v>
      </c>
      <c r="E242" s="5" t="s">
        <v>2163</v>
      </c>
      <c r="F242" s="5" t="s">
        <v>2164</v>
      </c>
      <c r="G242" s="5" t="s">
        <v>2105</v>
      </c>
      <c r="J242" s="5" t="s">
        <v>2872</v>
      </c>
    </row>
    <row r="243" spans="1:10">
      <c r="A243" s="5">
        <v>242</v>
      </c>
      <c r="B243" s="5" t="s">
        <v>1355</v>
      </c>
      <c r="C243" s="5" t="s">
        <v>97</v>
      </c>
      <c r="D243" s="5" t="s">
        <v>2165</v>
      </c>
      <c r="E243" s="5" t="s">
        <v>2166</v>
      </c>
      <c r="F243" s="5" t="s">
        <v>2167</v>
      </c>
      <c r="G243" s="5" t="s">
        <v>1650</v>
      </c>
      <c r="J243" s="5" t="s">
        <v>2872</v>
      </c>
    </row>
    <row r="244" spans="1:10">
      <c r="A244" s="5">
        <v>243</v>
      </c>
      <c r="B244" s="5" t="s">
        <v>1355</v>
      </c>
      <c r="C244" s="5" t="s">
        <v>97</v>
      </c>
      <c r="D244" s="5" t="s">
        <v>2168</v>
      </c>
      <c r="E244" s="5" t="s">
        <v>2169</v>
      </c>
      <c r="F244" s="5" t="s">
        <v>2170</v>
      </c>
      <c r="G244" s="5" t="s">
        <v>1397</v>
      </c>
      <c r="J244" s="5" t="s">
        <v>2872</v>
      </c>
    </row>
    <row r="245" spans="1:10">
      <c r="A245" s="5">
        <v>244</v>
      </c>
      <c r="B245" s="5" t="s">
        <v>1355</v>
      </c>
      <c r="C245" s="5" t="s">
        <v>97</v>
      </c>
      <c r="D245" s="5" t="s">
        <v>2171</v>
      </c>
      <c r="E245" s="5" t="s">
        <v>2172</v>
      </c>
      <c r="F245" s="5" t="s">
        <v>2173</v>
      </c>
      <c r="G245" s="5" t="s">
        <v>1397</v>
      </c>
      <c r="J245" s="5" t="s">
        <v>2872</v>
      </c>
    </row>
    <row r="246" spans="1:10">
      <c r="A246" s="5">
        <v>245</v>
      </c>
      <c r="B246" s="5" t="s">
        <v>1355</v>
      </c>
      <c r="C246" s="5" t="s">
        <v>97</v>
      </c>
      <c r="D246" s="5" t="s">
        <v>2174</v>
      </c>
      <c r="E246" s="5" t="s">
        <v>2175</v>
      </c>
      <c r="F246" s="5" t="s">
        <v>2176</v>
      </c>
      <c r="G246" s="5" t="s">
        <v>1478</v>
      </c>
      <c r="J246" s="5" t="s">
        <v>2872</v>
      </c>
    </row>
    <row r="247" spans="1:10">
      <c r="A247" s="5">
        <v>246</v>
      </c>
      <c r="B247" s="5" t="s">
        <v>1355</v>
      </c>
      <c r="C247" s="5" t="s">
        <v>97</v>
      </c>
      <c r="D247" s="5" t="s">
        <v>2177</v>
      </c>
      <c r="E247" s="5" t="s">
        <v>2178</v>
      </c>
      <c r="F247" s="5" t="s">
        <v>2179</v>
      </c>
      <c r="G247" s="5" t="s">
        <v>1382</v>
      </c>
      <c r="J247" s="5" t="s">
        <v>2872</v>
      </c>
    </row>
    <row r="248" spans="1:10">
      <c r="A248" s="5">
        <v>247</v>
      </c>
      <c r="B248" s="5" t="s">
        <v>1355</v>
      </c>
      <c r="C248" s="5" t="s">
        <v>97</v>
      </c>
      <c r="D248" s="5" t="s">
        <v>2180</v>
      </c>
      <c r="E248" s="5" t="s">
        <v>2181</v>
      </c>
      <c r="F248" s="5" t="s">
        <v>1595</v>
      </c>
      <c r="G248" s="5" t="s">
        <v>1372</v>
      </c>
      <c r="J248" s="5" t="s">
        <v>2872</v>
      </c>
    </row>
    <row r="249" spans="1:10">
      <c r="A249" s="5">
        <v>248</v>
      </c>
      <c r="B249" s="5" t="s">
        <v>1355</v>
      </c>
      <c r="C249" s="5" t="s">
        <v>97</v>
      </c>
      <c r="D249" s="5" t="s">
        <v>2182</v>
      </c>
      <c r="E249" s="5" t="s">
        <v>2183</v>
      </c>
      <c r="F249" s="5" t="s">
        <v>2184</v>
      </c>
      <c r="G249" s="5" t="s">
        <v>1478</v>
      </c>
      <c r="J249" s="5" t="s">
        <v>2872</v>
      </c>
    </row>
    <row r="250" spans="1:10">
      <c r="A250" s="5">
        <v>249</v>
      </c>
      <c r="B250" s="5" t="s">
        <v>1355</v>
      </c>
      <c r="C250" s="5" t="s">
        <v>97</v>
      </c>
      <c r="D250" s="5" t="s">
        <v>2185</v>
      </c>
      <c r="E250" s="5" t="s">
        <v>2186</v>
      </c>
      <c r="F250" s="5" t="s">
        <v>2187</v>
      </c>
      <c r="G250" s="5" t="s">
        <v>1576</v>
      </c>
      <c r="J250" s="5" t="s">
        <v>2872</v>
      </c>
    </row>
    <row r="251" spans="1:10">
      <c r="A251" s="5">
        <v>250</v>
      </c>
      <c r="B251" s="5" t="s">
        <v>1355</v>
      </c>
      <c r="C251" s="5" t="s">
        <v>97</v>
      </c>
      <c r="D251" s="5" t="s">
        <v>2188</v>
      </c>
      <c r="E251" s="5" t="s">
        <v>2189</v>
      </c>
      <c r="F251" s="5" t="s">
        <v>2190</v>
      </c>
      <c r="G251" s="5" t="s">
        <v>1386</v>
      </c>
      <c r="J251" s="5" t="s">
        <v>2872</v>
      </c>
    </row>
    <row r="252" spans="1:10">
      <c r="A252" s="5">
        <v>251</v>
      </c>
      <c r="B252" s="5" t="s">
        <v>1355</v>
      </c>
      <c r="C252" s="5" t="s">
        <v>97</v>
      </c>
      <c r="D252" s="5" t="s">
        <v>2191</v>
      </c>
      <c r="E252" s="5" t="s">
        <v>2192</v>
      </c>
      <c r="F252" s="5" t="s">
        <v>2193</v>
      </c>
      <c r="G252" s="5" t="s">
        <v>1386</v>
      </c>
      <c r="J252" s="5" t="s">
        <v>2872</v>
      </c>
    </row>
    <row r="253" spans="1:10">
      <c r="A253" s="5">
        <v>252</v>
      </c>
      <c r="B253" s="5" t="s">
        <v>1355</v>
      </c>
      <c r="C253" s="5" t="s">
        <v>97</v>
      </c>
      <c r="D253" s="5" t="s">
        <v>2194</v>
      </c>
      <c r="E253" s="5" t="s">
        <v>2195</v>
      </c>
      <c r="F253" s="5" t="s">
        <v>2196</v>
      </c>
      <c r="G253" s="5" t="s">
        <v>1408</v>
      </c>
      <c r="J253" s="5" t="s">
        <v>2872</v>
      </c>
    </row>
    <row r="254" spans="1:10">
      <c r="A254" s="5">
        <v>253</v>
      </c>
      <c r="B254" s="5" t="s">
        <v>1355</v>
      </c>
      <c r="C254" s="5" t="s">
        <v>97</v>
      </c>
      <c r="D254" s="5" t="s">
        <v>2197</v>
      </c>
      <c r="E254" s="5" t="s">
        <v>2198</v>
      </c>
      <c r="F254" s="5" t="s">
        <v>2199</v>
      </c>
      <c r="G254" s="5" t="s">
        <v>1495</v>
      </c>
      <c r="H254" s="5" t="s">
        <v>2200</v>
      </c>
      <c r="J254" s="5" t="s">
        <v>2872</v>
      </c>
    </row>
    <row r="255" spans="1:10">
      <c r="A255" s="5">
        <v>254</v>
      </c>
      <c r="B255" s="5" t="s">
        <v>1355</v>
      </c>
      <c r="C255" s="5" t="s">
        <v>97</v>
      </c>
      <c r="D255" s="5" t="s">
        <v>2201</v>
      </c>
      <c r="E255" s="5" t="s">
        <v>2202</v>
      </c>
      <c r="F255" s="5" t="s">
        <v>2203</v>
      </c>
      <c r="G255" s="5" t="s">
        <v>1454</v>
      </c>
      <c r="J255" s="5" t="s">
        <v>2872</v>
      </c>
    </row>
    <row r="256" spans="1:10">
      <c r="A256" s="5">
        <v>255</v>
      </c>
      <c r="B256" s="5" t="s">
        <v>1355</v>
      </c>
      <c r="C256" s="5" t="s">
        <v>97</v>
      </c>
      <c r="D256" s="5" t="s">
        <v>2204</v>
      </c>
      <c r="E256" s="5" t="s">
        <v>2205</v>
      </c>
      <c r="F256" s="5" t="s">
        <v>2206</v>
      </c>
      <c r="G256" s="5" t="s">
        <v>1386</v>
      </c>
      <c r="J256" s="5" t="s">
        <v>2872</v>
      </c>
    </row>
    <row r="257" spans="1:10">
      <c r="A257" s="5">
        <v>256</v>
      </c>
      <c r="B257" s="5" t="s">
        <v>1355</v>
      </c>
      <c r="C257" s="5" t="s">
        <v>97</v>
      </c>
      <c r="D257" s="5" t="s">
        <v>2207</v>
      </c>
      <c r="E257" s="5" t="s">
        <v>2208</v>
      </c>
      <c r="F257" s="5" t="s">
        <v>2209</v>
      </c>
      <c r="G257" s="5" t="s">
        <v>1386</v>
      </c>
      <c r="J257" s="5" t="s">
        <v>2872</v>
      </c>
    </row>
    <row r="258" spans="1:10">
      <c r="A258" s="5">
        <v>257</v>
      </c>
      <c r="B258" s="5" t="s">
        <v>1355</v>
      </c>
      <c r="C258" s="5" t="s">
        <v>97</v>
      </c>
      <c r="D258" s="5" t="s">
        <v>2210</v>
      </c>
      <c r="E258" s="5" t="s">
        <v>2211</v>
      </c>
      <c r="F258" s="5" t="s">
        <v>2212</v>
      </c>
      <c r="G258" s="5" t="s">
        <v>1386</v>
      </c>
      <c r="J258" s="5" t="s">
        <v>2872</v>
      </c>
    </row>
    <row r="259" spans="1:10">
      <c r="A259" s="5">
        <v>258</v>
      </c>
      <c r="B259" s="5" t="s">
        <v>1355</v>
      </c>
      <c r="C259" s="5" t="s">
        <v>97</v>
      </c>
      <c r="D259" s="5" t="s">
        <v>2213</v>
      </c>
      <c r="E259" s="5" t="s">
        <v>2214</v>
      </c>
      <c r="F259" s="5" t="s">
        <v>2215</v>
      </c>
      <c r="G259" s="5" t="s">
        <v>1627</v>
      </c>
      <c r="J259" s="5" t="s">
        <v>2872</v>
      </c>
    </row>
    <row r="260" spans="1:10">
      <c r="A260" s="5">
        <v>259</v>
      </c>
      <c r="B260" s="5" t="s">
        <v>1355</v>
      </c>
      <c r="C260" s="5" t="s">
        <v>97</v>
      </c>
      <c r="D260" s="5" t="s">
        <v>2216</v>
      </c>
      <c r="E260" s="5" t="s">
        <v>2214</v>
      </c>
      <c r="F260" s="5" t="s">
        <v>2217</v>
      </c>
      <c r="G260" s="5" t="s">
        <v>1576</v>
      </c>
      <c r="J260" s="5" t="s">
        <v>2872</v>
      </c>
    </row>
    <row r="261" spans="1:10">
      <c r="A261" s="5">
        <v>260</v>
      </c>
      <c r="B261" s="5" t="s">
        <v>1355</v>
      </c>
      <c r="C261" s="5" t="s">
        <v>97</v>
      </c>
      <c r="D261" s="5" t="s">
        <v>2218</v>
      </c>
      <c r="E261" s="5" t="s">
        <v>2214</v>
      </c>
      <c r="F261" s="5" t="s">
        <v>2219</v>
      </c>
      <c r="G261" s="5" t="s">
        <v>1650</v>
      </c>
      <c r="J261" s="5" t="s">
        <v>2872</v>
      </c>
    </row>
    <row r="262" spans="1:10">
      <c r="A262" s="5">
        <v>261</v>
      </c>
      <c r="B262" s="5" t="s">
        <v>1355</v>
      </c>
      <c r="C262" s="5" t="s">
        <v>97</v>
      </c>
      <c r="D262" s="5" t="s">
        <v>2220</v>
      </c>
      <c r="E262" s="5" t="s">
        <v>2221</v>
      </c>
      <c r="F262" s="5" t="s">
        <v>2222</v>
      </c>
      <c r="G262" s="5" t="s">
        <v>2223</v>
      </c>
      <c r="J262" s="5" t="s">
        <v>2872</v>
      </c>
    </row>
    <row r="263" spans="1:10">
      <c r="A263" s="5">
        <v>262</v>
      </c>
      <c r="B263" s="5" t="s">
        <v>1355</v>
      </c>
      <c r="C263" s="5" t="s">
        <v>97</v>
      </c>
      <c r="D263" s="5" t="s">
        <v>2224</v>
      </c>
      <c r="E263" s="5" t="s">
        <v>2225</v>
      </c>
      <c r="F263" s="5" t="s">
        <v>2226</v>
      </c>
      <c r="G263" s="5" t="s">
        <v>1363</v>
      </c>
      <c r="J263" s="5" t="s">
        <v>2872</v>
      </c>
    </row>
    <row r="264" spans="1:10">
      <c r="A264" s="5">
        <v>263</v>
      </c>
      <c r="B264" s="5" t="s">
        <v>1355</v>
      </c>
      <c r="C264" s="5" t="s">
        <v>97</v>
      </c>
      <c r="D264" s="5" t="s">
        <v>2227</v>
      </c>
      <c r="E264" s="5" t="s">
        <v>2228</v>
      </c>
      <c r="F264" s="5" t="s">
        <v>2229</v>
      </c>
      <c r="G264" s="5" t="s">
        <v>1390</v>
      </c>
      <c r="J264" s="5" t="s">
        <v>2872</v>
      </c>
    </row>
    <row r="265" spans="1:10">
      <c r="A265" s="5">
        <v>264</v>
      </c>
      <c r="B265" s="5" t="s">
        <v>1355</v>
      </c>
      <c r="C265" s="5" t="s">
        <v>97</v>
      </c>
      <c r="D265" s="5" t="s">
        <v>2230</v>
      </c>
      <c r="E265" s="5" t="s">
        <v>2231</v>
      </c>
      <c r="F265" s="5" t="s">
        <v>2232</v>
      </c>
      <c r="G265" s="5" t="s">
        <v>1408</v>
      </c>
      <c r="J265" s="5" t="s">
        <v>2872</v>
      </c>
    </row>
    <row r="266" spans="1:10">
      <c r="A266" s="5">
        <v>265</v>
      </c>
      <c r="B266" s="5" t="s">
        <v>1355</v>
      </c>
      <c r="C266" s="5" t="s">
        <v>97</v>
      </c>
      <c r="D266" s="5" t="s">
        <v>2233</v>
      </c>
      <c r="E266" s="5" t="s">
        <v>2234</v>
      </c>
      <c r="F266" s="5" t="s">
        <v>2235</v>
      </c>
      <c r="G266" s="5" t="s">
        <v>1741</v>
      </c>
      <c r="J266" s="5" t="s">
        <v>2872</v>
      </c>
    </row>
    <row r="267" spans="1:10">
      <c r="A267" s="5">
        <v>266</v>
      </c>
      <c r="B267" s="5" t="s">
        <v>1355</v>
      </c>
      <c r="C267" s="5" t="s">
        <v>97</v>
      </c>
      <c r="D267" s="5" t="s">
        <v>2236</v>
      </c>
      <c r="E267" s="5" t="s">
        <v>2237</v>
      </c>
      <c r="F267" s="5" t="s">
        <v>2238</v>
      </c>
      <c r="G267" s="5" t="s">
        <v>1753</v>
      </c>
      <c r="J267" s="5" t="s">
        <v>2872</v>
      </c>
    </row>
    <row r="268" spans="1:10">
      <c r="A268" s="5">
        <v>267</v>
      </c>
      <c r="B268" s="5" t="s">
        <v>1355</v>
      </c>
      <c r="C268" s="5" t="s">
        <v>97</v>
      </c>
      <c r="D268" s="5" t="s">
        <v>2239</v>
      </c>
      <c r="E268" s="5" t="s">
        <v>2240</v>
      </c>
      <c r="F268" s="5" t="s">
        <v>2241</v>
      </c>
      <c r="G268" s="5" t="s">
        <v>1363</v>
      </c>
      <c r="H268" s="5" t="s">
        <v>2242</v>
      </c>
      <c r="J268" s="5" t="s">
        <v>2872</v>
      </c>
    </row>
    <row r="269" spans="1:10">
      <c r="A269" s="5">
        <v>268</v>
      </c>
      <c r="B269" s="5" t="s">
        <v>1355</v>
      </c>
      <c r="C269" s="5" t="s">
        <v>97</v>
      </c>
      <c r="D269" s="5" t="s">
        <v>2243</v>
      </c>
      <c r="E269" s="5" t="s">
        <v>2244</v>
      </c>
      <c r="F269" s="5" t="s">
        <v>2245</v>
      </c>
      <c r="G269" s="5" t="s">
        <v>1634</v>
      </c>
      <c r="J269" s="5" t="s">
        <v>2872</v>
      </c>
    </row>
    <row r="270" spans="1:10">
      <c r="A270" s="5">
        <v>269</v>
      </c>
      <c r="B270" s="5" t="s">
        <v>1355</v>
      </c>
      <c r="C270" s="5" t="s">
        <v>97</v>
      </c>
      <c r="D270" s="5" t="s">
        <v>2246</v>
      </c>
      <c r="E270" s="5" t="s">
        <v>2244</v>
      </c>
      <c r="F270" s="5" t="s">
        <v>2247</v>
      </c>
      <c r="G270" s="5" t="s">
        <v>1727</v>
      </c>
      <c r="J270" s="5" t="s">
        <v>2872</v>
      </c>
    </row>
    <row r="271" spans="1:10">
      <c r="A271" s="5">
        <v>270</v>
      </c>
      <c r="B271" s="5" t="s">
        <v>1355</v>
      </c>
      <c r="C271" s="5" t="s">
        <v>97</v>
      </c>
      <c r="D271" s="5" t="s">
        <v>2248</v>
      </c>
      <c r="E271" s="5" t="s">
        <v>2249</v>
      </c>
      <c r="F271" s="5" t="s">
        <v>2250</v>
      </c>
      <c r="G271" s="5" t="s">
        <v>1757</v>
      </c>
      <c r="J271" s="5" t="s">
        <v>2872</v>
      </c>
    </row>
    <row r="272" spans="1:10">
      <c r="A272" s="5">
        <v>271</v>
      </c>
      <c r="B272" s="5" t="s">
        <v>1355</v>
      </c>
      <c r="C272" s="5" t="s">
        <v>97</v>
      </c>
      <c r="D272" s="5" t="s">
        <v>2251</v>
      </c>
      <c r="E272" s="5" t="s">
        <v>2252</v>
      </c>
      <c r="F272" s="5" t="s">
        <v>2253</v>
      </c>
      <c r="G272" s="5" t="s">
        <v>1367</v>
      </c>
      <c r="J272" s="5" t="s">
        <v>2872</v>
      </c>
    </row>
    <row r="273" spans="1:10">
      <c r="A273" s="5">
        <v>272</v>
      </c>
      <c r="B273" s="5" t="s">
        <v>1355</v>
      </c>
      <c r="C273" s="5" t="s">
        <v>97</v>
      </c>
      <c r="D273" s="5" t="s">
        <v>2254</v>
      </c>
      <c r="E273" s="5" t="s">
        <v>2255</v>
      </c>
      <c r="F273" s="5" t="s">
        <v>2256</v>
      </c>
      <c r="G273" s="5" t="s">
        <v>1386</v>
      </c>
      <c r="J273" s="5" t="s">
        <v>2872</v>
      </c>
    </row>
    <row r="274" spans="1:10">
      <c r="A274" s="5">
        <v>273</v>
      </c>
      <c r="B274" s="5" t="s">
        <v>1355</v>
      </c>
      <c r="C274" s="5" t="s">
        <v>97</v>
      </c>
      <c r="D274" s="5" t="s">
        <v>2257</v>
      </c>
      <c r="E274" s="5" t="s">
        <v>2258</v>
      </c>
      <c r="F274" s="5" t="s">
        <v>2259</v>
      </c>
      <c r="G274" s="5" t="s">
        <v>1619</v>
      </c>
      <c r="J274" s="5" t="s">
        <v>2872</v>
      </c>
    </row>
    <row r="275" spans="1:10">
      <c r="A275" s="5">
        <v>274</v>
      </c>
      <c r="B275" s="5" t="s">
        <v>1355</v>
      </c>
      <c r="C275" s="5" t="s">
        <v>97</v>
      </c>
      <c r="D275" s="5" t="s">
        <v>2260</v>
      </c>
      <c r="E275" s="5" t="s">
        <v>2261</v>
      </c>
      <c r="F275" s="5" t="s">
        <v>2262</v>
      </c>
      <c r="G275" s="5" t="s">
        <v>1382</v>
      </c>
      <c r="J275" s="5" t="s">
        <v>2872</v>
      </c>
    </row>
    <row r="276" spans="1:10">
      <c r="A276" s="5">
        <v>275</v>
      </c>
      <c r="B276" s="5" t="s">
        <v>1355</v>
      </c>
      <c r="C276" s="5" t="s">
        <v>97</v>
      </c>
      <c r="D276" s="5" t="s">
        <v>2263</v>
      </c>
      <c r="E276" s="5" t="s">
        <v>2264</v>
      </c>
      <c r="F276" s="5" t="s">
        <v>2265</v>
      </c>
      <c r="G276" s="5" t="s">
        <v>1650</v>
      </c>
      <c r="J276" s="5" t="s">
        <v>2872</v>
      </c>
    </row>
    <row r="277" spans="1:10">
      <c r="A277" s="5">
        <v>276</v>
      </c>
      <c r="B277" s="5" t="s">
        <v>1355</v>
      </c>
      <c r="C277" s="5" t="s">
        <v>97</v>
      </c>
      <c r="D277" s="5" t="s">
        <v>2266</v>
      </c>
      <c r="E277" s="5" t="s">
        <v>2267</v>
      </c>
      <c r="F277" s="5" t="s">
        <v>2268</v>
      </c>
      <c r="G277" s="5" t="s">
        <v>2269</v>
      </c>
      <c r="J277" s="5" t="s">
        <v>2872</v>
      </c>
    </row>
    <row r="278" spans="1:10">
      <c r="A278" s="5">
        <v>277</v>
      </c>
      <c r="B278" s="5" t="s">
        <v>1355</v>
      </c>
      <c r="C278" s="5" t="s">
        <v>97</v>
      </c>
      <c r="D278" s="5" t="s">
        <v>2270</v>
      </c>
      <c r="E278" s="5" t="s">
        <v>2271</v>
      </c>
      <c r="F278" s="5" t="s">
        <v>2272</v>
      </c>
      <c r="G278" s="5" t="s">
        <v>1576</v>
      </c>
      <c r="J278" s="5" t="s">
        <v>2872</v>
      </c>
    </row>
    <row r="279" spans="1:10">
      <c r="A279" s="5">
        <v>278</v>
      </c>
      <c r="B279" s="5" t="s">
        <v>1355</v>
      </c>
      <c r="C279" s="5" t="s">
        <v>97</v>
      </c>
      <c r="D279" s="5" t="s">
        <v>2273</v>
      </c>
      <c r="E279" s="5" t="s">
        <v>2274</v>
      </c>
      <c r="F279" s="5" t="s">
        <v>2275</v>
      </c>
      <c r="G279" s="5" t="s">
        <v>1427</v>
      </c>
      <c r="J279" s="5" t="s">
        <v>2872</v>
      </c>
    </row>
    <row r="280" spans="1:10">
      <c r="A280" s="5">
        <v>279</v>
      </c>
      <c r="B280" s="5" t="s">
        <v>1355</v>
      </c>
      <c r="C280" s="5" t="s">
        <v>97</v>
      </c>
      <c r="D280" s="5" t="s">
        <v>2276</v>
      </c>
      <c r="E280" s="5" t="s">
        <v>2277</v>
      </c>
      <c r="F280" s="5" t="s">
        <v>2278</v>
      </c>
      <c r="G280" s="5" t="s">
        <v>1853</v>
      </c>
      <c r="J280" s="5" t="s">
        <v>2872</v>
      </c>
    </row>
    <row r="281" spans="1:10">
      <c r="A281" s="5">
        <v>280</v>
      </c>
      <c r="B281" s="5" t="s">
        <v>1355</v>
      </c>
      <c r="C281" s="5" t="s">
        <v>97</v>
      </c>
      <c r="D281" s="5" t="s">
        <v>2279</v>
      </c>
      <c r="E281" s="5" t="s">
        <v>2280</v>
      </c>
      <c r="F281" s="5" t="s">
        <v>2281</v>
      </c>
      <c r="G281" s="5" t="s">
        <v>1382</v>
      </c>
      <c r="J281" s="5" t="s">
        <v>2872</v>
      </c>
    </row>
    <row r="282" spans="1:10">
      <c r="A282" s="5">
        <v>281</v>
      </c>
      <c r="B282" s="5" t="s">
        <v>1355</v>
      </c>
      <c r="C282" s="5" t="s">
        <v>97</v>
      </c>
      <c r="D282" s="5" t="s">
        <v>2282</v>
      </c>
      <c r="E282" s="5" t="s">
        <v>2283</v>
      </c>
      <c r="F282" s="5" t="s">
        <v>2284</v>
      </c>
      <c r="G282" s="5" t="s">
        <v>1382</v>
      </c>
      <c r="J282" s="5" t="s">
        <v>2872</v>
      </c>
    </row>
    <row r="283" spans="1:10">
      <c r="A283" s="5">
        <v>282</v>
      </c>
      <c r="B283" s="5" t="s">
        <v>1355</v>
      </c>
      <c r="C283" s="5" t="s">
        <v>97</v>
      </c>
      <c r="D283" s="5" t="s">
        <v>2285</v>
      </c>
      <c r="E283" s="5" t="s">
        <v>2286</v>
      </c>
      <c r="F283" s="5" t="s">
        <v>2287</v>
      </c>
      <c r="G283" s="5" t="s">
        <v>1576</v>
      </c>
      <c r="J283" s="5" t="s">
        <v>2872</v>
      </c>
    </row>
    <row r="284" spans="1:10">
      <c r="A284" s="5">
        <v>283</v>
      </c>
      <c r="B284" s="5" t="s">
        <v>1355</v>
      </c>
      <c r="C284" s="5" t="s">
        <v>97</v>
      </c>
      <c r="D284" s="5" t="s">
        <v>2288</v>
      </c>
      <c r="E284" s="5" t="s">
        <v>2289</v>
      </c>
      <c r="F284" s="5" t="s">
        <v>2290</v>
      </c>
      <c r="G284" s="5" t="s">
        <v>1423</v>
      </c>
      <c r="J284" s="5" t="s">
        <v>2872</v>
      </c>
    </row>
    <row r="285" spans="1:10">
      <c r="A285" s="5">
        <v>284</v>
      </c>
      <c r="B285" s="5" t="s">
        <v>1355</v>
      </c>
      <c r="C285" s="5" t="s">
        <v>97</v>
      </c>
      <c r="D285" s="5" t="s">
        <v>2291</v>
      </c>
      <c r="E285" s="5" t="s">
        <v>2292</v>
      </c>
      <c r="F285" s="5" t="s">
        <v>2293</v>
      </c>
      <c r="G285" s="5" t="s">
        <v>1437</v>
      </c>
      <c r="J285" s="5" t="s">
        <v>2872</v>
      </c>
    </row>
    <row r="286" spans="1:10">
      <c r="A286" s="5">
        <v>285</v>
      </c>
      <c r="B286" s="5" t="s">
        <v>1355</v>
      </c>
      <c r="C286" s="5" t="s">
        <v>97</v>
      </c>
      <c r="D286" s="5" t="s">
        <v>2294</v>
      </c>
      <c r="E286" s="5" t="s">
        <v>2295</v>
      </c>
      <c r="F286" s="5" t="s">
        <v>2296</v>
      </c>
      <c r="G286" s="5" t="s">
        <v>1416</v>
      </c>
      <c r="J286" s="5" t="s">
        <v>2872</v>
      </c>
    </row>
    <row r="287" spans="1:10">
      <c r="A287" s="5">
        <v>286</v>
      </c>
      <c r="B287" s="5" t="s">
        <v>1355</v>
      </c>
      <c r="C287" s="5" t="s">
        <v>97</v>
      </c>
      <c r="D287" s="5" t="s">
        <v>2297</v>
      </c>
      <c r="E287" s="5" t="s">
        <v>2298</v>
      </c>
      <c r="F287" s="5" t="s">
        <v>2299</v>
      </c>
      <c r="G287" s="5" t="s">
        <v>1549</v>
      </c>
      <c r="J287" s="5" t="s">
        <v>2872</v>
      </c>
    </row>
    <row r="288" spans="1:10">
      <c r="A288" s="5">
        <v>287</v>
      </c>
      <c r="B288" s="5" t="s">
        <v>1355</v>
      </c>
      <c r="C288" s="5" t="s">
        <v>97</v>
      </c>
      <c r="D288" s="5" t="s">
        <v>2300</v>
      </c>
      <c r="E288" s="5" t="s">
        <v>2301</v>
      </c>
      <c r="F288" s="5" t="s">
        <v>2302</v>
      </c>
      <c r="G288" s="5" t="s">
        <v>1549</v>
      </c>
      <c r="J288" s="5" t="s">
        <v>2872</v>
      </c>
    </row>
    <row r="289" spans="1:10">
      <c r="A289" s="5">
        <v>288</v>
      </c>
      <c r="B289" s="5" t="s">
        <v>1355</v>
      </c>
      <c r="C289" s="5" t="s">
        <v>97</v>
      </c>
      <c r="D289" s="5" t="s">
        <v>2303</v>
      </c>
      <c r="E289" s="5" t="s">
        <v>2304</v>
      </c>
      <c r="F289" s="5" t="s">
        <v>2305</v>
      </c>
      <c r="G289" s="5" t="s">
        <v>1650</v>
      </c>
      <c r="H289" s="5" t="s">
        <v>2306</v>
      </c>
      <c r="J289" s="5" t="s">
        <v>2872</v>
      </c>
    </row>
    <row r="290" spans="1:10">
      <c r="A290" s="5">
        <v>289</v>
      </c>
      <c r="B290" s="5" t="s">
        <v>1355</v>
      </c>
      <c r="C290" s="5" t="s">
        <v>97</v>
      </c>
      <c r="D290" s="5" t="s">
        <v>2307</v>
      </c>
      <c r="E290" s="5" t="s">
        <v>2308</v>
      </c>
      <c r="F290" s="5" t="s">
        <v>2309</v>
      </c>
      <c r="G290" s="5" t="s">
        <v>1367</v>
      </c>
      <c r="J290" s="5" t="s">
        <v>2872</v>
      </c>
    </row>
    <row r="291" spans="1:10">
      <c r="A291" s="5">
        <v>290</v>
      </c>
      <c r="B291" s="5" t="s">
        <v>1355</v>
      </c>
      <c r="C291" s="5" t="s">
        <v>97</v>
      </c>
      <c r="D291" s="5" t="s">
        <v>2310</v>
      </c>
      <c r="E291" s="5" t="s">
        <v>2311</v>
      </c>
      <c r="F291" s="5" t="s">
        <v>2312</v>
      </c>
      <c r="G291" s="5" t="s">
        <v>1576</v>
      </c>
      <c r="J291" s="5" t="s">
        <v>2872</v>
      </c>
    </row>
    <row r="292" spans="1:10">
      <c r="A292" s="5">
        <v>291</v>
      </c>
      <c r="B292" s="5" t="s">
        <v>1355</v>
      </c>
      <c r="C292" s="5" t="s">
        <v>97</v>
      </c>
      <c r="D292" s="5" t="s">
        <v>2313</v>
      </c>
      <c r="E292" s="5" t="s">
        <v>2314</v>
      </c>
      <c r="F292" s="5" t="s">
        <v>2315</v>
      </c>
      <c r="G292" s="5" t="s">
        <v>1386</v>
      </c>
      <c r="H292" s="5" t="s">
        <v>2316</v>
      </c>
      <c r="J292" s="5" t="s">
        <v>2872</v>
      </c>
    </row>
    <row r="293" spans="1:10">
      <c r="A293" s="5">
        <v>292</v>
      </c>
      <c r="B293" s="5" t="s">
        <v>1355</v>
      </c>
      <c r="C293" s="5" t="s">
        <v>97</v>
      </c>
      <c r="D293" s="5" t="s">
        <v>2317</v>
      </c>
      <c r="E293" s="5" t="s">
        <v>2318</v>
      </c>
      <c r="F293" s="5" t="s">
        <v>2319</v>
      </c>
      <c r="G293" s="5" t="s">
        <v>1386</v>
      </c>
      <c r="J293" s="5" t="s">
        <v>2872</v>
      </c>
    </row>
    <row r="294" spans="1:10">
      <c r="A294" s="5">
        <v>293</v>
      </c>
      <c r="B294" s="5" t="s">
        <v>1355</v>
      </c>
      <c r="C294" s="5" t="s">
        <v>97</v>
      </c>
      <c r="D294" s="5" t="s">
        <v>2320</v>
      </c>
      <c r="E294" s="5" t="s">
        <v>2321</v>
      </c>
      <c r="F294" s="5" t="s">
        <v>2322</v>
      </c>
      <c r="G294" s="5" t="s">
        <v>2105</v>
      </c>
      <c r="J294" s="5" t="s">
        <v>2872</v>
      </c>
    </row>
    <row r="295" spans="1:10">
      <c r="A295" s="5">
        <v>294</v>
      </c>
      <c r="B295" s="5" t="s">
        <v>1355</v>
      </c>
      <c r="C295" s="5" t="s">
        <v>97</v>
      </c>
      <c r="D295" s="5" t="s">
        <v>2323</v>
      </c>
      <c r="E295" s="5" t="s">
        <v>2324</v>
      </c>
      <c r="F295" s="5" t="s">
        <v>2325</v>
      </c>
      <c r="G295" s="5" t="s">
        <v>1495</v>
      </c>
      <c r="J295" s="5" t="s">
        <v>2872</v>
      </c>
    </row>
    <row r="296" spans="1:10">
      <c r="A296" s="5">
        <v>295</v>
      </c>
      <c r="B296" s="5" t="s">
        <v>1355</v>
      </c>
      <c r="C296" s="5" t="s">
        <v>97</v>
      </c>
      <c r="D296" s="5" t="s">
        <v>2326</v>
      </c>
      <c r="E296" s="5" t="s">
        <v>2327</v>
      </c>
      <c r="F296" s="5" t="s">
        <v>2328</v>
      </c>
      <c r="G296" s="5" t="s">
        <v>1408</v>
      </c>
      <c r="J296" s="5" t="s">
        <v>2872</v>
      </c>
    </row>
    <row r="297" spans="1:10">
      <c r="A297" s="5">
        <v>296</v>
      </c>
      <c r="B297" s="5" t="s">
        <v>1355</v>
      </c>
      <c r="C297" s="5" t="s">
        <v>97</v>
      </c>
      <c r="D297" s="5" t="s">
        <v>2329</v>
      </c>
      <c r="E297" s="5" t="s">
        <v>2330</v>
      </c>
      <c r="F297" s="5" t="s">
        <v>2331</v>
      </c>
      <c r="G297" s="5" t="s">
        <v>1382</v>
      </c>
      <c r="J297" s="5" t="s">
        <v>2872</v>
      </c>
    </row>
    <row r="298" spans="1:10">
      <c r="A298" s="5">
        <v>297</v>
      </c>
      <c r="B298" s="5" t="s">
        <v>1355</v>
      </c>
      <c r="C298" s="5" t="s">
        <v>97</v>
      </c>
      <c r="D298" s="5" t="s">
        <v>2332</v>
      </c>
      <c r="E298" s="5" t="s">
        <v>2333</v>
      </c>
      <c r="F298" s="5" t="s">
        <v>2334</v>
      </c>
      <c r="G298" s="5" t="s">
        <v>1495</v>
      </c>
      <c r="J298" s="5" t="s">
        <v>2872</v>
      </c>
    </row>
    <row r="299" spans="1:10">
      <c r="A299" s="5">
        <v>298</v>
      </c>
      <c r="B299" s="5" t="s">
        <v>1355</v>
      </c>
      <c r="C299" s="5" t="s">
        <v>97</v>
      </c>
      <c r="D299" s="5" t="s">
        <v>2335</v>
      </c>
      <c r="E299" s="5" t="s">
        <v>2336</v>
      </c>
      <c r="F299" s="5" t="s">
        <v>2337</v>
      </c>
      <c r="G299" s="5" t="s">
        <v>1650</v>
      </c>
      <c r="J299" s="5" t="s">
        <v>2872</v>
      </c>
    </row>
    <row r="300" spans="1:10">
      <c r="A300" s="5">
        <v>299</v>
      </c>
      <c r="B300" s="5" t="s">
        <v>1355</v>
      </c>
      <c r="C300" s="5" t="s">
        <v>97</v>
      </c>
      <c r="D300" s="5" t="s">
        <v>2338</v>
      </c>
      <c r="E300" s="5" t="s">
        <v>2339</v>
      </c>
      <c r="F300" s="5" t="s">
        <v>2340</v>
      </c>
      <c r="G300" s="5" t="s">
        <v>1650</v>
      </c>
      <c r="J300" s="5" t="s">
        <v>2872</v>
      </c>
    </row>
    <row r="301" spans="1:10">
      <c r="A301" s="5">
        <v>300</v>
      </c>
      <c r="B301" s="5" t="s">
        <v>1355</v>
      </c>
      <c r="C301" s="5" t="s">
        <v>97</v>
      </c>
      <c r="D301" s="5" t="s">
        <v>2341</v>
      </c>
      <c r="E301" s="5" t="s">
        <v>2342</v>
      </c>
      <c r="F301" s="5" t="s">
        <v>2343</v>
      </c>
      <c r="G301" s="5" t="s">
        <v>1495</v>
      </c>
      <c r="H301" s="5" t="s">
        <v>2344</v>
      </c>
      <c r="J301" s="5" t="s">
        <v>2872</v>
      </c>
    </row>
    <row r="302" spans="1:10">
      <c r="A302" s="5">
        <v>301</v>
      </c>
      <c r="B302" s="5" t="s">
        <v>1355</v>
      </c>
      <c r="C302" s="5" t="s">
        <v>97</v>
      </c>
      <c r="D302" s="5" t="s">
        <v>2345</v>
      </c>
      <c r="E302" s="5" t="s">
        <v>2346</v>
      </c>
      <c r="F302" s="5" t="s">
        <v>2347</v>
      </c>
      <c r="G302" s="5" t="s">
        <v>1397</v>
      </c>
      <c r="J302" s="5" t="s">
        <v>2872</v>
      </c>
    </row>
    <row r="303" spans="1:10">
      <c r="A303" s="5">
        <v>302</v>
      </c>
      <c r="B303" s="5" t="s">
        <v>1355</v>
      </c>
      <c r="C303" s="5" t="s">
        <v>97</v>
      </c>
      <c r="D303" s="5" t="s">
        <v>2348</v>
      </c>
      <c r="E303" s="5" t="s">
        <v>2349</v>
      </c>
      <c r="F303" s="5" t="s">
        <v>2350</v>
      </c>
      <c r="G303" s="5" t="s">
        <v>1423</v>
      </c>
      <c r="J303" s="5" t="s">
        <v>2872</v>
      </c>
    </row>
    <row r="304" spans="1:10">
      <c r="A304" s="5">
        <v>303</v>
      </c>
      <c r="B304" s="5" t="s">
        <v>1355</v>
      </c>
      <c r="C304" s="5" t="s">
        <v>97</v>
      </c>
      <c r="D304" s="5" t="s">
        <v>2351</v>
      </c>
      <c r="E304" s="5" t="s">
        <v>2352</v>
      </c>
      <c r="F304" s="5" t="s">
        <v>2353</v>
      </c>
      <c r="G304" s="5" t="s">
        <v>1964</v>
      </c>
      <c r="J304" s="5" t="s">
        <v>2872</v>
      </c>
    </row>
    <row r="305" spans="1:10">
      <c r="A305" s="5">
        <v>304</v>
      </c>
      <c r="B305" s="5" t="s">
        <v>1355</v>
      </c>
      <c r="C305" s="5" t="s">
        <v>97</v>
      </c>
      <c r="D305" s="5" t="s">
        <v>2354</v>
      </c>
      <c r="E305" s="5" t="s">
        <v>2355</v>
      </c>
      <c r="F305" s="5" t="s">
        <v>2356</v>
      </c>
      <c r="G305" s="5" t="s">
        <v>1382</v>
      </c>
      <c r="J305" s="5" t="s">
        <v>2872</v>
      </c>
    </row>
    <row r="306" spans="1:10">
      <c r="A306" s="5">
        <v>305</v>
      </c>
      <c r="B306" s="5" t="s">
        <v>1355</v>
      </c>
      <c r="C306" s="5" t="s">
        <v>97</v>
      </c>
      <c r="D306" s="5" t="s">
        <v>2357</v>
      </c>
      <c r="E306" s="5" t="s">
        <v>2358</v>
      </c>
      <c r="F306" s="5" t="s">
        <v>2359</v>
      </c>
      <c r="G306" s="5" t="s">
        <v>1891</v>
      </c>
      <c r="J306" s="5" t="s">
        <v>2872</v>
      </c>
    </row>
    <row r="307" spans="1:10">
      <c r="A307" s="5">
        <v>306</v>
      </c>
      <c r="B307" s="5" t="s">
        <v>1355</v>
      </c>
      <c r="C307" s="5" t="s">
        <v>97</v>
      </c>
      <c r="D307" s="5" t="s">
        <v>2360</v>
      </c>
      <c r="E307" s="5" t="s">
        <v>2361</v>
      </c>
      <c r="F307" s="5" t="s">
        <v>2362</v>
      </c>
      <c r="G307" s="5" t="s">
        <v>1891</v>
      </c>
      <c r="H307" s="5" t="s">
        <v>2363</v>
      </c>
      <c r="J307" s="5" t="s">
        <v>2872</v>
      </c>
    </row>
    <row r="308" spans="1:10">
      <c r="A308" s="5">
        <v>307</v>
      </c>
      <c r="B308" s="5" t="s">
        <v>1355</v>
      </c>
      <c r="C308" s="5" t="s">
        <v>97</v>
      </c>
      <c r="D308" s="5" t="s">
        <v>2364</v>
      </c>
      <c r="E308" s="5" t="s">
        <v>2365</v>
      </c>
      <c r="F308" s="5" t="s">
        <v>2366</v>
      </c>
      <c r="G308" s="5" t="s">
        <v>1600</v>
      </c>
      <c r="H308" s="5" t="s">
        <v>2367</v>
      </c>
      <c r="J308" s="5" t="s">
        <v>2872</v>
      </c>
    </row>
    <row r="309" spans="1:10">
      <c r="A309" s="5">
        <v>308</v>
      </c>
      <c r="B309" s="5" t="s">
        <v>1355</v>
      </c>
      <c r="C309" s="5" t="s">
        <v>97</v>
      </c>
      <c r="D309" s="5" t="s">
        <v>2368</v>
      </c>
      <c r="E309" s="5" t="s">
        <v>2369</v>
      </c>
      <c r="F309" s="5" t="s">
        <v>2370</v>
      </c>
      <c r="G309" s="5" t="s">
        <v>1495</v>
      </c>
      <c r="J309" s="5" t="s">
        <v>2872</v>
      </c>
    </row>
    <row r="310" spans="1:10">
      <c r="A310" s="5">
        <v>309</v>
      </c>
      <c r="B310" s="5" t="s">
        <v>1355</v>
      </c>
      <c r="C310" s="5" t="s">
        <v>97</v>
      </c>
      <c r="D310" s="5" t="s">
        <v>2371</v>
      </c>
      <c r="E310" s="5" t="s">
        <v>2372</v>
      </c>
      <c r="F310" s="5" t="s">
        <v>2373</v>
      </c>
      <c r="G310" s="5" t="s">
        <v>1634</v>
      </c>
      <c r="J310" s="5" t="s">
        <v>2872</v>
      </c>
    </row>
    <row r="311" spans="1:10">
      <c r="A311" s="5">
        <v>310</v>
      </c>
      <c r="B311" s="5" t="s">
        <v>1355</v>
      </c>
      <c r="C311" s="5" t="s">
        <v>97</v>
      </c>
      <c r="D311" s="5" t="s">
        <v>2374</v>
      </c>
      <c r="E311" s="5" t="s">
        <v>2375</v>
      </c>
      <c r="F311" s="5" t="s">
        <v>2376</v>
      </c>
      <c r="G311" s="5" t="s">
        <v>1827</v>
      </c>
      <c r="J311" s="5" t="s">
        <v>2872</v>
      </c>
    </row>
    <row r="312" spans="1:10">
      <c r="A312" s="5">
        <v>311</v>
      </c>
      <c r="B312" s="5" t="s">
        <v>1355</v>
      </c>
      <c r="C312" s="5" t="s">
        <v>97</v>
      </c>
      <c r="D312" s="5" t="s">
        <v>2377</v>
      </c>
      <c r="E312" s="5" t="s">
        <v>2378</v>
      </c>
      <c r="F312" s="5" t="s">
        <v>2379</v>
      </c>
      <c r="G312" s="5" t="s">
        <v>1367</v>
      </c>
      <c r="J312" s="5" t="s">
        <v>2872</v>
      </c>
    </row>
    <row r="313" spans="1:10">
      <c r="A313" s="5">
        <v>312</v>
      </c>
      <c r="B313" s="5" t="s">
        <v>1355</v>
      </c>
      <c r="C313" s="5" t="s">
        <v>97</v>
      </c>
      <c r="D313" s="5" t="s">
        <v>2380</v>
      </c>
      <c r="E313" s="5" t="s">
        <v>2381</v>
      </c>
      <c r="F313" s="5" t="s">
        <v>2382</v>
      </c>
      <c r="G313" s="5" t="s">
        <v>1382</v>
      </c>
      <c r="J313" s="5" t="s">
        <v>2872</v>
      </c>
    </row>
    <row r="314" spans="1:10">
      <c r="A314" s="5">
        <v>313</v>
      </c>
      <c r="B314" s="5" t="s">
        <v>1355</v>
      </c>
      <c r="C314" s="5" t="s">
        <v>97</v>
      </c>
      <c r="D314" s="5" t="s">
        <v>2383</v>
      </c>
      <c r="E314" s="5" t="s">
        <v>2384</v>
      </c>
      <c r="F314" s="5" t="s">
        <v>2385</v>
      </c>
      <c r="G314" s="5" t="s">
        <v>2386</v>
      </c>
      <c r="J314" s="5" t="s">
        <v>2872</v>
      </c>
    </row>
    <row r="315" spans="1:10">
      <c r="A315" s="5">
        <v>314</v>
      </c>
      <c r="B315" s="5" t="s">
        <v>1355</v>
      </c>
      <c r="C315" s="5" t="s">
        <v>97</v>
      </c>
      <c r="D315" s="5" t="s">
        <v>2387</v>
      </c>
      <c r="E315" s="5" t="s">
        <v>2388</v>
      </c>
      <c r="F315" s="5" t="s">
        <v>2389</v>
      </c>
      <c r="G315" s="5" t="s">
        <v>1363</v>
      </c>
      <c r="J315" s="5" t="s">
        <v>2872</v>
      </c>
    </row>
    <row r="316" spans="1:10">
      <c r="A316" s="5">
        <v>315</v>
      </c>
      <c r="B316" s="5" t="s">
        <v>1355</v>
      </c>
      <c r="C316" s="5" t="s">
        <v>97</v>
      </c>
      <c r="D316" s="5" t="s">
        <v>2390</v>
      </c>
      <c r="E316" s="5" t="s">
        <v>2391</v>
      </c>
      <c r="F316" s="5" t="s">
        <v>2392</v>
      </c>
      <c r="G316" s="5" t="s">
        <v>1957</v>
      </c>
      <c r="H316" s="5" t="s">
        <v>2393</v>
      </c>
      <c r="J316" s="5" t="s">
        <v>2872</v>
      </c>
    </row>
    <row r="317" spans="1:10">
      <c r="A317" s="5">
        <v>316</v>
      </c>
      <c r="B317" s="5" t="s">
        <v>1355</v>
      </c>
      <c r="C317" s="5" t="s">
        <v>97</v>
      </c>
      <c r="D317" s="5" t="s">
        <v>2394</v>
      </c>
      <c r="E317" s="5" t="s">
        <v>2395</v>
      </c>
      <c r="F317" s="5" t="s">
        <v>2396</v>
      </c>
      <c r="G317" s="5" t="s">
        <v>1650</v>
      </c>
      <c r="H317" s="5" t="s">
        <v>2397</v>
      </c>
      <c r="J317" s="5" t="s">
        <v>2872</v>
      </c>
    </row>
    <row r="318" spans="1:10">
      <c r="A318" s="5">
        <v>317</v>
      </c>
      <c r="B318" s="5" t="s">
        <v>1355</v>
      </c>
      <c r="C318" s="5" t="s">
        <v>97</v>
      </c>
      <c r="D318" s="5" t="s">
        <v>2398</v>
      </c>
      <c r="E318" s="5" t="s">
        <v>2399</v>
      </c>
      <c r="F318" s="5" t="s">
        <v>2400</v>
      </c>
      <c r="G318" s="5" t="s">
        <v>1495</v>
      </c>
      <c r="H318" s="5" t="s">
        <v>2401</v>
      </c>
      <c r="J318" s="5" t="s">
        <v>2872</v>
      </c>
    </row>
    <row r="319" spans="1:10">
      <c r="A319" s="5">
        <v>318</v>
      </c>
      <c r="B319" s="5" t="s">
        <v>1355</v>
      </c>
      <c r="C319" s="5" t="s">
        <v>97</v>
      </c>
      <c r="D319" s="5" t="s">
        <v>2402</v>
      </c>
      <c r="E319" s="5" t="s">
        <v>2403</v>
      </c>
      <c r="F319" s="5" t="s">
        <v>2404</v>
      </c>
      <c r="G319" s="5" t="s">
        <v>1382</v>
      </c>
      <c r="J319" s="5" t="s">
        <v>2872</v>
      </c>
    </row>
    <row r="320" spans="1:10">
      <c r="A320" s="5">
        <v>319</v>
      </c>
      <c r="B320" s="5" t="s">
        <v>1355</v>
      </c>
      <c r="C320" s="5" t="s">
        <v>97</v>
      </c>
      <c r="D320" s="5" t="s">
        <v>2405</v>
      </c>
      <c r="E320" s="5" t="s">
        <v>2406</v>
      </c>
      <c r="F320" s="5" t="s">
        <v>2407</v>
      </c>
      <c r="G320" s="5" t="s">
        <v>1650</v>
      </c>
      <c r="H320" s="5" t="s">
        <v>2408</v>
      </c>
      <c r="J320" s="5" t="s">
        <v>2872</v>
      </c>
    </row>
    <row r="321" spans="1:10">
      <c r="A321" s="5">
        <v>320</v>
      </c>
      <c r="B321" s="5" t="s">
        <v>1355</v>
      </c>
      <c r="C321" s="5" t="s">
        <v>97</v>
      </c>
      <c r="D321" s="5" t="s">
        <v>2409</v>
      </c>
      <c r="E321" s="5" t="s">
        <v>2410</v>
      </c>
      <c r="F321" s="5" t="s">
        <v>2411</v>
      </c>
      <c r="G321" s="5" t="s">
        <v>1482</v>
      </c>
      <c r="H321" s="5" t="s">
        <v>2412</v>
      </c>
      <c r="J321" s="5" t="s">
        <v>2872</v>
      </c>
    </row>
    <row r="322" spans="1:10">
      <c r="A322" s="5">
        <v>321</v>
      </c>
      <c r="B322" s="5" t="s">
        <v>1355</v>
      </c>
      <c r="C322" s="5" t="s">
        <v>97</v>
      </c>
      <c r="D322" s="5" t="s">
        <v>2413</v>
      </c>
      <c r="E322" s="5" t="s">
        <v>2414</v>
      </c>
      <c r="F322" s="5" t="s">
        <v>2415</v>
      </c>
      <c r="G322" s="5" t="s">
        <v>1363</v>
      </c>
      <c r="J322" s="5" t="s">
        <v>2872</v>
      </c>
    </row>
    <row r="323" spans="1:10">
      <c r="A323" s="5">
        <v>322</v>
      </c>
      <c r="B323" s="5" t="s">
        <v>1355</v>
      </c>
      <c r="C323" s="5" t="s">
        <v>97</v>
      </c>
      <c r="D323" s="5" t="s">
        <v>2416</v>
      </c>
      <c r="E323" s="5" t="s">
        <v>2417</v>
      </c>
      <c r="F323" s="5" t="s">
        <v>2418</v>
      </c>
      <c r="G323" s="5" t="s">
        <v>1382</v>
      </c>
      <c r="J323" s="5" t="s">
        <v>2872</v>
      </c>
    </row>
    <row r="324" spans="1:10">
      <c r="A324" s="5">
        <v>323</v>
      </c>
      <c r="B324" s="5" t="s">
        <v>1355</v>
      </c>
      <c r="C324" s="5" t="s">
        <v>97</v>
      </c>
      <c r="D324" s="5" t="s">
        <v>2419</v>
      </c>
      <c r="E324" s="5" t="s">
        <v>2420</v>
      </c>
      <c r="F324" s="5" t="s">
        <v>2421</v>
      </c>
      <c r="G324" s="5" t="s">
        <v>1382</v>
      </c>
      <c r="J324" s="5" t="s">
        <v>2872</v>
      </c>
    </row>
    <row r="325" spans="1:10">
      <c r="A325" s="5">
        <v>324</v>
      </c>
      <c r="B325" s="5" t="s">
        <v>1355</v>
      </c>
      <c r="C325" s="5" t="s">
        <v>97</v>
      </c>
      <c r="D325" s="5" t="s">
        <v>2422</v>
      </c>
      <c r="E325" s="5" t="s">
        <v>2423</v>
      </c>
      <c r="F325" s="5" t="s">
        <v>2424</v>
      </c>
      <c r="G325" s="5" t="s">
        <v>1549</v>
      </c>
      <c r="J325" s="5" t="s">
        <v>2872</v>
      </c>
    </row>
    <row r="326" spans="1:10">
      <c r="A326" s="5">
        <v>325</v>
      </c>
      <c r="B326" s="5" t="s">
        <v>1355</v>
      </c>
      <c r="C326" s="5" t="s">
        <v>97</v>
      </c>
      <c r="D326" s="5" t="s">
        <v>2425</v>
      </c>
      <c r="E326" s="5" t="s">
        <v>2426</v>
      </c>
      <c r="F326" s="5" t="s">
        <v>2427</v>
      </c>
      <c r="G326" s="5" t="s">
        <v>1363</v>
      </c>
      <c r="H326" s="5" t="s">
        <v>2428</v>
      </c>
      <c r="J326" s="5" t="s">
        <v>2872</v>
      </c>
    </row>
    <row r="327" spans="1:10">
      <c r="A327" s="5">
        <v>326</v>
      </c>
      <c r="B327" s="5" t="s">
        <v>1355</v>
      </c>
      <c r="C327" s="5" t="s">
        <v>97</v>
      </c>
      <c r="D327" s="5" t="s">
        <v>2429</v>
      </c>
      <c r="E327" s="5" t="s">
        <v>2430</v>
      </c>
      <c r="F327" s="5" t="s">
        <v>2431</v>
      </c>
      <c r="G327" s="5" t="s">
        <v>1627</v>
      </c>
      <c r="J327" s="5" t="s">
        <v>2872</v>
      </c>
    </row>
    <row r="328" spans="1:10">
      <c r="A328" s="5">
        <v>327</v>
      </c>
      <c r="B328" s="5" t="s">
        <v>1355</v>
      </c>
      <c r="C328" s="5" t="s">
        <v>97</v>
      </c>
      <c r="D328" s="5" t="s">
        <v>2432</v>
      </c>
      <c r="E328" s="5" t="s">
        <v>2433</v>
      </c>
      <c r="F328" s="5" t="s">
        <v>2434</v>
      </c>
      <c r="G328" s="5" t="s">
        <v>1478</v>
      </c>
      <c r="J328" s="5" t="s">
        <v>2872</v>
      </c>
    </row>
    <row r="329" spans="1:10">
      <c r="A329" s="5">
        <v>328</v>
      </c>
      <c r="B329" s="5" t="s">
        <v>1355</v>
      </c>
      <c r="C329" s="5" t="s">
        <v>97</v>
      </c>
      <c r="D329" s="5" t="s">
        <v>2435</v>
      </c>
      <c r="E329" s="5" t="s">
        <v>2436</v>
      </c>
      <c r="F329" s="5" t="s">
        <v>2437</v>
      </c>
      <c r="G329" s="5" t="s">
        <v>1382</v>
      </c>
      <c r="J329" s="5" t="s">
        <v>2872</v>
      </c>
    </row>
    <row r="330" spans="1:10">
      <c r="A330" s="5">
        <v>329</v>
      </c>
      <c r="B330" s="5" t="s">
        <v>1355</v>
      </c>
      <c r="C330" s="5" t="s">
        <v>97</v>
      </c>
      <c r="D330" s="5" t="s">
        <v>2438</v>
      </c>
      <c r="E330" s="5" t="s">
        <v>2439</v>
      </c>
      <c r="F330" s="5" t="s">
        <v>2440</v>
      </c>
      <c r="G330" s="5" t="s">
        <v>1804</v>
      </c>
      <c r="J330" s="5" t="s">
        <v>2872</v>
      </c>
    </row>
    <row r="331" spans="1:10">
      <c r="A331" s="5">
        <v>330</v>
      </c>
      <c r="B331" s="5" t="s">
        <v>1355</v>
      </c>
      <c r="C331" s="5" t="s">
        <v>97</v>
      </c>
      <c r="D331" s="5" t="s">
        <v>2441</v>
      </c>
      <c r="E331" s="5" t="s">
        <v>2442</v>
      </c>
      <c r="F331" s="5" t="s">
        <v>2443</v>
      </c>
      <c r="G331" s="5" t="s">
        <v>1416</v>
      </c>
      <c r="J331" s="5" t="s">
        <v>2872</v>
      </c>
    </row>
    <row r="332" spans="1:10">
      <c r="A332" s="5">
        <v>331</v>
      </c>
      <c r="B332" s="5" t="s">
        <v>1355</v>
      </c>
      <c r="C332" s="5" t="s">
        <v>97</v>
      </c>
      <c r="D332" s="5" t="s">
        <v>2444</v>
      </c>
      <c r="E332" s="5" t="s">
        <v>2445</v>
      </c>
      <c r="F332" s="5" t="s">
        <v>2446</v>
      </c>
      <c r="G332" s="5" t="s">
        <v>1804</v>
      </c>
      <c r="H332" s="5" t="s">
        <v>2447</v>
      </c>
      <c r="J332" s="5" t="s">
        <v>2872</v>
      </c>
    </row>
    <row r="333" spans="1:10">
      <c r="A333" s="5">
        <v>332</v>
      </c>
      <c r="B333" s="5" t="s">
        <v>1355</v>
      </c>
      <c r="C333" s="5" t="s">
        <v>97</v>
      </c>
      <c r="D333" s="5" t="s">
        <v>2448</v>
      </c>
      <c r="E333" s="5" t="s">
        <v>2449</v>
      </c>
      <c r="F333" s="5" t="s">
        <v>2450</v>
      </c>
      <c r="G333" s="5" t="s">
        <v>1408</v>
      </c>
      <c r="J333" s="5" t="s">
        <v>2872</v>
      </c>
    </row>
    <row r="334" spans="1:10">
      <c r="A334" s="5">
        <v>333</v>
      </c>
      <c r="B334" s="5" t="s">
        <v>1355</v>
      </c>
      <c r="C334" s="5" t="s">
        <v>97</v>
      </c>
      <c r="D334" s="5" t="s">
        <v>2451</v>
      </c>
      <c r="E334" s="5" t="s">
        <v>2452</v>
      </c>
      <c r="F334" s="5" t="s">
        <v>2453</v>
      </c>
      <c r="G334" s="5" t="s">
        <v>1495</v>
      </c>
      <c r="J334" s="5" t="s">
        <v>2872</v>
      </c>
    </row>
    <row r="335" spans="1:10">
      <c r="A335" s="5">
        <v>334</v>
      </c>
      <c r="B335" s="5" t="s">
        <v>1355</v>
      </c>
      <c r="C335" s="5" t="s">
        <v>97</v>
      </c>
      <c r="D335" s="5" t="s">
        <v>2454</v>
      </c>
      <c r="E335" s="5" t="s">
        <v>2455</v>
      </c>
      <c r="F335" s="5" t="s">
        <v>2456</v>
      </c>
      <c r="G335" s="5" t="s">
        <v>1386</v>
      </c>
      <c r="J335" s="5" t="s">
        <v>2872</v>
      </c>
    </row>
    <row r="336" spans="1:10">
      <c r="A336" s="5">
        <v>335</v>
      </c>
      <c r="B336" s="5" t="s">
        <v>1355</v>
      </c>
      <c r="C336" s="5" t="s">
        <v>97</v>
      </c>
      <c r="D336" s="5" t="s">
        <v>2457</v>
      </c>
      <c r="E336" s="5" t="s">
        <v>2458</v>
      </c>
      <c r="F336" s="5" t="s">
        <v>2459</v>
      </c>
      <c r="G336" s="5" t="s">
        <v>1753</v>
      </c>
      <c r="J336" s="5" t="s">
        <v>2872</v>
      </c>
    </row>
    <row r="337" spans="1:10">
      <c r="A337" s="5">
        <v>336</v>
      </c>
      <c r="B337" s="5" t="s">
        <v>1355</v>
      </c>
      <c r="C337" s="5" t="s">
        <v>97</v>
      </c>
      <c r="D337" s="5" t="s">
        <v>2460</v>
      </c>
      <c r="E337" s="5" t="s">
        <v>2461</v>
      </c>
      <c r="F337" s="5" t="s">
        <v>2462</v>
      </c>
      <c r="G337" s="5" t="s">
        <v>1382</v>
      </c>
      <c r="J337" s="5" t="s">
        <v>2872</v>
      </c>
    </row>
    <row r="338" spans="1:10">
      <c r="A338" s="5">
        <v>337</v>
      </c>
      <c r="B338" s="5" t="s">
        <v>1355</v>
      </c>
      <c r="C338" s="5" t="s">
        <v>97</v>
      </c>
      <c r="D338" s="5" t="s">
        <v>2463</v>
      </c>
      <c r="E338" s="5" t="s">
        <v>2464</v>
      </c>
      <c r="F338" s="5" t="s">
        <v>2465</v>
      </c>
      <c r="G338" s="5" t="s">
        <v>1727</v>
      </c>
      <c r="J338" s="5" t="s">
        <v>2872</v>
      </c>
    </row>
    <row r="339" spans="1:10">
      <c r="A339" s="5">
        <v>338</v>
      </c>
      <c r="B339" s="5" t="s">
        <v>1355</v>
      </c>
      <c r="C339" s="5" t="s">
        <v>97</v>
      </c>
      <c r="D339" s="5" t="s">
        <v>2466</v>
      </c>
      <c r="E339" s="5" t="s">
        <v>2467</v>
      </c>
      <c r="F339" s="5" t="s">
        <v>2468</v>
      </c>
      <c r="G339" s="5" t="s">
        <v>1382</v>
      </c>
      <c r="J339" s="5" t="s">
        <v>2872</v>
      </c>
    </row>
    <row r="340" spans="1:10">
      <c r="A340" s="5">
        <v>339</v>
      </c>
      <c r="B340" s="5" t="s">
        <v>1355</v>
      </c>
      <c r="C340" s="5" t="s">
        <v>97</v>
      </c>
      <c r="D340" s="5" t="s">
        <v>2469</v>
      </c>
      <c r="E340" s="5" t="s">
        <v>2470</v>
      </c>
      <c r="F340" s="5" t="s">
        <v>2471</v>
      </c>
      <c r="G340" s="5" t="s">
        <v>1478</v>
      </c>
      <c r="J340" s="5" t="s">
        <v>2872</v>
      </c>
    </row>
    <row r="341" spans="1:10">
      <c r="A341" s="5">
        <v>340</v>
      </c>
      <c r="B341" s="5" t="s">
        <v>1355</v>
      </c>
      <c r="C341" s="5" t="s">
        <v>97</v>
      </c>
      <c r="D341" s="5" t="s">
        <v>2472</v>
      </c>
      <c r="E341" s="5" t="s">
        <v>2473</v>
      </c>
      <c r="F341" s="5" t="s">
        <v>2474</v>
      </c>
      <c r="G341" s="5" t="s">
        <v>1741</v>
      </c>
      <c r="J341" s="5" t="s">
        <v>2872</v>
      </c>
    </row>
    <row r="342" spans="1:10">
      <c r="A342" s="5">
        <v>341</v>
      </c>
      <c r="B342" s="5" t="s">
        <v>1355</v>
      </c>
      <c r="C342" s="5" t="s">
        <v>97</v>
      </c>
      <c r="D342" s="5" t="s">
        <v>2475</v>
      </c>
      <c r="E342" s="5" t="s">
        <v>2476</v>
      </c>
      <c r="F342" s="5" t="s">
        <v>2477</v>
      </c>
      <c r="G342" s="5" t="s">
        <v>2478</v>
      </c>
      <c r="J342" s="5" t="s">
        <v>2872</v>
      </c>
    </row>
    <row r="343" spans="1:10">
      <c r="A343" s="5">
        <v>342</v>
      </c>
      <c r="B343" s="5" t="s">
        <v>1355</v>
      </c>
      <c r="C343" s="5" t="s">
        <v>97</v>
      </c>
      <c r="D343" s="5" t="s">
        <v>2479</v>
      </c>
      <c r="E343" s="5" t="s">
        <v>2480</v>
      </c>
      <c r="F343" s="5" t="s">
        <v>2481</v>
      </c>
      <c r="G343" s="5" t="s">
        <v>2482</v>
      </c>
      <c r="J343" s="5" t="s">
        <v>2872</v>
      </c>
    </row>
    <row r="344" spans="1:10">
      <c r="A344" s="5">
        <v>343</v>
      </c>
      <c r="B344" s="5" t="s">
        <v>1355</v>
      </c>
      <c r="C344" s="5" t="s">
        <v>97</v>
      </c>
      <c r="D344" s="5" t="s">
        <v>2483</v>
      </c>
      <c r="E344" s="5" t="s">
        <v>2484</v>
      </c>
      <c r="F344" s="5" t="s">
        <v>2485</v>
      </c>
      <c r="G344" s="5" t="s">
        <v>1569</v>
      </c>
      <c r="J344" s="5" t="s">
        <v>2872</v>
      </c>
    </row>
    <row r="345" spans="1:10">
      <c r="A345" s="5">
        <v>344</v>
      </c>
      <c r="B345" s="5" t="s">
        <v>1355</v>
      </c>
      <c r="C345" s="5" t="s">
        <v>97</v>
      </c>
      <c r="D345" s="5" t="s">
        <v>2486</v>
      </c>
      <c r="E345" s="5" t="s">
        <v>2487</v>
      </c>
      <c r="F345" s="5" t="s">
        <v>2488</v>
      </c>
      <c r="G345" s="5" t="s">
        <v>1363</v>
      </c>
      <c r="J345" s="5" t="s">
        <v>2872</v>
      </c>
    </row>
    <row r="346" spans="1:10">
      <c r="A346" s="5">
        <v>345</v>
      </c>
      <c r="B346" s="5" t="s">
        <v>1355</v>
      </c>
      <c r="C346" s="5" t="s">
        <v>97</v>
      </c>
      <c r="D346" s="5" t="s">
        <v>2489</v>
      </c>
      <c r="E346" s="5" t="s">
        <v>2490</v>
      </c>
      <c r="F346" s="5" t="s">
        <v>2491</v>
      </c>
      <c r="G346" s="5" t="s">
        <v>1454</v>
      </c>
      <c r="J346" s="5" t="s">
        <v>2872</v>
      </c>
    </row>
    <row r="347" spans="1:10">
      <c r="A347" s="5">
        <v>346</v>
      </c>
      <c r="B347" s="5" t="s">
        <v>1355</v>
      </c>
      <c r="C347" s="5" t="s">
        <v>97</v>
      </c>
      <c r="D347" s="5" t="s">
        <v>2492</v>
      </c>
      <c r="E347" s="5" t="s">
        <v>2493</v>
      </c>
      <c r="F347" s="5" t="s">
        <v>2494</v>
      </c>
      <c r="G347" s="5" t="s">
        <v>2495</v>
      </c>
      <c r="J347" s="5" t="s">
        <v>2872</v>
      </c>
    </row>
    <row r="348" spans="1:10">
      <c r="A348" s="5">
        <v>347</v>
      </c>
      <c r="B348" s="5" t="s">
        <v>1355</v>
      </c>
      <c r="C348" s="5" t="s">
        <v>97</v>
      </c>
      <c r="D348" s="5" t="s">
        <v>2496</v>
      </c>
      <c r="E348" s="5" t="s">
        <v>2497</v>
      </c>
      <c r="F348" s="5" t="s">
        <v>2498</v>
      </c>
      <c r="G348" s="5" t="s">
        <v>1437</v>
      </c>
      <c r="J348" s="5" t="s">
        <v>2872</v>
      </c>
    </row>
    <row r="349" spans="1:10">
      <c r="A349" s="5">
        <v>348</v>
      </c>
      <c r="B349" s="5" t="s">
        <v>1355</v>
      </c>
      <c r="C349" s="5" t="s">
        <v>97</v>
      </c>
      <c r="D349" s="5" t="s">
        <v>2499</v>
      </c>
      <c r="E349" s="5" t="s">
        <v>2500</v>
      </c>
      <c r="F349" s="5" t="s">
        <v>2501</v>
      </c>
      <c r="G349" s="5" t="s">
        <v>1382</v>
      </c>
      <c r="H349" s="5" t="s">
        <v>2502</v>
      </c>
      <c r="J349" s="5" t="s">
        <v>2872</v>
      </c>
    </row>
    <row r="350" spans="1:10">
      <c r="A350" s="5">
        <v>349</v>
      </c>
      <c r="B350" s="5" t="s">
        <v>1355</v>
      </c>
      <c r="C350" s="5" t="s">
        <v>97</v>
      </c>
      <c r="D350" s="5" t="s">
        <v>2503</v>
      </c>
      <c r="E350" s="5" t="s">
        <v>2504</v>
      </c>
      <c r="F350" s="5" t="s">
        <v>2505</v>
      </c>
      <c r="G350" s="5" t="s">
        <v>1416</v>
      </c>
      <c r="J350" s="5" t="s">
        <v>2872</v>
      </c>
    </row>
    <row r="351" spans="1:10">
      <c r="A351" s="5">
        <v>350</v>
      </c>
      <c r="B351" s="5" t="s">
        <v>1355</v>
      </c>
      <c r="C351" s="5" t="s">
        <v>97</v>
      </c>
      <c r="D351" s="5" t="s">
        <v>2506</v>
      </c>
      <c r="E351" s="5" t="s">
        <v>2507</v>
      </c>
      <c r="F351" s="5" t="s">
        <v>2508</v>
      </c>
      <c r="G351" s="5" t="s">
        <v>1600</v>
      </c>
      <c r="J351" s="5" t="s">
        <v>2872</v>
      </c>
    </row>
    <row r="352" spans="1:10">
      <c r="A352" s="5">
        <v>351</v>
      </c>
      <c r="B352" s="5" t="s">
        <v>1355</v>
      </c>
      <c r="C352" s="5" t="s">
        <v>97</v>
      </c>
      <c r="D352" s="5" t="s">
        <v>2509</v>
      </c>
      <c r="E352" s="5" t="s">
        <v>2510</v>
      </c>
      <c r="F352" s="5" t="s">
        <v>2511</v>
      </c>
      <c r="G352" s="5" t="s">
        <v>1784</v>
      </c>
      <c r="J352" s="5" t="s">
        <v>2872</v>
      </c>
    </row>
    <row r="353" spans="1:10">
      <c r="A353" s="5">
        <v>352</v>
      </c>
      <c r="B353" s="5" t="s">
        <v>1355</v>
      </c>
      <c r="C353" s="5" t="s">
        <v>97</v>
      </c>
      <c r="D353" s="5" t="s">
        <v>2512</v>
      </c>
      <c r="E353" s="5" t="s">
        <v>2513</v>
      </c>
      <c r="F353" s="5" t="s">
        <v>2514</v>
      </c>
      <c r="G353" s="5" t="s">
        <v>1363</v>
      </c>
      <c r="J353" s="5" t="s">
        <v>2872</v>
      </c>
    </row>
    <row r="354" spans="1:10">
      <c r="A354" s="5">
        <v>353</v>
      </c>
      <c r="B354" s="5" t="s">
        <v>1355</v>
      </c>
      <c r="C354" s="5" t="s">
        <v>97</v>
      </c>
      <c r="D354" s="5" t="s">
        <v>2515</v>
      </c>
      <c r="E354" s="5" t="s">
        <v>2516</v>
      </c>
      <c r="F354" s="5" t="s">
        <v>2517</v>
      </c>
      <c r="G354" s="5" t="s">
        <v>1518</v>
      </c>
      <c r="J354" s="5" t="s">
        <v>2872</v>
      </c>
    </row>
    <row r="355" spans="1:10">
      <c r="A355" s="5">
        <v>354</v>
      </c>
      <c r="B355" s="5" t="s">
        <v>1355</v>
      </c>
      <c r="C355" s="5" t="s">
        <v>97</v>
      </c>
      <c r="D355" s="5" t="s">
        <v>2518</v>
      </c>
      <c r="E355" s="5" t="s">
        <v>2519</v>
      </c>
      <c r="F355" s="5" t="s">
        <v>2520</v>
      </c>
      <c r="G355" s="5" t="s">
        <v>1382</v>
      </c>
      <c r="J355" s="5" t="s">
        <v>2872</v>
      </c>
    </row>
    <row r="356" spans="1:10">
      <c r="A356" s="5">
        <v>355</v>
      </c>
      <c r="B356" s="5" t="s">
        <v>1355</v>
      </c>
      <c r="C356" s="5" t="s">
        <v>97</v>
      </c>
      <c r="D356" s="5" t="s">
        <v>2521</v>
      </c>
      <c r="E356" s="5" t="s">
        <v>2522</v>
      </c>
      <c r="F356" s="5" t="s">
        <v>2523</v>
      </c>
      <c r="G356" s="5" t="s">
        <v>2524</v>
      </c>
      <c r="H356" s="5" t="s">
        <v>2525</v>
      </c>
      <c r="J356" s="5" t="s">
        <v>2872</v>
      </c>
    </row>
    <row r="357" spans="1:10">
      <c r="A357" s="5">
        <v>356</v>
      </c>
      <c r="B357" s="5" t="s">
        <v>1355</v>
      </c>
      <c r="C357" s="5" t="s">
        <v>97</v>
      </c>
      <c r="D357" s="5" t="s">
        <v>2526</v>
      </c>
      <c r="E357" s="5" t="s">
        <v>2527</v>
      </c>
      <c r="F357" s="5" t="s">
        <v>2528</v>
      </c>
      <c r="G357" s="5" t="s">
        <v>1853</v>
      </c>
      <c r="H357" s="5" t="s">
        <v>2529</v>
      </c>
      <c r="J357" s="5" t="s">
        <v>2872</v>
      </c>
    </row>
    <row r="358" spans="1:10">
      <c r="A358" s="5">
        <v>357</v>
      </c>
      <c r="B358" s="5" t="s">
        <v>1355</v>
      </c>
      <c r="C358" s="5" t="s">
        <v>97</v>
      </c>
      <c r="D358" s="5" t="s">
        <v>2530</v>
      </c>
      <c r="E358" s="5" t="s">
        <v>2531</v>
      </c>
      <c r="F358" s="5" t="s">
        <v>2532</v>
      </c>
      <c r="G358" s="5" t="s">
        <v>1382</v>
      </c>
      <c r="J358" s="5" t="s">
        <v>2872</v>
      </c>
    </row>
    <row r="359" spans="1:10">
      <c r="A359" s="5">
        <v>358</v>
      </c>
      <c r="B359" s="5" t="s">
        <v>1355</v>
      </c>
      <c r="C359" s="5" t="s">
        <v>97</v>
      </c>
      <c r="D359" s="5" t="s">
        <v>2533</v>
      </c>
      <c r="E359" s="5" t="s">
        <v>2534</v>
      </c>
      <c r="F359" s="5" t="s">
        <v>2535</v>
      </c>
      <c r="G359" s="5" t="s">
        <v>1382</v>
      </c>
      <c r="J359" s="5" t="s">
        <v>2872</v>
      </c>
    </row>
    <row r="360" spans="1:10">
      <c r="A360" s="5">
        <v>359</v>
      </c>
      <c r="B360" s="5" t="s">
        <v>1355</v>
      </c>
      <c r="C360" s="5" t="s">
        <v>97</v>
      </c>
      <c r="D360" s="5" t="s">
        <v>2536</v>
      </c>
      <c r="E360" s="5" t="s">
        <v>2537</v>
      </c>
      <c r="F360" s="5" t="s">
        <v>2538</v>
      </c>
      <c r="G360" s="5" t="s">
        <v>1627</v>
      </c>
      <c r="J360" s="5" t="s">
        <v>2872</v>
      </c>
    </row>
    <row r="361" spans="1:10">
      <c r="A361" s="5">
        <v>360</v>
      </c>
      <c r="B361" s="5" t="s">
        <v>1355</v>
      </c>
      <c r="C361" s="5" t="s">
        <v>97</v>
      </c>
      <c r="D361" s="5" t="s">
        <v>2539</v>
      </c>
      <c r="E361" s="5" t="s">
        <v>2540</v>
      </c>
      <c r="F361" s="5" t="s">
        <v>2541</v>
      </c>
      <c r="G361" s="5" t="s">
        <v>1423</v>
      </c>
      <c r="J361" s="5" t="s">
        <v>2872</v>
      </c>
    </row>
    <row r="362" spans="1:10">
      <c r="A362" s="5">
        <v>361</v>
      </c>
      <c r="B362" s="5" t="s">
        <v>1355</v>
      </c>
      <c r="C362" s="5" t="s">
        <v>97</v>
      </c>
      <c r="D362" s="5" t="s">
        <v>2542</v>
      </c>
      <c r="E362" s="5" t="s">
        <v>2543</v>
      </c>
      <c r="F362" s="5" t="s">
        <v>2544</v>
      </c>
      <c r="G362" s="5" t="s">
        <v>1650</v>
      </c>
      <c r="J362" s="5" t="s">
        <v>2872</v>
      </c>
    </row>
    <row r="363" spans="1:10">
      <c r="A363" s="5">
        <v>362</v>
      </c>
      <c r="B363" s="5" t="s">
        <v>1355</v>
      </c>
      <c r="C363" s="5" t="s">
        <v>97</v>
      </c>
      <c r="D363" s="5" t="s">
        <v>2545</v>
      </c>
      <c r="E363" s="5" t="s">
        <v>2546</v>
      </c>
      <c r="F363" s="5" t="s">
        <v>2547</v>
      </c>
      <c r="G363" s="5" t="s">
        <v>1382</v>
      </c>
      <c r="J363" s="5" t="s">
        <v>2872</v>
      </c>
    </row>
    <row r="364" spans="1:10">
      <c r="A364" s="5">
        <v>363</v>
      </c>
      <c r="B364" s="5" t="s">
        <v>1355</v>
      </c>
      <c r="C364" s="5" t="s">
        <v>97</v>
      </c>
      <c r="D364" s="5" t="s">
        <v>2548</v>
      </c>
      <c r="E364" s="5" t="s">
        <v>2549</v>
      </c>
      <c r="F364" s="5" t="s">
        <v>2550</v>
      </c>
      <c r="G364" s="5" t="s">
        <v>1549</v>
      </c>
      <c r="J364" s="5" t="s">
        <v>2872</v>
      </c>
    </row>
    <row r="365" spans="1:10">
      <c r="A365" s="5">
        <v>364</v>
      </c>
      <c r="B365" s="5" t="s">
        <v>1355</v>
      </c>
      <c r="C365" s="5" t="s">
        <v>97</v>
      </c>
      <c r="D365" s="5" t="s">
        <v>2551</v>
      </c>
      <c r="E365" s="5" t="s">
        <v>2552</v>
      </c>
      <c r="F365" s="5" t="s">
        <v>2553</v>
      </c>
      <c r="G365" s="5" t="s">
        <v>1427</v>
      </c>
      <c r="J365" s="5" t="s">
        <v>2872</v>
      </c>
    </row>
    <row r="366" spans="1:10">
      <c r="A366" s="5">
        <v>365</v>
      </c>
      <c r="B366" s="5" t="s">
        <v>1355</v>
      </c>
      <c r="C366" s="5" t="s">
        <v>97</v>
      </c>
      <c r="D366" s="5" t="s">
        <v>2554</v>
      </c>
      <c r="E366" s="5" t="s">
        <v>2555</v>
      </c>
      <c r="F366" s="5" t="s">
        <v>2556</v>
      </c>
      <c r="G366" s="5" t="s">
        <v>1650</v>
      </c>
      <c r="J366" s="5" t="s">
        <v>2872</v>
      </c>
    </row>
    <row r="367" spans="1:10">
      <c r="A367" s="5">
        <v>366</v>
      </c>
      <c r="B367" s="5" t="s">
        <v>1355</v>
      </c>
      <c r="C367" s="5" t="s">
        <v>97</v>
      </c>
      <c r="D367" s="5" t="s">
        <v>2557</v>
      </c>
      <c r="E367" s="5" t="s">
        <v>2558</v>
      </c>
      <c r="F367" s="5" t="s">
        <v>2559</v>
      </c>
      <c r="G367" s="5" t="s">
        <v>1495</v>
      </c>
      <c r="J367" s="5" t="s">
        <v>2872</v>
      </c>
    </row>
    <row r="368" spans="1:10">
      <c r="A368" s="5">
        <v>367</v>
      </c>
      <c r="B368" s="5" t="s">
        <v>1355</v>
      </c>
      <c r="C368" s="5" t="s">
        <v>97</v>
      </c>
      <c r="D368" s="5" t="s">
        <v>2560</v>
      </c>
      <c r="E368" s="5" t="s">
        <v>2561</v>
      </c>
      <c r="F368" s="5" t="s">
        <v>2562</v>
      </c>
      <c r="G368" s="5" t="s">
        <v>1576</v>
      </c>
      <c r="J368" s="5" t="s">
        <v>2872</v>
      </c>
    </row>
    <row r="369" spans="1:10">
      <c r="A369" s="5">
        <v>368</v>
      </c>
      <c r="B369" s="5" t="s">
        <v>1355</v>
      </c>
      <c r="C369" s="5" t="s">
        <v>97</v>
      </c>
      <c r="D369" s="5" t="s">
        <v>2563</v>
      </c>
      <c r="E369" s="5" t="s">
        <v>2564</v>
      </c>
      <c r="F369" s="5" t="s">
        <v>2565</v>
      </c>
      <c r="G369" s="5" t="s">
        <v>1382</v>
      </c>
      <c r="J369" s="5" t="s">
        <v>2872</v>
      </c>
    </row>
    <row r="370" spans="1:10">
      <c r="A370" s="5">
        <v>369</v>
      </c>
      <c r="B370" s="5" t="s">
        <v>1355</v>
      </c>
      <c r="C370" s="5" t="s">
        <v>97</v>
      </c>
      <c r="D370" s="5" t="s">
        <v>2566</v>
      </c>
      <c r="E370" s="5" t="s">
        <v>2567</v>
      </c>
      <c r="F370" s="5" t="s">
        <v>2568</v>
      </c>
      <c r="G370" s="5" t="s">
        <v>2105</v>
      </c>
      <c r="J370" s="5" t="s">
        <v>2872</v>
      </c>
    </row>
    <row r="371" spans="1:10">
      <c r="A371" s="5">
        <v>370</v>
      </c>
      <c r="B371" s="5" t="s">
        <v>1355</v>
      </c>
      <c r="C371" s="5" t="s">
        <v>97</v>
      </c>
      <c r="D371" s="5" t="s">
        <v>2569</v>
      </c>
      <c r="E371" s="5" t="s">
        <v>2570</v>
      </c>
      <c r="F371" s="5" t="s">
        <v>2571</v>
      </c>
      <c r="G371" s="5" t="s">
        <v>1416</v>
      </c>
      <c r="J371" s="5" t="s">
        <v>2872</v>
      </c>
    </row>
    <row r="372" spans="1:10">
      <c r="A372" s="5">
        <v>371</v>
      </c>
      <c r="B372" s="5" t="s">
        <v>1355</v>
      </c>
      <c r="C372" s="5" t="s">
        <v>97</v>
      </c>
      <c r="D372" s="5" t="s">
        <v>2572</v>
      </c>
      <c r="E372" s="5" t="s">
        <v>2573</v>
      </c>
      <c r="F372" s="5" t="s">
        <v>2574</v>
      </c>
      <c r="G372" s="5" t="s">
        <v>1804</v>
      </c>
      <c r="J372" s="5" t="s">
        <v>2872</v>
      </c>
    </row>
    <row r="373" spans="1:10">
      <c r="A373" s="5">
        <v>372</v>
      </c>
      <c r="B373" s="5" t="s">
        <v>1355</v>
      </c>
      <c r="C373" s="5" t="s">
        <v>97</v>
      </c>
      <c r="D373" s="5" t="s">
        <v>2575</v>
      </c>
      <c r="E373" s="5" t="s">
        <v>2576</v>
      </c>
      <c r="F373" s="5" t="s">
        <v>2577</v>
      </c>
      <c r="G373" s="5" t="s">
        <v>1650</v>
      </c>
      <c r="J373" s="5" t="s">
        <v>2872</v>
      </c>
    </row>
    <row r="374" spans="1:10">
      <c r="A374" s="5">
        <v>373</v>
      </c>
      <c r="B374" s="5" t="s">
        <v>1355</v>
      </c>
      <c r="C374" s="5" t="s">
        <v>97</v>
      </c>
      <c r="D374" s="5" t="s">
        <v>2578</v>
      </c>
      <c r="E374" s="5" t="s">
        <v>2579</v>
      </c>
      <c r="F374" s="5" t="s">
        <v>2580</v>
      </c>
      <c r="G374" s="5" t="s">
        <v>1427</v>
      </c>
      <c r="J374" s="5" t="s">
        <v>2872</v>
      </c>
    </row>
    <row r="375" spans="1:10">
      <c r="A375" s="5">
        <v>374</v>
      </c>
      <c r="B375" s="5" t="s">
        <v>1355</v>
      </c>
      <c r="C375" s="5" t="s">
        <v>97</v>
      </c>
      <c r="D375" s="5" t="s">
        <v>2581</v>
      </c>
      <c r="E375" s="5" t="s">
        <v>2582</v>
      </c>
      <c r="F375" s="5" t="s">
        <v>2583</v>
      </c>
      <c r="G375" s="5" t="s">
        <v>1416</v>
      </c>
      <c r="J375" s="5" t="s">
        <v>2872</v>
      </c>
    </row>
    <row r="376" spans="1:10">
      <c r="A376" s="5">
        <v>375</v>
      </c>
      <c r="B376" s="5" t="s">
        <v>1355</v>
      </c>
      <c r="C376" s="5" t="s">
        <v>97</v>
      </c>
      <c r="D376" s="5" t="s">
        <v>2584</v>
      </c>
      <c r="E376" s="5" t="s">
        <v>2585</v>
      </c>
      <c r="F376" s="5" t="s">
        <v>2586</v>
      </c>
      <c r="G376" s="5" t="s">
        <v>1386</v>
      </c>
      <c r="J376" s="5" t="s">
        <v>2872</v>
      </c>
    </row>
    <row r="377" spans="1:10">
      <c r="A377" s="5">
        <v>376</v>
      </c>
      <c r="B377" s="5" t="s">
        <v>1355</v>
      </c>
      <c r="C377" s="5" t="s">
        <v>97</v>
      </c>
      <c r="D377" s="5" t="s">
        <v>2587</v>
      </c>
      <c r="E377" s="5" t="s">
        <v>2588</v>
      </c>
      <c r="F377" s="5" t="s">
        <v>2589</v>
      </c>
      <c r="G377" s="5" t="s">
        <v>2478</v>
      </c>
      <c r="J377" s="5" t="s">
        <v>2872</v>
      </c>
    </row>
    <row r="378" spans="1:10">
      <c r="A378" s="5">
        <v>377</v>
      </c>
      <c r="B378" s="5" t="s">
        <v>1355</v>
      </c>
      <c r="C378" s="5" t="s">
        <v>97</v>
      </c>
      <c r="D378" s="5" t="s">
        <v>2590</v>
      </c>
      <c r="E378" s="5" t="s">
        <v>2591</v>
      </c>
      <c r="F378" s="5" t="s">
        <v>2592</v>
      </c>
      <c r="G378" s="5" t="s">
        <v>1957</v>
      </c>
      <c r="J378" s="5" t="s">
        <v>2872</v>
      </c>
    </row>
    <row r="379" spans="1:10">
      <c r="A379" s="5">
        <v>378</v>
      </c>
      <c r="B379" s="5" t="s">
        <v>1355</v>
      </c>
      <c r="C379" s="5" t="s">
        <v>97</v>
      </c>
      <c r="D379" s="5" t="s">
        <v>2593</v>
      </c>
      <c r="E379" s="5" t="s">
        <v>2594</v>
      </c>
      <c r="F379" s="5" t="s">
        <v>2595</v>
      </c>
      <c r="G379" s="5" t="s">
        <v>1397</v>
      </c>
      <c r="J379" s="5" t="s">
        <v>2872</v>
      </c>
    </row>
    <row r="380" spans="1:10">
      <c r="A380" s="5">
        <v>379</v>
      </c>
      <c r="B380" s="5" t="s">
        <v>1355</v>
      </c>
      <c r="C380" s="5" t="s">
        <v>97</v>
      </c>
      <c r="D380" s="5" t="s">
        <v>2596</v>
      </c>
      <c r="E380" s="5" t="s">
        <v>2597</v>
      </c>
      <c r="F380" s="5" t="s">
        <v>2598</v>
      </c>
      <c r="G380" s="5" t="s">
        <v>2599</v>
      </c>
      <c r="J380" s="5" t="s">
        <v>2872</v>
      </c>
    </row>
    <row r="381" spans="1:10">
      <c r="A381" s="5">
        <v>380</v>
      </c>
      <c r="B381" s="5" t="s">
        <v>1355</v>
      </c>
      <c r="C381" s="5" t="s">
        <v>97</v>
      </c>
      <c r="D381" s="5" t="s">
        <v>2600</v>
      </c>
      <c r="E381" s="5" t="s">
        <v>2601</v>
      </c>
      <c r="F381" s="5" t="s">
        <v>2602</v>
      </c>
      <c r="G381" s="5" t="s">
        <v>2105</v>
      </c>
      <c r="J381" s="5" t="s">
        <v>2872</v>
      </c>
    </row>
    <row r="382" spans="1:10">
      <c r="A382" s="5">
        <v>381</v>
      </c>
      <c r="B382" s="5" t="s">
        <v>1355</v>
      </c>
      <c r="C382" s="5" t="s">
        <v>97</v>
      </c>
      <c r="D382" s="5" t="s">
        <v>2603</v>
      </c>
      <c r="E382" s="5" t="s">
        <v>2604</v>
      </c>
      <c r="F382" s="5" t="s">
        <v>2605</v>
      </c>
      <c r="G382" s="5" t="s">
        <v>2606</v>
      </c>
      <c r="H382" s="5" t="s">
        <v>2607</v>
      </c>
      <c r="J382" s="5" t="s">
        <v>2872</v>
      </c>
    </row>
    <row r="383" spans="1:10">
      <c r="A383" s="5">
        <v>382</v>
      </c>
      <c r="B383" s="5" t="s">
        <v>1355</v>
      </c>
      <c r="C383" s="5" t="s">
        <v>97</v>
      </c>
      <c r="D383" s="5" t="s">
        <v>2608</v>
      </c>
      <c r="E383" s="5" t="s">
        <v>2609</v>
      </c>
      <c r="F383" s="5" t="s">
        <v>2610</v>
      </c>
      <c r="G383" s="5" t="s">
        <v>1386</v>
      </c>
      <c r="J383" s="5" t="s">
        <v>2872</v>
      </c>
    </row>
    <row r="384" spans="1:10">
      <c r="A384" s="5">
        <v>383</v>
      </c>
      <c r="B384" s="5" t="s">
        <v>1355</v>
      </c>
      <c r="C384" s="5" t="s">
        <v>97</v>
      </c>
      <c r="D384" s="5" t="s">
        <v>2611</v>
      </c>
      <c r="E384" s="5" t="s">
        <v>2612</v>
      </c>
      <c r="F384" s="5" t="s">
        <v>2613</v>
      </c>
      <c r="G384" s="5" t="s">
        <v>1423</v>
      </c>
      <c r="J384" s="5" t="s">
        <v>2872</v>
      </c>
    </row>
    <row r="385" spans="1:10">
      <c r="A385" s="5">
        <v>384</v>
      </c>
      <c r="B385" s="5" t="s">
        <v>1355</v>
      </c>
      <c r="C385" s="5" t="s">
        <v>97</v>
      </c>
      <c r="D385" s="5" t="s">
        <v>2614</v>
      </c>
      <c r="E385" s="5" t="s">
        <v>2615</v>
      </c>
      <c r="F385" s="5" t="s">
        <v>2616</v>
      </c>
      <c r="G385" s="5" t="s">
        <v>1382</v>
      </c>
      <c r="J385" s="5" t="s">
        <v>2872</v>
      </c>
    </row>
    <row r="386" spans="1:10">
      <c r="A386" s="5">
        <v>385</v>
      </c>
      <c r="B386" s="5" t="s">
        <v>1355</v>
      </c>
      <c r="C386" s="5" t="s">
        <v>97</v>
      </c>
      <c r="D386" s="5" t="s">
        <v>2617</v>
      </c>
      <c r="E386" s="5" t="s">
        <v>2618</v>
      </c>
      <c r="F386" s="5" t="s">
        <v>2619</v>
      </c>
      <c r="G386" s="5" t="s">
        <v>2620</v>
      </c>
      <c r="J386" s="5" t="s">
        <v>2872</v>
      </c>
    </row>
    <row r="387" spans="1:10">
      <c r="A387" s="5">
        <v>386</v>
      </c>
      <c r="B387" s="5" t="s">
        <v>1355</v>
      </c>
      <c r="C387" s="5" t="s">
        <v>97</v>
      </c>
      <c r="D387" s="5" t="s">
        <v>2621</v>
      </c>
      <c r="E387" s="5" t="s">
        <v>2622</v>
      </c>
      <c r="F387" s="5" t="s">
        <v>2623</v>
      </c>
      <c r="G387" s="5" t="s">
        <v>1627</v>
      </c>
      <c r="J387" s="5" t="s">
        <v>2872</v>
      </c>
    </row>
    <row r="388" spans="1:10">
      <c r="A388" s="5">
        <v>387</v>
      </c>
      <c r="B388" s="5" t="s">
        <v>1355</v>
      </c>
      <c r="C388" s="5" t="s">
        <v>97</v>
      </c>
      <c r="D388" s="5" t="s">
        <v>2624</v>
      </c>
      <c r="E388" s="5" t="s">
        <v>2625</v>
      </c>
      <c r="F388" s="5" t="s">
        <v>2626</v>
      </c>
      <c r="G388" s="5" t="s">
        <v>1611</v>
      </c>
      <c r="J388" s="5" t="s">
        <v>2872</v>
      </c>
    </row>
    <row r="389" spans="1:10">
      <c r="A389" s="5">
        <v>388</v>
      </c>
      <c r="B389" s="5" t="s">
        <v>1355</v>
      </c>
      <c r="C389" s="5" t="s">
        <v>97</v>
      </c>
      <c r="D389" s="5" t="s">
        <v>2627</v>
      </c>
      <c r="E389" s="5" t="s">
        <v>2628</v>
      </c>
      <c r="F389" s="5" t="s">
        <v>2629</v>
      </c>
      <c r="G389" s="5" t="s">
        <v>1634</v>
      </c>
      <c r="J389" s="5" t="s">
        <v>2872</v>
      </c>
    </row>
    <row r="390" spans="1:10">
      <c r="A390" s="5">
        <v>389</v>
      </c>
      <c r="B390" s="5" t="s">
        <v>1355</v>
      </c>
      <c r="C390" s="5" t="s">
        <v>97</v>
      </c>
      <c r="D390" s="5" t="s">
        <v>2630</v>
      </c>
      <c r="E390" s="5" t="s">
        <v>2631</v>
      </c>
      <c r="F390" s="5" t="s">
        <v>2632</v>
      </c>
      <c r="G390" s="5" t="s">
        <v>1495</v>
      </c>
      <c r="J390" s="5" t="s">
        <v>2872</v>
      </c>
    </row>
    <row r="391" spans="1:10">
      <c r="A391" s="5">
        <v>390</v>
      </c>
      <c r="B391" s="5" t="s">
        <v>1355</v>
      </c>
      <c r="C391" s="5" t="s">
        <v>97</v>
      </c>
      <c r="D391" s="5" t="s">
        <v>2633</v>
      </c>
      <c r="E391" s="5" t="s">
        <v>2634</v>
      </c>
      <c r="F391" s="5" t="s">
        <v>2635</v>
      </c>
      <c r="G391" s="5" t="s">
        <v>1416</v>
      </c>
      <c r="J391" s="5" t="s">
        <v>2872</v>
      </c>
    </row>
    <row r="392" spans="1:10">
      <c r="A392" s="5">
        <v>391</v>
      </c>
      <c r="B392" s="5" t="s">
        <v>1355</v>
      </c>
      <c r="C392" s="5" t="s">
        <v>97</v>
      </c>
      <c r="D392" s="5" t="s">
        <v>2636</v>
      </c>
      <c r="E392" s="5" t="s">
        <v>2637</v>
      </c>
      <c r="F392" s="5" t="s">
        <v>2638</v>
      </c>
      <c r="G392" s="5" t="s">
        <v>1382</v>
      </c>
      <c r="J392" s="5" t="s">
        <v>2872</v>
      </c>
    </row>
    <row r="393" spans="1:10">
      <c r="A393" s="5">
        <v>392</v>
      </c>
      <c r="B393" s="5" t="s">
        <v>1355</v>
      </c>
      <c r="C393" s="5" t="s">
        <v>97</v>
      </c>
      <c r="D393" s="5" t="s">
        <v>2639</v>
      </c>
      <c r="E393" s="5" t="s">
        <v>2640</v>
      </c>
      <c r="F393" s="5" t="s">
        <v>2641</v>
      </c>
      <c r="G393" s="5" t="s">
        <v>1437</v>
      </c>
      <c r="J393" s="5" t="s">
        <v>2872</v>
      </c>
    </row>
    <row r="394" spans="1:10">
      <c r="A394" s="5">
        <v>393</v>
      </c>
      <c r="B394" s="5" t="s">
        <v>1355</v>
      </c>
      <c r="C394" s="5" t="s">
        <v>97</v>
      </c>
      <c r="D394" s="5" t="s">
        <v>2642</v>
      </c>
      <c r="E394" s="5" t="s">
        <v>2643</v>
      </c>
      <c r="F394" s="5" t="s">
        <v>2644</v>
      </c>
      <c r="G394" s="5" t="s">
        <v>1437</v>
      </c>
      <c r="J394" s="5" t="s">
        <v>2872</v>
      </c>
    </row>
    <row r="395" spans="1:10">
      <c r="A395" s="5">
        <v>394</v>
      </c>
      <c r="B395" s="5" t="s">
        <v>1355</v>
      </c>
      <c r="C395" s="5" t="s">
        <v>97</v>
      </c>
      <c r="D395" s="5" t="s">
        <v>2645</v>
      </c>
      <c r="E395" s="5" t="s">
        <v>2646</v>
      </c>
      <c r="F395" s="5" t="s">
        <v>2647</v>
      </c>
      <c r="G395" s="5" t="s">
        <v>1623</v>
      </c>
      <c r="J395" s="5" t="s">
        <v>2872</v>
      </c>
    </row>
    <row r="396" spans="1:10">
      <c r="A396" s="5">
        <v>395</v>
      </c>
      <c r="B396" s="5" t="s">
        <v>1355</v>
      </c>
      <c r="C396" s="5" t="s">
        <v>97</v>
      </c>
      <c r="D396" s="5" t="s">
        <v>2648</v>
      </c>
      <c r="E396" s="5" t="s">
        <v>2649</v>
      </c>
      <c r="F396" s="5" t="s">
        <v>2650</v>
      </c>
      <c r="G396" s="5" t="s">
        <v>1382</v>
      </c>
      <c r="J396" s="5" t="s">
        <v>2872</v>
      </c>
    </row>
    <row r="397" spans="1:10">
      <c r="A397" s="5">
        <v>396</v>
      </c>
      <c r="B397" s="5" t="s">
        <v>1355</v>
      </c>
      <c r="C397" s="5" t="s">
        <v>97</v>
      </c>
      <c r="D397" s="5" t="s">
        <v>2651</v>
      </c>
      <c r="E397" s="5" t="s">
        <v>2652</v>
      </c>
      <c r="F397" s="5" t="s">
        <v>2653</v>
      </c>
      <c r="G397" s="5" t="s">
        <v>1437</v>
      </c>
      <c r="H397" s="5" t="s">
        <v>2654</v>
      </c>
      <c r="J397" s="5" t="s">
        <v>2872</v>
      </c>
    </row>
    <row r="398" spans="1:10">
      <c r="A398" s="5">
        <v>397</v>
      </c>
      <c r="B398" s="5" t="s">
        <v>1355</v>
      </c>
      <c r="C398" s="5" t="s">
        <v>97</v>
      </c>
      <c r="D398" s="5" t="s">
        <v>2655</v>
      </c>
      <c r="E398" s="5" t="s">
        <v>2656</v>
      </c>
      <c r="F398" s="5" t="s">
        <v>2657</v>
      </c>
      <c r="G398" s="5" t="s">
        <v>1363</v>
      </c>
      <c r="J398" s="5" t="s">
        <v>2872</v>
      </c>
    </row>
    <row r="399" spans="1:10">
      <c r="A399" s="5">
        <v>398</v>
      </c>
      <c r="B399" s="5" t="s">
        <v>1355</v>
      </c>
      <c r="C399" s="5" t="s">
        <v>97</v>
      </c>
      <c r="D399" s="5" t="s">
        <v>2658</v>
      </c>
      <c r="E399" s="5" t="s">
        <v>2659</v>
      </c>
      <c r="F399" s="5" t="s">
        <v>2660</v>
      </c>
      <c r="G399" s="5" t="s">
        <v>1478</v>
      </c>
      <c r="H399" s="5" t="s">
        <v>2661</v>
      </c>
      <c r="J399" s="5" t="s">
        <v>2872</v>
      </c>
    </row>
    <row r="400" spans="1:10">
      <c r="A400" s="5">
        <v>399</v>
      </c>
      <c r="B400" s="5" t="s">
        <v>1355</v>
      </c>
      <c r="C400" s="5" t="s">
        <v>97</v>
      </c>
      <c r="D400" s="5" t="s">
        <v>2662</v>
      </c>
      <c r="E400" s="5" t="s">
        <v>2663</v>
      </c>
      <c r="F400" s="5" t="s">
        <v>2664</v>
      </c>
      <c r="G400" s="5" t="s">
        <v>1382</v>
      </c>
      <c r="J400" s="5" t="s">
        <v>2872</v>
      </c>
    </row>
    <row r="401" spans="1:10">
      <c r="A401" s="5">
        <v>400</v>
      </c>
      <c r="B401" s="5" t="s">
        <v>1355</v>
      </c>
      <c r="C401" s="5" t="s">
        <v>97</v>
      </c>
      <c r="D401" s="5" t="s">
        <v>2665</v>
      </c>
      <c r="E401" s="5" t="s">
        <v>2666</v>
      </c>
      <c r="F401" s="5" t="s">
        <v>2667</v>
      </c>
      <c r="G401" s="5" t="s">
        <v>1549</v>
      </c>
      <c r="J401" s="5" t="s">
        <v>2872</v>
      </c>
    </row>
    <row r="402" spans="1:10">
      <c r="A402" s="5">
        <v>401</v>
      </c>
      <c r="B402" s="5" t="s">
        <v>1355</v>
      </c>
      <c r="C402" s="5" t="s">
        <v>97</v>
      </c>
      <c r="D402" s="5" t="s">
        <v>2668</v>
      </c>
      <c r="E402" s="5" t="s">
        <v>2669</v>
      </c>
      <c r="F402" s="5" t="s">
        <v>2670</v>
      </c>
      <c r="G402" s="5" t="s">
        <v>1427</v>
      </c>
      <c r="J402" s="5" t="s">
        <v>2872</v>
      </c>
    </row>
    <row r="403" spans="1:10">
      <c r="A403" s="5">
        <v>402</v>
      </c>
      <c r="B403" s="5" t="s">
        <v>1355</v>
      </c>
      <c r="C403" s="5" t="s">
        <v>97</v>
      </c>
      <c r="D403" s="5" t="s">
        <v>2671</v>
      </c>
      <c r="E403" s="5" t="s">
        <v>2672</v>
      </c>
      <c r="F403" s="5" t="s">
        <v>2673</v>
      </c>
      <c r="G403" s="5" t="s">
        <v>1437</v>
      </c>
      <c r="H403" s="5" t="s">
        <v>2654</v>
      </c>
      <c r="J403" s="5" t="s">
        <v>2872</v>
      </c>
    </row>
    <row r="404" spans="1:10">
      <c r="A404" s="5">
        <v>403</v>
      </c>
      <c r="B404" s="5" t="s">
        <v>1355</v>
      </c>
      <c r="C404" s="5" t="s">
        <v>97</v>
      </c>
      <c r="D404" s="5" t="s">
        <v>2674</v>
      </c>
      <c r="E404" s="5" t="s">
        <v>2675</v>
      </c>
      <c r="F404" s="5" t="s">
        <v>2676</v>
      </c>
      <c r="G404" s="5" t="s">
        <v>1382</v>
      </c>
      <c r="J404" s="5" t="s">
        <v>2872</v>
      </c>
    </row>
    <row r="405" spans="1:10">
      <c r="A405" s="5">
        <v>404</v>
      </c>
      <c r="B405" s="5" t="s">
        <v>1355</v>
      </c>
      <c r="C405" s="5" t="s">
        <v>97</v>
      </c>
      <c r="D405" s="5" t="s">
        <v>2677</v>
      </c>
      <c r="E405" s="5" t="s">
        <v>2678</v>
      </c>
      <c r="F405" s="5" t="s">
        <v>2679</v>
      </c>
      <c r="G405" s="5" t="s">
        <v>1382</v>
      </c>
      <c r="J405" s="5" t="s">
        <v>2872</v>
      </c>
    </row>
    <row r="406" spans="1:10">
      <c r="A406" s="5">
        <v>405</v>
      </c>
      <c r="B406" s="5" t="s">
        <v>1355</v>
      </c>
      <c r="C406" s="5" t="s">
        <v>97</v>
      </c>
      <c r="D406" s="5" t="s">
        <v>2680</v>
      </c>
      <c r="E406" s="5" t="s">
        <v>2681</v>
      </c>
      <c r="F406" s="5" t="s">
        <v>2682</v>
      </c>
      <c r="G406" s="5" t="s">
        <v>1416</v>
      </c>
      <c r="J406" s="5" t="s">
        <v>2872</v>
      </c>
    </row>
    <row r="407" spans="1:10">
      <c r="A407" s="5">
        <v>406</v>
      </c>
      <c r="B407" s="5" t="s">
        <v>1355</v>
      </c>
      <c r="C407" s="5" t="s">
        <v>97</v>
      </c>
      <c r="D407" s="5" t="s">
        <v>2683</v>
      </c>
      <c r="E407" s="5" t="s">
        <v>2684</v>
      </c>
      <c r="F407" s="5" t="s">
        <v>2685</v>
      </c>
      <c r="G407" s="5" t="s">
        <v>1382</v>
      </c>
      <c r="J407" s="5" t="s">
        <v>2872</v>
      </c>
    </row>
    <row r="408" spans="1:10">
      <c r="A408" s="5">
        <v>407</v>
      </c>
      <c r="B408" s="5" t="s">
        <v>1355</v>
      </c>
      <c r="C408" s="5" t="s">
        <v>97</v>
      </c>
      <c r="D408" s="5" t="s">
        <v>2686</v>
      </c>
      <c r="E408" s="5" t="s">
        <v>2687</v>
      </c>
      <c r="F408" s="5" t="s">
        <v>2688</v>
      </c>
      <c r="G408" s="5" t="s">
        <v>1397</v>
      </c>
      <c r="J408" s="5" t="s">
        <v>2872</v>
      </c>
    </row>
    <row r="409" spans="1:10">
      <c r="A409" s="5">
        <v>408</v>
      </c>
      <c r="B409" s="5" t="s">
        <v>1355</v>
      </c>
      <c r="C409" s="5" t="s">
        <v>97</v>
      </c>
      <c r="D409" s="5" t="s">
        <v>2689</v>
      </c>
      <c r="E409" s="5" t="s">
        <v>2690</v>
      </c>
      <c r="F409" s="5" t="s">
        <v>2691</v>
      </c>
      <c r="G409" s="5" t="s">
        <v>1423</v>
      </c>
      <c r="J409" s="5" t="s">
        <v>2872</v>
      </c>
    </row>
    <row r="410" spans="1:10">
      <c r="A410" s="5">
        <v>409</v>
      </c>
      <c r="B410" s="5" t="s">
        <v>1355</v>
      </c>
      <c r="C410" s="5" t="s">
        <v>97</v>
      </c>
      <c r="D410" s="5" t="s">
        <v>2692</v>
      </c>
      <c r="E410" s="5" t="s">
        <v>2693</v>
      </c>
      <c r="F410" s="5" t="s">
        <v>2694</v>
      </c>
      <c r="G410" s="5" t="s">
        <v>1382</v>
      </c>
      <c r="H410" s="5" t="s">
        <v>2695</v>
      </c>
      <c r="J410" s="5" t="s">
        <v>2872</v>
      </c>
    </row>
    <row r="411" spans="1:10">
      <c r="A411" s="5">
        <v>410</v>
      </c>
      <c r="B411" s="5" t="s">
        <v>1355</v>
      </c>
      <c r="C411" s="5" t="s">
        <v>97</v>
      </c>
      <c r="D411" s="5" t="s">
        <v>2696</v>
      </c>
      <c r="E411" s="5" t="s">
        <v>2697</v>
      </c>
      <c r="F411" s="5" t="s">
        <v>2698</v>
      </c>
      <c r="G411" s="5" t="s">
        <v>1408</v>
      </c>
      <c r="J411" s="5" t="s">
        <v>2872</v>
      </c>
    </row>
    <row r="412" spans="1:10">
      <c r="A412" s="5">
        <v>411</v>
      </c>
      <c r="B412" s="5" t="s">
        <v>1355</v>
      </c>
      <c r="C412" s="5" t="s">
        <v>97</v>
      </c>
      <c r="D412" s="5" t="s">
        <v>2699</v>
      </c>
      <c r="E412" s="5" t="s">
        <v>2700</v>
      </c>
      <c r="F412" s="5" t="s">
        <v>2701</v>
      </c>
      <c r="G412" s="5" t="s">
        <v>1416</v>
      </c>
      <c r="J412" s="5" t="s">
        <v>2872</v>
      </c>
    </row>
    <row r="413" spans="1:10">
      <c r="A413" s="5">
        <v>412</v>
      </c>
      <c r="B413" s="5" t="s">
        <v>1355</v>
      </c>
      <c r="C413" s="5" t="s">
        <v>97</v>
      </c>
      <c r="D413" s="5" t="s">
        <v>2702</v>
      </c>
      <c r="E413" s="5" t="s">
        <v>2703</v>
      </c>
      <c r="F413" s="5" t="s">
        <v>2704</v>
      </c>
      <c r="G413" s="5" t="s">
        <v>1667</v>
      </c>
      <c r="J413" s="5" t="s">
        <v>2872</v>
      </c>
    </row>
    <row r="414" spans="1:10">
      <c r="A414" s="5">
        <v>413</v>
      </c>
      <c r="B414" s="5" t="s">
        <v>1355</v>
      </c>
      <c r="C414" s="5" t="s">
        <v>97</v>
      </c>
      <c r="D414" s="5" t="s">
        <v>2705</v>
      </c>
      <c r="E414" s="5" t="s">
        <v>2706</v>
      </c>
      <c r="F414" s="5" t="s">
        <v>2707</v>
      </c>
      <c r="G414" s="5" t="s">
        <v>1416</v>
      </c>
      <c r="J414" s="5" t="s">
        <v>2872</v>
      </c>
    </row>
    <row r="415" spans="1:10">
      <c r="A415" s="5">
        <v>414</v>
      </c>
      <c r="B415" s="5" t="s">
        <v>1355</v>
      </c>
      <c r="C415" s="5" t="s">
        <v>97</v>
      </c>
      <c r="D415" s="5" t="s">
        <v>2708</v>
      </c>
      <c r="E415" s="5" t="s">
        <v>2709</v>
      </c>
      <c r="F415" s="5" t="s">
        <v>2710</v>
      </c>
      <c r="G415" s="5" t="s">
        <v>1576</v>
      </c>
      <c r="J415" s="5" t="s">
        <v>2872</v>
      </c>
    </row>
    <row r="416" spans="1:10">
      <c r="A416" s="5">
        <v>415</v>
      </c>
      <c r="B416" s="5" t="s">
        <v>1355</v>
      </c>
      <c r="C416" s="5" t="s">
        <v>97</v>
      </c>
      <c r="D416" s="5" t="s">
        <v>2711</v>
      </c>
      <c r="E416" s="5" t="s">
        <v>2712</v>
      </c>
      <c r="F416" s="5" t="s">
        <v>2713</v>
      </c>
      <c r="G416" s="5" t="s">
        <v>1741</v>
      </c>
      <c r="J416" s="5" t="s">
        <v>2872</v>
      </c>
    </row>
    <row r="417" spans="1:10">
      <c r="A417" s="5">
        <v>416</v>
      </c>
      <c r="B417" s="5" t="s">
        <v>1355</v>
      </c>
      <c r="C417" s="5" t="s">
        <v>97</v>
      </c>
      <c r="D417" s="5" t="s">
        <v>2714</v>
      </c>
      <c r="E417" s="5" t="s">
        <v>2715</v>
      </c>
      <c r="F417" s="5" t="s">
        <v>2716</v>
      </c>
      <c r="G417" s="5" t="s">
        <v>1576</v>
      </c>
      <c r="J417" s="5" t="s">
        <v>2872</v>
      </c>
    </row>
    <row r="418" spans="1:10">
      <c r="A418" s="5">
        <v>417</v>
      </c>
      <c r="B418" s="5" t="s">
        <v>1355</v>
      </c>
      <c r="C418" s="5" t="s">
        <v>97</v>
      </c>
      <c r="D418" s="5" t="s">
        <v>2717</v>
      </c>
      <c r="E418" s="5" t="s">
        <v>2718</v>
      </c>
      <c r="F418" s="5" t="s">
        <v>2719</v>
      </c>
      <c r="G418" s="5" t="s">
        <v>1363</v>
      </c>
      <c r="J418" s="5" t="s">
        <v>2872</v>
      </c>
    </row>
    <row r="419" spans="1:10">
      <c r="A419" s="5">
        <v>418</v>
      </c>
      <c r="B419" s="5" t="s">
        <v>1355</v>
      </c>
      <c r="C419" s="5" t="s">
        <v>97</v>
      </c>
      <c r="D419" s="5" t="s">
        <v>2720</v>
      </c>
      <c r="E419" s="5" t="s">
        <v>2721</v>
      </c>
      <c r="F419" s="5" t="s">
        <v>2722</v>
      </c>
      <c r="G419" s="5" t="s">
        <v>1827</v>
      </c>
      <c r="J419" s="5" t="s">
        <v>2872</v>
      </c>
    </row>
    <row r="420" spans="1:10">
      <c r="A420" s="5">
        <v>419</v>
      </c>
      <c r="B420" s="5" t="s">
        <v>1355</v>
      </c>
      <c r="C420" s="5" t="s">
        <v>97</v>
      </c>
      <c r="D420" s="5" t="s">
        <v>2723</v>
      </c>
      <c r="E420" s="5" t="s">
        <v>2724</v>
      </c>
      <c r="F420" s="5" t="s">
        <v>2725</v>
      </c>
      <c r="G420" s="5" t="s">
        <v>1957</v>
      </c>
      <c r="J420" s="5" t="s">
        <v>2872</v>
      </c>
    </row>
    <row r="421" spans="1:10">
      <c r="A421" s="5">
        <v>420</v>
      </c>
      <c r="B421" s="5" t="s">
        <v>1355</v>
      </c>
      <c r="C421" s="5" t="s">
        <v>97</v>
      </c>
      <c r="D421" s="5" t="s">
        <v>2726</v>
      </c>
      <c r="E421" s="5" t="s">
        <v>2727</v>
      </c>
      <c r="F421" s="5" t="s">
        <v>2728</v>
      </c>
      <c r="G421" s="5" t="s">
        <v>1382</v>
      </c>
      <c r="H421" s="5" t="s">
        <v>2729</v>
      </c>
      <c r="J421" s="5" t="s">
        <v>2872</v>
      </c>
    </row>
    <row r="422" spans="1:10">
      <c r="A422" s="5">
        <v>421</v>
      </c>
      <c r="B422" s="5" t="s">
        <v>1355</v>
      </c>
      <c r="C422" s="5" t="s">
        <v>97</v>
      </c>
      <c r="D422" s="5" t="s">
        <v>2730</v>
      </c>
      <c r="E422" s="5" t="s">
        <v>2731</v>
      </c>
      <c r="F422" s="5" t="s">
        <v>2732</v>
      </c>
      <c r="G422" s="5" t="s">
        <v>1495</v>
      </c>
      <c r="J422" s="5" t="s">
        <v>2872</v>
      </c>
    </row>
    <row r="423" spans="1:10">
      <c r="A423" s="5">
        <v>422</v>
      </c>
      <c r="B423" s="5" t="s">
        <v>1355</v>
      </c>
      <c r="C423" s="5" t="s">
        <v>97</v>
      </c>
      <c r="D423" s="5" t="s">
        <v>2733</v>
      </c>
      <c r="E423" s="5" t="s">
        <v>2734</v>
      </c>
      <c r="F423" s="5" t="s">
        <v>2735</v>
      </c>
      <c r="G423" s="5" t="s">
        <v>1397</v>
      </c>
      <c r="J423" s="5" t="s">
        <v>2872</v>
      </c>
    </row>
    <row r="424" spans="1:10">
      <c r="A424" s="5">
        <v>423</v>
      </c>
      <c r="B424" s="5" t="s">
        <v>1355</v>
      </c>
      <c r="C424" s="5" t="s">
        <v>97</v>
      </c>
      <c r="D424" s="5" t="s">
        <v>2736</v>
      </c>
      <c r="E424" s="5" t="s">
        <v>2737</v>
      </c>
      <c r="F424" s="5" t="s">
        <v>2738</v>
      </c>
      <c r="G424" s="5" t="s">
        <v>1408</v>
      </c>
      <c r="J424" s="5" t="s">
        <v>2872</v>
      </c>
    </row>
    <row r="425" spans="1:10">
      <c r="A425" s="5">
        <v>424</v>
      </c>
      <c r="B425" s="5" t="s">
        <v>1355</v>
      </c>
      <c r="C425" s="5" t="s">
        <v>97</v>
      </c>
      <c r="D425" s="5" t="s">
        <v>2739</v>
      </c>
      <c r="E425" s="5" t="s">
        <v>2740</v>
      </c>
      <c r="F425" s="5" t="s">
        <v>1411</v>
      </c>
      <c r="G425" s="5" t="s">
        <v>2741</v>
      </c>
      <c r="J425" s="5" t="s">
        <v>2872</v>
      </c>
    </row>
    <row r="426" spans="1:10">
      <c r="A426" s="5">
        <v>425</v>
      </c>
      <c r="B426" s="5" t="s">
        <v>1355</v>
      </c>
      <c r="C426" s="5" t="s">
        <v>97</v>
      </c>
      <c r="D426" s="5" t="s">
        <v>2742</v>
      </c>
      <c r="E426" s="5" t="s">
        <v>2743</v>
      </c>
      <c r="F426" s="5" t="s">
        <v>2744</v>
      </c>
      <c r="G426" s="5" t="s">
        <v>1367</v>
      </c>
      <c r="H426" s="5" t="s">
        <v>2745</v>
      </c>
      <c r="J426" s="5" t="s">
        <v>2872</v>
      </c>
    </row>
    <row r="427" spans="1:10">
      <c r="A427" s="5">
        <v>426</v>
      </c>
      <c r="B427" s="5" t="s">
        <v>1355</v>
      </c>
      <c r="C427" s="5" t="s">
        <v>97</v>
      </c>
      <c r="D427" s="5" t="s">
        <v>2746</v>
      </c>
      <c r="E427" s="5" t="s">
        <v>2747</v>
      </c>
      <c r="F427" s="5" t="s">
        <v>2748</v>
      </c>
      <c r="G427" s="5" t="s">
        <v>1853</v>
      </c>
      <c r="J427" s="5" t="s">
        <v>2872</v>
      </c>
    </row>
    <row r="428" spans="1:10">
      <c r="A428" s="5">
        <v>427</v>
      </c>
      <c r="B428" s="5" t="s">
        <v>1355</v>
      </c>
      <c r="C428" s="5" t="s">
        <v>97</v>
      </c>
      <c r="D428" s="5" t="s">
        <v>2749</v>
      </c>
      <c r="E428" s="5" t="s">
        <v>2750</v>
      </c>
      <c r="F428" s="5" t="s">
        <v>2751</v>
      </c>
      <c r="G428" s="5" t="s">
        <v>1437</v>
      </c>
      <c r="J428" s="5" t="s">
        <v>2872</v>
      </c>
    </row>
    <row r="429" spans="1:10">
      <c r="A429" s="5">
        <v>428</v>
      </c>
      <c r="B429" s="5" t="s">
        <v>1355</v>
      </c>
      <c r="C429" s="5" t="s">
        <v>97</v>
      </c>
      <c r="D429" s="5" t="s">
        <v>2752</v>
      </c>
      <c r="E429" s="5" t="s">
        <v>2753</v>
      </c>
      <c r="F429" s="5" t="s">
        <v>2754</v>
      </c>
      <c r="G429" s="5" t="s">
        <v>1416</v>
      </c>
      <c r="J429" s="5" t="s">
        <v>2872</v>
      </c>
    </row>
    <row r="430" spans="1:10">
      <c r="A430" s="5">
        <v>429</v>
      </c>
      <c r="B430" s="5" t="s">
        <v>1355</v>
      </c>
      <c r="C430" s="5" t="s">
        <v>97</v>
      </c>
      <c r="D430" s="5" t="s">
        <v>2755</v>
      </c>
      <c r="E430" s="5" t="s">
        <v>2756</v>
      </c>
      <c r="F430" s="5" t="s">
        <v>2757</v>
      </c>
      <c r="G430" s="5" t="s">
        <v>2758</v>
      </c>
      <c r="J430" s="5" t="s">
        <v>2872</v>
      </c>
    </row>
    <row r="431" spans="1:10">
      <c r="A431" s="5">
        <v>430</v>
      </c>
      <c r="B431" s="5" t="s">
        <v>1355</v>
      </c>
      <c r="C431" s="5" t="s">
        <v>97</v>
      </c>
      <c r="D431" s="5" t="s">
        <v>2759</v>
      </c>
      <c r="E431" s="5" t="s">
        <v>2760</v>
      </c>
      <c r="F431" s="5" t="s">
        <v>2761</v>
      </c>
      <c r="G431" s="5" t="s">
        <v>1495</v>
      </c>
      <c r="H431" s="5" t="s">
        <v>2762</v>
      </c>
      <c r="J431" s="5" t="s">
        <v>2872</v>
      </c>
    </row>
    <row r="432" spans="1:10">
      <c r="A432" s="5">
        <v>431</v>
      </c>
      <c r="B432" s="5" t="s">
        <v>1355</v>
      </c>
      <c r="C432" s="5" t="s">
        <v>97</v>
      </c>
      <c r="D432" s="5" t="s">
        <v>2763</v>
      </c>
      <c r="E432" s="5" t="s">
        <v>2764</v>
      </c>
      <c r="F432" s="5" t="s">
        <v>2765</v>
      </c>
      <c r="G432" s="5" t="s">
        <v>1416</v>
      </c>
      <c r="J432" s="5" t="s">
        <v>2872</v>
      </c>
    </row>
    <row r="433" spans="1:10">
      <c r="A433" s="5">
        <v>432</v>
      </c>
      <c r="B433" s="5" t="s">
        <v>1355</v>
      </c>
      <c r="C433" s="5" t="s">
        <v>97</v>
      </c>
      <c r="D433" s="5" t="s">
        <v>2766</v>
      </c>
      <c r="E433" s="5" t="s">
        <v>2767</v>
      </c>
      <c r="F433" s="5" t="s">
        <v>2768</v>
      </c>
      <c r="G433" s="5" t="s">
        <v>1741</v>
      </c>
      <c r="J433" s="5" t="s">
        <v>2872</v>
      </c>
    </row>
    <row r="434" spans="1:10">
      <c r="A434" s="5">
        <v>433</v>
      </c>
      <c r="B434" s="5" t="s">
        <v>1355</v>
      </c>
      <c r="C434" s="5" t="s">
        <v>97</v>
      </c>
      <c r="D434" s="5" t="s">
        <v>2769</v>
      </c>
      <c r="E434" s="5" t="s">
        <v>2770</v>
      </c>
      <c r="F434" s="5" t="s">
        <v>2771</v>
      </c>
      <c r="G434" s="5" t="s">
        <v>1891</v>
      </c>
      <c r="J434" s="5" t="s">
        <v>2872</v>
      </c>
    </row>
    <row r="435" spans="1:10">
      <c r="A435" s="5">
        <v>434</v>
      </c>
      <c r="B435" s="5" t="s">
        <v>1355</v>
      </c>
      <c r="C435" s="5" t="s">
        <v>97</v>
      </c>
      <c r="D435" s="5" t="s">
        <v>2772</v>
      </c>
      <c r="E435" s="5" t="s">
        <v>2773</v>
      </c>
      <c r="F435" s="5" t="s">
        <v>2774</v>
      </c>
      <c r="G435" s="5" t="s">
        <v>1372</v>
      </c>
      <c r="H435" s="5" t="s">
        <v>2775</v>
      </c>
      <c r="J435" s="5" t="s">
        <v>2872</v>
      </c>
    </row>
    <row r="436" spans="1:10">
      <c r="A436" s="5">
        <v>435</v>
      </c>
      <c r="B436" s="5" t="s">
        <v>1355</v>
      </c>
      <c r="C436" s="5" t="s">
        <v>97</v>
      </c>
      <c r="D436" s="5" t="s">
        <v>2776</v>
      </c>
      <c r="E436" s="5" t="s">
        <v>2777</v>
      </c>
      <c r="F436" s="5" t="s">
        <v>2778</v>
      </c>
      <c r="G436" s="5" t="s">
        <v>1667</v>
      </c>
      <c r="J436" s="5" t="s">
        <v>2872</v>
      </c>
    </row>
    <row r="437" spans="1:10">
      <c r="A437" s="5">
        <v>436</v>
      </c>
      <c r="B437" s="5" t="s">
        <v>1355</v>
      </c>
      <c r="C437" s="5" t="s">
        <v>97</v>
      </c>
      <c r="D437" s="5" t="s">
        <v>2779</v>
      </c>
      <c r="E437" s="5" t="s">
        <v>2780</v>
      </c>
      <c r="F437" s="5" t="s">
        <v>2781</v>
      </c>
      <c r="G437" s="5" t="s">
        <v>1416</v>
      </c>
      <c r="J437" s="5" t="s">
        <v>2872</v>
      </c>
    </row>
    <row r="438" spans="1:10">
      <c r="A438" s="5">
        <v>437</v>
      </c>
      <c r="B438" s="5" t="s">
        <v>1355</v>
      </c>
      <c r="C438" s="5" t="s">
        <v>97</v>
      </c>
      <c r="D438" s="5" t="s">
        <v>2782</v>
      </c>
      <c r="E438" s="5" t="s">
        <v>2783</v>
      </c>
      <c r="F438" s="5" t="s">
        <v>2784</v>
      </c>
      <c r="G438" s="5" t="s">
        <v>1667</v>
      </c>
      <c r="J438" s="5" t="s">
        <v>2872</v>
      </c>
    </row>
    <row r="439" spans="1:10">
      <c r="A439" s="5">
        <v>438</v>
      </c>
      <c r="B439" s="5" t="s">
        <v>1355</v>
      </c>
      <c r="C439" s="5" t="s">
        <v>97</v>
      </c>
      <c r="D439" s="5" t="s">
        <v>2785</v>
      </c>
      <c r="E439" s="5" t="s">
        <v>2786</v>
      </c>
      <c r="F439" s="5" t="s">
        <v>2787</v>
      </c>
      <c r="G439" s="5" t="s">
        <v>1727</v>
      </c>
      <c r="J439" s="5" t="s">
        <v>2872</v>
      </c>
    </row>
    <row r="440" spans="1:10">
      <c r="A440" s="5">
        <v>439</v>
      </c>
      <c r="B440" s="5" t="s">
        <v>1355</v>
      </c>
      <c r="C440" s="5" t="s">
        <v>97</v>
      </c>
      <c r="D440" s="5" t="s">
        <v>2788</v>
      </c>
      <c r="E440" s="5" t="s">
        <v>2789</v>
      </c>
      <c r="F440" s="5" t="s">
        <v>2790</v>
      </c>
      <c r="G440" s="5" t="s">
        <v>1771</v>
      </c>
      <c r="J440" s="5" t="s">
        <v>2872</v>
      </c>
    </row>
    <row r="441" spans="1:10">
      <c r="A441" s="5">
        <v>440</v>
      </c>
      <c r="B441" s="5" t="s">
        <v>1355</v>
      </c>
      <c r="C441" s="5" t="s">
        <v>97</v>
      </c>
      <c r="D441" s="5" t="s">
        <v>2791</v>
      </c>
      <c r="E441" s="5" t="s">
        <v>2792</v>
      </c>
      <c r="F441" s="5" t="s">
        <v>2793</v>
      </c>
      <c r="G441" s="5" t="s">
        <v>1591</v>
      </c>
      <c r="H441" s="5" t="s">
        <v>2794</v>
      </c>
      <c r="J441" s="5" t="s">
        <v>2872</v>
      </c>
    </row>
    <row r="442" spans="1:10">
      <c r="A442" s="5">
        <v>441</v>
      </c>
      <c r="B442" s="5" t="s">
        <v>1355</v>
      </c>
      <c r="C442" s="5" t="s">
        <v>97</v>
      </c>
      <c r="D442" s="5" t="s">
        <v>2795</v>
      </c>
      <c r="E442" s="5" t="s">
        <v>2796</v>
      </c>
      <c r="F442" s="5" t="s">
        <v>2797</v>
      </c>
      <c r="G442" s="5" t="s">
        <v>1591</v>
      </c>
      <c r="J442" s="5" t="s">
        <v>2872</v>
      </c>
    </row>
    <row r="443" spans="1:10">
      <c r="A443" s="5">
        <v>442</v>
      </c>
      <c r="B443" s="5" t="s">
        <v>1355</v>
      </c>
      <c r="C443" s="5" t="s">
        <v>97</v>
      </c>
      <c r="D443" s="5" t="s">
        <v>2798</v>
      </c>
      <c r="E443" s="5" t="s">
        <v>2799</v>
      </c>
      <c r="F443" s="5" t="s">
        <v>2800</v>
      </c>
      <c r="G443" s="5" t="s">
        <v>1634</v>
      </c>
      <c r="J443" s="5" t="s">
        <v>2872</v>
      </c>
    </row>
    <row r="444" spans="1:10">
      <c r="A444" s="5">
        <v>443</v>
      </c>
      <c r="B444" s="5" t="s">
        <v>1355</v>
      </c>
      <c r="C444" s="5" t="s">
        <v>97</v>
      </c>
      <c r="D444" s="5" t="s">
        <v>2801</v>
      </c>
      <c r="E444" s="5" t="s">
        <v>2802</v>
      </c>
      <c r="F444" s="5" t="s">
        <v>2803</v>
      </c>
      <c r="G444" s="5" t="s">
        <v>1382</v>
      </c>
      <c r="J444" s="5" t="s">
        <v>2872</v>
      </c>
    </row>
    <row r="445" spans="1:10">
      <c r="A445" s="5">
        <v>444</v>
      </c>
      <c r="B445" s="5" t="s">
        <v>1355</v>
      </c>
      <c r="C445" s="5" t="s">
        <v>97</v>
      </c>
      <c r="D445" s="5" t="s">
        <v>2804</v>
      </c>
      <c r="E445" s="5" t="s">
        <v>2805</v>
      </c>
      <c r="F445" s="5" t="s">
        <v>2806</v>
      </c>
      <c r="G445" s="5" t="s">
        <v>2741</v>
      </c>
      <c r="J445" s="5" t="s">
        <v>2872</v>
      </c>
    </row>
    <row r="446" spans="1:10">
      <c r="A446" s="5">
        <v>445</v>
      </c>
      <c r="B446" s="5" t="s">
        <v>1355</v>
      </c>
      <c r="C446" s="5" t="s">
        <v>97</v>
      </c>
      <c r="D446" s="5" t="s">
        <v>2807</v>
      </c>
      <c r="E446" s="5" t="s">
        <v>2805</v>
      </c>
      <c r="F446" s="5" t="s">
        <v>2806</v>
      </c>
      <c r="G446" s="5" t="s">
        <v>1531</v>
      </c>
      <c r="J446" s="5" t="s">
        <v>2872</v>
      </c>
    </row>
    <row r="447" spans="1:10">
      <c r="A447" s="5">
        <v>446</v>
      </c>
      <c r="B447" s="5" t="s">
        <v>1355</v>
      </c>
      <c r="C447" s="5" t="s">
        <v>97</v>
      </c>
      <c r="D447" s="5" t="s">
        <v>2808</v>
      </c>
      <c r="E447" s="5" t="s">
        <v>2809</v>
      </c>
      <c r="F447" s="5" t="s">
        <v>2810</v>
      </c>
      <c r="G447" s="5" t="s">
        <v>1539</v>
      </c>
      <c r="J447" s="5" t="s">
        <v>2872</v>
      </c>
    </row>
    <row r="448" spans="1:10">
      <c r="A448" s="5">
        <v>447</v>
      </c>
      <c r="B448" s="5" t="s">
        <v>1355</v>
      </c>
      <c r="C448" s="5" t="s">
        <v>97</v>
      </c>
      <c r="D448" s="5" t="s">
        <v>2811</v>
      </c>
      <c r="E448" s="5" t="s">
        <v>2812</v>
      </c>
      <c r="F448" s="5" t="s">
        <v>2813</v>
      </c>
      <c r="G448" s="5" t="s">
        <v>2814</v>
      </c>
      <c r="J448" s="5" t="s">
        <v>2872</v>
      </c>
    </row>
    <row r="449" spans="1:10">
      <c r="A449" s="5">
        <v>448</v>
      </c>
      <c r="B449" s="5" t="s">
        <v>1355</v>
      </c>
      <c r="C449" s="5" t="s">
        <v>97</v>
      </c>
      <c r="D449" s="5" t="s">
        <v>2815</v>
      </c>
      <c r="E449" s="5" t="s">
        <v>2816</v>
      </c>
      <c r="F449" s="5" t="s">
        <v>2817</v>
      </c>
      <c r="G449" s="5" t="s">
        <v>1423</v>
      </c>
      <c r="J449" s="5" t="s">
        <v>2872</v>
      </c>
    </row>
    <row r="450" spans="1:10">
      <c r="A450" s="5">
        <v>449</v>
      </c>
      <c r="B450" s="5" t="s">
        <v>1355</v>
      </c>
      <c r="C450" s="5" t="s">
        <v>97</v>
      </c>
      <c r="D450" s="5" t="s">
        <v>2818</v>
      </c>
      <c r="E450" s="5" t="s">
        <v>2819</v>
      </c>
      <c r="F450" s="5" t="s">
        <v>2820</v>
      </c>
      <c r="G450" s="5" t="s">
        <v>1549</v>
      </c>
      <c r="H450" s="5" t="s">
        <v>2821</v>
      </c>
      <c r="J450" s="5" t="s">
        <v>2872</v>
      </c>
    </row>
    <row r="451" spans="1:10">
      <c r="A451" s="5">
        <v>450</v>
      </c>
      <c r="B451" s="5" t="s">
        <v>1355</v>
      </c>
      <c r="C451" s="5" t="s">
        <v>97</v>
      </c>
      <c r="D451" s="5" t="s">
        <v>2822</v>
      </c>
      <c r="E451" s="5" t="s">
        <v>2823</v>
      </c>
      <c r="F451" s="5" t="s">
        <v>2824</v>
      </c>
      <c r="G451" s="5" t="s">
        <v>1667</v>
      </c>
      <c r="H451" s="5" t="s">
        <v>2825</v>
      </c>
      <c r="J451" s="5" t="s">
        <v>2872</v>
      </c>
    </row>
    <row r="452" spans="1:10">
      <c r="A452" s="5">
        <v>451</v>
      </c>
      <c r="B452" s="5" t="s">
        <v>1355</v>
      </c>
      <c r="C452" s="5" t="s">
        <v>97</v>
      </c>
      <c r="D452" s="5" t="s">
        <v>2826</v>
      </c>
      <c r="E452" s="5" t="s">
        <v>2827</v>
      </c>
      <c r="F452" s="5" t="s">
        <v>2828</v>
      </c>
      <c r="G452" s="5" t="s">
        <v>2829</v>
      </c>
      <c r="J452" s="5" t="s">
        <v>2872</v>
      </c>
    </row>
    <row r="453" spans="1:10">
      <c r="A453" s="5">
        <v>452</v>
      </c>
      <c r="B453" s="5" t="s">
        <v>1355</v>
      </c>
      <c r="C453" s="5" t="s">
        <v>97</v>
      </c>
      <c r="D453" s="5" t="s">
        <v>2830</v>
      </c>
      <c r="E453" s="5" t="s">
        <v>2831</v>
      </c>
      <c r="F453" s="5" t="s">
        <v>2832</v>
      </c>
      <c r="G453" s="5" t="s">
        <v>1827</v>
      </c>
      <c r="J453" s="5" t="s">
        <v>2872</v>
      </c>
    </row>
    <row r="454" spans="1:10">
      <c r="A454" s="5">
        <v>453</v>
      </c>
      <c r="B454" s="5" t="s">
        <v>1355</v>
      </c>
      <c r="C454" s="5" t="s">
        <v>97</v>
      </c>
      <c r="D454" s="5" t="s">
        <v>2833</v>
      </c>
      <c r="E454" s="5" t="s">
        <v>2834</v>
      </c>
      <c r="F454" s="5" t="s">
        <v>2835</v>
      </c>
      <c r="G454" s="5" t="s">
        <v>1619</v>
      </c>
      <c r="H454" s="5" t="s">
        <v>2821</v>
      </c>
      <c r="J454" s="5" t="s">
        <v>2872</v>
      </c>
    </row>
    <row r="455" spans="1:10">
      <c r="A455" s="5">
        <v>454</v>
      </c>
      <c r="B455" s="5" t="s">
        <v>1355</v>
      </c>
      <c r="C455" s="5" t="s">
        <v>97</v>
      </c>
      <c r="D455" s="5" t="s">
        <v>2836</v>
      </c>
      <c r="E455" s="5" t="s">
        <v>2837</v>
      </c>
      <c r="F455" s="5" t="s">
        <v>2838</v>
      </c>
      <c r="G455" s="5" t="s">
        <v>1619</v>
      </c>
      <c r="J455" s="5" t="s">
        <v>2872</v>
      </c>
    </row>
    <row r="456" spans="1:10">
      <c r="A456" s="5">
        <v>455</v>
      </c>
      <c r="B456" s="5" t="s">
        <v>1355</v>
      </c>
      <c r="C456" s="5" t="s">
        <v>97</v>
      </c>
      <c r="D456" s="5" t="s">
        <v>2839</v>
      </c>
      <c r="E456" s="5" t="s">
        <v>2840</v>
      </c>
      <c r="F456" s="5" t="s">
        <v>2841</v>
      </c>
      <c r="G456" s="5" t="s">
        <v>1764</v>
      </c>
      <c r="J456" s="5" t="s">
        <v>2872</v>
      </c>
    </row>
    <row r="457" spans="1:10">
      <c r="A457" s="5">
        <v>456</v>
      </c>
      <c r="B457" s="5" t="s">
        <v>1355</v>
      </c>
      <c r="C457" s="5" t="s">
        <v>97</v>
      </c>
      <c r="D457" s="5" t="s">
        <v>2842</v>
      </c>
      <c r="E457" s="5" t="s">
        <v>2843</v>
      </c>
      <c r="F457" s="5" t="s">
        <v>2844</v>
      </c>
      <c r="G457" s="5" t="s">
        <v>1667</v>
      </c>
      <c r="H457" s="5" t="s">
        <v>2845</v>
      </c>
      <c r="J457" s="5" t="s">
        <v>2872</v>
      </c>
    </row>
    <row r="458" spans="1:10">
      <c r="A458" s="5">
        <v>457</v>
      </c>
      <c r="B458" s="5" t="s">
        <v>1355</v>
      </c>
      <c r="C458" s="5" t="s">
        <v>97</v>
      </c>
      <c r="D458" s="5" t="s">
        <v>2846</v>
      </c>
      <c r="E458" s="5" t="s">
        <v>2847</v>
      </c>
      <c r="F458" s="5" t="s">
        <v>2848</v>
      </c>
      <c r="G458" s="5" t="s">
        <v>1416</v>
      </c>
      <c r="J458" s="5" t="s">
        <v>2872</v>
      </c>
    </row>
    <row r="459" spans="1:10">
      <c r="A459" s="5">
        <v>458</v>
      </c>
      <c r="B459" s="5" t="s">
        <v>1355</v>
      </c>
      <c r="C459" s="5" t="s">
        <v>97</v>
      </c>
      <c r="D459" s="5" t="s">
        <v>2849</v>
      </c>
      <c r="E459" s="5" t="s">
        <v>2850</v>
      </c>
      <c r="F459" s="5" t="s">
        <v>2851</v>
      </c>
      <c r="G459" s="5" t="s">
        <v>2482</v>
      </c>
      <c r="J459" s="5" t="s">
        <v>2872</v>
      </c>
    </row>
    <row r="460" spans="1:10">
      <c r="A460" s="5">
        <v>459</v>
      </c>
      <c r="B460" s="5" t="s">
        <v>1355</v>
      </c>
      <c r="C460" s="5" t="s">
        <v>97</v>
      </c>
      <c r="D460" s="5" t="s">
        <v>2852</v>
      </c>
      <c r="E460" s="5" t="s">
        <v>2853</v>
      </c>
      <c r="F460" s="5" t="s">
        <v>2854</v>
      </c>
      <c r="G460" s="5" t="s">
        <v>2855</v>
      </c>
      <c r="J460" s="5" t="s">
        <v>2872</v>
      </c>
    </row>
    <row r="461" spans="1:10">
      <c r="A461" s="5">
        <v>460</v>
      </c>
      <c r="B461" s="5" t="s">
        <v>1355</v>
      </c>
      <c r="C461" s="5" t="s">
        <v>97</v>
      </c>
      <c r="D461" s="5" t="s">
        <v>2856</v>
      </c>
      <c r="E461" s="5" t="s">
        <v>2857</v>
      </c>
      <c r="F461" s="5" t="s">
        <v>2858</v>
      </c>
      <c r="G461" s="5" t="s">
        <v>2859</v>
      </c>
      <c r="J461" s="5" t="s">
        <v>2872</v>
      </c>
    </row>
    <row r="462" spans="1:10">
      <c r="A462" s="5">
        <v>461</v>
      </c>
      <c r="B462" s="5" t="s">
        <v>1355</v>
      </c>
      <c r="C462" s="5" t="s">
        <v>97</v>
      </c>
      <c r="D462" s="5" t="s">
        <v>2860</v>
      </c>
      <c r="E462" s="5" t="s">
        <v>2861</v>
      </c>
      <c r="F462" s="5" t="s">
        <v>1358</v>
      </c>
      <c r="G462" s="5" t="s">
        <v>2862</v>
      </c>
      <c r="J462" s="5" t="s">
        <v>2872</v>
      </c>
    </row>
    <row r="463" spans="1:10">
      <c r="A463" s="5">
        <v>462</v>
      </c>
      <c r="B463" s="5" t="s">
        <v>1355</v>
      </c>
      <c r="C463" s="5" t="s">
        <v>97</v>
      </c>
      <c r="D463" s="5" t="s">
        <v>2863</v>
      </c>
      <c r="E463" s="5" t="s">
        <v>2864</v>
      </c>
      <c r="F463" s="5" t="s">
        <v>1358</v>
      </c>
      <c r="G463" s="5" t="s">
        <v>2865</v>
      </c>
      <c r="J463" s="5" t="s">
        <v>2872</v>
      </c>
    </row>
    <row r="464" spans="1:10">
      <c r="A464" s="5">
        <v>463</v>
      </c>
      <c r="B464" s="5" t="s">
        <v>1355</v>
      </c>
      <c r="C464" s="5" t="s">
        <v>97</v>
      </c>
      <c r="D464" s="5" t="s">
        <v>2866</v>
      </c>
      <c r="E464" s="5" t="s">
        <v>2867</v>
      </c>
      <c r="F464" s="5" t="s">
        <v>2810</v>
      </c>
      <c r="G464" s="5" t="s">
        <v>2868</v>
      </c>
      <c r="J464" s="5" t="s">
        <v>2872</v>
      </c>
    </row>
    <row r="465" spans="1:10">
      <c r="A465" s="5">
        <v>464</v>
      </c>
      <c r="B465" s="5" t="s">
        <v>1355</v>
      </c>
      <c r="C465" s="5" t="s">
        <v>97</v>
      </c>
      <c r="D465" s="5" t="s">
        <v>2869</v>
      </c>
      <c r="E465" s="5" t="s">
        <v>2870</v>
      </c>
      <c r="F465" s="5" t="s">
        <v>1358</v>
      </c>
      <c r="G465" s="5" t="s">
        <v>2871</v>
      </c>
      <c r="J465" s="5" t="s">
        <v>2872</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1">
    <tabColor rgb="FFCCCCFF"/>
    <pageSetUpPr fitToPage="1"/>
  </sheetPr>
  <dimension ref="A1:IV20"/>
  <sheetViews>
    <sheetView showGridLines="0" topLeftCell="C3" zoomScaleNormal="100" workbookViewId="0">
      <selection activeCell="H18" sqref="H18"/>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2" t="s">
        <v>397</v>
      </c>
      <c r="E4" s="1163"/>
      <c r="F4" s="1163"/>
      <c r="G4" s="1163"/>
      <c r="H4" s="116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60"/>
      <c r="R8" s="212"/>
      <c r="S8" s="357"/>
      <c r="T8" s="357"/>
      <c r="U8" s="357"/>
      <c r="V8" s="357"/>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60"/>
      <c r="R9" s="212"/>
      <c r="S9" s="357"/>
      <c r="T9" s="357"/>
      <c r="U9" s="357"/>
      <c r="V9" s="357"/>
    </row>
    <row r="10" spans="1:256" ht="12" customHeight="1">
      <c r="C10" s="249"/>
      <c r="D10" s="355" t="s">
        <v>93</v>
      </c>
      <c r="E10" s="355" t="s">
        <v>49</v>
      </c>
      <c r="F10" s="1161" t="s">
        <v>50</v>
      </c>
      <c r="G10" s="1161"/>
      <c r="H10" s="355" t="s">
        <v>51</v>
      </c>
      <c r="I10" s="1161" t="s">
        <v>68</v>
      </c>
      <c r="J10" s="116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585</v>
      </c>
      <c r="S11" s="357"/>
      <c r="T11" s="357"/>
      <c r="U11" s="357"/>
      <c r="V11" s="357"/>
    </row>
    <row r="12" spans="1:256" s="265" customFormat="1" ht="0.95" customHeight="1">
      <c r="A12" s="89"/>
      <c r="B12" s="186" t="s">
        <v>405</v>
      </c>
      <c r="C12" s="1152"/>
      <c r="D12" s="1153">
        <v>1</v>
      </c>
      <c r="E12" s="1154" t="s">
        <v>2884</v>
      </c>
      <c r="F12" s="1115"/>
      <c r="G12" s="1104">
        <v>0</v>
      </c>
      <c r="H12" s="358"/>
      <c r="I12" s="250"/>
      <c r="J12" s="395" t="s">
        <v>519</v>
      </c>
      <c r="K12" s="735"/>
      <c r="L12" s="266"/>
      <c r="M12" s="831">
        <f>mergeValue(H12)</f>
        <v>0</v>
      </c>
      <c r="N12" s="1010"/>
      <c r="O12" s="1010"/>
      <c r="P12" s="831" t="str">
        <f>IF(ISERROR(MATCH(Q12,MODesc,0)),"n","y")</f>
        <v>n</v>
      </c>
      <c r="Q12" s="1010" t="s">
        <v>2884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1093</v>
      </c>
      <c r="I13" s="250"/>
      <c r="J13" s="395" t="s">
        <v>519</v>
      </c>
      <c r="K13" s="735"/>
      <c r="L13" s="266"/>
      <c r="M13" s="831" t="str">
        <f>mergeValue(H13)</f>
        <v>Кстовский муниципальный район</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4"/>
      <c r="J14" s="1104">
        <v>1</v>
      </c>
      <c r="K14" s="1114" t="s">
        <v>1095</v>
      </c>
      <c r="L14" s="247" t="s">
        <v>1096</v>
      </c>
      <c r="M14" s="831" t="str">
        <f>mergeValue(H14)</f>
        <v>Кстовский муниципальный район</v>
      </c>
      <c r="N14" s="1010"/>
      <c r="O14" s="1010"/>
      <c r="P14" s="1010"/>
      <c r="Q14" s="1010"/>
      <c r="R14" s="831" t="str">
        <f>K14&amp;" ("&amp;L14&amp;")"</f>
        <v>Афонинский сельсовет (22637404)</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0/TjLonaJyB/3ab6v5fLmpsXmoN8xR4G+kekdOxDZbNBceLgsWKLtI0YdpAXnGvtTJehoMREeguG28FseF8SSg==" saltValue="pqOLT8h0rbUBBPWoLLULe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A65405BB-E0DF-44A9-9230-8D11F2B3CCEB}">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TSH_REESTR_MO">
    <tabColor indexed="47"/>
  </sheetPr>
  <dimension ref="A1:D279"/>
  <sheetViews>
    <sheetView showGridLines="0" zoomScaleNormal="100" workbookViewId="0"/>
  </sheetViews>
  <sheetFormatPr defaultRowHeight="11.25"/>
  <cols>
    <col min="1" max="1" width="9.140625" style="1062"/>
  </cols>
  <sheetData>
    <row r="1" spans="1:4">
      <c r="A1" s="1062" t="s">
        <v>1330</v>
      </c>
      <c r="B1" t="s">
        <v>514</v>
      </c>
      <c r="C1" t="s">
        <v>515</v>
      </c>
      <c r="D1" t="s">
        <v>1329</v>
      </c>
    </row>
    <row r="2" spans="1:4">
      <c r="A2" s="1062">
        <v>1</v>
      </c>
      <c r="B2" t="s">
        <v>778</v>
      </c>
      <c r="C2" t="s">
        <v>778</v>
      </c>
      <c r="D2" t="s">
        <v>779</v>
      </c>
    </row>
    <row r="3" spans="1:4">
      <c r="A3" s="1062">
        <v>2</v>
      </c>
      <c r="B3" t="s">
        <v>778</v>
      </c>
      <c r="C3" t="s">
        <v>780</v>
      </c>
      <c r="D3" t="s">
        <v>781</v>
      </c>
    </row>
    <row r="4" spans="1:4">
      <c r="A4" s="1062">
        <v>3</v>
      </c>
      <c r="B4" t="s">
        <v>778</v>
      </c>
      <c r="C4" t="s">
        <v>782</v>
      </c>
      <c r="D4" t="s">
        <v>783</v>
      </c>
    </row>
    <row r="5" spans="1:4">
      <c r="A5" s="1062">
        <v>4</v>
      </c>
      <c r="B5" t="s">
        <v>778</v>
      </c>
      <c r="C5" t="s">
        <v>784</v>
      </c>
      <c r="D5" t="s">
        <v>785</v>
      </c>
    </row>
    <row r="6" spans="1:4">
      <c r="A6" s="1062">
        <v>5</v>
      </c>
      <c r="B6" t="s">
        <v>778</v>
      </c>
      <c r="C6" t="s">
        <v>786</v>
      </c>
      <c r="D6" t="s">
        <v>787</v>
      </c>
    </row>
    <row r="7" spans="1:4">
      <c r="A7" s="1062">
        <v>6</v>
      </c>
      <c r="B7" t="s">
        <v>778</v>
      </c>
      <c r="C7" t="s">
        <v>788</v>
      </c>
      <c r="D7" t="s">
        <v>789</v>
      </c>
    </row>
    <row r="8" spans="1:4">
      <c r="A8" s="1062">
        <v>7</v>
      </c>
      <c r="B8" t="s">
        <v>778</v>
      </c>
      <c r="C8" t="s">
        <v>790</v>
      </c>
      <c r="D8" t="s">
        <v>791</v>
      </c>
    </row>
    <row r="9" spans="1:4">
      <c r="A9" s="1062">
        <v>8</v>
      </c>
      <c r="B9" t="s">
        <v>778</v>
      </c>
      <c r="C9" t="s">
        <v>792</v>
      </c>
      <c r="D9" t="s">
        <v>793</v>
      </c>
    </row>
    <row r="10" spans="1:4">
      <c r="A10" s="1062">
        <v>9</v>
      </c>
      <c r="B10" t="s">
        <v>778</v>
      </c>
      <c r="C10" t="s">
        <v>794</v>
      </c>
      <c r="D10" t="s">
        <v>795</v>
      </c>
    </row>
    <row r="11" spans="1:4">
      <c r="A11" s="1062">
        <v>10</v>
      </c>
      <c r="B11" t="s">
        <v>796</v>
      </c>
      <c r="C11" t="s">
        <v>798</v>
      </c>
      <c r="D11" t="s">
        <v>799</v>
      </c>
    </row>
    <row r="12" spans="1:4">
      <c r="A12" s="1062">
        <v>11</v>
      </c>
      <c r="B12" t="s">
        <v>796</v>
      </c>
      <c r="C12" t="s">
        <v>796</v>
      </c>
      <c r="D12" t="s">
        <v>797</v>
      </c>
    </row>
    <row r="13" spans="1:4">
      <c r="A13" s="1062">
        <v>12</v>
      </c>
      <c r="B13" t="s">
        <v>796</v>
      </c>
      <c r="C13" t="s">
        <v>800</v>
      </c>
      <c r="D13" t="s">
        <v>801</v>
      </c>
    </row>
    <row r="14" spans="1:4">
      <c r="A14" s="1062">
        <v>13</v>
      </c>
      <c r="B14" t="s">
        <v>796</v>
      </c>
      <c r="C14" t="s">
        <v>802</v>
      </c>
      <c r="D14" t="s">
        <v>803</v>
      </c>
    </row>
    <row r="15" spans="1:4">
      <c r="A15" s="1062">
        <v>14</v>
      </c>
      <c r="B15" t="s">
        <v>796</v>
      </c>
      <c r="C15" t="s">
        <v>804</v>
      </c>
      <c r="D15" t="s">
        <v>805</v>
      </c>
    </row>
    <row r="16" spans="1:4">
      <c r="A16" s="1062">
        <v>15</v>
      </c>
      <c r="B16" t="s">
        <v>796</v>
      </c>
      <c r="C16" t="s">
        <v>806</v>
      </c>
      <c r="D16" t="s">
        <v>807</v>
      </c>
    </row>
    <row r="17" spans="1:4">
      <c r="A17" s="1062">
        <v>16</v>
      </c>
      <c r="B17" t="s">
        <v>796</v>
      </c>
      <c r="C17" t="s">
        <v>808</v>
      </c>
      <c r="D17" t="s">
        <v>809</v>
      </c>
    </row>
    <row r="18" spans="1:4">
      <c r="A18" s="1062">
        <v>17</v>
      </c>
      <c r="B18" t="s">
        <v>796</v>
      </c>
      <c r="C18" t="s">
        <v>810</v>
      </c>
      <c r="D18" t="s">
        <v>811</v>
      </c>
    </row>
    <row r="19" spans="1:4">
      <c r="A19" s="1062">
        <v>18</v>
      </c>
      <c r="B19" t="s">
        <v>796</v>
      </c>
      <c r="C19" t="s">
        <v>812</v>
      </c>
      <c r="D19" t="s">
        <v>813</v>
      </c>
    </row>
    <row r="20" spans="1:4">
      <c r="A20" s="1062">
        <v>19</v>
      </c>
      <c r="B20" t="s">
        <v>796</v>
      </c>
      <c r="C20" t="s">
        <v>814</v>
      </c>
      <c r="D20" t="s">
        <v>815</v>
      </c>
    </row>
    <row r="21" spans="1:4">
      <c r="A21" s="1062">
        <v>20</v>
      </c>
      <c r="B21" t="s">
        <v>796</v>
      </c>
      <c r="C21" t="s">
        <v>816</v>
      </c>
      <c r="D21" t="s">
        <v>817</v>
      </c>
    </row>
    <row r="22" spans="1:4">
      <c r="A22" s="1062">
        <v>21</v>
      </c>
      <c r="B22" t="s">
        <v>796</v>
      </c>
      <c r="C22" t="s">
        <v>818</v>
      </c>
      <c r="D22" t="s">
        <v>819</v>
      </c>
    </row>
    <row r="23" spans="1:4">
      <c r="A23" s="1062">
        <v>22</v>
      </c>
      <c r="B23" t="s">
        <v>796</v>
      </c>
      <c r="C23" t="s">
        <v>820</v>
      </c>
      <c r="D23" t="s">
        <v>821</v>
      </c>
    </row>
    <row r="24" spans="1:4">
      <c r="A24" s="1062">
        <v>23</v>
      </c>
      <c r="B24" t="s">
        <v>796</v>
      </c>
      <c r="C24" t="s">
        <v>822</v>
      </c>
      <c r="D24" t="s">
        <v>823</v>
      </c>
    </row>
    <row r="25" spans="1:4">
      <c r="A25" s="1062">
        <v>24</v>
      </c>
      <c r="B25" t="s">
        <v>824</v>
      </c>
      <c r="C25" t="s">
        <v>824</v>
      </c>
      <c r="D25" t="s">
        <v>825</v>
      </c>
    </row>
    <row r="26" spans="1:4">
      <c r="A26" s="1062">
        <v>25</v>
      </c>
      <c r="B26" t="s">
        <v>826</v>
      </c>
      <c r="C26" t="s">
        <v>826</v>
      </c>
      <c r="D26" t="s">
        <v>827</v>
      </c>
    </row>
    <row r="27" spans="1:4">
      <c r="A27" s="1062">
        <v>26</v>
      </c>
      <c r="B27" t="s">
        <v>828</v>
      </c>
      <c r="C27" t="s">
        <v>828</v>
      </c>
      <c r="D27" t="s">
        <v>829</v>
      </c>
    </row>
    <row r="28" spans="1:4">
      <c r="A28" s="1062">
        <v>27</v>
      </c>
      <c r="B28" t="s">
        <v>828</v>
      </c>
      <c r="C28" t="s">
        <v>830</v>
      </c>
      <c r="D28" t="s">
        <v>831</v>
      </c>
    </row>
    <row r="29" spans="1:4">
      <c r="A29" s="1062">
        <v>28</v>
      </c>
      <c r="B29" t="s">
        <v>828</v>
      </c>
      <c r="C29" t="s">
        <v>832</v>
      </c>
      <c r="D29" t="s">
        <v>833</v>
      </c>
    </row>
    <row r="30" spans="1:4">
      <c r="A30" s="1062">
        <v>29</v>
      </c>
      <c r="B30" t="s">
        <v>828</v>
      </c>
      <c r="C30" t="s">
        <v>834</v>
      </c>
      <c r="D30" t="s">
        <v>835</v>
      </c>
    </row>
    <row r="31" spans="1:4">
      <c r="A31" s="1062">
        <v>30</v>
      </c>
      <c r="B31" t="s">
        <v>828</v>
      </c>
      <c r="C31" t="s">
        <v>836</v>
      </c>
      <c r="D31" t="s">
        <v>837</v>
      </c>
    </row>
    <row r="32" spans="1:4">
      <c r="A32" s="1062">
        <v>31</v>
      </c>
      <c r="B32" t="s">
        <v>828</v>
      </c>
      <c r="C32" t="s">
        <v>838</v>
      </c>
      <c r="D32" t="s">
        <v>839</v>
      </c>
    </row>
    <row r="33" spans="1:4">
      <c r="A33" s="1062">
        <v>32</v>
      </c>
      <c r="B33" t="s">
        <v>828</v>
      </c>
      <c r="C33" t="s">
        <v>840</v>
      </c>
      <c r="D33" t="s">
        <v>841</v>
      </c>
    </row>
    <row r="34" spans="1:4">
      <c r="A34" s="1062">
        <v>33</v>
      </c>
      <c r="B34" t="s">
        <v>842</v>
      </c>
      <c r="C34" t="s">
        <v>842</v>
      </c>
      <c r="D34" t="s">
        <v>843</v>
      </c>
    </row>
    <row r="35" spans="1:4">
      <c r="A35" s="1062">
        <v>34</v>
      </c>
      <c r="B35" t="s">
        <v>842</v>
      </c>
      <c r="C35" t="s">
        <v>844</v>
      </c>
      <c r="D35" t="s">
        <v>845</v>
      </c>
    </row>
    <row r="36" spans="1:4">
      <c r="A36" s="1062">
        <v>35</v>
      </c>
      <c r="B36" t="s">
        <v>842</v>
      </c>
      <c r="C36" t="s">
        <v>846</v>
      </c>
      <c r="D36" t="s">
        <v>847</v>
      </c>
    </row>
    <row r="37" spans="1:4">
      <c r="A37" s="1062">
        <v>36</v>
      </c>
      <c r="B37" t="s">
        <v>842</v>
      </c>
      <c r="C37" t="s">
        <v>848</v>
      </c>
      <c r="D37" t="s">
        <v>849</v>
      </c>
    </row>
    <row r="38" spans="1:4">
      <c r="A38" s="1062">
        <v>37</v>
      </c>
      <c r="B38" t="s">
        <v>842</v>
      </c>
      <c r="C38" t="s">
        <v>850</v>
      </c>
      <c r="D38" t="s">
        <v>851</v>
      </c>
    </row>
    <row r="39" spans="1:4">
      <c r="A39" s="1062">
        <v>38</v>
      </c>
      <c r="B39" t="s">
        <v>852</v>
      </c>
      <c r="C39" t="s">
        <v>852</v>
      </c>
      <c r="D39" t="s">
        <v>853</v>
      </c>
    </row>
    <row r="40" spans="1:4">
      <c r="A40" s="1062">
        <v>39</v>
      </c>
      <c r="B40" t="s">
        <v>854</v>
      </c>
      <c r="C40" t="s">
        <v>854</v>
      </c>
      <c r="D40" t="s">
        <v>855</v>
      </c>
    </row>
    <row r="41" spans="1:4">
      <c r="A41" s="1062">
        <v>40</v>
      </c>
      <c r="B41" t="s">
        <v>856</v>
      </c>
      <c r="C41" t="s">
        <v>858</v>
      </c>
      <c r="D41" t="s">
        <v>859</v>
      </c>
    </row>
    <row r="42" spans="1:4">
      <c r="A42" s="1062">
        <v>41</v>
      </c>
      <c r="B42" t="s">
        <v>856</v>
      </c>
      <c r="C42" t="s">
        <v>856</v>
      </c>
      <c r="D42" t="s">
        <v>857</v>
      </c>
    </row>
    <row r="43" spans="1:4">
      <c r="A43" s="1062">
        <v>42</v>
      </c>
      <c r="B43" t="s">
        <v>856</v>
      </c>
      <c r="C43" t="s">
        <v>860</v>
      </c>
      <c r="D43" t="s">
        <v>861</v>
      </c>
    </row>
    <row r="44" spans="1:4">
      <c r="A44" s="1062">
        <v>43</v>
      </c>
      <c r="B44" t="s">
        <v>856</v>
      </c>
      <c r="C44" t="s">
        <v>862</v>
      </c>
      <c r="D44" t="s">
        <v>863</v>
      </c>
    </row>
    <row r="45" spans="1:4">
      <c r="A45" s="1062">
        <v>44</v>
      </c>
      <c r="B45" t="s">
        <v>856</v>
      </c>
      <c r="C45" t="s">
        <v>864</v>
      </c>
      <c r="D45" t="s">
        <v>865</v>
      </c>
    </row>
    <row r="46" spans="1:4">
      <c r="A46" s="1062">
        <v>45</v>
      </c>
      <c r="B46" t="s">
        <v>856</v>
      </c>
      <c r="C46" t="s">
        <v>866</v>
      </c>
      <c r="D46" t="s">
        <v>867</v>
      </c>
    </row>
    <row r="47" spans="1:4">
      <c r="A47" s="1062">
        <v>46</v>
      </c>
      <c r="B47" t="s">
        <v>856</v>
      </c>
      <c r="C47" t="s">
        <v>868</v>
      </c>
      <c r="D47" t="s">
        <v>869</v>
      </c>
    </row>
    <row r="48" spans="1:4">
      <c r="A48" s="1062">
        <v>47</v>
      </c>
      <c r="B48" t="s">
        <v>870</v>
      </c>
      <c r="C48" t="s">
        <v>872</v>
      </c>
      <c r="D48" t="s">
        <v>873</v>
      </c>
    </row>
    <row r="49" spans="1:4">
      <c r="A49" s="1062">
        <v>48</v>
      </c>
      <c r="B49" t="s">
        <v>870</v>
      </c>
      <c r="C49" t="s">
        <v>870</v>
      </c>
      <c r="D49" t="s">
        <v>871</v>
      </c>
    </row>
    <row r="50" spans="1:4">
      <c r="A50" s="1062">
        <v>49</v>
      </c>
      <c r="B50" t="s">
        <v>870</v>
      </c>
      <c r="C50" t="s">
        <v>874</v>
      </c>
      <c r="D50" t="s">
        <v>875</v>
      </c>
    </row>
    <row r="51" spans="1:4">
      <c r="A51" s="1062">
        <v>50</v>
      </c>
      <c r="B51" t="s">
        <v>870</v>
      </c>
      <c r="C51" t="s">
        <v>876</v>
      </c>
      <c r="D51" t="s">
        <v>877</v>
      </c>
    </row>
    <row r="52" spans="1:4">
      <c r="A52" s="1062">
        <v>51</v>
      </c>
      <c r="B52" t="s">
        <v>870</v>
      </c>
      <c r="C52" t="s">
        <v>878</v>
      </c>
      <c r="D52" t="s">
        <v>879</v>
      </c>
    </row>
    <row r="53" spans="1:4">
      <c r="A53" s="1062">
        <v>52</v>
      </c>
      <c r="B53" t="s">
        <v>870</v>
      </c>
      <c r="C53" t="s">
        <v>880</v>
      </c>
      <c r="D53" t="s">
        <v>881</v>
      </c>
    </row>
    <row r="54" spans="1:4">
      <c r="A54" s="1062">
        <v>53</v>
      </c>
      <c r="B54" t="s">
        <v>870</v>
      </c>
      <c r="C54" t="s">
        <v>882</v>
      </c>
      <c r="D54" t="s">
        <v>883</v>
      </c>
    </row>
    <row r="55" spans="1:4">
      <c r="A55" s="1062">
        <v>54</v>
      </c>
      <c r="B55" t="s">
        <v>884</v>
      </c>
      <c r="C55" t="s">
        <v>884</v>
      </c>
      <c r="D55" t="s">
        <v>885</v>
      </c>
    </row>
    <row r="56" spans="1:4">
      <c r="A56" s="1062">
        <v>55</v>
      </c>
      <c r="B56" t="s">
        <v>884</v>
      </c>
      <c r="C56" t="s">
        <v>886</v>
      </c>
      <c r="D56" t="s">
        <v>887</v>
      </c>
    </row>
    <row r="57" spans="1:4">
      <c r="A57" s="1062">
        <v>56</v>
      </c>
      <c r="B57" t="s">
        <v>884</v>
      </c>
      <c r="C57" t="s">
        <v>888</v>
      </c>
      <c r="D57" t="s">
        <v>889</v>
      </c>
    </row>
    <row r="58" spans="1:4">
      <c r="A58" s="1062">
        <v>57</v>
      </c>
      <c r="B58" t="s">
        <v>884</v>
      </c>
      <c r="C58" t="s">
        <v>890</v>
      </c>
      <c r="D58" t="s">
        <v>891</v>
      </c>
    </row>
    <row r="59" spans="1:4">
      <c r="A59" s="1062">
        <v>58</v>
      </c>
      <c r="B59" t="s">
        <v>884</v>
      </c>
      <c r="C59" t="s">
        <v>892</v>
      </c>
      <c r="D59" t="s">
        <v>893</v>
      </c>
    </row>
    <row r="60" spans="1:4">
      <c r="A60" s="1062">
        <v>59</v>
      </c>
      <c r="B60" t="s">
        <v>884</v>
      </c>
      <c r="C60" t="s">
        <v>894</v>
      </c>
      <c r="D60" t="s">
        <v>895</v>
      </c>
    </row>
    <row r="61" spans="1:4">
      <c r="A61" s="1062">
        <v>60</v>
      </c>
      <c r="B61" t="s">
        <v>884</v>
      </c>
      <c r="C61" t="s">
        <v>896</v>
      </c>
      <c r="D61" t="s">
        <v>897</v>
      </c>
    </row>
    <row r="62" spans="1:4">
      <c r="A62" s="1062">
        <v>61</v>
      </c>
      <c r="B62" t="s">
        <v>884</v>
      </c>
      <c r="C62" t="s">
        <v>898</v>
      </c>
      <c r="D62" t="s">
        <v>899</v>
      </c>
    </row>
    <row r="63" spans="1:4">
      <c r="A63" s="1062">
        <v>62</v>
      </c>
      <c r="B63" t="s">
        <v>884</v>
      </c>
      <c r="C63" t="s">
        <v>900</v>
      </c>
      <c r="D63" t="s">
        <v>901</v>
      </c>
    </row>
    <row r="64" spans="1:4">
      <c r="A64" s="1062">
        <v>63</v>
      </c>
      <c r="B64" t="s">
        <v>884</v>
      </c>
      <c r="C64" t="s">
        <v>902</v>
      </c>
      <c r="D64" t="s">
        <v>903</v>
      </c>
    </row>
    <row r="65" spans="1:4">
      <c r="A65" s="1062">
        <v>64</v>
      </c>
      <c r="B65" t="s">
        <v>904</v>
      </c>
      <c r="C65" t="s">
        <v>906</v>
      </c>
      <c r="D65" t="s">
        <v>907</v>
      </c>
    </row>
    <row r="66" spans="1:4">
      <c r="A66" s="1062">
        <v>65</v>
      </c>
      <c r="B66" t="s">
        <v>904</v>
      </c>
      <c r="C66" t="s">
        <v>908</v>
      </c>
      <c r="D66" t="s">
        <v>909</v>
      </c>
    </row>
    <row r="67" spans="1:4">
      <c r="A67" s="1062">
        <v>66</v>
      </c>
      <c r="B67" t="s">
        <v>904</v>
      </c>
      <c r="C67" t="s">
        <v>910</v>
      </c>
      <c r="D67" t="s">
        <v>911</v>
      </c>
    </row>
    <row r="68" spans="1:4">
      <c r="A68" s="1062">
        <v>67</v>
      </c>
      <c r="B68" t="s">
        <v>904</v>
      </c>
      <c r="C68" t="s">
        <v>904</v>
      </c>
      <c r="D68" t="s">
        <v>905</v>
      </c>
    </row>
    <row r="69" spans="1:4">
      <c r="A69" s="1062">
        <v>68</v>
      </c>
      <c r="B69" t="s">
        <v>904</v>
      </c>
      <c r="C69" t="s">
        <v>912</v>
      </c>
      <c r="D69" t="s">
        <v>913</v>
      </c>
    </row>
    <row r="70" spans="1:4">
      <c r="A70" s="1062">
        <v>69</v>
      </c>
      <c r="B70" t="s">
        <v>904</v>
      </c>
      <c r="C70" t="s">
        <v>914</v>
      </c>
      <c r="D70" t="s">
        <v>915</v>
      </c>
    </row>
    <row r="71" spans="1:4">
      <c r="A71" s="1062">
        <v>70</v>
      </c>
      <c r="B71" t="s">
        <v>904</v>
      </c>
      <c r="C71" t="s">
        <v>916</v>
      </c>
      <c r="D71" t="s">
        <v>917</v>
      </c>
    </row>
    <row r="72" spans="1:4">
      <c r="A72" s="1062">
        <v>71</v>
      </c>
      <c r="B72" t="s">
        <v>904</v>
      </c>
      <c r="C72" t="s">
        <v>918</v>
      </c>
      <c r="D72" t="s">
        <v>919</v>
      </c>
    </row>
    <row r="73" spans="1:4">
      <c r="A73" s="1062">
        <v>72</v>
      </c>
      <c r="B73" t="s">
        <v>904</v>
      </c>
      <c r="C73" t="s">
        <v>920</v>
      </c>
      <c r="D73" t="s">
        <v>921</v>
      </c>
    </row>
    <row r="74" spans="1:4">
      <c r="A74" s="1062">
        <v>73</v>
      </c>
      <c r="B74" t="s">
        <v>904</v>
      </c>
      <c r="C74" t="s">
        <v>922</v>
      </c>
      <c r="D74" t="s">
        <v>923</v>
      </c>
    </row>
    <row r="75" spans="1:4">
      <c r="A75" s="1062">
        <v>74</v>
      </c>
      <c r="B75" t="s">
        <v>924</v>
      </c>
      <c r="C75" t="s">
        <v>924</v>
      </c>
      <c r="D75" t="s">
        <v>925</v>
      </c>
    </row>
    <row r="76" spans="1:4">
      <c r="A76" s="1062">
        <v>75</v>
      </c>
      <c r="B76" t="s">
        <v>924</v>
      </c>
      <c r="C76" t="s">
        <v>926</v>
      </c>
      <c r="D76" t="s">
        <v>927</v>
      </c>
    </row>
    <row r="77" spans="1:4">
      <c r="A77" s="1062">
        <v>76</v>
      </c>
      <c r="B77" t="s">
        <v>924</v>
      </c>
      <c r="C77" t="s">
        <v>928</v>
      </c>
      <c r="D77" t="s">
        <v>929</v>
      </c>
    </row>
    <row r="78" spans="1:4">
      <c r="A78" s="1062">
        <v>77</v>
      </c>
      <c r="B78" t="s">
        <v>924</v>
      </c>
      <c r="C78" t="s">
        <v>930</v>
      </c>
      <c r="D78" t="s">
        <v>931</v>
      </c>
    </row>
    <row r="79" spans="1:4">
      <c r="A79" s="1062">
        <v>78</v>
      </c>
      <c r="B79" t="s">
        <v>924</v>
      </c>
      <c r="C79" t="s">
        <v>932</v>
      </c>
      <c r="D79" t="s">
        <v>933</v>
      </c>
    </row>
    <row r="80" spans="1:4">
      <c r="A80" s="1062">
        <v>79</v>
      </c>
      <c r="B80" t="s">
        <v>924</v>
      </c>
      <c r="C80" t="s">
        <v>934</v>
      </c>
      <c r="D80" t="s">
        <v>935</v>
      </c>
    </row>
    <row r="81" spans="1:4">
      <c r="A81" s="1062">
        <v>80</v>
      </c>
      <c r="B81" t="s">
        <v>924</v>
      </c>
      <c r="C81" t="s">
        <v>936</v>
      </c>
      <c r="D81" t="s">
        <v>937</v>
      </c>
    </row>
    <row r="82" spans="1:4">
      <c r="A82" s="1062">
        <v>81</v>
      </c>
      <c r="B82" t="s">
        <v>924</v>
      </c>
      <c r="C82" t="s">
        <v>938</v>
      </c>
      <c r="D82" t="s">
        <v>939</v>
      </c>
    </row>
    <row r="83" spans="1:4">
      <c r="A83" s="1062">
        <v>82</v>
      </c>
      <c r="B83" t="s">
        <v>924</v>
      </c>
      <c r="C83" t="s">
        <v>940</v>
      </c>
      <c r="D83" t="s">
        <v>941</v>
      </c>
    </row>
    <row r="84" spans="1:4">
      <c r="A84" s="1062">
        <v>83</v>
      </c>
      <c r="B84" t="s">
        <v>924</v>
      </c>
      <c r="C84" t="s">
        <v>942</v>
      </c>
      <c r="D84" t="s">
        <v>943</v>
      </c>
    </row>
    <row r="85" spans="1:4">
      <c r="A85" s="1062">
        <v>84</v>
      </c>
      <c r="B85" t="s">
        <v>924</v>
      </c>
      <c r="C85" t="s">
        <v>944</v>
      </c>
      <c r="D85" t="s">
        <v>945</v>
      </c>
    </row>
    <row r="86" spans="1:4">
      <c r="A86" s="1062">
        <v>85</v>
      </c>
      <c r="B86" t="s">
        <v>924</v>
      </c>
      <c r="C86" t="s">
        <v>946</v>
      </c>
      <c r="D86" t="s">
        <v>947</v>
      </c>
    </row>
    <row r="87" spans="1:4">
      <c r="A87" s="1062">
        <v>86</v>
      </c>
      <c r="B87" t="s">
        <v>948</v>
      </c>
      <c r="C87" t="s">
        <v>948</v>
      </c>
      <c r="D87" t="s">
        <v>949</v>
      </c>
    </row>
    <row r="88" spans="1:4">
      <c r="A88" s="1062">
        <v>87</v>
      </c>
      <c r="B88" t="s">
        <v>950</v>
      </c>
      <c r="C88" t="s">
        <v>952</v>
      </c>
      <c r="D88" t="s">
        <v>953</v>
      </c>
    </row>
    <row r="89" spans="1:4">
      <c r="A89" s="1062">
        <v>88</v>
      </c>
      <c r="B89" t="s">
        <v>950</v>
      </c>
      <c r="C89" t="s">
        <v>858</v>
      </c>
      <c r="D89" t="s">
        <v>954</v>
      </c>
    </row>
    <row r="90" spans="1:4">
      <c r="A90" s="1062">
        <v>89</v>
      </c>
      <c r="B90" t="s">
        <v>950</v>
      </c>
      <c r="C90" t="s">
        <v>955</v>
      </c>
      <c r="D90" t="s">
        <v>956</v>
      </c>
    </row>
    <row r="91" spans="1:4">
      <c r="A91" s="1062">
        <v>90</v>
      </c>
      <c r="B91" t="s">
        <v>950</v>
      </c>
      <c r="C91" t="s">
        <v>957</v>
      </c>
      <c r="D91" t="s">
        <v>958</v>
      </c>
    </row>
    <row r="92" spans="1:4">
      <c r="A92" s="1062">
        <v>91</v>
      </c>
      <c r="B92" t="s">
        <v>950</v>
      </c>
      <c r="C92" t="s">
        <v>950</v>
      </c>
      <c r="D92" t="s">
        <v>951</v>
      </c>
    </row>
    <row r="93" spans="1:4">
      <c r="A93" s="1062">
        <v>92</v>
      </c>
      <c r="B93" t="s">
        <v>950</v>
      </c>
      <c r="C93" t="s">
        <v>959</v>
      </c>
      <c r="D93" t="s">
        <v>960</v>
      </c>
    </row>
    <row r="94" spans="1:4">
      <c r="A94" s="1062">
        <v>93</v>
      </c>
      <c r="B94" t="s">
        <v>950</v>
      </c>
      <c r="C94" t="s">
        <v>961</v>
      </c>
      <c r="D94" t="s">
        <v>962</v>
      </c>
    </row>
    <row r="95" spans="1:4">
      <c r="A95" s="1062">
        <v>94</v>
      </c>
      <c r="B95" t="s">
        <v>950</v>
      </c>
      <c r="C95" t="s">
        <v>963</v>
      </c>
      <c r="D95" t="s">
        <v>964</v>
      </c>
    </row>
    <row r="96" spans="1:4">
      <c r="A96" s="1062">
        <v>95</v>
      </c>
      <c r="B96" t="s">
        <v>950</v>
      </c>
      <c r="C96" t="s">
        <v>965</v>
      </c>
      <c r="D96" t="s">
        <v>966</v>
      </c>
    </row>
    <row r="97" spans="1:4">
      <c r="A97" s="1062">
        <v>96</v>
      </c>
      <c r="B97" t="s">
        <v>950</v>
      </c>
      <c r="C97" t="s">
        <v>967</v>
      </c>
      <c r="D97" t="s">
        <v>968</v>
      </c>
    </row>
    <row r="98" spans="1:4">
      <c r="A98" s="1062">
        <v>97</v>
      </c>
      <c r="B98" t="s">
        <v>950</v>
      </c>
      <c r="C98" t="s">
        <v>969</v>
      </c>
      <c r="D98" t="s">
        <v>970</v>
      </c>
    </row>
    <row r="99" spans="1:4">
      <c r="A99" s="1062">
        <v>98</v>
      </c>
      <c r="B99" t="s">
        <v>950</v>
      </c>
      <c r="C99" t="s">
        <v>971</v>
      </c>
      <c r="D99" t="s">
        <v>972</v>
      </c>
    </row>
    <row r="100" spans="1:4">
      <c r="A100" s="1062">
        <v>99</v>
      </c>
      <c r="B100" t="s">
        <v>973</v>
      </c>
      <c r="C100" t="s">
        <v>975</v>
      </c>
      <c r="D100" t="s">
        <v>976</v>
      </c>
    </row>
    <row r="101" spans="1:4">
      <c r="A101" s="1062">
        <v>100</v>
      </c>
      <c r="B101" t="s">
        <v>973</v>
      </c>
      <c r="C101" t="s">
        <v>977</v>
      </c>
      <c r="D101" t="s">
        <v>978</v>
      </c>
    </row>
    <row r="102" spans="1:4">
      <c r="A102" s="1062">
        <v>101</v>
      </c>
      <c r="B102" t="s">
        <v>973</v>
      </c>
      <c r="C102" t="s">
        <v>973</v>
      </c>
      <c r="D102" t="s">
        <v>974</v>
      </c>
    </row>
    <row r="103" spans="1:4">
      <c r="A103" s="1062">
        <v>102</v>
      </c>
      <c r="B103" t="s">
        <v>973</v>
      </c>
      <c r="C103" t="s">
        <v>979</v>
      </c>
      <c r="D103" t="s">
        <v>980</v>
      </c>
    </row>
    <row r="104" spans="1:4">
      <c r="A104" s="1062">
        <v>103</v>
      </c>
      <c r="B104" t="s">
        <v>973</v>
      </c>
      <c r="C104" t="s">
        <v>981</v>
      </c>
      <c r="D104" t="s">
        <v>982</v>
      </c>
    </row>
    <row r="105" spans="1:4">
      <c r="A105" s="1062">
        <v>104</v>
      </c>
      <c r="B105" t="s">
        <v>973</v>
      </c>
      <c r="C105" t="s">
        <v>983</v>
      </c>
      <c r="D105" t="s">
        <v>984</v>
      </c>
    </row>
    <row r="106" spans="1:4">
      <c r="A106" s="1062">
        <v>105</v>
      </c>
      <c r="B106" t="s">
        <v>973</v>
      </c>
      <c r="C106" t="s">
        <v>985</v>
      </c>
      <c r="D106" t="s">
        <v>986</v>
      </c>
    </row>
    <row r="107" spans="1:4">
      <c r="A107" s="1062">
        <v>106</v>
      </c>
      <c r="B107" t="s">
        <v>987</v>
      </c>
      <c r="C107" t="s">
        <v>989</v>
      </c>
      <c r="D107" t="s">
        <v>990</v>
      </c>
    </row>
    <row r="108" spans="1:4">
      <c r="A108" s="1062">
        <v>107</v>
      </c>
      <c r="B108" t="s">
        <v>987</v>
      </c>
      <c r="C108" t="s">
        <v>991</v>
      </c>
      <c r="D108" t="s">
        <v>992</v>
      </c>
    </row>
    <row r="109" spans="1:4">
      <c r="A109" s="1062">
        <v>108</v>
      </c>
      <c r="B109" t="s">
        <v>987</v>
      </c>
      <c r="C109" t="s">
        <v>987</v>
      </c>
      <c r="D109" t="s">
        <v>988</v>
      </c>
    </row>
    <row r="110" spans="1:4">
      <c r="A110" s="1062">
        <v>109</v>
      </c>
      <c r="B110" t="s">
        <v>987</v>
      </c>
      <c r="C110" t="s">
        <v>993</v>
      </c>
      <c r="D110" t="s">
        <v>994</v>
      </c>
    </row>
    <row r="111" spans="1:4">
      <c r="A111" s="1062">
        <v>110</v>
      </c>
      <c r="B111" t="s">
        <v>987</v>
      </c>
      <c r="C111" t="s">
        <v>995</v>
      </c>
      <c r="D111" t="s">
        <v>996</v>
      </c>
    </row>
    <row r="112" spans="1:4">
      <c r="A112" s="1062">
        <v>111</v>
      </c>
      <c r="B112" t="s">
        <v>987</v>
      </c>
      <c r="C112" t="s">
        <v>997</v>
      </c>
      <c r="D112" t="s">
        <v>998</v>
      </c>
    </row>
    <row r="113" spans="1:4">
      <c r="A113" s="1062">
        <v>112</v>
      </c>
      <c r="B113" t="s">
        <v>987</v>
      </c>
      <c r="C113" t="s">
        <v>999</v>
      </c>
      <c r="D113" t="s">
        <v>1000</v>
      </c>
    </row>
    <row r="114" spans="1:4">
      <c r="A114" s="1062">
        <v>113</v>
      </c>
      <c r="B114" t="s">
        <v>987</v>
      </c>
      <c r="C114" t="s">
        <v>1001</v>
      </c>
      <c r="D114" t="s">
        <v>1002</v>
      </c>
    </row>
    <row r="115" spans="1:4">
      <c r="A115" s="1062">
        <v>114</v>
      </c>
      <c r="B115" t="s">
        <v>987</v>
      </c>
      <c r="C115" t="s">
        <v>1003</v>
      </c>
      <c r="D115" t="s">
        <v>1004</v>
      </c>
    </row>
    <row r="116" spans="1:4">
      <c r="A116" s="1062">
        <v>115</v>
      </c>
      <c r="B116" t="s">
        <v>987</v>
      </c>
      <c r="C116" t="s">
        <v>1005</v>
      </c>
      <c r="D116" t="s">
        <v>1006</v>
      </c>
    </row>
    <row r="117" spans="1:4">
      <c r="A117" s="1062">
        <v>116</v>
      </c>
      <c r="B117" t="s">
        <v>987</v>
      </c>
      <c r="C117" t="s">
        <v>1007</v>
      </c>
      <c r="D117" t="s">
        <v>1008</v>
      </c>
    </row>
    <row r="118" spans="1:4">
      <c r="A118" s="1062">
        <v>117</v>
      </c>
      <c r="B118" t="s">
        <v>987</v>
      </c>
      <c r="C118" t="s">
        <v>1009</v>
      </c>
      <c r="D118" t="s">
        <v>1010</v>
      </c>
    </row>
    <row r="119" spans="1:4">
      <c r="A119" s="1062">
        <v>118</v>
      </c>
      <c r="B119" t="s">
        <v>987</v>
      </c>
      <c r="C119" t="s">
        <v>1011</v>
      </c>
      <c r="D119" t="s">
        <v>1012</v>
      </c>
    </row>
    <row r="120" spans="1:4">
      <c r="A120" s="1062">
        <v>119</v>
      </c>
      <c r="B120" t="s">
        <v>1013</v>
      </c>
      <c r="C120" t="s">
        <v>1015</v>
      </c>
      <c r="D120" t="s">
        <v>1016</v>
      </c>
    </row>
    <row r="121" spans="1:4">
      <c r="A121" s="1062">
        <v>120</v>
      </c>
      <c r="B121" t="s">
        <v>1013</v>
      </c>
      <c r="C121" t="s">
        <v>1017</v>
      </c>
      <c r="D121" t="s">
        <v>1018</v>
      </c>
    </row>
    <row r="122" spans="1:4">
      <c r="A122" s="1062">
        <v>121</v>
      </c>
      <c r="B122" t="s">
        <v>1013</v>
      </c>
      <c r="C122" t="s">
        <v>1013</v>
      </c>
      <c r="D122" t="s">
        <v>1014</v>
      </c>
    </row>
    <row r="123" spans="1:4">
      <c r="A123" s="1062">
        <v>122</v>
      </c>
      <c r="B123" t="s">
        <v>1013</v>
      </c>
      <c r="C123" t="s">
        <v>1019</v>
      </c>
      <c r="D123" t="s">
        <v>1020</v>
      </c>
    </row>
    <row r="124" spans="1:4">
      <c r="A124" s="1062">
        <v>123</v>
      </c>
      <c r="B124" t="s">
        <v>1013</v>
      </c>
      <c r="C124" t="s">
        <v>1021</v>
      </c>
      <c r="D124" t="s">
        <v>1022</v>
      </c>
    </row>
    <row r="125" spans="1:4">
      <c r="A125" s="1062">
        <v>124</v>
      </c>
      <c r="B125" t="s">
        <v>1013</v>
      </c>
      <c r="C125" t="s">
        <v>1023</v>
      </c>
      <c r="D125" t="s">
        <v>1024</v>
      </c>
    </row>
    <row r="126" spans="1:4">
      <c r="A126" s="1062">
        <v>125</v>
      </c>
      <c r="B126" t="s">
        <v>1013</v>
      </c>
      <c r="C126" t="s">
        <v>1025</v>
      </c>
      <c r="D126" t="s">
        <v>1026</v>
      </c>
    </row>
    <row r="127" spans="1:4">
      <c r="A127" s="1062">
        <v>126</v>
      </c>
      <c r="B127" t="s">
        <v>1013</v>
      </c>
      <c r="C127" t="s">
        <v>1027</v>
      </c>
      <c r="D127" t="s">
        <v>1028</v>
      </c>
    </row>
    <row r="128" spans="1:4">
      <c r="A128" s="1062">
        <v>127</v>
      </c>
      <c r="B128" t="s">
        <v>1013</v>
      </c>
      <c r="C128" t="s">
        <v>1029</v>
      </c>
      <c r="D128" t="s">
        <v>1030</v>
      </c>
    </row>
    <row r="129" spans="1:4">
      <c r="A129" s="1062">
        <v>128</v>
      </c>
      <c r="B129" t="s">
        <v>1013</v>
      </c>
      <c r="C129" t="s">
        <v>1031</v>
      </c>
      <c r="D129" t="s">
        <v>1032</v>
      </c>
    </row>
    <row r="130" spans="1:4">
      <c r="A130" s="1062">
        <v>129</v>
      </c>
      <c r="B130" t="s">
        <v>1013</v>
      </c>
      <c r="C130" t="s">
        <v>1033</v>
      </c>
      <c r="D130" t="s">
        <v>1034</v>
      </c>
    </row>
    <row r="131" spans="1:4">
      <c r="A131" s="1062">
        <v>130</v>
      </c>
      <c r="B131" t="s">
        <v>1035</v>
      </c>
      <c r="C131" t="s">
        <v>1035</v>
      </c>
      <c r="D131" t="s">
        <v>1036</v>
      </c>
    </row>
    <row r="132" spans="1:4">
      <c r="A132" s="1062">
        <v>131</v>
      </c>
      <c r="B132" t="s">
        <v>1037</v>
      </c>
      <c r="C132" t="s">
        <v>1037</v>
      </c>
      <c r="D132" t="s">
        <v>1038</v>
      </c>
    </row>
    <row r="133" spans="1:4">
      <c r="A133" s="1062">
        <v>132</v>
      </c>
      <c r="B133" t="s">
        <v>1039</v>
      </c>
      <c r="C133" t="s">
        <v>1041</v>
      </c>
      <c r="D133" t="s">
        <v>1042</v>
      </c>
    </row>
    <row r="134" spans="1:4">
      <c r="A134" s="1062">
        <v>133</v>
      </c>
      <c r="B134" t="s">
        <v>1039</v>
      </c>
      <c r="C134" t="s">
        <v>1043</v>
      </c>
      <c r="D134" t="s">
        <v>1044</v>
      </c>
    </row>
    <row r="135" spans="1:4">
      <c r="A135" s="1062">
        <v>134</v>
      </c>
      <c r="B135" t="s">
        <v>1039</v>
      </c>
      <c r="C135" t="s">
        <v>1045</v>
      </c>
      <c r="D135" t="s">
        <v>1046</v>
      </c>
    </row>
    <row r="136" spans="1:4">
      <c r="A136" s="1062">
        <v>135</v>
      </c>
      <c r="B136" t="s">
        <v>1039</v>
      </c>
      <c r="C136" t="s">
        <v>1047</v>
      </c>
      <c r="D136" t="s">
        <v>1048</v>
      </c>
    </row>
    <row r="137" spans="1:4">
      <c r="A137" s="1062">
        <v>136</v>
      </c>
      <c r="B137" t="s">
        <v>1039</v>
      </c>
      <c r="C137" t="s">
        <v>1039</v>
      </c>
      <c r="D137" t="s">
        <v>1040</v>
      </c>
    </row>
    <row r="138" spans="1:4">
      <c r="A138" s="1062">
        <v>137</v>
      </c>
      <c r="B138" t="s">
        <v>1039</v>
      </c>
      <c r="C138" t="s">
        <v>1049</v>
      </c>
      <c r="D138" t="s">
        <v>1050</v>
      </c>
    </row>
    <row r="139" spans="1:4">
      <c r="A139" s="1062">
        <v>138</v>
      </c>
      <c r="B139" t="s">
        <v>1051</v>
      </c>
      <c r="C139" t="s">
        <v>1051</v>
      </c>
      <c r="D139" t="s">
        <v>1052</v>
      </c>
    </row>
    <row r="140" spans="1:4">
      <c r="A140" s="1062">
        <v>139</v>
      </c>
      <c r="B140" t="s">
        <v>1053</v>
      </c>
      <c r="C140" t="s">
        <v>1055</v>
      </c>
      <c r="D140" t="s">
        <v>1056</v>
      </c>
    </row>
    <row r="141" spans="1:4">
      <c r="A141" s="1062">
        <v>140</v>
      </c>
      <c r="B141" t="s">
        <v>1053</v>
      </c>
      <c r="C141" t="s">
        <v>1053</v>
      </c>
      <c r="D141" t="s">
        <v>1054</v>
      </c>
    </row>
    <row r="142" spans="1:4">
      <c r="A142" s="1062">
        <v>141</v>
      </c>
      <c r="B142" t="s">
        <v>1053</v>
      </c>
      <c r="C142" t="s">
        <v>1057</v>
      </c>
      <c r="D142" t="s">
        <v>1058</v>
      </c>
    </row>
    <row r="143" spans="1:4">
      <c r="A143" s="1062">
        <v>142</v>
      </c>
      <c r="B143" t="s">
        <v>1053</v>
      </c>
      <c r="C143" t="s">
        <v>1059</v>
      </c>
      <c r="D143" t="s">
        <v>1060</v>
      </c>
    </row>
    <row r="144" spans="1:4">
      <c r="A144" s="1062">
        <v>143</v>
      </c>
      <c r="B144" t="s">
        <v>1053</v>
      </c>
      <c r="C144" t="s">
        <v>1061</v>
      </c>
      <c r="D144" t="s">
        <v>1062</v>
      </c>
    </row>
    <row r="145" spans="1:4">
      <c r="A145" s="1062">
        <v>144</v>
      </c>
      <c r="B145" t="s">
        <v>1053</v>
      </c>
      <c r="C145" t="s">
        <v>1063</v>
      </c>
      <c r="D145" t="s">
        <v>1064</v>
      </c>
    </row>
    <row r="146" spans="1:4">
      <c r="A146" s="1062">
        <v>145</v>
      </c>
      <c r="B146" t="s">
        <v>1053</v>
      </c>
      <c r="C146" t="s">
        <v>1065</v>
      </c>
      <c r="D146" t="s">
        <v>1066</v>
      </c>
    </row>
    <row r="147" spans="1:4">
      <c r="A147" s="1062">
        <v>146</v>
      </c>
      <c r="B147" t="s">
        <v>1067</v>
      </c>
      <c r="C147" t="s">
        <v>1069</v>
      </c>
      <c r="D147" t="s">
        <v>1070</v>
      </c>
    </row>
    <row r="148" spans="1:4">
      <c r="A148" s="1062">
        <v>147</v>
      </c>
      <c r="B148" t="s">
        <v>1067</v>
      </c>
      <c r="C148" t="s">
        <v>1071</v>
      </c>
      <c r="D148" t="s">
        <v>1072</v>
      </c>
    </row>
    <row r="149" spans="1:4">
      <c r="A149" s="1062">
        <v>148</v>
      </c>
      <c r="B149" t="s">
        <v>1067</v>
      </c>
      <c r="C149" t="s">
        <v>1073</v>
      </c>
      <c r="D149" t="s">
        <v>1074</v>
      </c>
    </row>
    <row r="150" spans="1:4">
      <c r="A150" s="1062">
        <v>149</v>
      </c>
      <c r="B150" t="s">
        <v>1067</v>
      </c>
      <c r="C150" t="s">
        <v>1075</v>
      </c>
      <c r="D150" t="s">
        <v>1076</v>
      </c>
    </row>
    <row r="151" spans="1:4">
      <c r="A151" s="1062">
        <v>150</v>
      </c>
      <c r="B151" t="s">
        <v>1067</v>
      </c>
      <c r="C151" t="s">
        <v>1067</v>
      </c>
      <c r="D151" t="s">
        <v>1068</v>
      </c>
    </row>
    <row r="152" spans="1:4">
      <c r="A152" s="1062">
        <v>151</v>
      </c>
      <c r="B152" t="s">
        <v>1067</v>
      </c>
      <c r="C152" t="s">
        <v>1077</v>
      </c>
      <c r="D152" t="s">
        <v>1078</v>
      </c>
    </row>
    <row r="153" spans="1:4">
      <c r="A153" s="1062">
        <v>152</v>
      </c>
      <c r="B153" t="s">
        <v>1067</v>
      </c>
      <c r="C153" t="s">
        <v>1079</v>
      </c>
      <c r="D153" t="s">
        <v>1080</v>
      </c>
    </row>
    <row r="154" spans="1:4">
      <c r="A154" s="1062">
        <v>153</v>
      </c>
      <c r="B154" t="s">
        <v>1067</v>
      </c>
      <c r="C154" t="s">
        <v>1081</v>
      </c>
      <c r="D154" t="s">
        <v>1082</v>
      </c>
    </row>
    <row r="155" spans="1:4">
      <c r="A155" s="1062">
        <v>154</v>
      </c>
      <c r="B155" t="s">
        <v>1067</v>
      </c>
      <c r="C155" t="s">
        <v>1083</v>
      </c>
      <c r="D155" t="s">
        <v>1084</v>
      </c>
    </row>
    <row r="156" spans="1:4">
      <c r="A156" s="1062">
        <v>155</v>
      </c>
      <c r="B156" t="s">
        <v>1067</v>
      </c>
      <c r="C156" t="s">
        <v>1085</v>
      </c>
      <c r="D156" t="s">
        <v>1086</v>
      </c>
    </row>
    <row r="157" spans="1:4">
      <c r="A157" s="1062">
        <v>156</v>
      </c>
      <c r="B157" t="s">
        <v>1067</v>
      </c>
      <c r="C157" t="s">
        <v>1087</v>
      </c>
      <c r="D157" t="s">
        <v>1088</v>
      </c>
    </row>
    <row r="158" spans="1:4">
      <c r="A158" s="1062">
        <v>157</v>
      </c>
      <c r="B158" t="s">
        <v>1067</v>
      </c>
      <c r="C158" t="s">
        <v>1089</v>
      </c>
      <c r="D158" t="s">
        <v>1090</v>
      </c>
    </row>
    <row r="159" spans="1:4">
      <c r="A159" s="1062">
        <v>158</v>
      </c>
      <c r="B159" t="s">
        <v>1067</v>
      </c>
      <c r="C159" t="s">
        <v>1091</v>
      </c>
      <c r="D159" t="s">
        <v>1092</v>
      </c>
    </row>
    <row r="160" spans="1:4">
      <c r="A160" s="1062">
        <v>159</v>
      </c>
      <c r="B160" t="s">
        <v>1093</v>
      </c>
      <c r="C160" t="s">
        <v>1095</v>
      </c>
      <c r="D160" t="s">
        <v>1096</v>
      </c>
    </row>
    <row r="161" spans="1:4">
      <c r="A161" s="1062">
        <v>160</v>
      </c>
      <c r="B161" t="s">
        <v>1093</v>
      </c>
      <c r="C161" t="s">
        <v>1097</v>
      </c>
      <c r="D161" t="s">
        <v>1098</v>
      </c>
    </row>
    <row r="162" spans="1:4">
      <c r="A162" s="1062">
        <v>161</v>
      </c>
      <c r="B162" t="s">
        <v>1093</v>
      </c>
      <c r="C162" t="s">
        <v>1099</v>
      </c>
      <c r="D162" t="s">
        <v>1100</v>
      </c>
    </row>
    <row r="163" spans="1:4">
      <c r="A163" s="1062">
        <v>162</v>
      </c>
      <c r="B163" t="s">
        <v>1093</v>
      </c>
      <c r="C163" t="s">
        <v>1101</v>
      </c>
      <c r="D163" t="s">
        <v>1102</v>
      </c>
    </row>
    <row r="164" spans="1:4">
      <c r="A164" s="1062">
        <v>163</v>
      </c>
      <c r="B164" t="s">
        <v>1093</v>
      </c>
      <c r="C164" t="s">
        <v>1103</v>
      </c>
      <c r="D164" t="s">
        <v>1104</v>
      </c>
    </row>
    <row r="165" spans="1:4">
      <c r="A165" s="1062">
        <v>164</v>
      </c>
      <c r="B165" t="s">
        <v>1093</v>
      </c>
      <c r="C165" t="s">
        <v>1105</v>
      </c>
      <c r="D165" t="s">
        <v>1106</v>
      </c>
    </row>
    <row r="166" spans="1:4">
      <c r="A166" s="1062">
        <v>165</v>
      </c>
      <c r="B166" t="s">
        <v>1093</v>
      </c>
      <c r="C166" t="s">
        <v>1107</v>
      </c>
      <c r="D166" t="s">
        <v>1108</v>
      </c>
    </row>
    <row r="167" spans="1:4">
      <c r="A167" s="1062">
        <v>166</v>
      </c>
      <c r="B167" t="s">
        <v>1093</v>
      </c>
      <c r="C167" t="s">
        <v>1093</v>
      </c>
      <c r="D167" t="s">
        <v>1094</v>
      </c>
    </row>
    <row r="168" spans="1:4">
      <c r="A168" s="1062">
        <v>167</v>
      </c>
      <c r="B168" t="s">
        <v>1093</v>
      </c>
      <c r="C168" t="s">
        <v>1109</v>
      </c>
      <c r="D168" t="s">
        <v>1110</v>
      </c>
    </row>
    <row r="169" spans="1:4">
      <c r="A169" s="1062">
        <v>168</v>
      </c>
      <c r="B169" t="s">
        <v>1093</v>
      </c>
      <c r="C169" t="s">
        <v>1111</v>
      </c>
      <c r="D169" t="s">
        <v>1112</v>
      </c>
    </row>
    <row r="170" spans="1:4">
      <c r="A170" s="1062">
        <v>169</v>
      </c>
      <c r="B170" t="s">
        <v>1093</v>
      </c>
      <c r="C170" t="s">
        <v>1113</v>
      </c>
      <c r="D170" t="s">
        <v>1114</v>
      </c>
    </row>
    <row r="171" spans="1:4">
      <c r="A171" s="1062">
        <v>170</v>
      </c>
      <c r="B171" t="s">
        <v>1093</v>
      </c>
      <c r="C171" t="s">
        <v>1115</v>
      </c>
      <c r="D171" t="s">
        <v>1116</v>
      </c>
    </row>
    <row r="172" spans="1:4">
      <c r="A172" s="1062">
        <v>171</v>
      </c>
      <c r="B172" t="s">
        <v>1093</v>
      </c>
      <c r="C172" t="s">
        <v>1117</v>
      </c>
      <c r="D172" t="s">
        <v>1118</v>
      </c>
    </row>
    <row r="173" spans="1:4">
      <c r="A173" s="1062">
        <v>172</v>
      </c>
      <c r="B173" t="s">
        <v>1093</v>
      </c>
      <c r="C173" t="s">
        <v>820</v>
      </c>
      <c r="D173" t="s">
        <v>1119</v>
      </c>
    </row>
    <row r="174" spans="1:4">
      <c r="A174" s="1062">
        <v>173</v>
      </c>
      <c r="B174" t="s">
        <v>1093</v>
      </c>
      <c r="C174" t="s">
        <v>1120</v>
      </c>
      <c r="D174" t="s">
        <v>1121</v>
      </c>
    </row>
    <row r="175" spans="1:4">
      <c r="A175" s="1062">
        <v>174</v>
      </c>
      <c r="B175" t="s">
        <v>1122</v>
      </c>
      <c r="C175" t="s">
        <v>1124</v>
      </c>
      <c r="D175" t="s">
        <v>1125</v>
      </c>
    </row>
    <row r="176" spans="1:4">
      <c r="A176" s="1062">
        <v>175</v>
      </c>
      <c r="B176" t="s">
        <v>1122</v>
      </c>
      <c r="C176" t="s">
        <v>1126</v>
      </c>
      <c r="D176" t="s">
        <v>1127</v>
      </c>
    </row>
    <row r="177" spans="1:4">
      <c r="A177" s="1062">
        <v>176</v>
      </c>
      <c r="B177" t="s">
        <v>1122</v>
      </c>
      <c r="C177" t="s">
        <v>1128</v>
      </c>
      <c r="D177" t="s">
        <v>1129</v>
      </c>
    </row>
    <row r="178" spans="1:4">
      <c r="A178" s="1062">
        <v>177</v>
      </c>
      <c r="B178" t="s">
        <v>1122</v>
      </c>
      <c r="C178" t="s">
        <v>1130</v>
      </c>
      <c r="D178" t="s">
        <v>1131</v>
      </c>
    </row>
    <row r="179" spans="1:4">
      <c r="A179" s="1062">
        <v>178</v>
      </c>
      <c r="B179" t="s">
        <v>1122</v>
      </c>
      <c r="C179" t="s">
        <v>1132</v>
      </c>
      <c r="D179" t="s">
        <v>1133</v>
      </c>
    </row>
    <row r="180" spans="1:4">
      <c r="A180" s="1062">
        <v>179</v>
      </c>
      <c r="B180" t="s">
        <v>1122</v>
      </c>
      <c r="C180" t="s">
        <v>1122</v>
      </c>
      <c r="D180" t="s">
        <v>1123</v>
      </c>
    </row>
    <row r="181" spans="1:4">
      <c r="A181" s="1062">
        <v>180</v>
      </c>
      <c r="B181" t="s">
        <v>1122</v>
      </c>
      <c r="C181" t="s">
        <v>1134</v>
      </c>
      <c r="D181" t="s">
        <v>1135</v>
      </c>
    </row>
    <row r="182" spans="1:4">
      <c r="A182" s="1062">
        <v>181</v>
      </c>
      <c r="B182" t="s">
        <v>1122</v>
      </c>
      <c r="C182" t="s">
        <v>1136</v>
      </c>
      <c r="D182" t="s">
        <v>1137</v>
      </c>
    </row>
    <row r="183" spans="1:4">
      <c r="A183" s="1062">
        <v>182</v>
      </c>
      <c r="B183" t="s">
        <v>1122</v>
      </c>
      <c r="C183" t="s">
        <v>1138</v>
      </c>
      <c r="D183" t="s">
        <v>1139</v>
      </c>
    </row>
    <row r="184" spans="1:4">
      <c r="A184" s="1062">
        <v>183</v>
      </c>
      <c r="B184" t="s">
        <v>1140</v>
      </c>
      <c r="C184" t="s">
        <v>1140</v>
      </c>
      <c r="D184" t="s">
        <v>1141</v>
      </c>
    </row>
    <row r="185" spans="1:4">
      <c r="A185" s="1062">
        <v>184</v>
      </c>
      <c r="B185" t="s">
        <v>1142</v>
      </c>
      <c r="C185" t="s">
        <v>1142</v>
      </c>
      <c r="D185" t="s">
        <v>1143</v>
      </c>
    </row>
    <row r="186" spans="1:4">
      <c r="A186" s="1062">
        <v>185</v>
      </c>
      <c r="B186" t="s">
        <v>1144</v>
      </c>
      <c r="C186" t="s">
        <v>1144</v>
      </c>
      <c r="D186" t="s">
        <v>1145</v>
      </c>
    </row>
    <row r="187" spans="1:4">
      <c r="A187" s="1062">
        <v>186</v>
      </c>
      <c r="B187" t="s">
        <v>1146</v>
      </c>
      <c r="C187" t="s">
        <v>1146</v>
      </c>
      <c r="D187" t="s">
        <v>1147</v>
      </c>
    </row>
    <row r="188" spans="1:4">
      <c r="A188" s="1062">
        <v>187</v>
      </c>
      <c r="B188" t="s">
        <v>1148</v>
      </c>
      <c r="C188" t="s">
        <v>1150</v>
      </c>
      <c r="D188" t="s">
        <v>1151</v>
      </c>
    </row>
    <row r="189" spans="1:4">
      <c r="A189" s="1062">
        <v>188</v>
      </c>
      <c r="B189" t="s">
        <v>1148</v>
      </c>
      <c r="C189" t="s">
        <v>1152</v>
      </c>
      <c r="D189" t="s">
        <v>1153</v>
      </c>
    </row>
    <row r="190" spans="1:4">
      <c r="A190" s="1062">
        <v>189</v>
      </c>
      <c r="B190" t="s">
        <v>1148</v>
      </c>
      <c r="C190" t="s">
        <v>1154</v>
      </c>
      <c r="D190" t="s">
        <v>1155</v>
      </c>
    </row>
    <row r="191" spans="1:4">
      <c r="A191" s="1062">
        <v>190</v>
      </c>
      <c r="B191" t="s">
        <v>1148</v>
      </c>
      <c r="C191" t="s">
        <v>1156</v>
      </c>
      <c r="D191" t="s">
        <v>1157</v>
      </c>
    </row>
    <row r="192" spans="1:4">
      <c r="A192" s="1062">
        <v>191</v>
      </c>
      <c r="B192" t="s">
        <v>1148</v>
      </c>
      <c r="C192" t="s">
        <v>1158</v>
      </c>
      <c r="D192" t="s">
        <v>1159</v>
      </c>
    </row>
    <row r="193" spans="1:4">
      <c r="A193" s="1062">
        <v>192</v>
      </c>
      <c r="B193" t="s">
        <v>1148</v>
      </c>
      <c r="C193" t="s">
        <v>1079</v>
      </c>
      <c r="D193" t="s">
        <v>1160</v>
      </c>
    </row>
    <row r="194" spans="1:4">
      <c r="A194" s="1062">
        <v>193</v>
      </c>
      <c r="B194" t="s">
        <v>1148</v>
      </c>
      <c r="C194" t="s">
        <v>1161</v>
      </c>
      <c r="D194" t="s">
        <v>1162</v>
      </c>
    </row>
    <row r="195" spans="1:4">
      <c r="A195" s="1062">
        <v>194</v>
      </c>
      <c r="B195" t="s">
        <v>1148</v>
      </c>
      <c r="C195" t="s">
        <v>1163</v>
      </c>
      <c r="D195" t="s">
        <v>1164</v>
      </c>
    </row>
    <row r="196" spans="1:4">
      <c r="A196" s="1062">
        <v>195</v>
      </c>
      <c r="B196" t="s">
        <v>1148</v>
      </c>
      <c r="C196" t="s">
        <v>1165</v>
      </c>
      <c r="D196" t="s">
        <v>1166</v>
      </c>
    </row>
    <row r="197" spans="1:4">
      <c r="A197" s="1062">
        <v>196</v>
      </c>
      <c r="B197" t="s">
        <v>1148</v>
      </c>
      <c r="C197" t="s">
        <v>1148</v>
      </c>
      <c r="D197" t="s">
        <v>1149</v>
      </c>
    </row>
    <row r="198" spans="1:4">
      <c r="A198" s="1062">
        <v>197</v>
      </c>
      <c r="B198" t="s">
        <v>1148</v>
      </c>
      <c r="C198" t="s">
        <v>1167</v>
      </c>
      <c r="D198" t="s">
        <v>1168</v>
      </c>
    </row>
    <row r="199" spans="1:4">
      <c r="A199" s="1062">
        <v>198</v>
      </c>
      <c r="B199" t="s">
        <v>1148</v>
      </c>
      <c r="C199" t="s">
        <v>1169</v>
      </c>
      <c r="D199" t="s">
        <v>1170</v>
      </c>
    </row>
    <row r="200" spans="1:4">
      <c r="A200" s="1062">
        <v>199</v>
      </c>
      <c r="B200" t="s">
        <v>1148</v>
      </c>
      <c r="C200" t="s">
        <v>1171</v>
      </c>
      <c r="D200" t="s">
        <v>1172</v>
      </c>
    </row>
    <row r="201" spans="1:4">
      <c r="A201" s="1062">
        <v>200</v>
      </c>
      <c r="B201" t="s">
        <v>1173</v>
      </c>
      <c r="C201" t="s">
        <v>1173</v>
      </c>
      <c r="D201" t="s">
        <v>1174</v>
      </c>
    </row>
    <row r="202" spans="1:4">
      <c r="A202" s="1062">
        <v>201</v>
      </c>
      <c r="B202" t="s">
        <v>1175</v>
      </c>
      <c r="C202" t="s">
        <v>1175</v>
      </c>
      <c r="D202" t="s">
        <v>1176</v>
      </c>
    </row>
    <row r="203" spans="1:4">
      <c r="A203" s="1062">
        <v>202</v>
      </c>
      <c r="B203" t="s">
        <v>1177</v>
      </c>
      <c r="C203" t="s">
        <v>1179</v>
      </c>
      <c r="D203" t="s">
        <v>1180</v>
      </c>
    </row>
    <row r="204" spans="1:4">
      <c r="A204" s="1062">
        <v>203</v>
      </c>
      <c r="B204" t="s">
        <v>1177</v>
      </c>
      <c r="C204" t="s">
        <v>1181</v>
      </c>
      <c r="D204" t="s">
        <v>1182</v>
      </c>
    </row>
    <row r="205" spans="1:4">
      <c r="A205" s="1062">
        <v>204</v>
      </c>
      <c r="B205" t="s">
        <v>1177</v>
      </c>
      <c r="C205" t="s">
        <v>858</v>
      </c>
      <c r="D205" t="s">
        <v>1183</v>
      </c>
    </row>
    <row r="206" spans="1:4">
      <c r="A206" s="1062">
        <v>205</v>
      </c>
      <c r="B206" t="s">
        <v>1177</v>
      </c>
      <c r="C206" t="s">
        <v>1184</v>
      </c>
      <c r="D206" t="s">
        <v>1185</v>
      </c>
    </row>
    <row r="207" spans="1:4">
      <c r="A207" s="1062">
        <v>206</v>
      </c>
      <c r="B207" t="s">
        <v>1177</v>
      </c>
      <c r="C207" t="s">
        <v>1186</v>
      </c>
      <c r="D207" t="s">
        <v>1187</v>
      </c>
    </row>
    <row r="208" spans="1:4">
      <c r="A208" s="1062">
        <v>207</v>
      </c>
      <c r="B208" t="s">
        <v>1177</v>
      </c>
      <c r="C208" t="s">
        <v>1188</v>
      </c>
      <c r="D208" t="s">
        <v>1189</v>
      </c>
    </row>
    <row r="209" spans="1:4">
      <c r="A209" s="1062">
        <v>208</v>
      </c>
      <c r="B209" t="s">
        <v>1177</v>
      </c>
      <c r="C209" t="s">
        <v>1132</v>
      </c>
      <c r="D209" t="s">
        <v>1190</v>
      </c>
    </row>
    <row r="210" spans="1:4">
      <c r="A210" s="1062">
        <v>209</v>
      </c>
      <c r="B210" t="s">
        <v>1177</v>
      </c>
      <c r="C210" t="s">
        <v>1191</v>
      </c>
      <c r="D210" t="s">
        <v>1192</v>
      </c>
    </row>
    <row r="211" spans="1:4">
      <c r="A211" s="1062">
        <v>210</v>
      </c>
      <c r="B211" t="s">
        <v>1177</v>
      </c>
      <c r="C211" t="s">
        <v>1177</v>
      </c>
      <c r="D211" t="s">
        <v>1178</v>
      </c>
    </row>
    <row r="212" spans="1:4">
      <c r="A212" s="1062">
        <v>211</v>
      </c>
      <c r="B212" t="s">
        <v>1177</v>
      </c>
      <c r="C212" t="s">
        <v>1193</v>
      </c>
      <c r="D212" t="s">
        <v>1194</v>
      </c>
    </row>
    <row r="213" spans="1:4">
      <c r="A213" s="1062">
        <v>212</v>
      </c>
      <c r="B213" t="s">
        <v>1177</v>
      </c>
      <c r="C213" t="s">
        <v>1195</v>
      </c>
      <c r="D213" t="s">
        <v>1196</v>
      </c>
    </row>
    <row r="214" spans="1:4">
      <c r="A214" s="1062">
        <v>213</v>
      </c>
      <c r="B214" t="s">
        <v>1177</v>
      </c>
      <c r="C214" t="s">
        <v>1197</v>
      </c>
      <c r="D214" t="s">
        <v>1198</v>
      </c>
    </row>
    <row r="215" spans="1:4">
      <c r="A215" s="1062">
        <v>214</v>
      </c>
      <c r="B215" t="s">
        <v>1199</v>
      </c>
      <c r="C215" t="s">
        <v>1201</v>
      </c>
      <c r="D215" t="s">
        <v>1202</v>
      </c>
    </row>
    <row r="216" spans="1:4">
      <c r="A216" s="1062">
        <v>215</v>
      </c>
      <c r="B216" t="s">
        <v>1199</v>
      </c>
      <c r="C216" t="s">
        <v>1203</v>
      </c>
      <c r="D216" t="s">
        <v>1204</v>
      </c>
    </row>
    <row r="217" spans="1:4">
      <c r="A217" s="1062">
        <v>216</v>
      </c>
      <c r="B217" t="s">
        <v>1199</v>
      </c>
      <c r="C217" t="s">
        <v>1205</v>
      </c>
      <c r="D217" t="s">
        <v>1206</v>
      </c>
    </row>
    <row r="218" spans="1:4">
      <c r="A218" s="1062">
        <v>217</v>
      </c>
      <c r="B218" t="s">
        <v>1199</v>
      </c>
      <c r="C218" t="s">
        <v>1207</v>
      </c>
      <c r="D218" t="s">
        <v>1208</v>
      </c>
    </row>
    <row r="219" spans="1:4">
      <c r="A219" s="1062">
        <v>218</v>
      </c>
      <c r="B219" t="s">
        <v>1199</v>
      </c>
      <c r="C219" t="s">
        <v>1209</v>
      </c>
      <c r="D219" t="s">
        <v>1210</v>
      </c>
    </row>
    <row r="220" spans="1:4">
      <c r="A220" s="1062">
        <v>219</v>
      </c>
      <c r="B220" t="s">
        <v>1199</v>
      </c>
      <c r="C220" t="s">
        <v>1211</v>
      </c>
      <c r="D220" t="s">
        <v>1212</v>
      </c>
    </row>
    <row r="221" spans="1:4">
      <c r="A221" s="1062">
        <v>220</v>
      </c>
      <c r="B221" t="s">
        <v>1199</v>
      </c>
      <c r="C221" t="s">
        <v>1199</v>
      </c>
      <c r="D221" t="s">
        <v>1200</v>
      </c>
    </row>
    <row r="222" spans="1:4">
      <c r="A222" s="1062">
        <v>221</v>
      </c>
      <c r="B222" t="s">
        <v>1199</v>
      </c>
      <c r="C222" t="s">
        <v>1213</v>
      </c>
      <c r="D222" t="s">
        <v>1214</v>
      </c>
    </row>
    <row r="223" spans="1:4">
      <c r="A223" s="1062">
        <v>222</v>
      </c>
      <c r="B223" t="s">
        <v>1215</v>
      </c>
      <c r="C223" t="s">
        <v>1215</v>
      </c>
      <c r="D223" t="s">
        <v>1216</v>
      </c>
    </row>
    <row r="224" spans="1:4">
      <c r="A224" s="1062">
        <v>223</v>
      </c>
      <c r="B224" t="s">
        <v>1217</v>
      </c>
      <c r="C224" t="s">
        <v>1219</v>
      </c>
      <c r="D224" t="s">
        <v>1220</v>
      </c>
    </row>
    <row r="225" spans="1:4">
      <c r="A225" s="1062">
        <v>224</v>
      </c>
      <c r="B225" t="s">
        <v>1217</v>
      </c>
      <c r="C225" t="s">
        <v>1221</v>
      </c>
      <c r="D225" t="s">
        <v>1222</v>
      </c>
    </row>
    <row r="226" spans="1:4">
      <c r="A226" s="1062">
        <v>225</v>
      </c>
      <c r="B226" t="s">
        <v>1217</v>
      </c>
      <c r="C226" t="s">
        <v>1223</v>
      </c>
      <c r="D226" t="s">
        <v>1224</v>
      </c>
    </row>
    <row r="227" spans="1:4">
      <c r="A227" s="1062">
        <v>226</v>
      </c>
      <c r="B227" t="s">
        <v>1217</v>
      </c>
      <c r="C227" t="s">
        <v>1225</v>
      </c>
      <c r="D227" t="s">
        <v>1226</v>
      </c>
    </row>
    <row r="228" spans="1:4">
      <c r="A228" s="1062">
        <v>227</v>
      </c>
      <c r="B228" t="s">
        <v>1217</v>
      </c>
      <c r="C228" t="s">
        <v>1227</v>
      </c>
      <c r="D228" t="s">
        <v>1228</v>
      </c>
    </row>
    <row r="229" spans="1:4">
      <c r="A229" s="1062">
        <v>228</v>
      </c>
      <c r="B229" t="s">
        <v>1217</v>
      </c>
      <c r="C229" t="s">
        <v>1229</v>
      </c>
      <c r="D229" t="s">
        <v>1230</v>
      </c>
    </row>
    <row r="230" spans="1:4">
      <c r="A230" s="1062">
        <v>229</v>
      </c>
      <c r="B230" t="s">
        <v>1217</v>
      </c>
      <c r="C230" t="s">
        <v>1231</v>
      </c>
      <c r="D230" t="s">
        <v>1232</v>
      </c>
    </row>
    <row r="231" spans="1:4">
      <c r="A231" s="1062">
        <v>230</v>
      </c>
      <c r="B231" t="s">
        <v>1217</v>
      </c>
      <c r="C231" t="s">
        <v>1233</v>
      </c>
      <c r="D231" t="s">
        <v>1234</v>
      </c>
    </row>
    <row r="232" spans="1:4">
      <c r="A232" s="1062">
        <v>231</v>
      </c>
      <c r="B232" t="s">
        <v>1217</v>
      </c>
      <c r="C232" t="s">
        <v>1217</v>
      </c>
      <c r="D232" t="s">
        <v>1218</v>
      </c>
    </row>
    <row r="233" spans="1:4">
      <c r="A233" s="1062">
        <v>232</v>
      </c>
      <c r="B233" t="s">
        <v>1217</v>
      </c>
      <c r="C233" t="s">
        <v>1235</v>
      </c>
      <c r="D233" t="s">
        <v>1236</v>
      </c>
    </row>
    <row r="234" spans="1:4">
      <c r="A234" s="1062">
        <v>233</v>
      </c>
      <c r="B234" t="s">
        <v>1237</v>
      </c>
      <c r="C234" t="s">
        <v>1239</v>
      </c>
      <c r="D234" t="s">
        <v>1240</v>
      </c>
    </row>
    <row r="235" spans="1:4">
      <c r="A235" s="1062">
        <v>234</v>
      </c>
      <c r="B235" t="s">
        <v>1237</v>
      </c>
      <c r="C235" t="s">
        <v>1241</v>
      </c>
      <c r="D235" t="s">
        <v>1242</v>
      </c>
    </row>
    <row r="236" spans="1:4">
      <c r="A236" s="1062">
        <v>235</v>
      </c>
      <c r="B236" t="s">
        <v>1237</v>
      </c>
      <c r="C236" t="s">
        <v>1243</v>
      </c>
      <c r="D236" t="s">
        <v>1244</v>
      </c>
    </row>
    <row r="237" spans="1:4">
      <c r="A237" s="1062">
        <v>236</v>
      </c>
      <c r="B237" t="s">
        <v>1237</v>
      </c>
      <c r="C237" t="s">
        <v>1245</v>
      </c>
      <c r="D237" t="s">
        <v>1246</v>
      </c>
    </row>
    <row r="238" spans="1:4">
      <c r="A238" s="1062">
        <v>237</v>
      </c>
      <c r="B238" t="s">
        <v>1237</v>
      </c>
      <c r="C238" t="s">
        <v>1247</v>
      </c>
      <c r="D238" t="s">
        <v>1248</v>
      </c>
    </row>
    <row r="239" spans="1:4">
      <c r="A239" s="1062">
        <v>238</v>
      </c>
      <c r="B239" t="s">
        <v>1237</v>
      </c>
      <c r="C239" t="s">
        <v>1237</v>
      </c>
      <c r="D239" t="s">
        <v>1238</v>
      </c>
    </row>
    <row r="240" spans="1:4">
      <c r="A240" s="1062">
        <v>239</v>
      </c>
      <c r="B240" t="s">
        <v>1237</v>
      </c>
      <c r="C240" t="s">
        <v>1249</v>
      </c>
      <c r="D240" t="s">
        <v>1250</v>
      </c>
    </row>
    <row r="241" spans="1:4">
      <c r="A241" s="1062">
        <v>240</v>
      </c>
      <c r="B241" t="s">
        <v>1237</v>
      </c>
      <c r="C241" t="s">
        <v>1251</v>
      </c>
      <c r="D241" t="s">
        <v>1252</v>
      </c>
    </row>
    <row r="242" spans="1:4">
      <c r="A242" s="1062">
        <v>241</v>
      </c>
      <c r="B242" t="s">
        <v>1253</v>
      </c>
      <c r="C242" t="s">
        <v>1255</v>
      </c>
      <c r="D242" t="s">
        <v>1256</v>
      </c>
    </row>
    <row r="243" spans="1:4">
      <c r="A243" s="1062">
        <v>242</v>
      </c>
      <c r="B243" t="s">
        <v>1253</v>
      </c>
      <c r="C243" t="s">
        <v>1257</v>
      </c>
      <c r="D243" t="s">
        <v>1258</v>
      </c>
    </row>
    <row r="244" spans="1:4">
      <c r="A244" s="1062">
        <v>243</v>
      </c>
      <c r="B244" t="s">
        <v>1253</v>
      </c>
      <c r="C244" t="s">
        <v>1259</v>
      </c>
      <c r="D244" t="s">
        <v>1260</v>
      </c>
    </row>
    <row r="245" spans="1:4">
      <c r="A245" s="1062">
        <v>244</v>
      </c>
      <c r="B245" t="s">
        <v>1253</v>
      </c>
      <c r="C245" t="s">
        <v>1261</v>
      </c>
      <c r="D245" t="s">
        <v>1262</v>
      </c>
    </row>
    <row r="246" spans="1:4">
      <c r="A246" s="1062">
        <v>245</v>
      </c>
      <c r="B246" t="s">
        <v>1253</v>
      </c>
      <c r="C246" t="s">
        <v>1263</v>
      </c>
      <c r="D246" t="s">
        <v>1264</v>
      </c>
    </row>
    <row r="247" spans="1:4">
      <c r="A247" s="1062">
        <v>246</v>
      </c>
      <c r="B247" t="s">
        <v>1253</v>
      </c>
      <c r="C247" t="s">
        <v>1253</v>
      </c>
      <c r="D247" t="s">
        <v>1254</v>
      </c>
    </row>
    <row r="248" spans="1:4">
      <c r="A248" s="1062">
        <v>247</v>
      </c>
      <c r="B248" t="s">
        <v>1265</v>
      </c>
      <c r="C248" t="s">
        <v>1265</v>
      </c>
      <c r="D248" t="s">
        <v>1266</v>
      </c>
    </row>
    <row r="249" spans="1:4">
      <c r="A249" s="1062">
        <v>248</v>
      </c>
      <c r="B249" t="s">
        <v>1267</v>
      </c>
      <c r="C249" t="s">
        <v>1267</v>
      </c>
      <c r="D249" t="s">
        <v>1268</v>
      </c>
    </row>
    <row r="250" spans="1:4">
      <c r="A250" s="1062">
        <v>249</v>
      </c>
      <c r="B250" t="s">
        <v>1269</v>
      </c>
      <c r="C250" t="s">
        <v>1271</v>
      </c>
      <c r="D250" t="s">
        <v>1272</v>
      </c>
    </row>
    <row r="251" spans="1:4">
      <c r="A251" s="1062">
        <v>250</v>
      </c>
      <c r="B251" t="s">
        <v>1269</v>
      </c>
      <c r="C251" t="s">
        <v>1273</v>
      </c>
      <c r="D251" t="s">
        <v>1274</v>
      </c>
    </row>
    <row r="252" spans="1:4">
      <c r="A252" s="1062">
        <v>251</v>
      </c>
      <c r="B252" t="s">
        <v>1269</v>
      </c>
      <c r="C252" t="s">
        <v>1275</v>
      </c>
      <c r="D252" t="s">
        <v>1276</v>
      </c>
    </row>
    <row r="253" spans="1:4">
      <c r="A253" s="1062">
        <v>252</v>
      </c>
      <c r="B253" t="s">
        <v>1269</v>
      </c>
      <c r="C253" t="s">
        <v>1277</v>
      </c>
      <c r="D253" t="s">
        <v>1278</v>
      </c>
    </row>
    <row r="254" spans="1:4">
      <c r="A254" s="1062">
        <v>253</v>
      </c>
      <c r="B254" t="s">
        <v>1269</v>
      </c>
      <c r="C254" t="s">
        <v>1279</v>
      </c>
      <c r="D254" t="s">
        <v>1280</v>
      </c>
    </row>
    <row r="255" spans="1:4">
      <c r="A255" s="1062">
        <v>254</v>
      </c>
      <c r="B255" t="s">
        <v>1269</v>
      </c>
      <c r="C255" t="s">
        <v>1281</v>
      </c>
      <c r="D255" t="s">
        <v>1282</v>
      </c>
    </row>
    <row r="256" spans="1:4">
      <c r="A256" s="1062">
        <v>255</v>
      </c>
      <c r="B256" t="s">
        <v>1269</v>
      </c>
      <c r="C256" t="s">
        <v>1283</v>
      </c>
      <c r="D256" t="s">
        <v>1284</v>
      </c>
    </row>
    <row r="257" spans="1:4">
      <c r="A257" s="1062">
        <v>256</v>
      </c>
      <c r="B257" t="s">
        <v>1269</v>
      </c>
      <c r="C257" t="s">
        <v>1269</v>
      </c>
      <c r="D257" t="s">
        <v>1270</v>
      </c>
    </row>
    <row r="258" spans="1:4">
      <c r="A258" s="1062">
        <v>257</v>
      </c>
      <c r="B258" t="s">
        <v>1269</v>
      </c>
      <c r="C258" t="s">
        <v>1285</v>
      </c>
      <c r="D258" t="s">
        <v>1286</v>
      </c>
    </row>
    <row r="259" spans="1:4">
      <c r="A259" s="1062">
        <v>258</v>
      </c>
      <c r="B259" t="s">
        <v>1287</v>
      </c>
      <c r="C259" t="s">
        <v>1289</v>
      </c>
      <c r="D259" t="s">
        <v>1290</v>
      </c>
    </row>
    <row r="260" spans="1:4">
      <c r="A260" s="1062">
        <v>259</v>
      </c>
      <c r="B260" t="s">
        <v>1287</v>
      </c>
      <c r="C260" t="s">
        <v>1291</v>
      </c>
      <c r="D260" t="s">
        <v>1292</v>
      </c>
    </row>
    <row r="261" spans="1:4">
      <c r="A261" s="1062">
        <v>260</v>
      </c>
      <c r="B261" t="s">
        <v>1287</v>
      </c>
      <c r="C261" t="s">
        <v>1293</v>
      </c>
      <c r="D261" t="s">
        <v>1294</v>
      </c>
    </row>
    <row r="262" spans="1:4">
      <c r="A262" s="1062">
        <v>261</v>
      </c>
      <c r="B262" t="s">
        <v>1287</v>
      </c>
      <c r="C262" t="s">
        <v>1295</v>
      </c>
      <c r="D262" t="s">
        <v>1296</v>
      </c>
    </row>
    <row r="263" spans="1:4">
      <c r="A263" s="1062">
        <v>262</v>
      </c>
      <c r="B263" t="s">
        <v>1287</v>
      </c>
      <c r="C263" t="s">
        <v>1297</v>
      </c>
      <c r="D263" t="s">
        <v>1298</v>
      </c>
    </row>
    <row r="264" spans="1:4">
      <c r="A264" s="1062">
        <v>263</v>
      </c>
      <c r="B264" t="s">
        <v>1287</v>
      </c>
      <c r="C264" t="s">
        <v>1299</v>
      </c>
      <c r="D264" t="s">
        <v>1300</v>
      </c>
    </row>
    <row r="265" spans="1:4">
      <c r="A265" s="1062">
        <v>264</v>
      </c>
      <c r="B265" t="s">
        <v>1287</v>
      </c>
      <c r="C265" t="s">
        <v>1301</v>
      </c>
      <c r="D265" t="s">
        <v>1302</v>
      </c>
    </row>
    <row r="266" spans="1:4">
      <c r="A266" s="1062">
        <v>265</v>
      </c>
      <c r="B266" t="s">
        <v>1287</v>
      </c>
      <c r="C266" t="s">
        <v>1303</v>
      </c>
      <c r="D266" t="s">
        <v>1304</v>
      </c>
    </row>
    <row r="267" spans="1:4">
      <c r="A267" s="1062">
        <v>266</v>
      </c>
      <c r="B267" t="s">
        <v>1287</v>
      </c>
      <c r="C267" t="s">
        <v>1305</v>
      </c>
      <c r="D267" t="s">
        <v>1306</v>
      </c>
    </row>
    <row r="268" spans="1:4">
      <c r="A268" s="1062">
        <v>267</v>
      </c>
      <c r="B268" t="s">
        <v>1287</v>
      </c>
      <c r="C268" t="s">
        <v>1307</v>
      </c>
      <c r="D268" t="s">
        <v>1308</v>
      </c>
    </row>
    <row r="269" spans="1:4">
      <c r="A269" s="1062">
        <v>268</v>
      </c>
      <c r="B269" t="s">
        <v>1287</v>
      </c>
      <c r="C269" t="s">
        <v>1309</v>
      </c>
      <c r="D269" t="s">
        <v>1310</v>
      </c>
    </row>
    <row r="270" spans="1:4">
      <c r="A270" s="1062">
        <v>269</v>
      </c>
      <c r="B270" t="s">
        <v>1287</v>
      </c>
      <c r="C270" t="s">
        <v>1287</v>
      </c>
      <c r="D270" t="s">
        <v>1288</v>
      </c>
    </row>
    <row r="271" spans="1:4">
      <c r="A271" s="1062">
        <v>270</v>
      </c>
      <c r="B271" t="s">
        <v>1311</v>
      </c>
      <c r="C271" t="s">
        <v>1311</v>
      </c>
      <c r="D271" t="s">
        <v>1312</v>
      </c>
    </row>
    <row r="272" spans="1:4">
      <c r="A272" s="1062">
        <v>271</v>
      </c>
      <c r="B272" t="s">
        <v>1313</v>
      </c>
      <c r="C272" t="s">
        <v>1313</v>
      </c>
      <c r="D272" t="s">
        <v>1314</v>
      </c>
    </row>
    <row r="273" spans="1:4">
      <c r="A273" s="1062">
        <v>272</v>
      </c>
      <c r="B273" t="s">
        <v>1315</v>
      </c>
      <c r="C273" t="s">
        <v>1315</v>
      </c>
      <c r="D273" t="s">
        <v>1316</v>
      </c>
    </row>
    <row r="274" spans="1:4">
      <c r="A274" s="1062">
        <v>273</v>
      </c>
      <c r="B274" t="s">
        <v>1317</v>
      </c>
      <c r="C274" t="s">
        <v>1317</v>
      </c>
      <c r="D274" t="s">
        <v>1318</v>
      </c>
    </row>
    <row r="275" spans="1:4">
      <c r="A275" s="1062">
        <v>274</v>
      </c>
      <c r="B275" t="s">
        <v>1319</v>
      </c>
      <c r="C275" t="s">
        <v>1319</v>
      </c>
      <c r="D275" t="s">
        <v>1320</v>
      </c>
    </row>
    <row r="276" spans="1:4">
      <c r="A276" s="1062">
        <v>275</v>
      </c>
      <c r="B276" t="s">
        <v>1321</v>
      </c>
      <c r="C276" t="s">
        <v>1321</v>
      </c>
      <c r="D276" t="s">
        <v>1322</v>
      </c>
    </row>
    <row r="277" spans="1:4">
      <c r="A277" s="1062">
        <v>276</v>
      </c>
      <c r="B277" t="s">
        <v>1323</v>
      </c>
      <c r="C277" t="s">
        <v>1323</v>
      </c>
      <c r="D277" t="s">
        <v>1324</v>
      </c>
    </row>
    <row r="278" spans="1:4">
      <c r="A278" s="1062">
        <v>277</v>
      </c>
      <c r="B278" t="s">
        <v>1325</v>
      </c>
      <c r="C278" t="s">
        <v>1325</v>
      </c>
      <c r="D278" t="s">
        <v>1326</v>
      </c>
    </row>
    <row r="279" spans="1:4">
      <c r="A279" s="1062">
        <v>278</v>
      </c>
      <c r="B279" t="s">
        <v>1327</v>
      </c>
      <c r="C279" t="s">
        <v>1327</v>
      </c>
      <c r="D279" t="s">
        <v>1328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2">
    <tabColor rgb="FFCCCCFF"/>
  </sheetPr>
  <dimension ref="A1:X40"/>
  <sheetViews>
    <sheetView showGridLines="0" topLeftCell="C16" zoomScaleNormal="100" workbookViewId="0">
      <selection activeCell="E33" sqref="E33:W33"/>
    </sheetView>
  </sheetViews>
  <sheetFormatPr defaultRowHeight="11.25"/>
  <cols>
    <col min="1" max="2" width="3.7109375" style="210" hidden="1" customWidth="1"/>
    <col min="3" max="3" width="3.7109375" style="102" bestFit="1" customWidth="1"/>
    <col min="4" max="4" width="6.140625" style="102" customWidth="1"/>
    <col min="5" max="5" width="85.570312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713</v>
      </c>
      <c r="E5" s="1163"/>
      <c r="F5" s="1163"/>
      <c r="G5" s="1163"/>
      <c r="H5" s="1163"/>
      <c r="I5" s="1163"/>
      <c r="J5" s="1164"/>
      <c r="K5" s="437"/>
      <c r="L5" s="176"/>
      <c r="M5" s="176"/>
      <c r="N5" s="176"/>
      <c r="O5" s="176"/>
      <c r="P5" s="176"/>
      <c r="Q5" s="176"/>
      <c r="R5" s="176"/>
      <c r="S5" s="569"/>
      <c r="T5" s="569"/>
      <c r="U5" s="569"/>
      <c r="V5" s="569"/>
      <c r="W5" s="176"/>
    </row>
    <row r="6" spans="1:24" s="470" customFormat="1" ht="3" customHeight="1">
      <c r="A6" s="312"/>
      <c r="B6" s="312"/>
      <c r="D6" s="1192"/>
      <c r="E6" s="1193"/>
      <c r="F6" s="1193"/>
      <c r="G6" s="1193"/>
      <c r="H6" s="1193"/>
      <c r="I6" s="1193"/>
      <c r="J6" s="1194"/>
      <c r="S6" s="647"/>
      <c r="T6" s="647"/>
      <c r="U6" s="647"/>
      <c r="V6" s="647"/>
    </row>
    <row r="7" spans="1:24" s="470" customFormat="1" ht="5.25" hidden="1" customHeight="1">
      <c r="A7" s="312"/>
      <c r="B7" s="312"/>
      <c r="E7" s="1195"/>
      <c r="F7" s="1195"/>
      <c r="G7" s="1184"/>
      <c r="H7" s="1184"/>
      <c r="I7" s="1184"/>
      <c r="J7" s="1184"/>
      <c r="S7" s="647"/>
      <c r="T7" s="647"/>
      <c r="U7" s="647"/>
      <c r="V7" s="647"/>
    </row>
    <row r="8" spans="1:24" s="470" customFormat="1" ht="5.25" hidden="1" customHeight="1">
      <c r="A8" s="312"/>
      <c r="B8" s="312"/>
      <c r="E8" s="1195"/>
      <c r="F8" s="1195"/>
      <c r="G8" s="1184"/>
      <c r="H8" s="1184"/>
      <c r="I8" s="1184"/>
      <c r="J8" s="1184"/>
      <c r="S8" s="647"/>
      <c r="T8" s="647"/>
      <c r="U8" s="647"/>
      <c r="V8" s="647"/>
    </row>
    <row r="9" spans="1:24" s="470" customFormat="1" ht="5.25" hidden="1" customHeight="1">
      <c r="A9" s="312"/>
      <c r="B9" s="312"/>
      <c r="E9" s="1195"/>
      <c r="F9" s="1195"/>
      <c r="G9" s="1184"/>
      <c r="H9" s="1184"/>
      <c r="I9" s="1184"/>
      <c r="J9" s="1184"/>
      <c r="S9" s="647"/>
      <c r="T9" s="647"/>
      <c r="U9" s="647"/>
      <c r="V9" s="647"/>
    </row>
    <row r="10" spans="1:24" s="647" customFormat="1" ht="5.25" hidden="1">
      <c r="A10" s="312"/>
      <c r="B10" s="312"/>
      <c r="E10" s="1196"/>
      <c r="F10" s="1196"/>
      <c r="G10" s="842"/>
      <c r="H10" s="466"/>
      <c r="I10" s="795"/>
      <c r="J10" s="795"/>
    </row>
    <row r="11" spans="1:24" s="159" customFormat="1" ht="18.75" hidden="1" customHeight="1">
      <c r="A11" s="312"/>
      <c r="B11" s="312"/>
      <c r="D11" s="152"/>
      <c r="E11" s="1197" t="s">
        <v>720</v>
      </c>
      <c r="F11" s="1197"/>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7" t="s">
        <v>721</v>
      </c>
      <c r="F12" s="1197"/>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1"/>
      <c r="F13" s="1191"/>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5" t="s">
        <v>92</v>
      </c>
      <c r="E17" s="1185" t="s">
        <v>297</v>
      </c>
      <c r="F17" s="1185" t="s">
        <v>80</v>
      </c>
      <c r="G17" s="1185" t="s">
        <v>439</v>
      </c>
      <c r="H17" s="1185" t="s">
        <v>92</v>
      </c>
      <c r="I17" s="1185"/>
      <c r="J17" s="1185" t="s">
        <v>20</v>
      </c>
      <c r="K17" s="1187" t="s">
        <v>479</v>
      </c>
      <c r="L17" s="1187"/>
      <c r="M17" s="1187"/>
      <c r="N17" s="1187"/>
      <c r="O17" s="1187" t="s">
        <v>711</v>
      </c>
      <c r="P17" s="1187"/>
      <c r="Q17" s="1187"/>
      <c r="R17" s="1187"/>
      <c r="S17" s="1187" t="s">
        <v>712</v>
      </c>
      <c r="T17" s="1187"/>
      <c r="U17" s="1187"/>
      <c r="V17" s="1187"/>
      <c r="W17" s="1185" t="s">
        <v>244</v>
      </c>
    </row>
    <row r="18" spans="1:24" ht="30.75" customHeight="1">
      <c r="D18" s="1185"/>
      <c r="E18" s="1185"/>
      <c r="F18" s="1185"/>
      <c r="G18" s="1185"/>
      <c r="H18" s="1185"/>
      <c r="I18" s="1185"/>
      <c r="J18" s="1185"/>
      <c r="K18" s="115" t="s">
        <v>300</v>
      </c>
      <c r="L18" s="1185" t="s">
        <v>92</v>
      </c>
      <c r="M18" s="1185"/>
      <c r="N18" s="115" t="s">
        <v>230</v>
      </c>
      <c r="O18" s="115" t="s">
        <v>300</v>
      </c>
      <c r="P18" s="1185" t="s">
        <v>92</v>
      </c>
      <c r="Q18" s="1185"/>
      <c r="R18" s="115" t="s">
        <v>230</v>
      </c>
      <c r="S18" s="542" t="s">
        <v>300</v>
      </c>
      <c r="T18" s="1185" t="s">
        <v>92</v>
      </c>
      <c r="U18" s="1185"/>
      <c r="V18" s="542" t="s">
        <v>400</v>
      </c>
      <c r="W18" s="1185"/>
    </row>
    <row r="19" spans="1:24" s="406" customFormat="1" ht="12" customHeight="1">
      <c r="A19" s="405"/>
      <c r="B19" s="405"/>
      <c r="D19" s="42" t="s">
        <v>93</v>
      </c>
      <c r="E19" s="42" t="s">
        <v>49</v>
      </c>
      <c r="F19" s="42" t="s">
        <v>50</v>
      </c>
      <c r="G19" s="42" t="s">
        <v>51</v>
      </c>
      <c r="H19" s="1186" t="s">
        <v>68</v>
      </c>
      <c r="I19" s="1186"/>
      <c r="J19" s="42" t="s">
        <v>69</v>
      </c>
      <c r="K19" s="42" t="s">
        <v>183</v>
      </c>
      <c r="L19" s="1186" t="s">
        <v>184</v>
      </c>
      <c r="M19" s="1186"/>
      <c r="N19" s="42" t="s">
        <v>208</v>
      </c>
      <c r="O19" s="42" t="s">
        <v>209</v>
      </c>
      <c r="P19" s="1186" t="s">
        <v>210</v>
      </c>
      <c r="Q19" s="1186"/>
      <c r="R19" s="42" t="s">
        <v>211</v>
      </c>
      <c r="S19" s="527" t="s">
        <v>210</v>
      </c>
      <c r="T19" s="1186" t="s">
        <v>211</v>
      </c>
      <c r="U19" s="1186"/>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3" customFormat="1" ht="17.100000000000001" customHeight="1">
      <c r="A21" s="750">
        <v>13</v>
      </c>
      <c r="C21" s="310"/>
      <c r="D21" s="1174">
        <v>1</v>
      </c>
      <c r="E21" s="1175" t="s">
        <v>772</v>
      </c>
      <c r="F21" s="1177" t="s">
        <v>1331</v>
      </c>
      <c r="G21" s="1180" t="s">
        <v>85</v>
      </c>
      <c r="H21" s="1174"/>
      <c r="I21" s="1174">
        <v>1</v>
      </c>
      <c r="J21" s="1188" t="s">
        <v>2885</v>
      </c>
      <c r="K21" s="1170" t="s">
        <v>85</v>
      </c>
      <c r="L21" s="1168"/>
      <c r="M21" s="1168" t="s">
        <v>93</v>
      </c>
      <c r="N21" s="1173"/>
      <c r="O21" s="1170" t="s">
        <v>85</v>
      </c>
      <c r="P21" s="1168"/>
      <c r="Q21" s="1168" t="s">
        <v>93</v>
      </c>
      <c r="R21" s="1169"/>
      <c r="S21" s="1170" t="s">
        <v>85</v>
      </c>
      <c r="T21" s="1089"/>
      <c r="U21" s="1089" t="s">
        <v>93</v>
      </c>
      <c r="V21" s="1126"/>
      <c r="W21" s="308"/>
    </row>
    <row r="22" spans="1:24" s="1103" customFormat="1" ht="17.100000000000001" customHeight="1">
      <c r="A22" s="750"/>
      <c r="C22" s="749"/>
      <c r="D22" s="1174"/>
      <c r="E22" s="1175"/>
      <c r="F22" s="1178"/>
      <c r="G22" s="1180"/>
      <c r="H22" s="1174"/>
      <c r="I22" s="1174"/>
      <c r="J22" s="1189"/>
      <c r="K22" s="1170"/>
      <c r="L22" s="1168"/>
      <c r="M22" s="1168"/>
      <c r="N22" s="1173"/>
      <c r="O22" s="1170"/>
      <c r="P22" s="1168"/>
      <c r="Q22" s="1168"/>
      <c r="R22" s="1169"/>
      <c r="S22" s="1170"/>
      <c r="T22" s="1091"/>
      <c r="U22" s="746"/>
      <c r="V22" s="747"/>
      <c r="W22" s="748"/>
    </row>
    <row r="23" spans="1:24" s="1103" customFormat="1" ht="17.100000000000001" customHeight="1">
      <c r="A23" s="750"/>
      <c r="C23" s="749"/>
      <c r="D23" s="1172"/>
      <c r="E23" s="1176"/>
      <c r="F23" s="1178"/>
      <c r="G23" s="1171"/>
      <c r="H23" s="1172"/>
      <c r="I23" s="1172"/>
      <c r="J23" s="1189"/>
      <c r="K23" s="1171"/>
      <c r="L23" s="1172"/>
      <c r="M23" s="1172"/>
      <c r="N23" s="1169"/>
      <c r="O23" s="1171"/>
      <c r="P23" s="1111"/>
      <c r="Q23" s="746"/>
      <c r="R23" s="747"/>
      <c r="S23" s="743"/>
      <c r="T23" s="743"/>
      <c r="U23" s="743"/>
      <c r="V23" s="743"/>
      <c r="W23" s="748"/>
    </row>
    <row r="24" spans="1:24" s="1103" customFormat="1" ht="17.100000000000001" customHeight="1">
      <c r="A24" s="750"/>
      <c r="C24" s="749"/>
      <c r="D24" s="1172"/>
      <c r="E24" s="1176"/>
      <c r="F24" s="1178"/>
      <c r="G24" s="1171"/>
      <c r="H24" s="1172"/>
      <c r="I24" s="1172"/>
      <c r="J24" s="1190"/>
      <c r="K24" s="1171"/>
      <c r="L24" s="746"/>
      <c r="M24" s="747"/>
      <c r="N24" s="747"/>
      <c r="O24" s="747"/>
      <c r="P24" s="747"/>
      <c r="Q24" s="747"/>
      <c r="R24" s="747"/>
      <c r="S24" s="743"/>
      <c r="T24" s="743"/>
      <c r="U24" s="743"/>
      <c r="V24" s="743"/>
      <c r="W24" s="748"/>
    </row>
    <row r="25" spans="1:24" s="1103" customFormat="1" ht="15" customHeight="1">
      <c r="A25" s="750"/>
      <c r="C25" s="749"/>
      <c r="D25" s="1172"/>
      <c r="E25" s="1176"/>
      <c r="F25" s="1179"/>
      <c r="G25" s="1171"/>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1" t="s">
        <v>737</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82" t="s">
        <v>739</v>
      </c>
      <c r="F33" s="1183"/>
      <c r="G33" s="1183"/>
      <c r="H33" s="1183"/>
      <c r="I33" s="1183"/>
      <c r="J33" s="1183"/>
      <c r="K33" s="1183"/>
      <c r="L33" s="1183"/>
      <c r="M33" s="1183"/>
      <c r="N33" s="1183"/>
      <c r="O33" s="1183"/>
      <c r="P33" s="1183"/>
      <c r="Q33" s="1183"/>
      <c r="R33" s="1183"/>
      <c r="S33" s="1183"/>
      <c r="T33" s="1183"/>
      <c r="U33" s="1183"/>
      <c r="V33" s="1183"/>
      <c r="W33" s="1183"/>
    </row>
    <row r="34" spans="5:23" ht="17.100000000000001" customHeight="1">
      <c r="E34" s="1182" t="s">
        <v>740</v>
      </c>
      <c r="F34" s="1183"/>
      <c r="G34" s="1183"/>
      <c r="H34" s="1183"/>
      <c r="I34" s="1183"/>
      <c r="J34" s="1183"/>
      <c r="K34" s="1183"/>
      <c r="L34" s="1183"/>
      <c r="M34" s="1183"/>
      <c r="N34" s="1183"/>
      <c r="O34" s="1183"/>
      <c r="P34" s="1183"/>
      <c r="Q34" s="1183"/>
      <c r="R34" s="1183"/>
      <c r="S34" s="1183"/>
      <c r="T34" s="1183"/>
      <c r="U34" s="1183"/>
      <c r="V34" s="1183"/>
      <c r="W34" s="1183"/>
    </row>
    <row r="35" spans="5:23" ht="27" customHeight="1">
      <c r="E35" s="1182" t="s">
        <v>741</v>
      </c>
      <c r="F35" s="1183"/>
      <c r="G35" s="1183"/>
      <c r="H35" s="1183"/>
      <c r="I35" s="1183"/>
      <c r="J35" s="1183"/>
      <c r="K35" s="1183"/>
      <c r="L35" s="1183"/>
      <c r="M35" s="1183"/>
      <c r="N35" s="1183"/>
      <c r="O35" s="1183"/>
      <c r="P35" s="1183"/>
      <c r="Q35" s="1183"/>
      <c r="R35" s="1183"/>
      <c r="S35" s="1183"/>
      <c r="T35" s="1183"/>
      <c r="U35" s="1183"/>
      <c r="V35" s="1183"/>
      <c r="W35" s="1183"/>
    </row>
    <row r="36" spans="5:23" ht="17.100000000000001" customHeight="1">
      <c r="E36" s="1182" t="s">
        <v>742</v>
      </c>
      <c r="F36" s="1183"/>
      <c r="G36" s="1183"/>
      <c r="H36" s="1183"/>
      <c r="I36" s="1183"/>
      <c r="J36" s="1183"/>
      <c r="K36" s="1183"/>
      <c r="L36" s="1183"/>
      <c r="M36" s="1183"/>
      <c r="N36" s="1183"/>
      <c r="O36" s="1183"/>
      <c r="P36" s="1183"/>
      <c r="Q36" s="1183"/>
      <c r="R36" s="1183"/>
      <c r="S36" s="1183"/>
      <c r="T36" s="1183"/>
      <c r="U36" s="1183"/>
      <c r="V36" s="1183"/>
      <c r="W36" s="1183"/>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1" t="s">
        <v>738</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82" t="s">
        <v>743</v>
      </c>
      <c r="F39" s="1183"/>
      <c r="G39" s="1183"/>
      <c r="H39" s="1183"/>
      <c r="I39" s="1183"/>
      <c r="J39" s="1183"/>
      <c r="K39" s="1183"/>
      <c r="L39" s="1183"/>
      <c r="M39" s="1183"/>
      <c r="N39" s="1183"/>
      <c r="O39" s="1183"/>
      <c r="P39" s="1183"/>
      <c r="Q39" s="1183"/>
      <c r="R39" s="1183"/>
      <c r="S39" s="1183"/>
      <c r="T39" s="1183"/>
      <c r="U39" s="1183"/>
      <c r="V39" s="1183"/>
      <c r="W39" s="1183"/>
    </row>
    <row r="40" spans="5:23" ht="17.100000000000001" customHeight="1">
      <c r="E40" s="1182" t="s">
        <v>744</v>
      </c>
      <c r="F40" s="1183"/>
      <c r="G40" s="1183"/>
      <c r="H40" s="1183"/>
      <c r="I40" s="1183"/>
      <c r="J40" s="1183"/>
      <c r="K40" s="1183"/>
      <c r="L40" s="1183"/>
      <c r="M40" s="1183"/>
      <c r="N40" s="1183"/>
      <c r="O40" s="1183"/>
      <c r="P40" s="1183"/>
      <c r="Q40" s="1183"/>
      <c r="R40" s="1183"/>
      <c r="S40" s="1183"/>
      <c r="T40" s="1183"/>
      <c r="U40" s="1183"/>
      <c r="V40" s="1183"/>
      <c r="W40" s="1183"/>
    </row>
  </sheetData>
  <sheetProtection algorithmName="SHA-512" hashValue="arSR9u7fdNmggnTwMzA1bqFZszg1lHQ2XZXeUoTQDeasAxsnsFBEx7slfDk5/FzpYj/FecZKhScFpo8qL/pyeQ==" saltValue="OQ0ggxBPAJr+nqhCmLLEFA=="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6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2276965D-1F96-424C-8A86-43AB8C57DD04}">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5ECEE666-9ECB-4449-A4EF-554703782D8B}"/>
    <dataValidation type="textLength" operator="lessThanOrEqual" allowBlank="1" showInputMessage="1" showErrorMessage="1" errorTitle="Ошибка" error="Допускается ввод не более 900 символов!" sqref="V21:W21 R21:R22 J21:J24" xr:uid="{9C1CA456-3104-4768-9351-AA42493DE18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9" t="s">
        <v>491</v>
      </c>
      <c r="G2" s="1200"/>
      <c r="H2" s="1201"/>
      <c r="I2" s="642"/>
    </row>
    <row r="3" spans="1:14" ht="3" customHeight="1"/>
    <row r="4" spans="1:14" s="572" customFormat="1" ht="11.25">
      <c r="A4" s="592"/>
      <c r="B4" s="592"/>
      <c r="C4" s="592"/>
      <c r="D4" s="592"/>
      <c r="F4" s="1153" t="s">
        <v>454</v>
      </c>
      <c r="G4" s="1153"/>
      <c r="H4" s="1153"/>
      <c r="I4" s="1202" t="s">
        <v>455</v>
      </c>
      <c r="J4" s="592"/>
      <c r="K4" s="592"/>
      <c r="L4" s="592"/>
      <c r="M4" s="592"/>
      <c r="N4" s="592"/>
    </row>
    <row r="5" spans="1:14" s="572" customFormat="1" ht="11.25" customHeight="1">
      <c r="A5" s="592"/>
      <c r="B5" s="592"/>
      <c r="C5" s="592"/>
      <c r="D5" s="592"/>
      <c r="F5" s="608" t="s">
        <v>92</v>
      </c>
      <c r="G5" s="620" t="s">
        <v>457</v>
      </c>
      <c r="H5" s="607" t="s">
        <v>442</v>
      </c>
      <c r="I5" s="120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20.12.2021</v>
      </c>
      <c r="I7" s="583" t="s">
        <v>493</v>
      </c>
      <c r="J7" s="617"/>
      <c r="K7" s="592"/>
      <c r="L7" s="592"/>
      <c r="M7" s="592"/>
      <c r="N7" s="592"/>
    </row>
    <row r="8" spans="1:14" s="572" customFormat="1" ht="45">
      <c r="A8" s="1203">
        <v>1</v>
      </c>
      <c r="B8" s="592"/>
      <c r="C8" s="592"/>
      <c r="D8" s="592"/>
      <c r="F8" s="618" t="str">
        <f>"2." &amp;mergeValue(A8)</f>
        <v>2.1</v>
      </c>
      <c r="G8" s="634" t="s">
        <v>494</v>
      </c>
      <c r="H8" s="606"/>
      <c r="I8" s="583" t="s">
        <v>591</v>
      </c>
      <c r="J8" s="617"/>
      <c r="K8" s="592"/>
      <c r="L8" s="592"/>
      <c r="M8" s="592"/>
      <c r="N8" s="592"/>
    </row>
    <row r="9" spans="1:14" s="572" customFormat="1" ht="22.5">
      <c r="A9" s="1203"/>
      <c r="B9" s="592"/>
      <c r="C9" s="592"/>
      <c r="D9" s="592"/>
      <c r="F9" s="618" t="str">
        <f>"3." &amp;mergeValue(A9)</f>
        <v>3.1</v>
      </c>
      <c r="G9" s="634" t="s">
        <v>495</v>
      </c>
      <c r="H9" s="606"/>
      <c r="I9" s="583" t="s">
        <v>589</v>
      </c>
      <c r="J9" s="617"/>
      <c r="K9" s="592"/>
      <c r="L9" s="592"/>
      <c r="M9" s="592"/>
      <c r="N9" s="592"/>
    </row>
    <row r="10" spans="1:14" s="572" customFormat="1" ht="22.5">
      <c r="A10" s="1203"/>
      <c r="B10" s="592"/>
      <c r="C10" s="592"/>
      <c r="D10" s="592"/>
      <c r="F10" s="618" t="str">
        <f>"4."&amp;mergeValue(A10)</f>
        <v>4.1</v>
      </c>
      <c r="G10" s="634" t="s">
        <v>496</v>
      </c>
      <c r="H10" s="607" t="s">
        <v>458</v>
      </c>
      <c r="I10" s="583"/>
      <c r="J10" s="617"/>
      <c r="K10" s="592"/>
      <c r="L10" s="592"/>
      <c r="M10" s="592"/>
      <c r="N10" s="592"/>
    </row>
    <row r="11" spans="1:14" s="572" customFormat="1" ht="18.75">
      <c r="A11" s="1203"/>
      <c r="B11" s="1203">
        <v>1</v>
      </c>
      <c r="C11" s="625"/>
      <c r="D11" s="625"/>
      <c r="F11" s="618" t="str">
        <f>"4."&amp;mergeValue(A11) &amp;"."&amp;mergeValue(B11)</f>
        <v>4.1.1</v>
      </c>
      <c r="G11" s="613" t="s">
        <v>593</v>
      </c>
      <c r="H11" s="606" t="str">
        <f>IF(region_name="","",region_name)</f>
        <v>Нижегородская область</v>
      </c>
      <c r="I11" s="583" t="s">
        <v>499</v>
      </c>
      <c r="J11" s="617"/>
      <c r="K11" s="592"/>
      <c r="L11" s="592"/>
      <c r="M11" s="592"/>
      <c r="N11" s="592"/>
    </row>
    <row r="12" spans="1:14" s="572" customFormat="1" ht="22.5">
      <c r="A12" s="1203"/>
      <c r="B12" s="1203"/>
      <c r="C12" s="1203">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3"/>
      <c r="B13" s="1203"/>
      <c r="C13" s="1203"/>
      <c r="D13" s="625">
        <v>1</v>
      </c>
      <c r="F13" s="618" t="str">
        <f>"4."&amp;mergeValue(A13) &amp;"."&amp;mergeValue(B13)&amp;"."&amp;mergeValue(C13)&amp;"."&amp;mergeValue(D13)</f>
        <v>4.1.1.1.1</v>
      </c>
      <c r="G13" s="635" t="s">
        <v>498</v>
      </c>
      <c r="H13" s="606"/>
      <c r="I13" s="1204" t="s">
        <v>592</v>
      </c>
      <c r="J13" s="617"/>
      <c r="K13" s="592"/>
      <c r="L13" s="592"/>
      <c r="M13" s="592"/>
      <c r="N13" s="592"/>
    </row>
    <row r="14" spans="1:14" s="572" customFormat="1" ht="18.75">
      <c r="A14" s="1203"/>
      <c r="B14" s="1203"/>
      <c r="C14" s="1203"/>
      <c r="D14" s="625"/>
      <c r="F14" s="621"/>
      <c r="G14" s="552" t="s">
        <v>4</v>
      </c>
      <c r="H14" s="626"/>
      <c r="I14" s="1204"/>
      <c r="J14" s="617"/>
      <c r="K14" s="592"/>
      <c r="L14" s="592"/>
      <c r="M14" s="592"/>
      <c r="N14" s="592"/>
    </row>
    <row r="15" spans="1:14" s="572" customFormat="1" ht="18.75">
      <c r="A15" s="1203"/>
      <c r="B15" s="1203"/>
      <c r="C15" s="625"/>
      <c r="D15" s="625"/>
      <c r="F15" s="636"/>
      <c r="G15" s="579" t="s">
        <v>403</v>
      </c>
      <c r="H15" s="637"/>
      <c r="I15" s="638"/>
      <c r="J15" s="617"/>
      <c r="K15" s="592"/>
      <c r="L15" s="592"/>
      <c r="M15" s="592"/>
      <c r="N15" s="592"/>
    </row>
    <row r="16" spans="1:14" s="572" customFormat="1" ht="18.75">
      <c r="A16" s="1203"/>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8" t="s">
        <v>594</v>
      </c>
      <c r="H19" s="1198"/>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700-000000000000}">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1" t="s">
        <v>632</v>
      </c>
      <c r="M5" s="1231"/>
      <c r="N5" s="1231"/>
      <c r="O5" s="1231"/>
      <c r="P5" s="1231"/>
      <c r="Q5" s="1231"/>
      <c r="R5" s="1231"/>
      <c r="S5" s="1231"/>
      <c r="T5" s="1231"/>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8" t="str">
        <f>IF(NameOrPr_ch="",IF(NameOrPr="","",NameOrPr),NameOrPr_ch)</f>
        <v>РСТ Нижегородской области</v>
      </c>
      <c r="P7" s="1208"/>
      <c r="Q7" s="1208"/>
      <c r="R7" s="1208"/>
      <c r="S7" s="1208"/>
      <c r="T7" s="1208"/>
      <c r="U7" s="584"/>
      <c r="V7" s="584"/>
      <c r="W7" s="521"/>
      <c r="X7" s="592"/>
      <c r="Y7" s="592"/>
      <c r="Z7" s="592"/>
      <c r="AA7" s="592"/>
      <c r="AB7" s="592"/>
    </row>
    <row r="8" spans="1:28" s="572" customFormat="1" ht="18.75">
      <c r="A8" s="592"/>
      <c r="B8" s="592"/>
      <c r="C8" s="592"/>
      <c r="D8" s="592"/>
      <c r="E8" s="592"/>
      <c r="F8" s="592"/>
      <c r="G8" s="592"/>
      <c r="H8" s="592"/>
      <c r="L8" s="501"/>
      <c r="M8" s="619" t="s">
        <v>597</v>
      </c>
      <c r="N8" s="668"/>
      <c r="O8" s="1208" t="str">
        <f>IF(datePr_ch="",IF(datePr="","",datePr),datePr_ch)</f>
        <v>25.11.2021</v>
      </c>
      <c r="P8" s="1208"/>
      <c r="Q8" s="1208"/>
      <c r="R8" s="1208"/>
      <c r="S8" s="1208"/>
      <c r="T8" s="1208"/>
      <c r="U8" s="584"/>
      <c r="V8" s="584"/>
      <c r="W8" s="521"/>
      <c r="X8" s="592"/>
      <c r="Y8" s="592"/>
      <c r="Z8" s="592"/>
      <c r="AA8" s="592"/>
      <c r="AB8" s="592"/>
    </row>
    <row r="9" spans="1:28" s="572" customFormat="1" ht="18.75">
      <c r="A9" s="592"/>
      <c r="B9" s="592"/>
      <c r="C9" s="592"/>
      <c r="D9" s="592"/>
      <c r="E9" s="592"/>
      <c r="F9" s="592"/>
      <c r="G9" s="592"/>
      <c r="H9" s="592"/>
      <c r="L9" s="554"/>
      <c r="M9" s="619" t="s">
        <v>596</v>
      </c>
      <c r="N9" s="668"/>
      <c r="O9" s="1208" t="str">
        <f>IF(numberPr_ch="",IF(numberPr="","",numberPr),numberPr_ch)</f>
        <v>48/26</v>
      </c>
      <c r="P9" s="1208"/>
      <c r="Q9" s="1208"/>
      <c r="R9" s="1208"/>
      <c r="S9" s="1208"/>
      <c r="T9" s="1208"/>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8" t="str">
        <f>IF(IstPub_ch="",IF(IstPub="","",IstPub),IstPub_ch)</f>
        <v>https://rstno.government-nnov.ru/documents/other/14912/</v>
      </c>
      <c r="P10" s="1208"/>
      <c r="Q10" s="1208"/>
      <c r="R10" s="1208"/>
      <c r="S10" s="1208"/>
      <c r="T10" s="1208"/>
      <c r="U10" s="584"/>
      <c r="V10" s="584"/>
      <c r="W10" s="521"/>
      <c r="X10" s="592"/>
      <c r="Y10" s="592"/>
      <c r="Z10" s="592"/>
      <c r="AA10" s="592"/>
      <c r="AB10" s="592"/>
    </row>
    <row r="11" spans="1:28"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row>
    <row r="12" spans="1:28">
      <c r="J12" s="531"/>
      <c r="K12" s="531"/>
      <c r="L12" s="526"/>
      <c r="M12" s="526"/>
      <c r="N12" s="504"/>
      <c r="O12" s="1209"/>
      <c r="P12" s="1209"/>
      <c r="Q12" s="1209"/>
      <c r="R12" s="1209"/>
      <c r="S12" s="1209"/>
      <c r="T12" s="1209"/>
      <c r="U12" s="1209"/>
    </row>
    <row r="13" spans="1:28">
      <c r="J13" s="531"/>
      <c r="K13" s="531"/>
      <c r="L13" s="1153" t="s">
        <v>454</v>
      </c>
      <c r="M13" s="1153"/>
      <c r="N13" s="1153"/>
      <c r="O13" s="1153"/>
      <c r="P13" s="1153"/>
      <c r="Q13" s="1153"/>
      <c r="R13" s="1153"/>
      <c r="S13" s="1153"/>
      <c r="T13" s="1153"/>
      <c r="U13" s="1153"/>
      <c r="V13" s="1153"/>
      <c r="W13" s="1153" t="s">
        <v>455</v>
      </c>
    </row>
    <row r="14" spans="1:28" ht="14.25" customHeight="1">
      <c r="J14" s="531"/>
      <c r="K14" s="531"/>
      <c r="L14" s="1215" t="s">
        <v>92</v>
      </c>
      <c r="M14" s="1215" t="s">
        <v>640</v>
      </c>
      <c r="N14" s="663"/>
      <c r="O14" s="1216" t="s">
        <v>642</v>
      </c>
      <c r="P14" s="1217"/>
      <c r="Q14" s="1217"/>
      <c r="R14" s="1217"/>
      <c r="S14" s="1217"/>
      <c r="T14" s="1218"/>
      <c r="U14" s="1226" t="s">
        <v>341</v>
      </c>
      <c r="V14" s="1212" t="s">
        <v>275</v>
      </c>
      <c r="W14" s="1153"/>
    </row>
    <row r="15" spans="1:28" ht="14.25" customHeight="1">
      <c r="J15" s="531"/>
      <c r="K15" s="531"/>
      <c r="L15" s="1215"/>
      <c r="M15" s="1215"/>
      <c r="N15" s="664"/>
      <c r="O15" s="1221" t="s">
        <v>606</v>
      </c>
      <c r="P15" s="1219" t="s">
        <v>271</v>
      </c>
      <c r="Q15" s="1220"/>
      <c r="R15" s="1223" t="s">
        <v>655</v>
      </c>
      <c r="S15" s="1224"/>
      <c r="T15" s="1225"/>
      <c r="U15" s="1227"/>
      <c r="V15" s="1213"/>
      <c r="W15" s="1153"/>
    </row>
    <row r="16" spans="1:28" ht="33.75" customHeight="1">
      <c r="J16" s="531"/>
      <c r="K16" s="531"/>
      <c r="L16" s="1215"/>
      <c r="M16" s="1215"/>
      <c r="N16" s="665"/>
      <c r="O16" s="1222"/>
      <c r="P16" s="537" t="s">
        <v>607</v>
      </c>
      <c r="Q16" s="537" t="s">
        <v>6</v>
      </c>
      <c r="R16" s="538" t="s">
        <v>274</v>
      </c>
      <c r="S16" s="1210" t="s">
        <v>273</v>
      </c>
      <c r="T16" s="1211"/>
      <c r="U16" s="1228"/>
      <c r="V16" s="1214"/>
      <c r="W16" s="1153"/>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8" ht="22.5">
      <c r="A18" s="1234">
        <v>1</v>
      </c>
      <c r="B18" s="849"/>
      <c r="C18" s="849"/>
      <c r="D18" s="849"/>
      <c r="E18" s="850"/>
      <c r="F18" s="851"/>
      <c r="G18" s="851"/>
      <c r="H18" s="851"/>
      <c r="I18" s="852"/>
      <c r="J18" s="847"/>
      <c r="K18" s="854"/>
      <c r="L18" s="595">
        <f>mergeValue(A18)</f>
        <v>1</v>
      </c>
      <c r="M18" s="643" t="s">
        <v>20</v>
      </c>
      <c r="N18" s="648"/>
      <c r="O18" s="1235"/>
      <c r="P18" s="1235"/>
      <c r="Q18" s="1235"/>
      <c r="R18" s="1235"/>
      <c r="S18" s="1235"/>
      <c r="T18" s="1235"/>
      <c r="U18" s="1235"/>
      <c r="V18" s="1235"/>
      <c r="W18" s="632" t="s">
        <v>476</v>
      </c>
      <c r="Y18" s="591"/>
      <c r="Z18" s="591" t="str">
        <f t="shared" ref="Z18:Z31" si="0">IF(M18="","",M18 )</f>
        <v>Наименование тарифа</v>
      </c>
      <c r="AA18" s="591"/>
      <c r="AB18" s="591"/>
    </row>
    <row r="19" spans="1:28" ht="22.5">
      <c r="A19" s="1234"/>
      <c r="B19" s="1234">
        <v>1</v>
      </c>
      <c r="C19" s="849"/>
      <c r="D19" s="849"/>
      <c r="E19" s="851"/>
      <c r="F19" s="851"/>
      <c r="G19" s="851"/>
      <c r="H19" s="851"/>
      <c r="I19" s="846"/>
      <c r="J19" s="845"/>
      <c r="K19" s="848"/>
      <c r="L19" s="595" t="str">
        <f>mergeValue(A19) &amp;"."&amp; mergeValue(B19)</f>
        <v>1.1</v>
      </c>
      <c r="M19" s="548" t="s">
        <v>16</v>
      </c>
      <c r="N19" s="648"/>
      <c r="O19" s="1235"/>
      <c r="P19" s="1235"/>
      <c r="Q19" s="1235"/>
      <c r="R19" s="1235"/>
      <c r="S19" s="1235"/>
      <c r="T19" s="1235"/>
      <c r="U19" s="1235"/>
      <c r="V19" s="1235"/>
      <c r="W19" s="632" t="s">
        <v>477</v>
      </c>
      <c r="Y19" s="591"/>
      <c r="Z19" s="591" t="str">
        <f t="shared" si="0"/>
        <v>Территория действия тарифа</v>
      </c>
      <c r="AA19" s="591"/>
      <c r="AB19" s="591"/>
    </row>
    <row r="20" spans="1:28" ht="22.5">
      <c r="A20" s="1234"/>
      <c r="B20" s="1234"/>
      <c r="C20" s="1234">
        <v>1</v>
      </c>
      <c r="D20" s="849"/>
      <c r="E20" s="851"/>
      <c r="F20" s="851"/>
      <c r="G20" s="851"/>
      <c r="H20" s="851"/>
      <c r="I20" s="853"/>
      <c r="J20" s="845"/>
      <c r="K20" s="848"/>
      <c r="L20" s="595" t="str">
        <f>mergeValue(A20) &amp;"."&amp; mergeValue(B20)&amp;"."&amp; mergeValue(C20)</f>
        <v>1.1.1</v>
      </c>
      <c r="M20" s="549" t="s">
        <v>7</v>
      </c>
      <c r="N20" s="648"/>
      <c r="O20" s="1235"/>
      <c r="P20" s="1235"/>
      <c r="Q20" s="1235"/>
      <c r="R20" s="1235"/>
      <c r="S20" s="1235"/>
      <c r="T20" s="1235"/>
      <c r="U20" s="1235"/>
      <c r="V20" s="1235"/>
      <c r="W20" s="632" t="s">
        <v>634</v>
      </c>
      <c r="Y20" s="591"/>
      <c r="Z20" s="591" t="str">
        <f t="shared" si="0"/>
        <v xml:space="preserve">Наименование системы теплоснабжения </v>
      </c>
      <c r="AA20" s="591"/>
      <c r="AB20" s="591"/>
    </row>
    <row r="21" spans="1:28" ht="22.5">
      <c r="A21" s="1234"/>
      <c r="B21" s="1234"/>
      <c r="C21" s="1234"/>
      <c r="D21" s="1234">
        <v>1</v>
      </c>
      <c r="E21" s="851"/>
      <c r="F21" s="851"/>
      <c r="G21" s="851"/>
      <c r="H21" s="851"/>
      <c r="I21" s="853"/>
      <c r="J21" s="845"/>
      <c r="K21" s="848"/>
      <c r="L21" s="595" t="str">
        <f>mergeValue(A21) &amp;"."&amp; mergeValue(B21)&amp;"."&amp; mergeValue(C21)&amp;"."&amp; mergeValue(D21)</f>
        <v>1.1.1.1</v>
      </c>
      <c r="M21" s="550" t="s">
        <v>22</v>
      </c>
      <c r="N21" s="648"/>
      <c r="O21" s="1235"/>
      <c r="P21" s="1235"/>
      <c r="Q21" s="1235"/>
      <c r="R21" s="1235"/>
      <c r="S21" s="1235"/>
      <c r="T21" s="1235"/>
      <c r="U21" s="1235"/>
      <c r="V21" s="1235"/>
      <c r="W21" s="632" t="s">
        <v>635</v>
      </c>
      <c r="Y21" s="591"/>
      <c r="Z21" s="591" t="str">
        <f t="shared" si="0"/>
        <v xml:space="preserve">Источник тепловой энергии  </v>
      </c>
      <c r="AA21" s="591"/>
      <c r="AB21" s="591"/>
    </row>
    <row r="22" spans="1:28" ht="101.25">
      <c r="A22" s="1234"/>
      <c r="B22" s="1234"/>
      <c r="C22" s="1234"/>
      <c r="D22" s="1234"/>
      <c r="E22" s="1234">
        <v>1</v>
      </c>
      <c r="F22" s="851"/>
      <c r="G22" s="851"/>
      <c r="H22" s="849">
        <v>1</v>
      </c>
      <c r="I22" s="1234">
        <v>1</v>
      </c>
      <c r="J22" s="851"/>
      <c r="K22" s="856"/>
      <c r="L22" s="595" t="str">
        <f>mergeValue(A22) &amp;"."&amp; mergeValue(B22)&amp;"."&amp; mergeValue(C22)&amp;"."&amp; mergeValue(D22)&amp;"."&amp; mergeValue(E22)</f>
        <v>1.1.1.1.1</v>
      </c>
      <c r="M22" s="556" t="s">
        <v>9</v>
      </c>
      <c r="N22" s="648"/>
      <c r="O22" s="1236"/>
      <c r="P22" s="1236"/>
      <c r="Q22" s="1236"/>
      <c r="R22" s="1236"/>
      <c r="S22" s="1236"/>
      <c r="T22" s="1236"/>
      <c r="U22" s="1236"/>
      <c r="V22" s="1236"/>
      <c r="W22" s="632" t="s">
        <v>639</v>
      </c>
      <c r="Y22" s="591"/>
      <c r="Z22" s="591" t="str">
        <f t="shared" si="0"/>
        <v>Схема подключения теплопотребляющей установки к коллектору источника тепловой энергии</v>
      </c>
      <c r="AA22" s="591"/>
      <c r="AB22" s="591"/>
    </row>
    <row r="23" spans="1:28" ht="90">
      <c r="A23" s="1234"/>
      <c r="B23" s="1234"/>
      <c r="C23" s="1234"/>
      <c r="D23" s="1234"/>
      <c r="E23" s="1234"/>
      <c r="F23" s="1234">
        <v>1</v>
      </c>
      <c r="G23" s="849"/>
      <c r="H23" s="849"/>
      <c r="I23" s="1234"/>
      <c r="J23" s="1234">
        <v>1</v>
      </c>
      <c r="K23" s="857"/>
      <c r="L23" s="595" t="str">
        <f>mergeValue(A23) &amp;"."&amp; mergeValue(B23)&amp;"."&amp; mergeValue(C23)&amp;"."&amp; mergeValue(D23)&amp;"."&amp; mergeValue(E23)&amp;"."&amp; mergeValue(F23)</f>
        <v>1.1.1.1.1.1</v>
      </c>
      <c r="M23" s="557" t="s">
        <v>10</v>
      </c>
      <c r="N23" s="648"/>
      <c r="O23" s="1237"/>
      <c r="P23" s="1238"/>
      <c r="Q23" s="1238"/>
      <c r="R23" s="1238"/>
      <c r="S23" s="1238"/>
      <c r="T23" s="1238"/>
      <c r="U23" s="1238"/>
      <c r="V23" s="1239"/>
      <c r="W23" s="632" t="s">
        <v>637</v>
      </c>
      <c r="Y23" s="591"/>
      <c r="Z23" s="591" t="str">
        <f t="shared" si="0"/>
        <v>Группа потребителей</v>
      </c>
      <c r="AA23" s="591"/>
      <c r="AB23" s="591"/>
    </row>
    <row r="24" spans="1:28" ht="189" customHeight="1">
      <c r="A24" s="1234"/>
      <c r="B24" s="1234"/>
      <c r="C24" s="1234"/>
      <c r="D24" s="1234"/>
      <c r="E24" s="1234"/>
      <c r="F24" s="1234"/>
      <c r="G24" s="849">
        <v>1</v>
      </c>
      <c r="H24" s="849"/>
      <c r="I24" s="1234"/>
      <c r="J24" s="1234"/>
      <c r="K24" s="857">
        <v>1</v>
      </c>
      <c r="L24" s="595" t="str">
        <f>mergeValue(A24) &amp;"."&amp; mergeValue(B24)&amp;"."&amp; mergeValue(C24)&amp;"."&amp; mergeValue(D24)&amp;"."&amp; mergeValue(E24)&amp;"."&amp; mergeValue(F24)&amp;"."&amp; mergeValue(G24)</f>
        <v>1.1.1.1.1.1.1</v>
      </c>
      <c r="M24" s="1071"/>
      <c r="N24" s="648"/>
      <c r="O24" s="564"/>
      <c r="P24" s="564"/>
      <c r="Q24" s="1096"/>
      <c r="R24" s="1229"/>
      <c r="S24" s="1230" t="s">
        <v>84</v>
      </c>
      <c r="T24" s="1229"/>
      <c r="U24" s="1230" t="s">
        <v>85</v>
      </c>
      <c r="V24" s="564"/>
      <c r="W24" s="1205" t="s">
        <v>656</v>
      </c>
      <c r="X24" s="587" t="str">
        <f>strCheckDate(O25:V25)</f>
        <v/>
      </c>
      <c r="Y24" s="591"/>
      <c r="Z24" s="591" t="str">
        <f t="shared" si="0"/>
        <v/>
      </c>
      <c r="AA24" s="591"/>
      <c r="AB24" s="591"/>
    </row>
    <row r="25" spans="1:28" ht="11.25" hidden="1" customHeight="1">
      <c r="A25" s="1234"/>
      <c r="B25" s="1234"/>
      <c r="C25" s="1234"/>
      <c r="D25" s="1234"/>
      <c r="E25" s="1234"/>
      <c r="F25" s="1234"/>
      <c r="G25" s="849"/>
      <c r="H25" s="849"/>
      <c r="I25" s="1234"/>
      <c r="J25" s="1234"/>
      <c r="K25" s="857"/>
      <c r="L25" s="602"/>
      <c r="M25" s="648"/>
      <c r="N25" s="648"/>
      <c r="O25" s="564"/>
      <c r="P25" s="564"/>
      <c r="Q25" s="586" t="str">
        <f>R24 &amp; "-" &amp; T24</f>
        <v>-</v>
      </c>
      <c r="R25" s="1229"/>
      <c r="S25" s="1230"/>
      <c r="T25" s="1229"/>
      <c r="U25" s="1230"/>
      <c r="V25" s="564"/>
      <c r="W25" s="1206"/>
      <c r="Y25" s="591"/>
      <c r="Z25" s="591" t="str">
        <f t="shared" si="0"/>
        <v/>
      </c>
      <c r="AA25" s="591"/>
      <c r="AB25" s="591"/>
    </row>
    <row r="26" spans="1:28" ht="15" customHeight="1">
      <c r="A26" s="1234"/>
      <c r="B26" s="1234"/>
      <c r="C26" s="1234"/>
      <c r="D26" s="1234"/>
      <c r="E26" s="1234"/>
      <c r="F26" s="1234"/>
      <c r="G26" s="851"/>
      <c r="H26" s="849"/>
      <c r="I26" s="1234"/>
      <c r="J26" s="1234"/>
      <c r="K26" s="856"/>
      <c r="L26" s="540"/>
      <c r="M26" s="559" t="s">
        <v>25</v>
      </c>
      <c r="N26" s="566"/>
      <c r="O26" s="566"/>
      <c r="P26" s="566"/>
      <c r="Q26" s="566"/>
      <c r="R26" s="566"/>
      <c r="S26" s="566"/>
      <c r="T26" s="566"/>
      <c r="U26" s="566"/>
      <c r="V26" s="562"/>
      <c r="W26" s="1207"/>
      <c r="Y26" s="591"/>
      <c r="Z26" s="591" t="str">
        <f t="shared" si="0"/>
        <v>Добавить вид теплоносителя (параметры теплоносителя)</v>
      </c>
      <c r="AA26" s="591"/>
      <c r="AB26" s="591"/>
    </row>
    <row r="27" spans="1:28" ht="15" customHeight="1">
      <c r="A27" s="1234"/>
      <c r="B27" s="1234"/>
      <c r="C27" s="1234"/>
      <c r="D27" s="1234"/>
      <c r="E27" s="1234"/>
      <c r="F27" s="851"/>
      <c r="G27" s="851"/>
      <c r="H27" s="849"/>
      <c r="I27" s="1234"/>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4"/>
      <c r="B28" s="1234"/>
      <c r="C28" s="1234"/>
      <c r="D28" s="1234"/>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4"/>
      <c r="B29" s="1234"/>
      <c r="C29" s="1234"/>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4"/>
      <c r="B30" s="1234"/>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4"/>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8" t="s">
        <v>633</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8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800-000001000000}">
      <formula1>kind_of_cons</formula1>
    </dataValidation>
    <dataValidation allowBlank="1" promptTitle="checkPeriodRange" sqref="Q25 Q65561 Q131097 Q196633 Q262169 Q327705 Q393241 Q458777 Q524313 Q589849 Q655385 Q720921 Q786457 Q851993 Q917529 Q983065" xr:uid="{00000000-0002-0000-08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8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8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8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8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xr:uid="{00000000-0002-0000-0800-000007000000}"/>
    <dataValidation type="list" allowBlank="1" showInputMessage="1" showErrorMessage="1" errorTitle="Ошибка" error="Выберите значение из списка" prompt="Выберите значение из списка" sqref="O23:V23" xr:uid="{00000000-0002-0000-08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825</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4.2.1 | Т-ТЭ | потр</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Голубцов Александр</cp:lastModifiedBy>
  <cp:lastPrinted>2013-08-29T08:11:20Z</cp:lastPrinted>
  <dcterms:created xsi:type="dcterms:W3CDTF">2004-05-21T07:18:45Z</dcterms:created>
  <dcterms:modified xsi:type="dcterms:W3CDTF">2021-12-22T08:15:03Z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