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xlsBook"/>
  <mc:AlternateContent xmlns:mc="http://schemas.openxmlformats.org/markup-compatibility/2006">
    <mc:Choice Requires="x15">
      <x15ac:absPath xmlns:x15ac="http://schemas.microsoft.com/office/spreadsheetml/2010/11/ac" url="C:\Users\1\Desktop\Для сайта\Тепло Плюс\30.12\"/>
    </mc:Choice>
  </mc:AlternateContent>
  <bookViews>
    <workbookView xWindow="930" yWindow="300" windowWidth="13665" windowHeight="7950" tabRatio="887" firstSheet="2" activeTab="4"/>
  </bookViews>
  <sheets>
    <sheet name="modList00" sheetId="623" state="veryHidden" r:id="rId1"/>
    <sheet name="modList02" sheetId="645" state="veryHidden" r:id="rId2"/>
    <sheet name="Инструкция" sheetId="525" r:id="rId3"/>
    <sheet name="Лог обновления" sheetId="429" state="veryHidden" r:id="rId4"/>
    <sheet name="Титульный" sheetId="437" r:id="rId5"/>
    <sheet name="Территории" sheetId="601" r:id="rId6"/>
    <sheet name="Перечень тарифов" sheetId="540" r:id="rId7"/>
    <sheet name="Форма 1.0.1 | Т-ТЭ | &gt;=25МВт" sheetId="634" state="veryHidden" r:id="rId8"/>
    <sheet name="Форма 4.2.1 | Т-ТЭ | &gt;=25МВт" sheetId="624" state="veryHidden" r:id="rId9"/>
    <sheet name="Форма 1.0.1 | Т-ТЭ | ТСО" sheetId="614" state="veryHidden" r:id="rId10"/>
    <sheet name="Форма 4.2.1 | Т-ТЭ | ТСО" sheetId="625" state="veryHidden" r:id="rId11"/>
    <sheet name="Форма 1.0.1 | Т-ТЭ | потр" sheetId="643" r:id="rId12"/>
    <sheet name="Форма 4.2.1 | Т-ТЭ | потр" sheetId="642" r:id="rId13"/>
    <sheet name="Форма 1.0.1 | Т-ТЭ | предел" sheetId="635" state="veryHidden" r:id="rId14"/>
    <sheet name="Форма 4.2.1 | Т-ТЭ | предел" sheetId="626" state="veryHidden" r:id="rId15"/>
    <sheet name="Форма 1.0.1 | Т-ТЭ | индикат" sheetId="641" state="veryHidden" r:id="rId16"/>
    <sheet name="Форма 4.2.1 | Т-ТЭ | индикат" sheetId="640" state="veryHidden" r:id="rId17"/>
    <sheet name="Форма 1.0.1 | Резерв мощности" sheetId="636" state="veryHidden" r:id="rId18"/>
    <sheet name="Форма 4.2.1 | Резерв мощности" sheetId="631" state="veryHidden" r:id="rId19"/>
    <sheet name="Форма 1.0.1 | Т-ТН" sheetId="637" state="veryHidden" r:id="rId20"/>
    <sheet name="Форма 4.2.2 | Т-ТН" sheetId="627" state="veryHidden" r:id="rId21"/>
    <sheet name="Форма 1.0.1 | Т-передача ТЭ" sheetId="638" state="veryHidden" r:id="rId22"/>
    <sheet name="Форма 4.2.2 | Т-передача ТЭ" sheetId="629" state="veryHidden" r:id="rId23"/>
    <sheet name="Форма 1.0.1 | Т-передача ТН" sheetId="639" state="veryHidden" r:id="rId24"/>
    <sheet name="Форма 4.2.2 | Т-передача ТН" sheetId="630" state="veryHidden" r:id="rId25"/>
    <sheet name="Форма 1.0.1 | Т-гор.вода" sheetId="616" state="veryHidden" r:id="rId26"/>
    <sheet name="Форма 4.2.3 | Т-гор.вода" sheetId="628" state="veryHidden" r:id="rId27"/>
    <sheet name="Форма 1.0.1 | Т-подкл" sheetId="618" state="veryHidden" r:id="rId28"/>
    <sheet name="Форма 4.2.4 | Т-подкл" sheetId="633" state="veryHidden" r:id="rId29"/>
    <sheet name="Форма 1.0.1 | Т-подкл(инд)" sheetId="617" state="veryHidden" r:id="rId30"/>
    <sheet name="Форма 4.2.5 | Т-подкл(инд)" sheetId="632" state="veryHidden" r:id="rId31"/>
    <sheet name="Форма 1.0.1 | Форма 4.7" sheetId="622" state="veryHidden" r:id="rId32"/>
    <sheet name="Форма 4.7" sheetId="608" state="veryHidden" r:id="rId33"/>
    <sheet name="Форма 4.8" sheetId="610" state="veryHidden" r:id="rId34"/>
    <sheet name="Форма 1.0.2" sheetId="550" state="veryHidden" r:id="rId35"/>
    <sheet name="Сведения об изменении" sheetId="568" state="veryHidden" r:id="rId36"/>
    <sheet name="Форма 1.0.1 | Форма 4.8" sheetId="646" state="veryHidden" r:id="rId37"/>
    <sheet name="Комментарии" sheetId="431" r:id="rId38"/>
    <sheet name="Проверка" sheetId="546" r:id="rId39"/>
    <sheet name="et_union_hor" sheetId="471" state="veryHidden" r:id="rId40"/>
    <sheet name="TEHSHEET" sheetId="205" state="veryHidden" r:id="rId41"/>
    <sheet name="modListTempFilter" sheetId="620" state="veryHidden" r:id="rId42"/>
    <sheet name="modCheckCyan" sheetId="612" state="veryHidden" r:id="rId43"/>
    <sheet name="REESTR_LINK" sheetId="602" state="veryHidden" r:id="rId44"/>
    <sheet name="REESTR_DS" sheetId="603" state="veryHidden" r:id="rId45"/>
    <sheet name="modHTTP" sheetId="604" state="veryHidden" r:id="rId46"/>
    <sheet name="modfrmRezimChoose" sheetId="609" state="veryHidden" r:id="rId47"/>
    <sheet name="modSheetMain" sheetId="599" state="veryHidden" r:id="rId48"/>
    <sheet name="REESTR_VT" sheetId="577" state="veryHidden" r:id="rId49"/>
    <sheet name="REESTR_VED" sheetId="579" state="veryHidden" r:id="rId50"/>
    <sheet name="modfrmReestrObj" sheetId="570" state="veryHidden" r:id="rId51"/>
    <sheet name="AllSheetsInThisWorkbook" sheetId="389" state="veryHidden" r:id="rId52"/>
    <sheet name="et_union_vert" sheetId="521" state="veryHidden" r:id="rId53"/>
    <sheet name="modInstruction" sheetId="605" state="veryHidden" r:id="rId54"/>
    <sheet name="modRegion" sheetId="528" state="veryHidden" r:id="rId55"/>
    <sheet name="modReestr" sheetId="433" state="veryHidden" r:id="rId56"/>
    <sheet name="modfrmReestr" sheetId="434" state="veryHidden" r:id="rId57"/>
    <sheet name="modUpdTemplMain" sheetId="424" state="veryHidden" r:id="rId58"/>
    <sheet name="REESTR_ORG" sheetId="390" state="veryHidden" r:id="rId59"/>
    <sheet name="modClassifierValidate" sheetId="400" state="veryHidden" r:id="rId60"/>
    <sheet name="modProv" sheetId="520" state="veryHidden" r:id="rId61"/>
    <sheet name="modHyp" sheetId="398" state="veryHidden" r:id="rId62"/>
    <sheet name="modServiceModule" sheetId="594" state="veryHidden" r:id="rId63"/>
    <sheet name="modList01" sheetId="551" state="veryHidden" r:id="rId64"/>
    <sheet name="modList03" sheetId="549" state="veryHidden" r:id="rId65"/>
    <sheet name="REESTR_MO_FILTER" sheetId="621" state="veryHidden" r:id="rId66"/>
    <sheet name="REESTR_MO" sheetId="518" state="veryHidden" r:id="rId67"/>
    <sheet name="modInfo" sheetId="513" state="veryHidden" r:id="rId68"/>
    <sheet name="modList05" sheetId="619" state="veryHidden" r:id="rId69"/>
    <sheet name="modList06" sheetId="553" state="veryHidden" r:id="rId70"/>
    <sheet name="modList07" sheetId="569" state="veryHidden" r:id="rId71"/>
    <sheet name="modList11" sheetId="539" state="veryHidden" r:id="rId72"/>
    <sheet name="modList12" sheetId="611" state="veryHidden" r:id="rId73"/>
    <sheet name="modfrmDateChoose" sheetId="517" state="veryHidden" r:id="rId74"/>
    <sheet name="modComm" sheetId="514" state="veryHidden" r:id="rId75"/>
    <sheet name="modThisWorkbook" sheetId="511" state="veryHidden" r:id="rId76"/>
    <sheet name="modfrmReestrMR" sheetId="519" state="veryHidden" r:id="rId77"/>
    <sheet name="modfrmCheckUpdates" sheetId="512" state="veryHidden" r:id="rId78"/>
  </sheets>
  <definedNames>
    <definedName name="_xlnm._FilterDatabase" localSheetId="38" hidden="1">Проверка!$B$4:$D$4</definedName>
    <definedName name="activity">'Перечень тарифов'!$F$20:$F$26</definedName>
    <definedName name="add_CS_List05_1">'Форма 1.0.1 | Т-ТЭ | &gt;=25МВт'!$G$17</definedName>
    <definedName name="add_CS_List05_10">'Форма 1.0.1 | Т-подкл'!$G$17</definedName>
    <definedName name="add_CS_List05_2">'Форма 1.0.1 | Т-ТЭ | ТСО'!$G$17</definedName>
    <definedName name="add_CS_List05_3">'Форма 1.0.1 | Т-ТЭ | предел'!$G$17</definedName>
    <definedName name="add_CS_List05_3_i">'Форма 1.0.1 | Т-ТЭ | индикат'!$G$17</definedName>
    <definedName name="add_CS_List05_4">'Форма 1.0.1 | Т-ТН'!$G$17</definedName>
    <definedName name="add_CS_List05_5">'Форма 1.0.1 | Т-гор.вода'!$G$17</definedName>
    <definedName name="add_CS_List05_6">'Форма 1.0.1 | Т-передача ТЭ'!$G$17</definedName>
    <definedName name="add_CS_List05_7">'Форма 1.0.1 | Т-передача ТН'!$G$17</definedName>
    <definedName name="add_CS_List05_8">'Форма 1.0.1 | Резерв мощности'!$G$17</definedName>
    <definedName name="add_CS_List05_9">'Форма 1.0.1 | Т-подкл(инд)'!$G$17</definedName>
    <definedName name="add_CT_1">'Форма 4.2.1 | Т-ТЭ | &gt;=25МВт'!$M$30</definedName>
    <definedName name="add_CT_10">'Форма 4.2.4 | Т-подкл'!$M$29</definedName>
    <definedName name="add_CT_2">'Форма 4.2.1 | Т-ТЭ | ТСО'!$M$30</definedName>
    <definedName name="add_CT_3">'Форма 4.2.1 | Т-ТЭ | предел'!$M$32</definedName>
    <definedName name="add_CT_3_i">'Форма 4.2.1 | Т-ТЭ | индикат'!$M$32</definedName>
    <definedName name="add_CT_4">'Форма 4.2.2 | Т-ТН'!$M$30</definedName>
    <definedName name="add_CT_5">'Форма 4.2.3 | Т-гор.вода'!$M$32</definedName>
    <definedName name="add_CT_6">'Форма 4.2.2 | Т-передача ТЭ'!$M$30</definedName>
    <definedName name="add_CT_7">'Форма 4.2.2 | Т-передача ТН'!$M$30</definedName>
    <definedName name="add_CT_8">'Форма 4.2.1 | Резерв мощности'!$M$30</definedName>
    <definedName name="add_CT_9">'Форма 4.2.5 | Т-подкл(инд)'!$M$27</definedName>
    <definedName name="add_MO_1">'Форма 4.2.1 | Т-ТЭ | &gt;=25МВт'!$M$31</definedName>
    <definedName name="add_MO_10">'Форма 4.2.4 | Т-подкл'!$M$30</definedName>
    <definedName name="add_MO_2">'Форма 4.2.1 | Т-ТЭ | ТСО'!$M$31</definedName>
    <definedName name="add_MO_3">'Форма 4.2.1 | Т-ТЭ | предел'!$M$33</definedName>
    <definedName name="add_MO_3_i">'Форма 4.2.1 | Т-ТЭ | индикат'!$M$33</definedName>
    <definedName name="add_MO_4">'Форма 4.2.2 | Т-ТН'!$M$31</definedName>
    <definedName name="add_MO_5">'Форма 4.2.3 | Т-гор.вода'!$M$33</definedName>
    <definedName name="add_MO_6">'Форма 4.2.2 | Т-передача ТЭ'!$M$31</definedName>
    <definedName name="add_MO_7">'Форма 4.2.2 | Т-передача ТН'!$M$31</definedName>
    <definedName name="add_MO_8">'Форма 4.2.1 | Резерв мощности'!$M$31</definedName>
    <definedName name="add_MO_9">'Форма 4.2.5 | Т-подкл(инд)'!$M$28</definedName>
    <definedName name="add_MO_List05_1">'Форма 1.0.1 | Т-ТЭ | &gt;=25МВт'!$G$14</definedName>
    <definedName name="add_MO_List05_10">'Форма 1.0.1 | Т-подкл'!$G$14</definedName>
    <definedName name="add_MO_List05_2">'Форма 1.0.1 | Т-ТЭ | ТСО'!$G$14</definedName>
    <definedName name="add_MO_List05_3">'Форма 1.0.1 | Т-ТЭ | предел'!$G$14</definedName>
    <definedName name="add_MO_List05_3_i">'Форма 1.0.1 | Т-ТЭ | индикат'!$G$14</definedName>
    <definedName name="add_MO_List05_4">'Форма 1.0.1 | Т-ТН'!$G$14</definedName>
    <definedName name="add_MO_List05_5">'Форма 1.0.1 | Т-гор.вода'!$G$14</definedName>
    <definedName name="add_MO_List05_6">'Форма 1.0.1 | Т-передача ТЭ'!$G$14</definedName>
    <definedName name="add_MO_List05_7">'Форма 1.0.1 | Т-передача ТН'!$G$14</definedName>
    <definedName name="add_MO_List05_8">'Форма 1.0.1 | Резерв мощности'!$G$14</definedName>
    <definedName name="add_MO_List05_9">'Форма 1.0.1 | Т-подкл(инд)'!$G$14</definedName>
    <definedName name="add_MR_List05_1">'Форма 1.0.1 | Т-ТЭ | &gt;=25МВт'!$G$15</definedName>
    <definedName name="add_MR_List05_10">'Форма 1.0.1 | Т-подкл'!$G$15</definedName>
    <definedName name="add_MR_List05_2">'Форма 1.0.1 | Т-ТЭ | ТСО'!$G$15</definedName>
    <definedName name="add_MR_List05_3">'Форма 1.0.1 | Т-ТЭ | предел'!$G$15</definedName>
    <definedName name="add_MR_List05_3_i">'Форма 1.0.1 | Т-ТЭ | индикат'!$G$15</definedName>
    <definedName name="add_MR_List05_4">'Форма 1.0.1 | Т-ТН'!$G$15</definedName>
    <definedName name="add_MR_List05_5">'Форма 1.0.1 | Т-гор.вода'!$G$15</definedName>
    <definedName name="add_MR_List05_6">'Форма 1.0.1 | Т-передача ТЭ'!$G$15</definedName>
    <definedName name="add_MR_List05_7">'Форма 1.0.1 | Т-передача ТН'!$G$15</definedName>
    <definedName name="add_MR_List05_8">'Форма 1.0.1 | Резерв мощности'!$G$15</definedName>
    <definedName name="add_MR_List05_9">'Форма 1.0.1 | Т-подкл(инд)'!$G$15</definedName>
    <definedName name="add_POST_5">'Форма 4.2.3 | Т-гор.вода'!$M$27</definedName>
    <definedName name="add_Rate_1">'Форма 4.2.1 | Т-ТЭ | &gt;=25МВт'!$M$32</definedName>
    <definedName name="add_Rate_10">'Форма 4.2.4 | Т-подкл'!$M$31</definedName>
    <definedName name="add_Rate_2">'Форма 4.2.1 | Т-ТЭ | ТСО'!$M$32</definedName>
    <definedName name="add_Rate_3">'Форма 4.2.1 | Т-ТЭ | предел'!$M$34</definedName>
    <definedName name="add_Rate_3_i">'Форма 4.2.1 | Т-ТЭ | индикат'!$M$34</definedName>
    <definedName name="add_Rate_4">'Форма 4.2.2 | Т-ТН'!$M$32</definedName>
    <definedName name="add_Rate_5">'Форма 4.2.3 | Т-гор.вода'!$M$34</definedName>
    <definedName name="add_Rate_6">'Форма 4.2.2 | Т-передача ТЭ'!$M$32</definedName>
    <definedName name="add_Rate_7">'Форма 4.2.2 | Т-передача ТН'!$M$32</definedName>
    <definedName name="add_Rate_8">'Форма 4.2.1 | Резерв мощности'!$M$32</definedName>
    <definedName name="add_Rate_9">'Форма 4.2.5 | Т-подкл(инд)'!$M$29</definedName>
    <definedName name="add_Scheme_6">'Форма 4.2.2 | Т-передача ТЭ'!$M$28</definedName>
    <definedName name="add_TER_List05_1">'Форма 1.0.1 | Т-ТЭ | &gt;=25МВт'!$G$16</definedName>
    <definedName name="add_TER_List05_10">'Форма 1.0.1 | Т-подкл'!$G$16</definedName>
    <definedName name="add_TER_List05_2">'Форма 1.0.1 | Т-ТЭ | ТСО'!$G$16</definedName>
    <definedName name="add_TER_List05_3">'Форма 1.0.1 | Т-ТЭ | предел'!$G$16</definedName>
    <definedName name="add_TER_List05_3_i">'Форма 1.0.1 | Т-ТЭ | индикат'!$G$16</definedName>
    <definedName name="add_TER_List05_4">'Форма 1.0.1 | Т-ТН'!$G$16</definedName>
    <definedName name="add_TER_List05_5">'Форма 1.0.1 | Т-гор.вода'!$G$16</definedName>
    <definedName name="add_TER_List05_6">'Форма 1.0.1 | Т-передача ТЭ'!$G$16</definedName>
    <definedName name="add_TER_List05_7">'Форма 1.0.1 | Т-передача ТН'!$G$16</definedName>
    <definedName name="add_TER_List05_8">'Форма 1.0.1 | Резерв мощности'!$G$16</definedName>
    <definedName name="add_TER_List05_9">'Форма 1.0.1 | Т-подкл(инд)'!$G$16</definedName>
    <definedName name="add_Warm_1">'Форма 4.2.1 | Т-ТЭ | &gt;=25МВт'!$M$29</definedName>
    <definedName name="add_Warm_10">'Форма 4.2.4 | Т-подкл'!$M$28</definedName>
    <definedName name="add_Warm_2">'Форма 4.2.1 | Т-ТЭ | ТСО'!$M$29</definedName>
    <definedName name="add_Warm_3">'Форма 4.2.1 | Т-ТЭ | предел'!$M$31</definedName>
    <definedName name="add_Warm_3_i">'Форма 4.2.1 | Т-ТЭ | индикат'!$M$31</definedName>
    <definedName name="add_Warm_4">'Форма 4.2.2 | Т-ТН'!$M$29</definedName>
    <definedName name="add_Warm_5">'Форма 4.2.3 | Т-гор.вода'!$M$31</definedName>
    <definedName name="add_Warm_6">'Форма 4.2.2 | Т-передача ТЭ'!$M$29</definedName>
    <definedName name="add_Warm_7">'Форма 4.2.2 | Т-передача ТН'!$M$29</definedName>
    <definedName name="add_Warm_8">'Форма 4.2.1 | Резерв мощности'!$M$29</definedName>
    <definedName name="add_Warm_9">'Форма 4.2.5 | Т-подкл(инд)'!$M$26</definedName>
    <definedName name="anscount" hidden="1">1</definedName>
    <definedName name="checkCell_List01">Территории!$D$15:$L$15</definedName>
    <definedName name="checkCell_List02">'Перечень тарифов'!$E$20:$W$26</definedName>
    <definedName name="checkCell_List06_1">'Форма 4.2.1 | Т-ТЭ | &gt;=25МВт'!$M$18:$W$32</definedName>
    <definedName name="checkCell_List06_1_double_date">'Форма 4.2.1 | Т-ТЭ | &gt;=25МВт'!$X$18:$X$32</definedName>
    <definedName name="checkCell_List06_1_unique_t">'Форма 4.2.1 | Т-ТЭ | &gt;=25МВт'!$M$18:$M$32</definedName>
    <definedName name="checkCell_List06_1_unique_t1">'Форма 4.2.1 | Т-ТЭ | &gt;=25МВт'!$Y$18:$Y$32</definedName>
    <definedName name="checkCell_List06_10">'Форма 4.2.4 | Т-подкл'!$M$19:$AG$31</definedName>
    <definedName name="checkCell_List06_10_double_date">'Форма 4.2.4 | Т-подкл'!$AH$19:$AH$31</definedName>
    <definedName name="checkCell_List06_10_plata">'Форма 4.2.4 | Т-подкл'!$Z$15:$AA$31</definedName>
    <definedName name="checkCell_List06_10_unique">'Форма 4.2.4 | Т-подкл'!$AI$19:$AI$31</definedName>
    <definedName name="checkCell_List06_13">'Форма 4.2.1 | Т-ТЭ | потр'!$M$18:$BF$28</definedName>
    <definedName name="checkCell_List06_13_double_date">'Форма 4.2.1 | Т-ТЭ | потр'!$BG$18:$BG$28</definedName>
    <definedName name="checkCell_List06_13_unique_t">'Форма 4.2.1 | Т-ТЭ | потр'!$M$18:$M$28</definedName>
    <definedName name="checkCell_List06_13_unique_t1">'Форма 4.2.1 | Т-ТЭ | потр'!$BH$18:$BH$28</definedName>
    <definedName name="checkCell_List06_2">'Форма 4.2.1 | Т-ТЭ | ТСО'!$M$18:$W$32</definedName>
    <definedName name="checkCell_List06_2_double_date">'Форма 4.2.1 | Т-ТЭ | ТСО'!$X$18:$X$32</definedName>
    <definedName name="checkCell_List06_2_unique_t">'Форма 4.2.1 | Т-ТЭ | ТСО'!$M$18:$M$32</definedName>
    <definedName name="checkCell_List06_2_unique_t1">'Форма 4.2.1 | Т-ТЭ | ТСО'!$Y$18:$Y$32</definedName>
    <definedName name="checkCell_List06_3">'Форма 4.2.1 | Т-ТЭ | предел'!$M$20:$W$34</definedName>
    <definedName name="checkCell_List06_3_double_date">'Форма 4.2.1 | Т-ТЭ | предел'!$X$20:$X$34</definedName>
    <definedName name="checkCell_List06_3_i">'Форма 4.2.1 | Т-ТЭ | индикат'!$M$20:$W$34</definedName>
    <definedName name="checkCell_List06_3_i_double_date">'Форма 4.2.1 | Т-ТЭ | индикат'!$X$20:$X$34</definedName>
    <definedName name="checkCell_List06_3_i_unique_t">'Форма 4.2.1 | Т-ТЭ | индикат'!$M$20:$M$34</definedName>
    <definedName name="checkCell_List06_3_i_unique_t1">'Форма 4.2.1 | Т-ТЭ | индикат'!$Y$20:$Y$34</definedName>
    <definedName name="checkCell_List06_3_unique_t">'Форма 4.2.1 | Т-ТЭ | предел'!$M$20:$M$34</definedName>
    <definedName name="checkCell_List06_3_unique_t1">'Форма 4.2.1 | Т-ТЭ | предел'!$Y$20:$Y$34</definedName>
    <definedName name="checkCell_List06_4">'Форма 4.2.2 | Т-ТН'!$M$18:$W$32</definedName>
    <definedName name="checkCell_List06_4_double_date">'Форма 4.2.2 | Т-ТН'!$X$18:$X$32</definedName>
    <definedName name="checkCell_List06_4_unique_t">'Форма 4.2.2 | Т-ТН'!$M$18:$M$32</definedName>
    <definedName name="checkCell_List06_4_unique_t1">'Форма 4.2.2 | Т-ТН'!$Y$18:$Y$32</definedName>
    <definedName name="checkCell_List06_5">'Форма 4.2.3 | Т-гор.вода'!$M$18:$AB$34</definedName>
    <definedName name="checkCell_List06_5_double_date">'Форма 4.2.3 | Т-гор.вода'!$AC$18:$AC$34</definedName>
    <definedName name="checkCell_List06_5_unique_t">'Форма 4.2.3 | Т-гор.вода'!$M$18:$M$34</definedName>
    <definedName name="checkCell_List06_5_unique_t1">'Форма 4.2.3 | Т-гор.вода'!$AD$18:$AD$34</definedName>
    <definedName name="checkCell_List06_6">'Форма 4.2.2 | Т-передача ТЭ'!$M$18:$W$32</definedName>
    <definedName name="checkCell_List06_6_double_date">'Форма 4.2.2 | Т-передача ТЭ'!$X$18:$X$32</definedName>
    <definedName name="checkCell_List06_6_unique_t">'Форма 4.2.2 | Т-передача ТЭ'!$M$18:$M$32</definedName>
    <definedName name="checkCell_List06_6_unique_t1">'Форма 4.2.2 | Т-передача ТЭ'!$Y$18:$Y$33</definedName>
    <definedName name="checkCell_List06_7">'Форма 4.2.2 | Т-передача ТН'!$M$18:$W$32</definedName>
    <definedName name="checkCell_List06_7_double_date">'Форма 4.2.2 | Т-передача ТН'!$X$18:$X$32</definedName>
    <definedName name="checkCell_List06_7_unique_t">'Форма 4.2.2 | Т-передача ТН'!$M$18:$M$32</definedName>
    <definedName name="checkCell_List06_7_unique_t1">'Форма 4.2.2 | Т-передача ТН'!$Y$18:$Y$32</definedName>
    <definedName name="checkCell_List06_8">'Форма 4.2.1 | Резерв мощности'!$M$18:$W$32</definedName>
    <definedName name="checkCell_List06_8_double_date">'Форма 4.2.1 | Резерв мощности'!$X$18:$X$32</definedName>
    <definedName name="checkCell_List06_8_unique_t">'Форма 4.2.1 | Резерв мощности'!$M$18:$M$32</definedName>
    <definedName name="checkCell_List06_8_unique_t1">'Форма 4.2.1 | Резерв мощности'!$Y$18:$Y$33</definedName>
    <definedName name="checkCell_List06_9">'Форма 4.2.5 | Т-подкл(инд)'!$M$19:$X$29</definedName>
    <definedName name="checkCell_List06_9_double_date">'Форма 4.2.5 | Т-подкл(инд)'!$Y$19:$Y$29</definedName>
    <definedName name="checkCell_List06_9_plata">'Форма 4.2.5 | Т-подкл(инд)'!$Q$15:$R$29</definedName>
    <definedName name="checkCell_List07">'Сведения об изменении'!$D$11:$E$13</definedName>
    <definedName name="checkCell_List11">'Форма 4.7'!$D$10:$G$19</definedName>
    <definedName name="checkCells_List05_1">'Форма 1.0.1 | Т-ТЭ | &gt;=25МВт'!$F$7:$I$17</definedName>
    <definedName name="checkCells_List05_10">'Форма 1.0.1 | Т-подкл'!$F$7:$I$17</definedName>
    <definedName name="checkCells_List05_11">'Форма 1.0.1 | Форма 4.7'!$F$7:$I$13</definedName>
    <definedName name="checkCells_List05_13">'Форма 1.0.1 | Т-ТЭ | потр'!$F$7:$I$13</definedName>
    <definedName name="checkCells_List05_2">'Форма 1.0.1 | Т-ТЭ | ТСО'!$F$7:$I$17</definedName>
    <definedName name="checkCells_List05_3">'Форма 1.0.1 | Т-ТЭ | предел'!$F$7:$I$17</definedName>
    <definedName name="checkCells_List05_3_i">'Форма 1.0.1 | Т-ТЭ | индикат'!$F$7:$I$17</definedName>
    <definedName name="checkCells_List05_4">'Форма 1.0.1 | Т-ТН'!$F$7:$I$17</definedName>
    <definedName name="checkCells_List05_5">'Форма 1.0.1 | Т-гор.вода'!$F$7:$I$17</definedName>
    <definedName name="checkCells_List05_6">'Форма 1.0.1 | Т-передача ТЭ'!$F$7:$I$17</definedName>
    <definedName name="checkCells_List05_7">'Форма 1.0.1 | Т-передача ТН'!$F$7:$I$17</definedName>
    <definedName name="checkCells_List05_8">'Форма 1.0.1 | Резерв мощности'!$F$7:$I$17</definedName>
    <definedName name="checkCells_List05_9">'Форма 1.0.1 | Т-подкл(инд)'!$F$7:$I$17</definedName>
    <definedName name="checkDEfCell_List01">Территории!$F$6</definedName>
    <definedName name="chkGetUpdatesValue">Инструкция!$AA$100</definedName>
    <definedName name="chkNoUpdatesValue">Инструкция!$AA$102</definedName>
    <definedName name="code">Инструкция!$B$2</definedName>
    <definedName name="Col_5_2">'Форма 4.2.3 | Т-гор.вода'!$M$13</definedName>
    <definedName name="Component_comp">'Форма 4.2.3 | Т-гор.вода'!$O$24</definedName>
    <definedName name="Component_comp_p">'Форма 4.2.3 | Т-гор.вода'!$O$25</definedName>
    <definedName name="connection_flag">Титульный!$F$38</definedName>
    <definedName name="CURRENT_DATE">TEHSHEET!$H$29</definedName>
    <definedName name="data_List11">'Форма 4.7'!$F$12:$G$19</definedName>
    <definedName name="DATA_URL">TEHSHEET!$H$32</definedName>
    <definedName name="dataType">Титульный!$F$14</definedName>
    <definedName name="dateCh">Титульный!$F$15</definedName>
    <definedName name="dateChPeriod">Титульный!$F$16</definedName>
    <definedName name="datePr">Титульный!$F$19</definedName>
    <definedName name="datePr_ch">Титульный!$F$24</definedName>
    <definedName name="default_val_1">'Форма 4.2.1 | Резерв мощности'!$O$22</definedName>
    <definedName name="default_val_2">'Форма 4.2.1 | Резерв мощности'!$M$24</definedName>
    <definedName name="default_val_4">et_union_hor!$M$168</definedName>
    <definedName name="default_val_5">'Форма 4.2.3 | Т-гор.вода'!$M$24</definedName>
    <definedName name="default_val_6">et_union_hor!$M$108</definedName>
    <definedName name="DESCRIPTION_TERRITORY">REESTR_DS!$B$2:$B$3</definedName>
    <definedName name="et_add_POST_5">et_union_hor!$M$112</definedName>
    <definedName name="et_Comm">et_union_hor!$4:$4</definedName>
    <definedName name="et_Component_comp">et_union_hor!$O$109</definedName>
    <definedName name="et_Component_comp_p">et_union_hor!$O$120</definedName>
    <definedName name="et_DS_range">et_union_hor!$Y$207</definedName>
    <definedName name="et_List00_00">et_union_hor!$272:$288</definedName>
    <definedName name="et_List00_01">et_union_hor!$272:$274</definedName>
    <definedName name="et_List00_02">et_union_hor!$276:$278</definedName>
    <definedName name="et_List00_03">et_union_hor!$280:$282</definedName>
    <definedName name="et_List00_04">et_union_hor!$284:$288</definedName>
    <definedName name="et_List01_0">et_union_hor!$297:$298</definedName>
    <definedName name="et_List01_1">et_union_hor!$302:$303</definedName>
    <definedName name="et_List01_2">et_union_hor!$307:$307</definedName>
    <definedName name="et_List02">et_union_hor!$9:$13</definedName>
    <definedName name="et_List02_1">et_union_hor!$9:$12</definedName>
    <definedName name="et_List02_1_wd">et_union_hor!$15:$18</definedName>
    <definedName name="et_List02_2">et_union_hor!$9:$11</definedName>
    <definedName name="et_List02_2_wd">et_union_hor!$15:$17</definedName>
    <definedName name="et_List02_3">et_union_hor!$9:$10</definedName>
    <definedName name="et_List02_3_wd">et_union_hor!$15:$16</definedName>
    <definedName name="et_List02_4">et_union_hor!$9:$9</definedName>
    <definedName name="et_List02_4_wd">et_union_hor!$15:$15</definedName>
    <definedName name="et_List02_changeColor_1">et_union_hor!$J$9:$J$12</definedName>
    <definedName name="et_List02_changeColor_1_wd">et_union_hor!$J$15:$J$18</definedName>
    <definedName name="et_List02_changeColor_2">et_union_hor!$N$9:$N$11</definedName>
    <definedName name="et_List02_changeColor_2_wd">et_union_hor!$N$15:$N$17</definedName>
    <definedName name="et_List02_changeColor_3">et_union_hor!$R$9:$R$10</definedName>
    <definedName name="et_List02_changeColor_3_wd">et_union_hor!$R$15:$R$16</definedName>
    <definedName name="et_List02_changeColor_4">et_union_hor!$V$9</definedName>
    <definedName name="et_List02_changeColor_4_wd">et_union_hor!$V$15</definedName>
    <definedName name="et_List02_wd">et_union_hor!$15:$19</definedName>
    <definedName name="et_List03">et_union_hor!$292:$292</definedName>
    <definedName name="et_List05_1">et_union_hor!$342:$342</definedName>
    <definedName name="et_List05_1_FormulaVD">'Форма 1.0.1 | Т-ТЭ | &gt;=25МВт'!$H$9</definedName>
    <definedName name="et_List05_10_FormulaVD">'Форма 1.0.1 | Т-подкл'!$H$9</definedName>
    <definedName name="et_List05_11_FormulaVD">'Форма 1.0.1 | Форма 4.7'!$H$9</definedName>
    <definedName name="et_List05_13_FormulaVD">'Форма 1.0.1 | Т-ТЭ | потр'!$H$9</definedName>
    <definedName name="et_List05_2">et_union_hor!$341:$343</definedName>
    <definedName name="et_List05_2_FormulaVD">'Форма 1.0.1 | Т-ТЭ | ТСО'!$H$9</definedName>
    <definedName name="et_List05_3">et_union_hor!$339:$344</definedName>
    <definedName name="et_List05_3_FormulaVD">'Форма 1.0.1 | Т-ТЭ | предел'!$H$9</definedName>
    <definedName name="et_List05_3_i_FormulaVD">'Форма 1.0.1 | Т-ТЭ | индикат'!$H$9</definedName>
    <definedName name="et_List05_4">et_union_hor!$337:$345</definedName>
    <definedName name="et_List05_4_FormulaVD">'Форма 1.0.1 | Т-ТН'!$H$9</definedName>
    <definedName name="et_List05_5_FormulaVD">'Форма 1.0.1 | Т-гор.вода'!$H$9</definedName>
    <definedName name="et_List05_6_FormulaVD">'Форма 1.0.1 | Т-передача ТЭ'!$H$9</definedName>
    <definedName name="et_List05_7_FormulaVD">'Форма 1.0.1 | Т-передача ТН'!$H$9</definedName>
    <definedName name="et_List05_8_FormulaVD">'Форма 1.0.1 | Резерв мощности'!$H$9</definedName>
    <definedName name="et_List05_9_FormulaVD">'Форма 1.0.1 | Т-подкл(инд)'!$H$9</definedName>
    <definedName name="et_List05_FormulaVD">et_union_hor!$H$338</definedName>
    <definedName name="et_List06">et_union_hor!$260:$260</definedName>
    <definedName name="et_List06_1">et_union_hor!$32:$44</definedName>
    <definedName name="et_List06_1_1">et_union_hor!$37:$37</definedName>
    <definedName name="et_List06_1_2">et_union_hor!$36:$39</definedName>
    <definedName name="et_List06_1_3">et_union_hor!$35:$40</definedName>
    <definedName name="et_List06_1_4">et_union_hor!$34:$41</definedName>
    <definedName name="et_List06_1_5">et_union_hor!$33:$42</definedName>
    <definedName name="et_List06_1_6">et_union_hor!$32:$43</definedName>
    <definedName name="et_List06_1_7">et_union_hor!$31:$44</definedName>
    <definedName name="et_List06_1_MC">et_union_hor!$M$31:$M$44</definedName>
    <definedName name="et_List06_1_MC2">et_union_hor!$M$31:$M$38</definedName>
    <definedName name="et_List06_1_MC3">et_union_hor!$O$31:$V$36</definedName>
    <definedName name="et_List06_1_Period">et_union_hor!$O$31:$U$45</definedName>
    <definedName name="et_List06_10_1">et_union_hor!$197:$200</definedName>
    <definedName name="et_List06_10_1_K">et_union_hor!$N$211:$Y$214</definedName>
    <definedName name="et_List06_10_2">et_union_hor!$197:$198</definedName>
    <definedName name="et_List06_10_3">et_union_hor!$197:$199</definedName>
    <definedName name="et_List06_10_4">et_union_hor!$196:$201</definedName>
    <definedName name="et_List06_10_5">et_union_hor!$195:$202</definedName>
    <definedName name="et_List06_10_6">et_union_hor!$194:$203</definedName>
    <definedName name="et_List06_10_7">et_union_hor!$193:$204</definedName>
    <definedName name="et_List06_10_8">et_union_hor!$197:$197</definedName>
    <definedName name="et_List06_10_MC">et_union_hor!$M$193:$M$204</definedName>
    <definedName name="et_List06_10_MC2">et_union_hor!$M$193:$M$197</definedName>
    <definedName name="et_List06_10_MC3">et_union_hor!$N$193:$AF$196</definedName>
    <definedName name="et_List06_10_MC4">et_union_hor!$Y$197:$AE$198</definedName>
    <definedName name="et_List06_10_Period">et_union_hor!$Z$193:$AE$204</definedName>
    <definedName name="et_List06_13">et_union_hor!$239:$251</definedName>
    <definedName name="et_List06_13_1">et_union_hor!$244:$244</definedName>
    <definedName name="et_List06_13_2">et_union_hor!$243:$246</definedName>
    <definedName name="et_List06_13_3">et_union_hor!$242:$247</definedName>
    <definedName name="et_List06_13_4">et_union_hor!$241:$248</definedName>
    <definedName name="et_List06_13_5">et_union_hor!$240:$249</definedName>
    <definedName name="et_List06_13_6">et_union_hor!$239:$250</definedName>
    <definedName name="et_List06_13_7">et_union_hor!$238:$251</definedName>
    <definedName name="et_List06_13_MC">et_union_hor!$M$238:$M$251</definedName>
    <definedName name="et_List06_13_MC2">et_union_hor!$M$238:$M$245</definedName>
    <definedName name="et_List06_13_MC3">et_union_hor!$O$238:$BE$243</definedName>
    <definedName name="et_List06_13_Period">et_union_hor!$O$238:$U$251</definedName>
    <definedName name="et_List06_2">et_union_hor!$50:$62</definedName>
    <definedName name="et_List06_2_1">et_union_hor!$55:$55</definedName>
    <definedName name="et_List06_2_2">et_union_hor!$54:$57</definedName>
    <definedName name="et_List06_2_3">et_union_hor!$53:$58</definedName>
    <definedName name="et_List06_2_4">et_union_hor!$52:$59</definedName>
    <definedName name="et_List06_2_5">et_union_hor!$51:$60</definedName>
    <definedName name="et_List06_2_6">et_union_hor!$50:$61</definedName>
    <definedName name="et_List06_2_7">et_union_hor!$49:$62</definedName>
    <definedName name="et_List06_2_MC">et_union_hor!$M$49:$M$62</definedName>
    <definedName name="et_List06_2_MC2">et_union_hor!$M$49:$M$56</definedName>
    <definedName name="et_List06_2_MC3">et_union_hor!$O$49:$V$54</definedName>
    <definedName name="et_List06_2_Period">et_union_hor!$O$49:$U$62</definedName>
    <definedName name="et_List06_3">et_union_hor!$68:$80</definedName>
    <definedName name="et_List06_3_1">et_union_hor!$73:$73</definedName>
    <definedName name="et_List06_3_2">et_union_hor!$72:$75</definedName>
    <definedName name="et_List06_3_3">et_union_hor!$71:$76</definedName>
    <definedName name="et_List06_3_4">et_union_hor!$70:$77</definedName>
    <definedName name="et_List06_3_5">et_union_hor!$69:$78</definedName>
    <definedName name="et_List06_3_6">et_union_hor!$68:$79</definedName>
    <definedName name="et_List06_3_7">et_union_hor!$67:$80</definedName>
    <definedName name="et_List06_3_i">et_union_hor!$221:$233</definedName>
    <definedName name="et_List06_3_i_1">et_union_hor!$226:$226</definedName>
    <definedName name="et_List06_3_i_2">et_union_hor!$225:$228</definedName>
    <definedName name="et_List06_3_i_3">et_union_hor!$224:$229</definedName>
    <definedName name="et_List06_3_i_4">et_union_hor!$223:$230</definedName>
    <definedName name="et_List06_3_i_5">et_union_hor!$222:$231</definedName>
    <definedName name="et_List06_3_i_6">et_union_hor!$221:$232</definedName>
    <definedName name="et_List06_3_i_7">et_union_hor!$220:$233</definedName>
    <definedName name="et_List06_3_i_MC">et_union_hor!$M$220:$M$233</definedName>
    <definedName name="et_List06_3_i_MC2">et_union_hor!$M$220:$M$227</definedName>
    <definedName name="et_List06_3_i_MC3">et_union_hor!$O$220:$V$225</definedName>
    <definedName name="et_List06_3_i_Period">et_union_hor!$O$220:$U$233</definedName>
    <definedName name="et_List06_3_MC">et_union_hor!$M$67:$M$80</definedName>
    <definedName name="et_List06_3_MC2">et_union_hor!$M$67:$M$74</definedName>
    <definedName name="et_List06_3_MC3">et_union_hor!$O$67:$V$72</definedName>
    <definedName name="et_List06_3_Period">et_union_hor!$O$67:$U$80</definedName>
    <definedName name="et_List06_4">et_union_hor!$86:$98</definedName>
    <definedName name="et_List06_4_1">et_union_hor!$91:$91</definedName>
    <definedName name="et_List06_4_2">et_union_hor!$90:$93</definedName>
    <definedName name="et_List06_4_3">et_union_hor!$89:$94</definedName>
    <definedName name="et_List06_4_4">et_union_hor!$88:$95</definedName>
    <definedName name="et_List06_4_5">et_union_hor!$87:$96</definedName>
    <definedName name="et_List06_4_6">et_union_hor!$86:$97</definedName>
    <definedName name="et_List06_4_7">et_union_hor!$85:$98</definedName>
    <definedName name="et_List06_4_MC">et_union_hor!$M$85:$M$98</definedName>
    <definedName name="et_List06_4_MC2">et_union_hor!$M$85:$M$92</definedName>
    <definedName name="et_List06_4_MC3">et_union_hor!$O$85:$V$90</definedName>
    <definedName name="et_List06_4_Period">et_union_hor!$O$85:$U$98</definedName>
    <definedName name="et_List06_5">et_union_hor!$104:$120</definedName>
    <definedName name="et_List06_5_0">et_union_hor!$110:$110</definedName>
    <definedName name="et_List06_5_0_first">et_union_hor!$120:$120</definedName>
    <definedName name="et_List06_5_1">et_union_hor!$109:$112</definedName>
    <definedName name="et_List06_5_1_changeColor">et_union_hor!$O$108:$Z$113</definedName>
    <definedName name="et_List06_5_2">et_union_hor!$108:$113</definedName>
    <definedName name="et_List06_5_3">et_union_hor!$107:$114</definedName>
    <definedName name="et_List06_5_4">et_union_hor!$106:$115</definedName>
    <definedName name="et_List06_5_5">et_union_hor!$105:$116</definedName>
    <definedName name="et_List06_5_6">et_union_hor!$104:$117</definedName>
    <definedName name="et_List06_5_7">et_union_hor!$103:$118</definedName>
    <definedName name="et_List06_5_MC">et_union_hor!$M$103:$M$118</definedName>
    <definedName name="et_List06_5_MC2">et_union_hor!$M$103:$M$111</definedName>
    <definedName name="et_List06_5_MC3">et_union_hor!$O$103:$AA$108</definedName>
    <definedName name="et_List06_5_Period">et_union_hor!$O$103:$Z$120</definedName>
    <definedName name="et_List06_6">et_union_hor!$126:$138</definedName>
    <definedName name="et_List06_6_1">et_union_hor!$131:$131</definedName>
    <definedName name="et_List06_6_2">et_union_hor!$130:$133</definedName>
    <definedName name="et_List06_6_3">et_union_hor!$129:$134</definedName>
    <definedName name="et_List06_6_4">et_union_hor!$128:$135</definedName>
    <definedName name="et_List06_6_5">et_union_hor!$127:$136</definedName>
    <definedName name="et_List06_6_6">et_union_hor!$126:$137</definedName>
    <definedName name="et_List06_6_7">et_union_hor!$125:$138</definedName>
    <definedName name="et_List06_6_MC">et_union_hor!$M$125:$M$138</definedName>
    <definedName name="et_List06_6_MC2">et_union_hor!$M$125:$M$132</definedName>
    <definedName name="et_List06_6_MC3">et_union_hor!$O$125:$V$130</definedName>
    <definedName name="et_List06_6_Period">et_union_hor!$O$125:$U$138</definedName>
    <definedName name="et_List06_7">et_union_hor!$144:$156</definedName>
    <definedName name="et_List06_7_1">et_union_hor!$149:$149</definedName>
    <definedName name="et_List06_7_2">et_union_hor!$148:$151</definedName>
    <definedName name="et_List06_7_3">et_union_hor!$147:$152</definedName>
    <definedName name="et_List06_7_4">et_union_hor!$146:$153</definedName>
    <definedName name="et_List06_7_5">et_union_hor!$145:$154</definedName>
    <definedName name="et_List06_7_6">et_union_hor!$144:$155</definedName>
    <definedName name="et_List06_7_7">et_union_hor!$143:$156</definedName>
    <definedName name="et_List06_7_MC">et_union_hor!$M$143:$M$156</definedName>
    <definedName name="et_List06_7_MC2">et_union_hor!$M$143:$M$150</definedName>
    <definedName name="et_List06_7_MC3">et_union_hor!$O$143:$V$148</definedName>
    <definedName name="et_List06_7_Period">et_union_hor!$O$143:$U$156</definedName>
    <definedName name="et_List06_8">et_union_hor!$162:$174</definedName>
    <definedName name="et_List06_8_1">et_union_hor!$167:$167</definedName>
    <definedName name="et_List06_8_2">et_union_hor!$166:$169</definedName>
    <definedName name="et_List06_8_3">et_union_hor!$165:$170</definedName>
    <definedName name="et_List06_8_4">et_union_hor!$164:$171</definedName>
    <definedName name="et_List06_8_5">et_union_hor!$163:$172</definedName>
    <definedName name="et_List06_8_6">et_union_hor!$162:$173</definedName>
    <definedName name="et_List06_8_7">et_union_hor!$161:$174</definedName>
    <definedName name="et_List06_8_MC">et_union_hor!$M$161:$M$174</definedName>
    <definedName name="et_List06_8_MC2">et_union_hor!$M$161:$M$168</definedName>
    <definedName name="et_List06_8_MC3">et_union_hor!$O$161:$V$166</definedName>
    <definedName name="et_List06_8_Period">et_union_hor!$O$161:$U$174</definedName>
    <definedName name="et_List06_9">et_union_hor!$180:$188</definedName>
    <definedName name="et_List06_9_1">et_union_hor!$183:$183</definedName>
    <definedName name="et_List06_9_4">et_union_hor!$182:$185</definedName>
    <definedName name="et_List06_9_5">et_union_hor!$181:$186</definedName>
    <definedName name="et_List06_9_6">et_union_hor!$180:$187</definedName>
    <definedName name="et_List06_9_7">et_union_hor!$179:$188</definedName>
    <definedName name="et_List06_9_MC">et_union_hor!$M$179:$M$188</definedName>
    <definedName name="et_List06_9_MC2">et_union_hor!$M$179:$M$183</definedName>
    <definedName name="et_List06_9_MC3">et_union_hor!$O$179:$W$182</definedName>
    <definedName name="et_List06_9_Period">et_union_hor!$Q$179:$V$189</definedName>
    <definedName name="et_List07">et_union_hor!$256:$256</definedName>
    <definedName name="et_List08">et_union_hor!$268:$268</definedName>
    <definedName name="et_List11_1">et_union_hor!$312:$312</definedName>
    <definedName name="et_List12_1">et_union_hor!$317:$317</definedName>
    <definedName name="et_List12_2">et_union_hor!$322:$322</definedName>
    <definedName name="et_List12_3">et_union_hor!$327:$327</definedName>
    <definedName name="et_List12_4">et_union_hor!$332:$332</definedName>
    <definedName name="et_OneRates_1">et_union_hor!$O$37</definedName>
    <definedName name="et_OneRates_13">et_union_hor!$O$244</definedName>
    <definedName name="et_OneRates_2">et_union_hor!$O$55</definedName>
    <definedName name="et_OneRates_3">et_union_hor!$O$73</definedName>
    <definedName name="et_OneRates_3_i">et_union_hor!$O$226</definedName>
    <definedName name="et_OneRates_4">et_union_hor!$O$91</definedName>
    <definedName name="et_OneRates_5">et_union_hor!$Q$109</definedName>
    <definedName name="et_OneRates_5_comp">et_union_hor!$P$109</definedName>
    <definedName name="et_OneRates_5_comp_p">et_union_hor!$P$120</definedName>
    <definedName name="et_OneRates_5_p">et_union_hor!$Q$120</definedName>
    <definedName name="et_OneRates_6">et_union_hor!$O$131</definedName>
    <definedName name="et_OneRates_7">et_union_hor!$O$149</definedName>
    <definedName name="et_pIns_List06_1_Period">et_union_hor!$V$31:$V$45</definedName>
    <definedName name="et_pIns_List06_10_Period">et_union_hor!$AF$193:$AF$204</definedName>
    <definedName name="et_pIns_List06_13_Period">et_union_hor!$BE$238:$BE$251</definedName>
    <definedName name="et_pIns_List06_2_Period">et_union_hor!$V$49:$V$62</definedName>
    <definedName name="et_pIns_List06_3_i_Period">et_union_hor!$V$220:$V$233</definedName>
    <definedName name="et_pIns_List06_3_Period">et_union_hor!$V$67:$V$80</definedName>
    <definedName name="et_pIns_List06_4_Period">et_union_hor!$V$85:$V$98</definedName>
    <definedName name="et_pIns_List06_5_Period">et_union_hor!$AA$103:$AA$120</definedName>
    <definedName name="et_pIns_List06_6_Period">et_union_hor!$V$125:$V$138</definedName>
    <definedName name="et_pIns_List06_7_Period">et_union_hor!$V$143:$V$156</definedName>
    <definedName name="et_pIns_List06_8_Period">et_union_hor!$V$161:$V$174</definedName>
    <definedName name="et_pIns_List06_9_Period">et_union_hor!$W$179:$W$189</definedName>
    <definedName name="et_TN_range">et_union_hor!$Q$207</definedName>
    <definedName name="et_TS_range">et_union_hor!$U$207</definedName>
    <definedName name="et_TwoRates_1">et_union_hor!$P$37:$Q$37</definedName>
    <definedName name="et_TwoRates_13">et_union_hor!$P$244:$Q$244</definedName>
    <definedName name="et_TwoRates_2">et_union_hor!$P$55:$Q$55</definedName>
    <definedName name="et_TwoRates_3">et_union_hor!$P$73:$Q$73</definedName>
    <definedName name="et_TwoRates_3_i">et_union_hor!$P$226:$Q$226</definedName>
    <definedName name="et_TwoRates_4">et_union_hor!$P$92:$Q$92</definedName>
    <definedName name="et_TwoRates_5">et_union_hor!$R$109:$S$109</definedName>
    <definedName name="et_TwoRates_5_comp">et_union_hor!$T$109:$U$109</definedName>
    <definedName name="et_TwoRates_5_comp_p">et_union_hor!$T$120:$V$120</definedName>
    <definedName name="et_TwoRates_5_p">et_union_hor!$R$120:$S$120</definedName>
    <definedName name="et_TwoRates_6">et_union_hor!$P$131:$Q$131</definedName>
    <definedName name="et_TwoRates_7">et_union_hor!$P$149:$Q$149</definedName>
    <definedName name="fil">Титульный!$F$30</definedName>
    <definedName name="fil_flag">Титульный!$F$28</definedName>
    <definedName name="FirstLine">Инструкция!$A$6</definedName>
    <definedName name="flag_publication">Титульный!$F$9</definedName>
    <definedName name="flagDS">'Форма 4.2.4 | Т-подкл'!$V$18:$V$31</definedName>
    <definedName name="flagIndicat_List06_3">'Форма 4.2.1 | Т-ТЭ | предел'!$O$7</definedName>
    <definedName name="flagMO">'Перечень тарифов'!$K$20:$K$26</definedName>
    <definedName name="flagSource">'Перечень тарифов'!$S$20:$S$26</definedName>
    <definedName name="flagST">'Перечень тарифов'!$O$20:$O$26</definedName>
    <definedName name="flagTN">'Форма 4.2.4 | Т-подкл'!$N$18:$N$31</definedName>
    <definedName name="flagTS">'Форма 4.2.4 | Т-подкл'!$R$18:$R$31</definedName>
    <definedName name="flagTwoTariff">'Перечень тарифов'!$G$20:$G$26</definedName>
    <definedName name="flagUsedTer_List01">Территории!$P$11:$P$15</definedName>
    <definedName name="group_rates">'Перечень тарифов'!$E$20:$E$26</definedName>
    <definedName name="header_1">'Форма 4.2.1 | Т-ТЭ | &gt;=25МВт'!$L$5</definedName>
    <definedName name="header_10">'Форма 4.2.4 | Т-подкл'!$L$5</definedName>
    <definedName name="header_2">'Форма 4.2.1 | Т-ТЭ | ТСО'!$L$5</definedName>
    <definedName name="header_3">'Форма 4.2.1 | Т-ТЭ | предел'!$L$5</definedName>
    <definedName name="header_4">'Форма 4.2.2 | Т-ТН'!$L$5</definedName>
    <definedName name="header_5">'Форма 4.2.3 | Т-гор.вода'!$L$5</definedName>
    <definedName name="header_6">'Форма 4.2.2 | Т-передача ТЭ'!$L$5</definedName>
    <definedName name="header_7">'Форма 4.2.2 | Т-передача ТН'!$L$5</definedName>
    <definedName name="header_8">'Форма 4.2.1 | Резерв мощности'!$L$5</definedName>
    <definedName name="header_9">'Форма 4.2.5 | Т-подкл(инд)'!$L$5</definedName>
    <definedName name="id_rates">'Перечень тарифов'!$A$20:$A$26</definedName>
    <definedName name="IDtariff_List05_1">'Форма 1.0.1 | Т-ТЭ | &gt;=25МВт'!$A$1</definedName>
    <definedName name="IDtariff_List05_10">'Форма 1.0.1 | Т-подкл'!$A$1</definedName>
    <definedName name="IDtariff_List05_11">'Форма 1.0.1 | Форма 4.7'!$A$1</definedName>
    <definedName name="IDtariff_List05_13">'Форма 1.0.1 | Т-ТЭ | потр'!$A$1</definedName>
    <definedName name="IDtariff_List05_2">'Форма 1.0.1 | Т-ТЭ | ТСО'!$A$1</definedName>
    <definedName name="IDtariff_List05_3">'Форма 1.0.1 | Т-ТЭ | предел'!$A$1</definedName>
    <definedName name="IDtariff_List05_3_i">'Форма 1.0.1 | Т-ТЭ | индикат'!$A$1</definedName>
    <definedName name="IDtariff_List05_4">'Форма 1.0.1 | Т-ТН'!$A$1</definedName>
    <definedName name="IDtariff_List05_5">'Форма 1.0.1 | Т-гор.вода'!$A$1</definedName>
    <definedName name="IDtariff_List05_6">'Форма 1.0.1 | Т-передача ТЭ'!$A$1</definedName>
    <definedName name="IDtariff_List05_7">'Форма 1.0.1 | Т-передача ТН'!$A$1</definedName>
    <definedName name="IDtariff_List05_8">'Форма 1.0.1 | Резерв мощности'!$A$1</definedName>
    <definedName name="IDtariff_List05_9">'Форма 1.0.1 | Т-подкл(инд)'!$A$1</definedName>
    <definedName name="Info_Diff">modInfo!$B$28</definedName>
    <definedName name="Info_Diff1">modInfo!$B$30</definedName>
    <definedName name="Info_FilFlag">modInfo!$B$1</definedName>
    <definedName name="Info_ForMOInListMO">modInfo!$B$18</definedName>
    <definedName name="Info_ForMRInListMO">modInfo!$B$17</definedName>
    <definedName name="Info_ForSKIInListMO">modInfo!$B$19</definedName>
    <definedName name="Info_ForSKINumberInListMO">modInfo!$B$20</definedName>
    <definedName name="Info_NoteStandarts">modInfo!$B$22</definedName>
    <definedName name="Info_NoUpdates">modInfo!$B$36</definedName>
    <definedName name="Info_PeriodInTitle">modInfo!$B$4</definedName>
    <definedName name="Info_PrDiff">modInfo!$B$29</definedName>
    <definedName name="Info_PublicationNotDisclosed">modInfo!$B$15</definedName>
    <definedName name="Info_PublicationPdf">modInfo!$B$14</definedName>
    <definedName name="Info_PublicationWeb">modInfo!$B$13</definedName>
    <definedName name="Info_T_Podkl">modInfo!$B$24</definedName>
    <definedName name="Info_TarName">modInfo!$B$27</definedName>
    <definedName name="Info_TerExcludeHelp_1">modInfo!$B$33</definedName>
    <definedName name="Info_TerExcludeHelp_2">modInfo!$B$34</definedName>
    <definedName name="Info_TitleFil">modInfo!$B$11</definedName>
    <definedName name="Info_TitleFlagCrossSubsidization">modInfo!$B$8</definedName>
    <definedName name="Info_TitleFlagIstPubl">modInfo!$B$9</definedName>
    <definedName name="Info_TitleFlagTwoPartTariff">modInfo!$B$7</definedName>
    <definedName name="Info_TitleGroupRates">modInfo!$B$5</definedName>
    <definedName name="Info_TitleKindPublication">modInfo!$B$3</definedName>
    <definedName name="Info_TitleKindsOfGoods">modInfo!$B$6</definedName>
    <definedName name="Info_TitlePublication">modInfo!$B$2</definedName>
    <definedName name="Info_TitleType">modInfo!$B$10</definedName>
    <definedName name="inn">Титульный!$F$31</definedName>
    <definedName name="Instr_1">Инструкция!$7:$19</definedName>
    <definedName name="Instr_2">Инструкция!$20:$34</definedName>
    <definedName name="Instr_3">Инструкция!$35:$45</definedName>
    <definedName name="Instr_4">Инструкция!$46:$57</definedName>
    <definedName name="Instr_5">Инструкция!$58:$69</definedName>
    <definedName name="Instr_6">Инструкция!$70:$80</definedName>
    <definedName name="Instr_7">Инструкция!$81:$97</definedName>
    <definedName name="Instr_8">Инструкция!$98:$112</definedName>
    <definedName name="instr_hyp1">Инструкция!$H$58</definedName>
    <definedName name="instr_hyp2">Инструкция!$E$70</definedName>
    <definedName name="instr_hyp3">Инструкция!$H$81</definedName>
    <definedName name="isComponent">'Перечень тарифов'!$G$12</definedName>
    <definedName name="isDiff">'Перечень тарифов'!$G$16</definedName>
    <definedName name="isIndicat">'Перечень тарифов'!$G$10</definedName>
    <definedName name="isSellers">'Перечень тарифов'!$G$11</definedName>
    <definedName name="IstPub">Титульный!$F$21</definedName>
    <definedName name="IstPub_ch">Титульный!$F$26</definedName>
    <definedName name="kind_group_rates">TEHSHEET!$X$2:$X$14</definedName>
    <definedName name="kind_group_rates_load">TEHSHEET!$AP$2:$AP$12</definedName>
    <definedName name="kind_group_rates_load_ETS">TEHSHEET!$AP$2:$AP$11</definedName>
    <definedName name="kind_group_rates_load_filter">TEHSHEET!$AQ$2:$AQ$11</definedName>
    <definedName name="kind_group_rates_load_filter_ETS">TEHSHEET!$AQ$2:$AQ$11</definedName>
    <definedName name="kind_of_activity">REESTR_VED!$B$2:$B$11</definedName>
    <definedName name="kind_of_activity_WARM">TEHSHEET!$N$2:$N$8</definedName>
    <definedName name="kind_of_cons">TEHSHEET!$R$2:$R$6</definedName>
    <definedName name="kind_of_control_method">TEHSHEET!$K$2:$K$5</definedName>
    <definedName name="kind_of_control_method_filter">TEHSHEET!$L$2:$L$5</definedName>
    <definedName name="kind_of_data_type">TEHSHEET!$P$2:$P$3</definedName>
    <definedName name="kind_of_diameters">TEHSHEET!$T$2:$T$6</definedName>
    <definedName name="kind_of_diameters2">TEHSHEET!$AU$2:$AU$8</definedName>
    <definedName name="kind_of_diff">TEHSHEET!$AS$2:$AS$4</definedName>
    <definedName name="kind_of_forms">TEHSHEET!$AZ$2:$AZ$9</definedName>
    <definedName name="kind_of_fuel">TEHSHEET!$AK$2:$AK$9</definedName>
    <definedName name="kind_of_heat_transfer">TEHSHEET!$O$2:$O$12</definedName>
    <definedName name="kind_of_heat_transfer2">TEHSHEET!$AH$2:$AH$7</definedName>
    <definedName name="kind_of_heat_transfer3">TEHSHEET!$AI$2:$AI$3</definedName>
    <definedName name="kind_of_load">TEHSHEET!$U$2:$U$7</definedName>
    <definedName name="kind_of_load2">TEHSHEET!$U$2:$U$4</definedName>
    <definedName name="kind_of_load3">TEHSHEET!$AF$2:$AF$5</definedName>
    <definedName name="kind_of_load4">TEHSHEET!$U$2:$U$5</definedName>
    <definedName name="kind_of_nameforms">TEHSHEET!$BA$2:$BA$9</definedName>
    <definedName name="kind_of_NDS">TEHSHEET!$H$2:$H$4</definedName>
    <definedName name="kind_of_NDS_tariff">TEHSHEET!$H$7:$H$8</definedName>
    <definedName name="kind_of_NDS_tariff_people">TEHSHEET!$H$13:$H$14</definedName>
    <definedName name="kind_of_nets">TEHSHEET!$S$2:$S$4</definedName>
    <definedName name="kind_of_org_type">TEHSHEET!$BC$2:$BC$5</definedName>
    <definedName name="kind_of_publication">TEHSHEET!$G$2:$G$3</definedName>
    <definedName name="kind_of_scheme_in">TEHSHEET!$Q$2:$Q$5</definedName>
    <definedName name="kind_of_scheme_in2">TEHSHEET!$Q$3:$Q$5</definedName>
    <definedName name="kind_of_tariff_unit">TEHSHEET!$J$7:$J$8</definedName>
    <definedName name="kind_of_unit">TEHSHEET!$J$2:$J$4</definedName>
    <definedName name="kind_of_zak">TEHSHEET!$AM$2:$AM$7</definedName>
    <definedName name="kpp">Титульный!$F$32</definedName>
    <definedName name="LINK_RANGE">REESTR_LINK!$B$2:$B$3</definedName>
    <definedName name="List_H">TEHSHEET!$AW$2:$AW$25</definedName>
    <definedName name="List_M">TEHSHEET!$AX$2:$AX$61</definedName>
    <definedName name="LIST_MR_MO_OKTMO">REESTR_MO!$A$2:$D$369</definedName>
    <definedName name="List01_CheckC">Территории!$D$11:$L$15</definedName>
    <definedName name="List01_NameCol">Территории!$K$1:$M$1</definedName>
    <definedName name="List01_REESTR_MO">Территории!$H$11:$L$15</definedName>
    <definedName name="List03_Date_1">'Форма 1.0.2'!$I$12:$I$13</definedName>
    <definedName name="List03_GroundMaterials_1">'Форма 1.0.2'!$J$12:$J$13</definedName>
    <definedName name="List03_NameForms">'Форма 1.0.2'!$F$12:$F$13</definedName>
    <definedName name="List03_NameForms_Copy">'Форма 1.0.2'!$M$12:$M$13</definedName>
    <definedName name="List03_note">'Форма 1.0.2'!$K$12</definedName>
    <definedName name="List03_NumForms">'Форма 1.0.2'!$E$12:$E$13</definedName>
    <definedName name="List03_NumForms_Copy">'Форма 1.0.2'!$N$12:$N$13</definedName>
    <definedName name="List06_1_DP">'Форма 4.2.1 | Т-ТЭ | &gt;=25МВт'!$11:$11</definedName>
    <definedName name="List06_1_MC">'Форма 4.2.1 | Т-ТЭ | &gt;=25МВт'!$O$18:$O$32</definedName>
    <definedName name="List06_1_MC2">'Форма 4.2.1 | Т-ТЭ | &gt;=25МВт'!$V$18:$V$32</definedName>
    <definedName name="List06_1_note">'Форма 4.2.1 | Т-ТЭ | &gt;=25МВт'!$W$18:$W$32</definedName>
    <definedName name="List06_1_Period">'Форма 4.2.1 | Т-ТЭ | &gt;=25МВт'!$O$18:$U$32</definedName>
    <definedName name="List06_10_DP">'Форма 4.2.4 | Т-подкл'!$12:$12</definedName>
    <definedName name="List06_10_MC2">'Форма 4.2.4 | Т-подкл'!$AF$19:$AF$31</definedName>
    <definedName name="List06_10_note">'Форма 4.2.4 | Т-подкл'!$AG$19:$AG$31</definedName>
    <definedName name="List06_10_Period">'Форма 4.2.4 | Т-подкл'!$Z$19:$AE$31</definedName>
    <definedName name="List06_10_pl">'Форма 4.2.4 | Т-подкл'!$11:$11</definedName>
    <definedName name="List06_10_region">'Форма 4.2.4 | Т-подкл'!$N$23:$Y$25</definedName>
    <definedName name="List06_13_DP">'Форма 4.2.1 | Т-ТЭ | потр'!$11:$11</definedName>
    <definedName name="List06_13_MC">'Форма 4.2.1 | Т-ТЭ | потр'!$O$18:$O$28</definedName>
    <definedName name="List06_13_MC2">'Форма 4.2.1 | Т-ТЭ | потр'!$BE$18:$BE$28</definedName>
    <definedName name="List06_13_note">'Форма 4.2.1 | Т-ТЭ | потр'!$BF$18:$BF$28</definedName>
    <definedName name="List06_13_Period">'Форма 4.2.1 | Т-ТЭ | потр'!$O$18:$U$28</definedName>
    <definedName name="List06_2_DP">'Форма 4.2.1 | Т-ТЭ | ТСО'!$11:$11</definedName>
    <definedName name="List06_2_MC">'Форма 4.2.1 | Т-ТЭ | ТСО'!$O$18:$O$32</definedName>
    <definedName name="List06_2_MC2">'Форма 4.2.1 | Т-ТЭ | ТСО'!$V$18:$V$32</definedName>
    <definedName name="List06_2_note">'Форма 4.2.1 | Т-ТЭ | ТСО'!$W$18:$W$32</definedName>
    <definedName name="List06_2_Period">'Форма 4.2.1 | Т-ТЭ | ТСО'!$O$18:$U$32</definedName>
    <definedName name="List06_3_DP">'Форма 4.2.1 | Т-ТЭ | предел'!$13:$13</definedName>
    <definedName name="List06_3_i_DP">'Форма 4.2.1 | Т-ТЭ | индикат'!$13:$13</definedName>
    <definedName name="List06_3_i_GroundMaterials">'Форма 4.2.1 | Т-ТЭ | индикат'!$O$7</definedName>
    <definedName name="List06_3_i_MC">'Форма 4.2.1 | Т-ТЭ | индикат'!$O$20:$O$34</definedName>
    <definedName name="List06_3_i_MC2">'Форма 4.2.1 | Т-ТЭ | индикат'!$V$20:$V$34</definedName>
    <definedName name="List06_3_i_note">'Форма 4.2.1 | Т-ТЭ | индикат'!$W$20:$W$34</definedName>
    <definedName name="List06_3_i_Period">'Форма 4.2.1 | Т-ТЭ | индикат'!$O$20:$U$34</definedName>
    <definedName name="List06_3_MC">'Форма 4.2.1 | Т-ТЭ | предел'!$O$20:$O$34</definedName>
    <definedName name="List06_3_MC2">'Форма 4.2.1 | Т-ТЭ | предел'!$V$20:$V$34</definedName>
    <definedName name="List06_3_note">'Форма 4.2.1 | Т-ТЭ | предел'!$W$20:$W$34</definedName>
    <definedName name="List06_3_Period">'Форма 4.2.1 | Т-ТЭ | предел'!$O$20:$U$34</definedName>
    <definedName name="List06_4_DP">'Форма 4.2.2 | Т-ТН'!$11:$11</definedName>
    <definedName name="List06_4_MC2">'Форма 4.2.2 | Т-ТН'!$V$18:$V$32</definedName>
    <definedName name="List06_4_note">'Форма 4.2.2 | Т-ТН'!$W$18:$W$32</definedName>
    <definedName name="List06_4_Period">'Форма 4.2.2 | Т-ТН'!$O$18:$U$32</definedName>
    <definedName name="List06_5_0">'Форма 4.2.3 | Т-гор.вода'!$25:$25</definedName>
    <definedName name="List06_5_DP">'Форма 4.2.3 | Т-гор.вода'!$11:$11</definedName>
    <definedName name="List06_5_MC">'Форма 4.2.3 | Т-гор.вода'!$O$18:$O$34</definedName>
    <definedName name="List06_5_MC2">'Форма 4.2.3 | Т-гор.вода'!$AA$18:$AA$34</definedName>
    <definedName name="List06_5_note">'Форма 4.2.3 | Т-гор.вода'!$AB$18:$AB$34</definedName>
    <definedName name="List06_5_Period">'Форма 4.2.3 | Т-гор.вода'!$O$18:$Z$34</definedName>
    <definedName name="List06_6_DP">'Форма 4.2.2 | Т-передача ТЭ'!$11:$11</definedName>
    <definedName name="List06_6_MC">'Форма 4.2.2 | Т-передача ТЭ'!$O$18:$O$32</definedName>
    <definedName name="List06_6_MC2">'Форма 4.2.2 | Т-передача ТЭ'!$V$18:$V$32</definedName>
    <definedName name="List06_6_note">'Форма 4.2.2 | Т-передача ТЭ'!$W$18:$W$32</definedName>
    <definedName name="List06_6_Period">'Форма 4.2.2 | Т-передача ТЭ'!$O$18:$U$32</definedName>
    <definedName name="List06_7_DP">'Форма 4.2.2 | Т-передача ТН'!$11:$11</definedName>
    <definedName name="List06_7_MC">'Форма 4.2.2 | Т-передача ТН'!$O$18:$O$32</definedName>
    <definedName name="List06_7_MC2">'Форма 4.2.2 | Т-передача ТН'!$V$18:$V$32</definedName>
    <definedName name="List06_7_note">'Форма 4.2.2 | Т-передача ТН'!$W$18:$W$32</definedName>
    <definedName name="List06_7_Period">'Форма 4.2.2 | Т-передача ТН'!$O$18:$U$32</definedName>
    <definedName name="List06_8_DP">'Форма 4.2.1 | Резерв мощности'!$11:$11</definedName>
    <definedName name="List06_8_MC">'Форма 4.2.1 | Резерв мощности'!$O$18:$O$32</definedName>
    <definedName name="List06_8_MC2">'Форма 4.2.1 | Резерв мощности'!$V$18:$V$32</definedName>
    <definedName name="List06_8_note">'Форма 4.2.1 | Резерв мощности'!$W$18:$W$32</definedName>
    <definedName name="List06_8_Period">'Форма 4.2.1 | Резерв мощности'!$O$18:$U$32</definedName>
    <definedName name="List06_9_DP">'Форма 4.2.5 | Т-подкл(инд)'!$12:$12</definedName>
    <definedName name="List06_9_MC">'Форма 4.2.5 | Т-подкл(инд)'!$O$19:$O$29</definedName>
    <definedName name="List06_9_MC2">'Форма 4.2.5 | Т-подкл(инд)'!$W$19:$W$29</definedName>
    <definedName name="List06_9_note">'Форма 4.2.5 | Т-подкл(инд)'!$X$19:$X$29</definedName>
    <definedName name="List06_9_Period">'Форма 4.2.5 | Т-подкл(инд)'!$Q$19:$V$29</definedName>
    <definedName name="List06_9_pl">'Форма 4.2.5 | Т-подкл(инд)'!$11:$11</definedName>
    <definedName name="List11_GroundMaterials_1">'Форма 4.7'!$F$12:$F$19</definedName>
    <definedName name="List11_note">'Форма 4.7'!$G$10:$G$19</definedName>
    <definedName name="List12_Date">'Форма 4.8'!$G$11</definedName>
    <definedName name="List12_GroundMaterials_1">'Форма 4.8'!$H$11:$H$32</definedName>
    <definedName name="List12_note">'Форма 4.8'!$I$10:$I$32</definedName>
    <definedName name="ListForms">modSheetMain!$A:$A</definedName>
    <definedName name="logical">TEHSHEET!$D$2:$D$3</definedName>
    <definedName name="mo_List01">Территории!$K$11:$K$15</definedName>
    <definedName name="MODesc">'Перечень тарифов'!$N$20:$N$26</definedName>
    <definedName name="MONTH">TEHSHEET!$E$2:$E$13</definedName>
    <definedName name="mr_List01">Территории!$H$11:$H$15</definedName>
    <definedName name="mrCopy_List01">Территории!$M$11:$M$15</definedName>
    <definedName name="mrmoCopy_List01">Территории!$R$11:$R$15</definedName>
    <definedName name="nalog">Титульный!$F$36</definedName>
    <definedName name="name_rates">'Перечень тарифов'!$J$20:$J$26</definedName>
    <definedName name="name_rates_4">TEHSHEET!$AA$2:$AA$3</definedName>
    <definedName name="name_rates_4_filter">TEHSHEET!$AB$2:$AB$3</definedName>
    <definedName name="name_rates_8">TEHSHEET!$AC$2:$AC$4</definedName>
    <definedName name="name_rates_8_filter">TEHSHEET!$AD$2:$AD$4</definedName>
    <definedName name="nameApr">'Перечень тарифов'!$G$7</definedName>
    <definedName name="NameOrPr">Титульный!$F$18</definedName>
    <definedName name="NameOrPr_ch">Титульный!$F$23</definedName>
    <definedName name="numberPr">Титульный!$F$20</definedName>
    <definedName name="numberPr_ch">Титульный!$F$25</definedName>
    <definedName name="OneRates_1">'Форма 4.2.1 | Т-ТЭ | &gt;=25МВт'!$O$24</definedName>
    <definedName name="OneRates_13">'Форма 4.2.1 | Т-ТЭ | потр'!$O$24</definedName>
    <definedName name="OneRates_2">'Форма 4.2.1 | Т-ТЭ | ТСО'!$O$24</definedName>
    <definedName name="OneRates_3">'Форма 4.2.1 | Т-ТЭ | предел'!$O$26</definedName>
    <definedName name="OneRates_3_i">'Форма 4.2.1 | Т-ТЭ | индикат'!$O$26</definedName>
    <definedName name="OneRates_4">'Форма 4.2.2 | Т-ТН'!$O$24</definedName>
    <definedName name="OneRates_5">'Форма 4.2.3 | Т-гор.вода'!$Q$24</definedName>
    <definedName name="OneRates_5_comp">'Форма 4.2.3 | Т-гор.вода'!$P$24</definedName>
    <definedName name="OneRates_5_comp_p">'Форма 4.2.3 | Т-гор.вода'!$P$25</definedName>
    <definedName name="OneRates_5_p">'Форма 4.2.3 | Т-гор.вода'!$Q$25</definedName>
    <definedName name="OneRates_6">'Форма 4.2.2 | Т-передача ТЭ'!$O$24</definedName>
    <definedName name="OneRates_7">'Форма 4.2.2 | Т-передача ТН'!$O$24</definedName>
    <definedName name="org">Титульный!$F$29</definedName>
    <definedName name="Org_Address">Титульный!$F$40:$F$40</definedName>
    <definedName name="ORG_END_DATE">TEHSHEET!$F$29</definedName>
    <definedName name="Org_main">Титульный!$F$41</definedName>
    <definedName name="ORG_START_DATE">TEHSHEET!$E$29</definedName>
    <definedName name="otv_lico_name">Титульный!$F$43:$F$46</definedName>
    <definedName name="pCng_List11_1">'Форма 4.7'!$E$12:$E$13</definedName>
    <definedName name="pCng_List11_2">'Форма 4.7'!$E$15:$E$16</definedName>
    <definedName name="pCng_List11_3">'Форма 4.7'!$E$18:$E$19</definedName>
    <definedName name="pCng_List12_1">'Форма 4.8'!$E$15:$E$16</definedName>
    <definedName name="pCng_List12_2">'Форма 4.8'!$E$18:$E$19</definedName>
    <definedName name="pCng_List12_6">'Форма 4.8'!$E$31:$E$32</definedName>
    <definedName name="pDbl_List12_5">'Форма 4.8'!$G$28:$G$29</definedName>
    <definedName name="pDbl_List12_5_copy">'Форма 4.8'!$L$28:$L$29</definedName>
    <definedName name="pDbl_List12_5_copy2">'Форма 4.8'!$K$28:$K$29</definedName>
    <definedName name="pDel_Comm">Комментарии!$C$11:$C$12</definedName>
    <definedName name="pDel_List01_0">Территории!$C$11:$C$15</definedName>
    <definedName name="pDel_List01_1">Территории!$F$11:$F$15</definedName>
    <definedName name="pDel_List01_2">Территории!$I$11:$I$15</definedName>
    <definedName name="pDel_List02">'Перечень тарифов'!$C$20:$C$26</definedName>
    <definedName name="pDel_List02_1">'Перечень тарифов'!$H$20:$H$26</definedName>
    <definedName name="pDel_List02_2">'Перечень тарифов'!$L$20:$L$26</definedName>
    <definedName name="pDel_List02_3">'Перечень тарифов'!$P$20:$P$26</definedName>
    <definedName name="pDel_List02_4">'Перечень тарифов'!$T$20:$T$26</definedName>
    <definedName name="pDel_List03">'Форма 1.0.2'!$C$12:$C$13</definedName>
    <definedName name="pDel_List06_1_1">'Форма 4.2.1 | Т-ТЭ | &gt;=25МВт'!$K$18:$K$32</definedName>
    <definedName name="pDel_List06_1_2">'Форма 4.2.1 | Т-ТЭ | &gt;=25МВт'!$J$18:$J$32</definedName>
    <definedName name="pDel_List06_1_3">'Форма 4.2.1 | Т-ТЭ | &gt;=25МВт'!$I$18:$I$32</definedName>
    <definedName name="pDel_List06_10_4">'Форма 4.2.4 | Т-подкл'!$N$19:$AF$31,'Форма 4.2.4 | Т-подкл'!$N$19:$AF$31,'Форма 4.2.4 | Т-подкл'!$N$19:$AF$31</definedName>
    <definedName name="pDel_List06_10_5">'Форма 4.2.4 | Т-подкл'!$K$19:$K$31</definedName>
    <definedName name="pDel_List06_13_1">'Форма 4.2.1 | Т-ТЭ | потр'!$K$18:$K$28</definedName>
    <definedName name="pDel_List06_13_2">'Форма 4.2.1 | Т-ТЭ | потр'!$J$18:$J$28</definedName>
    <definedName name="pDel_List06_13_3">'Форма 4.2.1 | Т-ТЭ | потр'!$I$18:$I$28</definedName>
    <definedName name="pDel_List06_2_1">'Форма 4.2.1 | Т-ТЭ | ТСО'!$K$18:$K$32</definedName>
    <definedName name="pDel_List06_2_2">'Форма 4.2.1 | Т-ТЭ | ТСО'!$J$18:$J$32</definedName>
    <definedName name="pDel_List06_2_3">'Форма 4.2.1 | Т-ТЭ | ТСО'!$I$18:$I$32</definedName>
    <definedName name="pDel_List06_3_1">'Форма 4.2.1 | Т-ТЭ | предел'!$K$20:$K$34</definedName>
    <definedName name="pDel_List06_3_2">'Форма 4.2.1 | Т-ТЭ | предел'!$J$20:$J$34</definedName>
    <definedName name="pDel_List06_3_3">'Форма 4.2.1 | Т-ТЭ | предел'!$I$20:$I$34</definedName>
    <definedName name="pDel_List06_3_i_1">'Форма 4.2.1 | Т-ТЭ | индикат'!$K$20:$K$34</definedName>
    <definedName name="pDel_List06_3_i_2">'Форма 4.2.1 | Т-ТЭ | индикат'!$J$20:$J$34</definedName>
    <definedName name="pDel_List06_3_i_3">'Форма 4.2.1 | Т-ТЭ | индикат'!$I$20:$I$34</definedName>
    <definedName name="pDel_List06_4_1">'Форма 4.2.2 | Т-ТН'!$K$18:$K$32</definedName>
    <definedName name="pDel_List06_4_2">'Форма 4.2.2 | Т-ТН'!$J$18:$J$32</definedName>
    <definedName name="pDel_List06_4_3">'Форма 4.2.2 | Т-ТН'!$I$18:$I$32</definedName>
    <definedName name="pDel_List06_5_1">'Форма 4.2.3 | Т-гор.вода'!$K$18:$K$34</definedName>
    <definedName name="pDel_List06_5_2">'Форма 4.2.3 | Т-гор.вода'!$J$18:$J$34</definedName>
    <definedName name="pDel_List06_5_3">'Форма 4.2.3 | Т-гор.вода'!$I$18:$I$34</definedName>
    <definedName name="pDel_List06_6_1">'Форма 4.2.2 | Т-передача ТЭ'!$K$18:$K$32</definedName>
    <definedName name="pDel_List06_6_2">'Форма 4.2.2 | Т-передача ТЭ'!$J$18:$J$32</definedName>
    <definedName name="pDel_List06_6_3">'Форма 4.2.2 | Т-передача ТЭ'!$I$18:$I$32</definedName>
    <definedName name="pDel_List06_7_1">'Форма 4.2.2 | Т-передача ТН'!$K$18:$K$32</definedName>
    <definedName name="pDel_List06_7_2">'Форма 4.2.2 | Т-передача ТН'!$J$18:$J$32</definedName>
    <definedName name="pDel_List06_7_3">'Форма 4.2.2 | Т-передача ТН'!$I$18:$I$32</definedName>
    <definedName name="pDel_List06_8_1">'Форма 4.2.1 | Резерв мощности'!$K$18:$K$32</definedName>
    <definedName name="pDel_List06_8_2">'Форма 4.2.1 | Резерв мощности'!$J$18:$J$32</definedName>
    <definedName name="pDel_List06_8_3">'Форма 4.2.1 | Резерв мощности'!$I$18:$I$32</definedName>
    <definedName name="pDel_List06_9_5">'Форма 4.2.5 | Т-подкл(инд)'!$K$19:$K$29</definedName>
    <definedName name="pDel_List07">'Сведения об изменении'!$C$11:$C$13</definedName>
    <definedName name="pDel_List11_1">'Форма 4.7'!$C$12:$C$13</definedName>
    <definedName name="pDel_List11_2">'Форма 4.7'!$C$15:$C$16</definedName>
    <definedName name="pDel_List11_3">'Форма 4.7'!$C$18:$C$19</definedName>
    <definedName name="pDel_List12_1">'Форма 4.8'!$C$15:$C$16</definedName>
    <definedName name="pDel_List12_2">'Форма 4.8'!$C$18:$C$19</definedName>
    <definedName name="pDel_List12_3">'Форма 4.8'!$C$22:$C$23</definedName>
    <definedName name="pDel_List12_4">'Форма 4.8'!$C$25:$C$26</definedName>
    <definedName name="pDel_List12_5">'Форма 4.8'!$C$28:$C$29</definedName>
    <definedName name="pDel_List12_6">'Форма 4.8'!$C$31:$C$32</definedName>
    <definedName name="periodEnd">Титульный!$F$12</definedName>
    <definedName name="periodStart">Титульный!$F$11</definedName>
    <definedName name="pIns_Comm">Комментарии!$E$12</definedName>
    <definedName name="pIns_List01_0">Территории!$E$15</definedName>
    <definedName name="pIns_List02">'Перечень тарифов'!$E$26</definedName>
    <definedName name="pIns_List03">'Форма 1.0.2'!$E$13</definedName>
    <definedName name="pIns_List06_1_Period">'Форма 4.2.1 | Т-ТЭ | &gt;=25МВт'!$V$14:$V$32</definedName>
    <definedName name="pIns_List06_10_Period">'Форма 4.2.4 | Т-подкл'!$AF$15:$AF$31</definedName>
    <definedName name="pIns_List06_13_Period">'Форма 4.2.1 | Т-ТЭ | потр'!$BE$13:$BE$28</definedName>
    <definedName name="pIns_List06_2_Period">'Форма 4.2.1 | Т-ТЭ | ТСО'!$V$13:$V$32</definedName>
    <definedName name="pIns_List06_3_i_Period">'Форма 4.2.1 | Т-ТЭ | индикат'!$V$16:$V$34</definedName>
    <definedName name="pIns_List06_3_Period">'Форма 4.2.1 | Т-ТЭ | предел'!$V$16:$V$34</definedName>
    <definedName name="pIns_List06_4_Period">'Форма 4.2.2 | Т-ТН'!$V$18:$V$32</definedName>
    <definedName name="pIns_List06_5_Period">'Форма 4.2.3 | Т-гор.вода'!$AA$14:$AA$34</definedName>
    <definedName name="pIns_List06_6_Period">'Форма 4.2.2 | Т-передача ТЭ'!$V$14:$V$32</definedName>
    <definedName name="pIns_List06_7_Period">'Форма 4.2.2 | Т-передача ТН'!$V$14:$V$32</definedName>
    <definedName name="pIns_List06_8_Period">'Форма 4.2.1 | Резерв мощности'!$V$14:$V$32</definedName>
    <definedName name="pIns_List06_9_Period">'Форма 4.2.5 | Т-подкл(инд)'!$W$15:$W$29</definedName>
    <definedName name="pIns_List07">'Сведения об изменении'!$E$13</definedName>
    <definedName name="pIns_List11_1">'Форма 4.7'!$E$13</definedName>
    <definedName name="pIns_List11_2">'Форма 4.7'!$E$16</definedName>
    <definedName name="pIns_List11_3">'Форма 4.7'!$E$19</definedName>
    <definedName name="pIns_List12_1">'Форма 4.8'!$E$16</definedName>
    <definedName name="pIns_List12_2">'Форма 4.8'!$E$19</definedName>
    <definedName name="pIns_List12_3">'Форма 4.8'!$E$23</definedName>
    <definedName name="pIns_List12_4">'Форма 4.8'!$E$26</definedName>
    <definedName name="pIns_List12_5">'Форма 4.8'!$E$29</definedName>
    <definedName name="pIns_List12_6">'Форма 4.8'!$E$32</definedName>
    <definedName name="pr_List06_1">'Форма 4.2.1 | Т-ТЭ | &gt;=25МВт'!$O$7:$T$10</definedName>
    <definedName name="pr_List06_10">'Форма 4.2.4 | Т-подкл'!$N$7:$T$10</definedName>
    <definedName name="pr_List06_13">'Форма 4.2.1 | Т-ТЭ | потр'!$O$7:$T$10</definedName>
    <definedName name="pr_List06_2">'Форма 4.2.1 | Т-ТЭ | ТСО'!$O$7:$T$10</definedName>
    <definedName name="pr_List06_3">'Форма 4.2.1 | Т-ТЭ | предел'!$O$9:$T$12</definedName>
    <definedName name="pr_List06_3_i">'Форма 4.2.1 | Т-ТЭ | индикат'!$O$9:$T$12</definedName>
    <definedName name="pr_List06_4">'Форма 4.2.2 | Т-ТН'!$O$7:$T$10</definedName>
    <definedName name="pr_List06_5">'Форма 4.2.3 | Т-гор.вода'!$O$7:$T$10</definedName>
    <definedName name="pr_List06_6">'Форма 4.2.2 | Т-передача ТЭ'!$O$7:$T$10</definedName>
    <definedName name="pr_List06_7">'Форма 4.2.2 | Т-передача ТН'!$O$7:$T$10</definedName>
    <definedName name="pr_List06_8">'Форма 4.2.1 | Резерв мощности'!$O$7:$T$10</definedName>
    <definedName name="pr_List06_9">'Форма 4.2.5 | Т-подкл(инд)'!$O$7:$T$10</definedName>
    <definedName name="pVDel_List06_1">'Форма 4.2.1 | Т-ТЭ | &gt;=25МВт'!$12:$12</definedName>
    <definedName name="pVDel_List06_10">'Форма 4.2.4 | Т-подкл'!$13:$13</definedName>
    <definedName name="pVDel_List06_13">'Форма 4.2.1 | Т-ТЭ | потр'!$12:$12</definedName>
    <definedName name="pVDel_List06_2">'Форма 4.2.1 | Т-ТЭ | ТСО'!$12:$12</definedName>
    <definedName name="pVDel_List06_3">'Форма 4.2.1 | Т-ТЭ | предел'!$14:$14</definedName>
    <definedName name="pVDel_List06_3_i">'Форма 4.2.1 | Т-ТЭ | индикат'!$14:$14</definedName>
    <definedName name="pVDel_List06_4">'Форма 4.2.2 | Т-ТН'!$12:$12</definedName>
    <definedName name="pVDel_List06_5">'Форма 4.2.3 | Т-гор.вода'!$12:$12</definedName>
    <definedName name="pVDel_List06_6">'Форма 4.2.2 | Т-передача ТЭ'!$12:$12</definedName>
    <definedName name="pVDel_List06_7">'Форма 4.2.2 | Т-передача ТН'!$12:$12</definedName>
    <definedName name="pVDel_List06_8">'Форма 4.2.1 | Резерв мощности'!$12:$12</definedName>
    <definedName name="pVDel_List06_9">'Форма 4.2.5 | Т-подкл(инд)'!$13:$13</definedName>
    <definedName name="QUARTER">TEHSHEET!$F$2:$F$5</definedName>
    <definedName name="REESTR_LINK_RANGE">REESTR_LINK!$A$2:$C$3</definedName>
    <definedName name="REESTR_ORG_RANGE">REESTR_ORG!$A$2:$J$550</definedName>
    <definedName name="REESTR_VED_RANGE">REESTR_VED!$A$2:$B$11</definedName>
    <definedName name="REESTR_VT_RANGE">REESTR_VT!$A$2:$B$12</definedName>
    <definedName name="REGION">TEHSHEET!$A$2:$A$87</definedName>
    <definedName name="region_name">Титульный!$F$7</definedName>
    <definedName name="RegulatoryPeriod">Титульный!$F$11:$F$12</definedName>
    <definedName name="SAPBEXrevision" hidden="1">1</definedName>
    <definedName name="SAPBEXsysID" hidden="1">"BW2"</definedName>
    <definedName name="SAPBEXwbID" hidden="1">"479GSPMTNK9HM4ZSIVE5K2SH6"</definedName>
    <definedName name="shema_podkl_2">'Форма 4.2.1 | Т-ТЭ | ТСО'!$O$22</definedName>
    <definedName name="shema_podkl_3">'Форма 4.2.1 | Т-ТЭ | предел'!$O$24</definedName>
    <definedName name="shema_podkl_3_i">'Форма 4.2.1 | Т-ТЭ | индикат'!$O$24</definedName>
    <definedName name="SKI_number">TEHSHEET!$I$2:$I$21</definedName>
    <definedName name="tariffDesc">'Перечень тарифов'!$R$20:$R$26</definedName>
    <definedName name="TECH_ORG_ID">Титульный!$F$1</definedName>
    <definedName name="ter_List01">Территории!$E$11:$E$15</definedName>
    <definedName name="terCopy_List01">Территории!$Q$11:$Q$15</definedName>
    <definedName name="TitlePr_ch">Титульный!$F$22</definedName>
    <definedName name="TwoRates_1">'Форма 4.2.1 | Т-ТЭ | &gt;=25МВт'!$P$24:$Q$24</definedName>
    <definedName name="TwoRates_13">'Форма 4.2.1 | Т-ТЭ | потр'!$P$24:$Q$24</definedName>
    <definedName name="TwoRates_2">'Форма 4.2.1 | Т-ТЭ | ТСО'!$P$24:$Q$24</definedName>
    <definedName name="TwoRates_3">'Форма 4.2.1 | Т-ТЭ | предел'!$P$26:$Q$26</definedName>
    <definedName name="TwoRates_3_i">'Форма 4.2.1 | Т-ТЭ | индикат'!$P$26:$Q$26</definedName>
    <definedName name="TwoRates_5">'Форма 4.2.3 | Т-гор.вода'!$R$24:$S$24</definedName>
    <definedName name="TwoRates_5_comp">'Форма 4.2.3 | Т-гор.вода'!$T$24:$U$24</definedName>
    <definedName name="TwoRates_5_comp_p">'Форма 4.2.3 | Т-гор.вода'!$T$25:$U$25</definedName>
    <definedName name="TwoRates_5_p">'Форма 4.2.3 | Т-гор.вода'!$R$25:$S$25</definedName>
    <definedName name="TwoRates_6">'Форма 4.2.2 | Т-передача ТЭ'!$P$24:$Q$24</definedName>
    <definedName name="TwoRates_7">'Форма 4.2.2 | Т-передача ТН'!$P$24:$Q$24</definedName>
    <definedName name="type_org">Титульный!$F$34</definedName>
    <definedName name="UpdStatus">Инструкция!$AA$1</definedName>
    <definedName name="VDET_END_DATE">TEHSHEET!$F$32</definedName>
    <definedName name="VDET_START_DATE">TEHSHEET!$E$32</definedName>
    <definedName name="version">Инструкция!$B$3</definedName>
    <definedName name="vid_teplnos_1">'Форма 4.2.1 | Т-ТЭ | &gt;=25МВт'!$M$24</definedName>
    <definedName name="vid_teplnos_10">et_union_hor!$M$149</definedName>
    <definedName name="vid_teplnos_11">'Форма 4.2.2 | Т-ТН'!$M$24</definedName>
    <definedName name="vid_teplnos_12">et_union_hor!$M$92</definedName>
    <definedName name="vid_teplnos_2">'Форма 4.2.1 | Т-ТЭ | ТСО'!$M$24</definedName>
    <definedName name="vid_teplnos_3">'Форма 4.2.1 | Т-ТЭ | предел'!$M$26</definedName>
    <definedName name="vid_teplnos_4">'Форма 4.2.2 | Т-передача ТЭ'!$M$24</definedName>
    <definedName name="vid_teplnos_5">'Форма 4.2.2 | Т-передача ТН'!$M$24</definedName>
    <definedName name="vid_teplnos_6">et_union_hor!$M$37</definedName>
    <definedName name="vid_teplnos_7">et_union_hor!$M$54</definedName>
    <definedName name="vid_teplnos_8">et_union_hor!$M$72</definedName>
    <definedName name="vid_teplnos_9">et_union_hor!$M$132</definedName>
    <definedName name="VidTopl">'Перечень тарифов'!$G$13</definedName>
    <definedName name="VidTopl_1">'Форма 4.2.1 | Т-ТЭ | &gt;=25МВт'!$M$7</definedName>
    <definedName name="VidTopl_2">'Форма 4.2.1 | Т-ТЭ | ТСО'!$M$8</definedName>
    <definedName name="VidTopl_3">'Форма 4.2.1 | Т-ТЭ | предел'!$M$10</definedName>
    <definedName name="warmNote">'Перечень тарифов'!$W$20:$W$26</definedName>
    <definedName name="warmSource">'Перечень тарифов'!$V$20:$V$26</definedName>
    <definedName name="year_list">TEHSHEET!$C$2:$C$6</definedName>
    <definedName name="year_list1">TEHSHEET!$B$2:$B$27</definedName>
  </definedNames>
  <calcPr calcId="162913"/>
</workbook>
</file>

<file path=xl/calcChain.xml><?xml version="1.0" encoding="utf-8"?>
<calcChain xmlns="http://schemas.openxmlformats.org/spreadsheetml/2006/main">
  <c r="O7" i="642" l="1"/>
  <c r="O8" i="642"/>
  <c r="O9" i="642"/>
  <c r="O10" i="642"/>
  <c r="N17" i="642"/>
  <c r="O17" i="642" s="1"/>
  <c r="P17" i="642" s="1"/>
  <c r="Q17" i="642" s="1"/>
  <c r="R17" i="642" s="1"/>
  <c r="S17" i="642" s="1"/>
  <c r="U17" i="642" s="1"/>
  <c r="V17" i="642" s="1"/>
  <c r="W17" i="642" s="1"/>
  <c r="X17" i="642" s="1"/>
  <c r="Y17" i="642" s="1"/>
  <c r="Z17" i="642" s="1"/>
  <c r="AB17" i="642" s="1"/>
  <c r="AC17" i="642" s="1"/>
  <c r="AD17" i="642" s="1"/>
  <c r="AE17" i="642" s="1"/>
  <c r="AF17" i="642" s="1"/>
  <c r="AG17" i="642" s="1"/>
  <c r="AI17" i="642" s="1"/>
  <c r="AJ17" i="642" s="1"/>
  <c r="AK17" i="642" s="1"/>
  <c r="AL17" i="642" s="1"/>
  <c r="AM17" i="642" s="1"/>
  <c r="AN17" i="642" s="1"/>
  <c r="AP17" i="642" s="1"/>
  <c r="AQ17" i="642" s="1"/>
  <c r="AR17" i="642" s="1"/>
  <c r="AS17" i="642" s="1"/>
  <c r="AT17" i="642" s="1"/>
  <c r="AU17" i="642" s="1"/>
  <c r="AW17" i="642" s="1"/>
  <c r="AX17" i="642" s="1"/>
  <c r="AY17" i="642" s="1"/>
  <c r="AZ17" i="642" s="1"/>
  <c r="BA17" i="642" s="1"/>
  <c r="BB17" i="642" s="1"/>
  <c r="BD17" i="642" s="1"/>
  <c r="BE17" i="642" s="1"/>
  <c r="BF17" i="642" s="1"/>
  <c r="L18" i="642"/>
  <c r="BI18" i="642"/>
  <c r="L19" i="642"/>
  <c r="BI19" i="642"/>
  <c r="L20" i="642"/>
  <c r="BI20" i="642"/>
  <c r="L21" i="642"/>
  <c r="BI21" i="642"/>
  <c r="L22" i="642"/>
  <c r="BI22" i="642"/>
  <c r="L23" i="642"/>
  <c r="BI23" i="642"/>
  <c r="L24" i="642"/>
  <c r="Q25" i="642"/>
  <c r="X25" i="642"/>
  <c r="AE25" i="642"/>
  <c r="AL25" i="642"/>
  <c r="AS25" i="642"/>
  <c r="AZ25" i="642"/>
  <c r="BG24" i="642"/>
  <c r="BI24" i="642"/>
  <c r="BI25" i="642"/>
  <c r="BI26" i="642"/>
  <c r="BI27" i="642"/>
  <c r="BI28" i="642"/>
  <c r="A1" i="612"/>
  <c r="A2" i="612"/>
  <c r="A3" i="612"/>
  <c r="A4" i="612"/>
  <c r="A5" i="612"/>
  <c r="A6" i="612"/>
  <c r="A7" i="612"/>
  <c r="A8" i="612"/>
  <c r="A9" i="612"/>
  <c r="A10" i="612"/>
  <c r="A11" i="612"/>
  <c r="A12" i="612"/>
  <c r="A13" i="612"/>
  <c r="A14" i="612"/>
  <c r="A15" i="612"/>
  <c r="A16" i="612"/>
  <c r="A17" i="612"/>
  <c r="A18" i="612"/>
  <c r="A19" i="612"/>
  <c r="A20" i="612"/>
  <c r="A21" i="612"/>
  <c r="A22" i="612"/>
  <c r="A23" i="612"/>
  <c r="A24" i="612"/>
  <c r="A25" i="612"/>
  <c r="A26" i="612"/>
  <c r="A27" i="612"/>
  <c r="A28" i="612"/>
  <c r="A29" i="612"/>
  <c r="A30" i="612"/>
  <c r="A31" i="612"/>
  <c r="A32" i="612"/>
  <c r="A33" i="612"/>
  <c r="A34" i="612"/>
  <c r="A35" i="612"/>
  <c r="A36" i="612"/>
  <c r="A37" i="612"/>
  <c r="A38" i="612"/>
  <c r="A39" i="612"/>
  <c r="A40" i="612"/>
  <c r="A41" i="612"/>
  <c r="A42" i="612"/>
  <c r="A43" i="612"/>
  <c r="A44" i="612"/>
  <c r="A45" i="612"/>
  <c r="A46" i="612"/>
  <c r="A47" i="612"/>
  <c r="A48" i="612"/>
  <c r="A49" i="612"/>
  <c r="A50" i="612"/>
  <c r="A51" i="612"/>
  <c r="A52" i="612"/>
  <c r="A53" i="612"/>
  <c r="A54" i="612"/>
  <c r="A55" i="612"/>
  <c r="A56" i="612"/>
  <c r="A57" i="612"/>
  <c r="A58" i="612"/>
  <c r="A59" i="612"/>
  <c r="A60" i="612"/>
  <c r="A61" i="612"/>
  <c r="A62" i="612"/>
  <c r="A63" i="612"/>
  <c r="A64" i="612"/>
  <c r="A65" i="612"/>
  <c r="A66" i="612"/>
  <c r="A67" i="612"/>
  <c r="A68" i="612"/>
  <c r="A69" i="612"/>
  <c r="A70" i="612"/>
  <c r="A71" i="612"/>
  <c r="A72" i="612"/>
  <c r="A73" i="612"/>
  <c r="A74" i="612"/>
  <c r="A75" i="612"/>
  <c r="A76" i="612"/>
  <c r="A77" i="612"/>
  <c r="A78" i="612"/>
  <c r="A79" i="612"/>
  <c r="A80" i="612"/>
  <c r="A81" i="612"/>
  <c r="A82" i="612"/>
  <c r="A83" i="612"/>
  <c r="A84" i="612"/>
  <c r="A85" i="612"/>
  <c r="A86" i="612"/>
  <c r="A87" i="612"/>
  <c r="A88" i="612"/>
  <c r="A89" i="612"/>
  <c r="A90" i="612"/>
  <c r="A91" i="612"/>
  <c r="A92" i="612"/>
  <c r="A93" i="612"/>
  <c r="A94" i="612"/>
  <c r="A95" i="612"/>
  <c r="A96" i="612"/>
  <c r="A97" i="612"/>
  <c r="A98" i="612"/>
  <c r="A99" i="612"/>
  <c r="A100" i="612"/>
  <c r="A101" i="612"/>
  <c r="A102" i="612"/>
  <c r="A103" i="612"/>
  <c r="A104" i="612"/>
  <c r="A105" i="612"/>
  <c r="A106" i="612"/>
  <c r="A107" i="612"/>
  <c r="A108" i="612"/>
  <c r="A109" i="612"/>
  <c r="A110" i="612"/>
  <c r="A111" i="612"/>
  <c r="A112" i="612"/>
  <c r="A113" i="612"/>
  <c r="A114" i="612"/>
  <c r="A115" i="612"/>
  <c r="A116" i="612"/>
  <c r="A117" i="612"/>
  <c r="A118" i="612"/>
  <c r="A119" i="612"/>
  <c r="A120" i="612"/>
  <c r="A121" i="612"/>
  <c r="A122" i="612"/>
  <c r="A123" i="612"/>
  <c r="A124" i="612"/>
  <c r="A125" i="612"/>
  <c r="A126" i="612"/>
  <c r="A127" i="612"/>
  <c r="A128" i="612"/>
  <c r="A129" i="612"/>
  <c r="A130" i="612"/>
  <c r="A131" i="612"/>
  <c r="A132" i="612"/>
  <c r="A133" i="612"/>
  <c r="A134" i="612"/>
  <c r="A135" i="612"/>
  <c r="A136" i="612"/>
  <c r="A137" i="612"/>
  <c r="A138" i="612"/>
  <c r="A139" i="612"/>
  <c r="A140" i="612"/>
  <c r="AZ245" i="471"/>
  <c r="AS245" i="471"/>
  <c r="AL245" i="471"/>
  <c r="AE245" i="471"/>
  <c r="X245" i="471"/>
  <c r="H12" i="646"/>
  <c r="H11" i="646"/>
  <c r="H9" i="646"/>
  <c r="H8" i="646"/>
  <c r="H7" i="646"/>
  <c r="H12" i="622"/>
  <c r="H9" i="622"/>
  <c r="H8" i="622"/>
  <c r="H12" i="643"/>
  <c r="H9" i="643"/>
  <c r="H8" i="643"/>
  <c r="R14" i="601"/>
  <c r="H13" i="646" s="1"/>
  <c r="R13" i="601"/>
  <c r="R12" i="601"/>
  <c r="P12" i="601"/>
  <c r="F9" i="646"/>
  <c r="F13" i="646"/>
  <c r="F11" i="646"/>
  <c r="F12" i="646"/>
  <c r="F10" i="646"/>
  <c r="F8" i="646"/>
  <c r="M14" i="601"/>
  <c r="M13" i="601"/>
  <c r="M12" i="601"/>
  <c r="B2" i="525"/>
  <c r="B3" i="525"/>
  <c r="E3" i="437"/>
  <c r="H13" i="643" l="1"/>
  <c r="H13" i="622"/>
  <c r="O7" i="627"/>
  <c r="O8" i="627"/>
  <c r="O9" i="627"/>
  <c r="O10" i="627"/>
  <c r="O17" i="627"/>
  <c r="P17" i="627" s="1"/>
  <c r="Q17" i="627" s="1"/>
  <c r="R17" i="627" s="1"/>
  <c r="S17" i="627" s="1"/>
  <c r="U17" i="627" s="1"/>
  <c r="V17" i="627" s="1"/>
  <c r="W17" i="627" s="1"/>
  <c r="Z24" i="627"/>
  <c r="Q25" i="627"/>
  <c r="L24" i="627"/>
  <c r="X24" i="627"/>
  <c r="L19" i="627"/>
  <c r="L23" i="627"/>
  <c r="L18" i="627"/>
  <c r="L20" i="627"/>
  <c r="Y23" i="627"/>
  <c r="L21" i="627"/>
  <c r="O7" i="632" l="1"/>
  <c r="O8" i="632"/>
  <c r="O9" i="632"/>
  <c r="O10" i="632"/>
  <c r="O18" i="632"/>
  <c r="P18" i="632" s="1"/>
  <c r="Q18" i="632" s="1"/>
  <c r="R18" i="632" s="1"/>
  <c r="S18" i="632" s="1"/>
  <c r="T18" i="632" s="1"/>
  <c r="V18" i="632" s="1"/>
  <c r="X18" i="632" s="1"/>
  <c r="R24" i="632"/>
  <c r="L19" i="632"/>
  <c r="L23" i="632"/>
  <c r="L20" i="632"/>
  <c r="Y23" i="632"/>
  <c r="L22" i="632"/>
  <c r="L21" i="632"/>
  <c r="M12" i="550" l="1"/>
  <c r="BI251" i="471" l="1"/>
  <c r="BI250" i="471"/>
  <c r="BI249" i="471"/>
  <c r="BI248" i="471"/>
  <c r="BI247" i="471"/>
  <c r="BI246" i="471"/>
  <c r="BI245" i="471"/>
  <c r="Q245" i="471"/>
  <c r="BI244" i="471"/>
  <c r="BI243" i="471"/>
  <c r="BI242" i="471"/>
  <c r="BI241" i="471"/>
  <c r="BI240" i="471"/>
  <c r="BI239" i="471"/>
  <c r="BI238" i="471"/>
  <c r="H11" i="643"/>
  <c r="H7" i="643"/>
  <c r="F12" i="643"/>
  <c r="BG244" i="471"/>
  <c r="F9" i="643"/>
  <c r="F10" i="643"/>
  <c r="F11" i="643"/>
  <c r="L238" i="471"/>
  <c r="L239" i="471"/>
  <c r="L241" i="471"/>
  <c r="F13" i="643"/>
  <c r="F8" i="643"/>
  <c r="L243" i="471"/>
  <c r="L244" i="471"/>
  <c r="L242" i="471"/>
  <c r="L240" i="471"/>
  <c r="H11" i="641" l="1"/>
  <c r="H7" i="641"/>
  <c r="Z233" i="471"/>
  <c r="Z232" i="471"/>
  <c r="Z231" i="471"/>
  <c r="Z230" i="471"/>
  <c r="Z229" i="471"/>
  <c r="Z228" i="471"/>
  <c r="Z227" i="471"/>
  <c r="Q227" i="471"/>
  <c r="Z226" i="471"/>
  <c r="Z225" i="471"/>
  <c r="Z224" i="471"/>
  <c r="Z223" i="471"/>
  <c r="Z222" i="471"/>
  <c r="Z221" i="471"/>
  <c r="Z220" i="471"/>
  <c r="Z33" i="640"/>
  <c r="Z32" i="640"/>
  <c r="Z31" i="640"/>
  <c r="Z30" i="640"/>
  <c r="Z29" i="640"/>
  <c r="Z28" i="640"/>
  <c r="Z27" i="640"/>
  <c r="Q27" i="640"/>
  <c r="Z26" i="640"/>
  <c r="Z25" i="640"/>
  <c r="Z24" i="640"/>
  <c r="Z23" i="640"/>
  <c r="Z22" i="640"/>
  <c r="Z21" i="640"/>
  <c r="Z20" i="640"/>
  <c r="N19" i="640"/>
  <c r="O19" i="640" s="1"/>
  <c r="P19" i="640" s="1"/>
  <c r="Q19" i="640" s="1"/>
  <c r="R19" i="640" s="1"/>
  <c r="S19" i="640" s="1"/>
  <c r="U19" i="640" s="1"/>
  <c r="O12" i="640"/>
  <c r="O11" i="640"/>
  <c r="O10" i="640"/>
  <c r="O9" i="640"/>
  <c r="F11" i="641"/>
  <c r="X226" i="471"/>
  <c r="F8" i="641"/>
  <c r="X26" i="640"/>
  <c r="L220" i="471"/>
  <c r="L23" i="640"/>
  <c r="L20" i="640"/>
  <c r="L22" i="640"/>
  <c r="L21" i="640"/>
  <c r="L26" i="640"/>
  <c r="L24" i="640"/>
  <c r="L25" i="640"/>
  <c r="F12" i="641"/>
  <c r="L222" i="471"/>
  <c r="L221" i="471"/>
  <c r="L226" i="471"/>
  <c r="L223" i="471"/>
  <c r="L224" i="471"/>
  <c r="L225" i="471"/>
  <c r="F13" i="641"/>
  <c r="F9" i="641"/>
  <c r="F10" i="641"/>
  <c r="V19" i="640" l="1"/>
  <c r="W19" i="640" s="1"/>
  <c r="AA198" i="471" l="1"/>
  <c r="AI197" i="471"/>
  <c r="R184" i="471"/>
  <c r="V120" i="471"/>
  <c r="AF111" i="471"/>
  <c r="V110" i="471"/>
  <c r="AE109" i="471"/>
  <c r="V109" i="471"/>
  <c r="Q150" i="471"/>
  <c r="Z149" i="471"/>
  <c r="Q132" i="471"/>
  <c r="Z131" i="471"/>
  <c r="Q92" i="471"/>
  <c r="Z91" i="471"/>
  <c r="Q168" i="471"/>
  <c r="Z167" i="471"/>
  <c r="AA166" i="471"/>
  <c r="Z80" i="471"/>
  <c r="Z79" i="471"/>
  <c r="Z78" i="471"/>
  <c r="Z77" i="471"/>
  <c r="Z76" i="471"/>
  <c r="Z75" i="471"/>
  <c r="Z74" i="471"/>
  <c r="Q74" i="471"/>
  <c r="Z73" i="471"/>
  <c r="Z72" i="471"/>
  <c r="Z71" i="471"/>
  <c r="Z70" i="471"/>
  <c r="Z69" i="471"/>
  <c r="Z68" i="471"/>
  <c r="Z67" i="471"/>
  <c r="Z62" i="471"/>
  <c r="Z61" i="471"/>
  <c r="Z60" i="471"/>
  <c r="Z59" i="471"/>
  <c r="Z58" i="471"/>
  <c r="Z57" i="471"/>
  <c r="Z56" i="471"/>
  <c r="Q56" i="471"/>
  <c r="Z55" i="471"/>
  <c r="Z54" i="471"/>
  <c r="Z53" i="471"/>
  <c r="Z52" i="471"/>
  <c r="Z51" i="471"/>
  <c r="Z50" i="471"/>
  <c r="Z49" i="471"/>
  <c r="Z44" i="471"/>
  <c r="Z43" i="471"/>
  <c r="Z42" i="471"/>
  <c r="Z41" i="471"/>
  <c r="Z40" i="471"/>
  <c r="Z39" i="471"/>
  <c r="Z38" i="471"/>
  <c r="Q38" i="471"/>
  <c r="Z37" i="471"/>
  <c r="Z36" i="471"/>
  <c r="Z35" i="471"/>
  <c r="Z34" i="471"/>
  <c r="Z33" i="471"/>
  <c r="Z32" i="471"/>
  <c r="Z31" i="471"/>
  <c r="H11" i="639"/>
  <c r="H7" i="639"/>
  <c r="H11" i="638"/>
  <c r="H7" i="638"/>
  <c r="H11" i="637"/>
  <c r="H7" i="637"/>
  <c r="H11" i="636"/>
  <c r="H7" i="636"/>
  <c r="H11" i="635"/>
  <c r="H7" i="635"/>
  <c r="H11" i="634"/>
  <c r="H7" i="634"/>
  <c r="N10" i="633"/>
  <c r="N9" i="633"/>
  <c r="N8" i="633"/>
  <c r="N7" i="633"/>
  <c r="O10" i="628"/>
  <c r="O9" i="628"/>
  <c r="O8" i="628"/>
  <c r="O7" i="628"/>
  <c r="O17" i="630"/>
  <c r="P17" i="630" s="1"/>
  <c r="Q17" i="630" s="1"/>
  <c r="R17" i="630" s="1"/>
  <c r="S17" i="630" s="1"/>
  <c r="U17" i="630" s="1"/>
  <c r="V17" i="630" s="1"/>
  <c r="O10" i="630"/>
  <c r="O9" i="630"/>
  <c r="O8" i="630"/>
  <c r="O7" i="630"/>
  <c r="O10" i="629"/>
  <c r="O9" i="629"/>
  <c r="O8" i="629"/>
  <c r="O7" i="629"/>
  <c r="Y183" i="471"/>
  <c r="F9" i="638"/>
  <c r="L104" i="471"/>
  <c r="AC110" i="471"/>
  <c r="X91" i="471"/>
  <c r="F10" i="636"/>
  <c r="L148" i="471"/>
  <c r="L194" i="471"/>
  <c r="L33" i="471"/>
  <c r="F12" i="637"/>
  <c r="L51" i="471"/>
  <c r="X149" i="471"/>
  <c r="Y130" i="471"/>
  <c r="Y166" i="471"/>
  <c r="L196" i="471"/>
  <c r="X73" i="471"/>
  <c r="F13" i="635"/>
  <c r="F10" i="638"/>
  <c r="L70" i="471"/>
  <c r="F11" i="637"/>
  <c r="X131" i="471"/>
  <c r="L127" i="471"/>
  <c r="L163" i="471"/>
  <c r="F9" i="639"/>
  <c r="AH197" i="471"/>
  <c r="F13" i="636"/>
  <c r="F12" i="636"/>
  <c r="L87" i="471"/>
  <c r="L54" i="471"/>
  <c r="L197" i="471"/>
  <c r="F8" i="639"/>
  <c r="F8" i="636"/>
  <c r="L165" i="471"/>
  <c r="L146" i="471"/>
  <c r="F10" i="637"/>
  <c r="Y148" i="471"/>
  <c r="L71" i="471"/>
  <c r="L143" i="471"/>
  <c r="L149" i="471"/>
  <c r="F11" i="639"/>
  <c r="L181" i="471"/>
  <c r="L52" i="471"/>
  <c r="L53" i="471"/>
  <c r="F12" i="635"/>
  <c r="AC120" i="471"/>
  <c r="F11" i="636"/>
  <c r="L109" i="471"/>
  <c r="X167" i="471"/>
  <c r="L31" i="471"/>
  <c r="F13" i="639"/>
  <c r="F8" i="638"/>
  <c r="L144" i="471"/>
  <c r="L86" i="471"/>
  <c r="L36" i="471"/>
  <c r="F9" i="634"/>
  <c r="L73" i="471"/>
  <c r="L69" i="471"/>
  <c r="F11" i="635"/>
  <c r="L183" i="471"/>
  <c r="L50" i="471"/>
  <c r="L35" i="471"/>
  <c r="AD108" i="471"/>
  <c r="L161" i="471"/>
  <c r="L103" i="471"/>
  <c r="F9" i="635"/>
  <c r="F10" i="639"/>
  <c r="L37" i="471"/>
  <c r="L88" i="471"/>
  <c r="L90" i="471"/>
  <c r="L85" i="471"/>
  <c r="L164" i="471"/>
  <c r="F12" i="634"/>
  <c r="F11" i="638"/>
  <c r="L195" i="471"/>
  <c r="L32" i="471"/>
  <c r="L110" i="471"/>
  <c r="L145" i="471"/>
  <c r="F10" i="634"/>
  <c r="F10" i="635"/>
  <c r="F12" i="639"/>
  <c r="L108" i="471"/>
  <c r="F13" i="637"/>
  <c r="F12" i="638"/>
  <c r="L34" i="471"/>
  <c r="L49" i="471"/>
  <c r="F8" i="634"/>
  <c r="L120" i="471"/>
  <c r="L125" i="471"/>
  <c r="F13" i="638"/>
  <c r="F9" i="637"/>
  <c r="L91" i="471"/>
  <c r="L193" i="471"/>
  <c r="L68" i="471"/>
  <c r="F8" i="635"/>
  <c r="F13" i="634"/>
  <c r="X55" i="471"/>
  <c r="F11" i="634"/>
  <c r="L182" i="471"/>
  <c r="L128" i="471"/>
  <c r="L105" i="471"/>
  <c r="AC109" i="471"/>
  <c r="L55" i="471"/>
  <c r="L166" i="471"/>
  <c r="L162" i="471"/>
  <c r="L167" i="471"/>
  <c r="X37" i="471"/>
  <c r="L106" i="471"/>
  <c r="L130" i="471"/>
  <c r="L131" i="471"/>
  <c r="L180" i="471"/>
  <c r="L179" i="471"/>
  <c r="L126" i="471"/>
  <c r="F8" i="637"/>
  <c r="F9" i="636"/>
  <c r="L67" i="471"/>
  <c r="Y90" i="471"/>
  <c r="L72" i="471"/>
  <c r="O10" i="631" l="1"/>
  <c r="O9" i="631"/>
  <c r="O8" i="631"/>
  <c r="O7" i="631"/>
  <c r="O12" i="626"/>
  <c r="O11" i="626"/>
  <c r="O10" i="626"/>
  <c r="O9" i="626"/>
  <c r="O10" i="625"/>
  <c r="O9" i="625"/>
  <c r="O8" i="625"/>
  <c r="O7" i="625"/>
  <c r="Z31" i="624"/>
  <c r="Z30" i="624"/>
  <c r="Z29" i="624"/>
  <c r="Z28" i="624"/>
  <c r="Z27" i="624"/>
  <c r="Z26" i="624"/>
  <c r="Z25" i="624"/>
  <c r="Q25" i="624"/>
  <c r="Z24" i="624"/>
  <c r="Z23" i="624"/>
  <c r="Z22" i="624"/>
  <c r="Z21" i="624"/>
  <c r="Z20" i="624"/>
  <c r="Z19" i="624"/>
  <c r="Z18" i="624"/>
  <c r="N17" i="624"/>
  <c r="O17" i="624" s="1"/>
  <c r="P17" i="624" s="1"/>
  <c r="Q17" i="624" s="1"/>
  <c r="R17" i="624" s="1"/>
  <c r="S17" i="624" s="1"/>
  <c r="U17" i="624" s="1"/>
  <c r="O10" i="624"/>
  <c r="O9" i="624"/>
  <c r="O8" i="624"/>
  <c r="O7" i="624"/>
  <c r="Z33" i="626"/>
  <c r="Z32" i="626"/>
  <c r="Z31" i="626"/>
  <c r="Z30" i="626"/>
  <c r="Z29" i="626"/>
  <c r="Z28" i="626"/>
  <c r="Z27" i="626"/>
  <c r="Q27" i="626"/>
  <c r="Z26" i="626"/>
  <c r="Z25" i="626"/>
  <c r="Z24" i="626"/>
  <c r="Z23" i="626"/>
  <c r="Z22" i="626"/>
  <c r="Z21" i="626"/>
  <c r="Z20" i="626"/>
  <c r="N19" i="626"/>
  <c r="O19" i="626" s="1"/>
  <c r="P19" i="626" s="1"/>
  <c r="Q19" i="626" s="1"/>
  <c r="R19" i="626" s="1"/>
  <c r="S19" i="626" s="1"/>
  <c r="U19" i="626" s="1"/>
  <c r="Z31" i="625"/>
  <c r="Z30" i="625"/>
  <c r="Z29" i="625"/>
  <c r="Z28" i="625"/>
  <c r="Z27" i="625"/>
  <c r="Z26" i="625"/>
  <c r="Z25" i="625"/>
  <c r="Q25" i="625"/>
  <c r="Z24" i="625"/>
  <c r="Z23" i="625"/>
  <c r="Z22" i="625"/>
  <c r="Z21" i="625"/>
  <c r="Z20" i="625"/>
  <c r="Z19" i="625"/>
  <c r="Z18" i="625"/>
  <c r="N17" i="625"/>
  <c r="O17" i="625" s="1"/>
  <c r="P17" i="625" s="1"/>
  <c r="Q17" i="625" s="1"/>
  <c r="R17" i="625" s="1"/>
  <c r="S17" i="625" s="1"/>
  <c r="U17" i="625" s="1"/>
  <c r="L21" i="624"/>
  <c r="L19" i="625"/>
  <c r="L22" i="624"/>
  <c r="L23" i="625"/>
  <c r="L18" i="625"/>
  <c r="L23" i="626"/>
  <c r="L20" i="625"/>
  <c r="X26" i="626"/>
  <c r="L24" i="626"/>
  <c r="X24" i="624"/>
  <c r="L25" i="626"/>
  <c r="L24" i="624"/>
  <c r="L20" i="626"/>
  <c r="L24" i="625"/>
  <c r="L22" i="625"/>
  <c r="L21" i="626"/>
  <c r="L18" i="624"/>
  <c r="L20" i="624"/>
  <c r="X24" i="625"/>
  <c r="L19" i="624"/>
  <c r="L21" i="625"/>
  <c r="L23" i="624"/>
  <c r="L22" i="626"/>
  <c r="L26" i="626"/>
  <c r="V19" i="626" l="1"/>
  <c r="W19" i="626" s="1"/>
  <c r="V17" i="625"/>
  <c r="W17" i="625" s="1"/>
  <c r="V17" i="624"/>
  <c r="W17" i="624" s="1"/>
  <c r="AA24" i="633"/>
  <c r="AI23" i="633"/>
  <c r="N18" i="633"/>
  <c r="R18" i="633" s="1"/>
  <c r="Y18" i="633" s="1"/>
  <c r="Z18" i="633" s="1"/>
  <c r="AA18" i="633" s="1"/>
  <c r="AB18" i="633" s="1"/>
  <c r="AC18" i="633" s="1"/>
  <c r="AE18" i="633" s="1"/>
  <c r="Q25" i="631"/>
  <c r="Z24" i="631"/>
  <c r="AA23" i="631"/>
  <c r="O17" i="631"/>
  <c r="P17" i="631" s="1"/>
  <c r="Q17" i="631" s="1"/>
  <c r="R17" i="631" s="1"/>
  <c r="S17" i="631" s="1"/>
  <c r="Q25" i="630"/>
  <c r="Z24" i="630"/>
  <c r="W17" i="630"/>
  <c r="Y23" i="631"/>
  <c r="L19" i="631"/>
  <c r="L22" i="633"/>
  <c r="L18" i="630"/>
  <c r="L21" i="631"/>
  <c r="L21" i="633"/>
  <c r="L24" i="630"/>
  <c r="AH23" i="633"/>
  <c r="L23" i="630"/>
  <c r="L18" i="631"/>
  <c r="L20" i="631"/>
  <c r="X24" i="630"/>
  <c r="L23" i="631"/>
  <c r="Y23" i="630"/>
  <c r="L20" i="630"/>
  <c r="L19" i="633"/>
  <c r="L24" i="631"/>
  <c r="L19" i="630"/>
  <c r="L21" i="630"/>
  <c r="L23" i="633"/>
  <c r="L20" i="633"/>
  <c r="X24" i="631"/>
  <c r="L22" i="631"/>
  <c r="AG18" i="633" l="1"/>
  <c r="U17" i="631"/>
  <c r="Q25" i="629"/>
  <c r="Z24" i="629"/>
  <c r="O17" i="629"/>
  <c r="P17" i="629" s="1"/>
  <c r="Q17" i="629" s="1"/>
  <c r="R17" i="629" s="1"/>
  <c r="AF26" i="628"/>
  <c r="V25" i="628"/>
  <c r="AE24" i="628"/>
  <c r="V24" i="628"/>
  <c r="O17" i="628"/>
  <c r="P17" i="628" s="1"/>
  <c r="Q17" i="628" s="1"/>
  <c r="R17" i="628" s="1"/>
  <c r="S17" i="628" s="1"/>
  <c r="T17" i="628" s="1"/>
  <c r="U17" i="628" s="1"/>
  <c r="V17" i="628" s="1"/>
  <c r="W17" i="628" s="1"/>
  <c r="L19" i="629"/>
  <c r="AC24" i="628"/>
  <c r="L18" i="629"/>
  <c r="L21" i="628"/>
  <c r="L19" i="628"/>
  <c r="L21" i="629"/>
  <c r="Y23" i="629"/>
  <c r="L23" i="629"/>
  <c r="AD23" i="628"/>
  <c r="E2" i="437"/>
  <c r="X24" i="629"/>
  <c r="L20" i="628"/>
  <c r="AC25" i="628"/>
  <c r="L23" i="628"/>
  <c r="L18" i="628"/>
  <c r="L24" i="628"/>
  <c r="L20" i="629"/>
  <c r="L24" i="629"/>
  <c r="L25" i="628"/>
  <c r="V17" i="631" l="1"/>
  <c r="W17" i="631" s="1"/>
  <c r="X17" i="628"/>
  <c r="Z17" i="628" s="1"/>
  <c r="S17" i="629"/>
  <c r="U17" i="629" s="1"/>
  <c r="V17" i="629" s="1"/>
  <c r="W17" i="629" s="1"/>
  <c r="AB17" i="628" l="1"/>
  <c r="M292" i="471"/>
  <c r="R307" i="471"/>
  <c r="H11" i="622"/>
  <c r="H7" i="622"/>
  <c r="P297" i="471"/>
  <c r="R302" i="471"/>
  <c r="R297" i="471"/>
  <c r="H11" i="618"/>
  <c r="H7" i="618"/>
  <c r="H11" i="617"/>
  <c r="H7" i="617"/>
  <c r="H11" i="616"/>
  <c r="H7" i="616"/>
  <c r="H11" i="614"/>
  <c r="H7" i="614"/>
  <c r="H340" i="471"/>
  <c r="E29" i="205"/>
  <c r="F29" i="205"/>
  <c r="E327" i="471"/>
  <c r="E332" i="471"/>
  <c r="F13" i="614"/>
  <c r="F339" i="471"/>
  <c r="F10" i="617"/>
  <c r="F8" i="622"/>
  <c r="F8" i="614"/>
  <c r="F12" i="617"/>
  <c r="F12" i="616"/>
  <c r="F342" i="471"/>
  <c r="F8" i="618"/>
  <c r="F12" i="618"/>
  <c r="F13" i="618"/>
  <c r="F8" i="617"/>
  <c r="F13" i="616"/>
  <c r="M297" i="471"/>
  <c r="F8" i="616"/>
  <c r="M307" i="471"/>
  <c r="F9" i="614"/>
  <c r="F11" i="618"/>
  <c r="F10" i="616"/>
  <c r="F13" i="617"/>
  <c r="F341" i="471"/>
  <c r="F9" i="618"/>
  <c r="F11" i="614"/>
  <c r="M302" i="471"/>
  <c r="F11" i="622"/>
  <c r="F9" i="617"/>
  <c r="F9" i="616"/>
  <c r="F10" i="622"/>
  <c r="F337" i="471"/>
  <c r="F10" i="618"/>
  <c r="F11" i="616"/>
  <c r="F11" i="617"/>
  <c r="F12" i="622"/>
  <c r="F13" i="622"/>
  <c r="F9" i="622"/>
  <c r="F338" i="471"/>
  <c r="F340" i="471"/>
  <c r="F12" i="614"/>
  <c r="F10" i="614"/>
</calcChain>
</file>

<file path=xl/sharedStrings.xml><?xml version="1.0" encoding="utf-8"?>
<sst xmlns="http://schemas.openxmlformats.org/spreadsheetml/2006/main" count="7310" uniqueCount="3317">
  <si>
    <t>et_List02(_1,_2,_3)</t>
  </si>
  <si>
    <t>Ссылка</t>
  </si>
  <si>
    <t>специальный (упрощенная система налогообложения, система налогообложения для сельскохозяйственных производителей)</t>
  </si>
  <si>
    <t>без дифференциации</t>
  </si>
  <si>
    <t>Добавить МО</t>
  </si>
  <si>
    <t>Добавить строку</t>
  </si>
  <si>
    <t>ставка за содержание тепловой мощности, тыс.руб./Гкал/ч/мес</t>
  </si>
  <si>
    <t xml:space="preserve">Наименование системы теплоснабжения </t>
  </si>
  <si>
    <t>1.1.1</t>
  </si>
  <si>
    <t>Схема подключения теплопотребляющей установки к коллектору источника тепловой энергии</t>
  </si>
  <si>
    <t>Группа потребителей</t>
  </si>
  <si>
    <t>Добавить группу потребителей</t>
  </si>
  <si>
    <t>Добавить схему подключения</t>
  </si>
  <si>
    <t>et_List06(_1,_2,_3)</t>
  </si>
  <si>
    <t>modList01</t>
  </si>
  <si>
    <t>modList03</t>
  </si>
  <si>
    <t>Территория действия тарифа</t>
  </si>
  <si>
    <t>Добавить источник тепловой энергии</t>
  </si>
  <si>
    <t>Добавить наименование системы теплоснабжения</t>
  </si>
  <si>
    <t>Добавить территорию действия тарифа</t>
  </si>
  <si>
    <t>Наименование тарифа</t>
  </si>
  <si>
    <t>Группы потребителей
(kind_of_cons)</t>
  </si>
  <si>
    <t xml:space="preserve">Источник тепловой энергии  </t>
  </si>
  <si>
    <t>к тепловой сети без дополнительного преобразования на тепловых пунктах, эксплуатируемых теплоснабжающей организацией</t>
  </si>
  <si>
    <t>организации-перепродавцы</t>
  </si>
  <si>
    <t>Добавить вид теплоносителя (параметры теплоносителя)</t>
  </si>
  <si>
    <t>надземная (наземная)</t>
  </si>
  <si>
    <t>подземная (канальная)</t>
  </si>
  <si>
    <t>подземная (бесканальная)</t>
  </si>
  <si>
    <t>Тип прокладки тепловых сетей
(kind_of_nets)</t>
  </si>
  <si>
    <t>50 - 250 мм</t>
  </si>
  <si>
    <t>251 - 400 мм</t>
  </si>
  <si>
    <t>401 - 550 мм</t>
  </si>
  <si>
    <t>551 - 700 мм</t>
  </si>
  <si>
    <t>701 мм и выше</t>
  </si>
  <si>
    <t>Диапазаны диаметров тепловых сетей
(kind_of_diameters)</t>
  </si>
  <si>
    <t>не превышает 0,1 Гкал/ч</t>
  </si>
  <si>
    <t>более 0,1 Гкал/ч и не превышает 1,5 Гкал/ч</t>
  </si>
  <si>
    <t>превышает 1,5 Гкал/ч при наличии технической возможности подключения</t>
  </si>
  <si>
    <t>превышает 1,5 Гкал/ч при отсутствии технической возможности подключения</t>
  </si>
  <si>
    <t>Подключаемая тепловая нагрузка
(kind_of_load)</t>
  </si>
  <si>
    <t>Добавить поставщика</t>
  </si>
  <si>
    <t>первичное раскрытие информации</t>
  </si>
  <si>
    <t>изменения в раскрытой ранее информации</t>
  </si>
  <si>
    <t>Чеченская республика</t>
  </si>
  <si>
    <t>Чувашская республика</t>
  </si>
  <si>
    <t>Чукотский автономный округ</t>
  </si>
  <si>
    <t>Ямало-Ненецкий автономный округ</t>
  </si>
  <si>
    <t>Ярославская область</t>
  </si>
  <si>
    <t>2</t>
  </si>
  <si>
    <t>3</t>
  </si>
  <si>
    <t>4</t>
  </si>
  <si>
    <t>Субъект РФ</t>
  </si>
  <si>
    <t>ИНН</t>
  </si>
  <si>
    <t>КПП</t>
  </si>
  <si>
    <t>Комментарии</t>
  </si>
  <si>
    <t>Результат проверки</t>
  </si>
  <si>
    <t>Расчетные листы</t>
  </si>
  <si>
    <t>Скрытые листы</t>
  </si>
  <si>
    <t>TEHSHEET</t>
  </si>
  <si>
    <t>Титульный</t>
  </si>
  <si>
    <t>AllSheetsInThisWorkbook</t>
  </si>
  <si>
    <t>modProv</t>
  </si>
  <si>
    <t>modfrmReestr</t>
  </si>
  <si>
    <t>modHyp</t>
  </si>
  <si>
    <t>г.Байконур</t>
  </si>
  <si>
    <t>г.Санкт-Петербург</t>
  </si>
  <si>
    <t>REGION</t>
  </si>
  <si>
    <t>5</t>
  </si>
  <si>
    <t>6</t>
  </si>
  <si>
    <t>Дата/Время</t>
  </si>
  <si>
    <t>Сообщение</t>
  </si>
  <si>
    <t>Статус</t>
  </si>
  <si>
    <t>modClassifierValidate</t>
  </si>
  <si>
    <t>modReestr</t>
  </si>
  <si>
    <t>modUpdTemplMain</t>
  </si>
  <si>
    <t>modList00</t>
  </si>
  <si>
    <t>Юридический адрес</t>
  </si>
  <si>
    <t>Почтовый адрес</t>
  </si>
  <si>
    <t>Наименование организации</t>
  </si>
  <si>
    <t>Вид деятельности</t>
  </si>
  <si>
    <t>Адрес регулируемой организации</t>
  </si>
  <si>
    <t>modList02</t>
  </si>
  <si>
    <t>logical</t>
  </si>
  <si>
    <t>да</t>
  </si>
  <si>
    <t>нет</t>
  </si>
  <si>
    <t>year_list</t>
  </si>
  <si>
    <t>Фамилия, имя, отчество</t>
  </si>
  <si>
    <t>Должность</t>
  </si>
  <si>
    <t>e-mail</t>
  </si>
  <si>
    <t>Республика Татарстан</t>
  </si>
  <si>
    <t>Причина</t>
  </si>
  <si>
    <t>№ п/п</t>
  </si>
  <si>
    <t>1</t>
  </si>
  <si>
    <t>Ульяновская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</si>
  <si>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</si>
  <si>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</si>
  <si>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</si>
  <si>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</si>
  <si>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</si>
  <si>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</si>
  <si>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</si>
  <si>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</si>
  <si>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</si>
  <si>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</si>
  <si>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</si>
  <si>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</si>
  <si>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</si>
  <si>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</si>
  <si>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</si>
  <si>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</si>
  <si>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 Москва</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</si>
  <si>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</si>
  <si>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</si>
  <si>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</si>
  <si>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</si>
  <si>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</si>
  <si>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</si>
  <si>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</si>
  <si>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</si>
  <si>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</si>
  <si>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</si>
  <si>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</si>
  <si>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</si>
  <si>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</si>
  <si>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</si>
  <si>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</si>
  <si>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</si>
  <si>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</si>
  <si>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</si>
  <si>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</si>
  <si>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Московская область</t>
  </si>
  <si>
    <t>Оренбургская область</t>
  </si>
  <si>
    <t>Орловская область</t>
  </si>
  <si>
    <t>Пензенская область</t>
  </si>
  <si>
    <t>Пермский край</t>
  </si>
  <si>
    <t>Приморский край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</si>
  <si>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</si>
  <si>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</si>
  <si>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</si>
  <si>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</si>
  <si>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</si>
  <si>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</si>
  <si>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</si>
  <si>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Марий Эл</t>
  </si>
  <si>
    <t>Республика Мордовия</t>
  </si>
  <si>
    <t>Республика Саха (Якутия)</t>
  </si>
  <si>
    <t>Республика Северная Осетия-Алания</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</si>
  <si>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</si>
  <si>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</si>
  <si>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</si>
  <si>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</si>
  <si>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</si>
  <si>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</si>
  <si>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</si>
  <si>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</si>
  <si>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</si>
  <si>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Псковская область</t>
  </si>
  <si>
    <t>Республика Адыгея</t>
  </si>
  <si>
    <t>Республика Алтай</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</si>
  <si>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</si>
  <si>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</si>
  <si>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</si>
  <si>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</si>
  <si>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</si>
  <si>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</si>
  <si>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</si>
  <si>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Хабаровский край</t>
  </si>
  <si>
    <t>Ханты-Мансийский автономный округ</t>
  </si>
  <si>
    <t>Челябинская область</t>
  </si>
  <si>
    <t>Является ли данное юридическое лицо подразделением (филиалом) другой организации</t>
  </si>
  <si>
    <t>(код) номер телефона</t>
  </si>
  <si>
    <t>Руководитель</t>
  </si>
  <si>
    <t>Главный бухгалтер</t>
  </si>
  <si>
    <t>Должностное лицо, ответственное за составление формы</t>
  </si>
  <si>
    <t>et_Comm</t>
  </si>
  <si>
    <t>Комментарий</t>
  </si>
  <si>
    <t>Добавить</t>
  </si>
  <si>
    <t>modThisWorkbook</t>
  </si>
  <si>
    <t>modfrmCheckUpdates</t>
  </si>
  <si>
    <t>modInfo</t>
  </si>
  <si>
    <t>modComm</t>
  </si>
  <si>
    <t>Ссылки на публикации</t>
  </si>
  <si>
    <t>7</t>
  </si>
  <si>
    <t>8</t>
  </si>
  <si>
    <t>Месяц
(MONTH)</t>
  </si>
  <si>
    <t>январь</t>
  </si>
  <si>
    <t>февраль</t>
  </si>
  <si>
    <t>март</t>
  </si>
  <si>
    <t>апрель</t>
  </si>
  <si>
    <t>май</t>
  </si>
  <si>
    <t>июнь</t>
  </si>
  <si>
    <t>июль</t>
  </si>
  <si>
    <t>август</t>
  </si>
  <si>
    <t>сентябрь</t>
  </si>
  <si>
    <t>октябрь</t>
  </si>
  <si>
    <t>ноябрь</t>
  </si>
  <si>
    <t>декабрь</t>
  </si>
  <si>
    <t>Вводите адрес сайта,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</si>
  <si>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modfrmDateChoose</t>
  </si>
  <si>
    <t>На официальном сайте организации</t>
  </si>
  <si>
    <t>На сайте регулирующего органа</t>
  </si>
  <si>
    <t>Месяц
(kind_of_publication)</t>
  </si>
  <si>
    <t>Наименование филиала</t>
  </si>
  <si>
    <t>общий</t>
  </si>
  <si>
    <t>общий с учетом освобождения от уплаты НДС</t>
  </si>
  <si>
    <t>НДС
/kind_of_NDS/</t>
  </si>
  <si>
    <t>Список МО</t>
  </si>
  <si>
    <t>9</t>
  </si>
  <si>
    <t>10</t>
  </si>
  <si>
    <t>11</t>
  </si>
  <si>
    <t>12</t>
  </si>
  <si>
    <t>13</t>
  </si>
  <si>
    <t>14</t>
  </si>
  <si>
    <t>15</t>
  </si>
  <si>
    <t>16</t>
  </si>
  <si>
    <t>17</t>
  </si>
  <si>
    <t>18</t>
  </si>
  <si>
    <t>19</t>
  </si>
  <si>
    <t>20</t>
  </si>
  <si>
    <t>Стандарты</t>
  </si>
  <si>
    <t>modfrmReestrMR</t>
  </si>
  <si>
    <t>В качестве примечания Вы можете указать единицу измерения</t>
  </si>
  <si>
    <t>Шаблон заполняется раздельно по каждому виду тарифа</t>
  </si>
  <si>
    <t>Номер СЦХВ(СЦВО)
/SKI_number/</t>
  </si>
  <si>
    <t>Квартал
(QUARTER)</t>
  </si>
  <si>
    <t>I квартал</t>
  </si>
  <si>
    <t>II квартал</t>
  </si>
  <si>
    <t>III квартал</t>
  </si>
  <si>
    <t>IV квартал</t>
  </si>
  <si>
    <t>Описание</t>
  </si>
  <si>
    <t>Если для какого-либо пункта графы 'Наименование источника (сайта или печатного издания)' информация не раскрывалась, то в соответствующем поле укажите - 'не раскрывалась'</t>
  </si>
  <si>
    <t>y</t>
  </si>
  <si>
    <t>никогда не проверять наличие обновлений (не рекомендуется)</t>
  </si>
  <si>
    <t>проверять доступные обновления (рекомендуется)</t>
  </si>
  <si>
    <t>При наличии подключения к Интернет, можно автоматически проверять наличие доступных обновлений. Выберите способ оповещения о наличии обновлений для отчёта:</t>
  </si>
  <si>
    <t>• При сохранении шаблона осуществляется проверка корректности данных, в том числе на наличие значений в ячейках, обязательных для заполнения
• Если какая-то ячейка не удовлетворяет условию проверки, на лист «Проверка» добавляется гиперссылка на данную ячейку и указывается причина ошибки
• В колонке «Статус» для каждого сообщения возможны 2 значения: ошибка и предупреждение
• При наличии сообщений со статусом «Ошибка» шаблон будет отклонён системой и не будет загружен в хранилище данных, сообщения со статусом «Предупреждение» носят информационный характер, и такой шаблон будет принят системой</t>
  </si>
  <si>
    <t>A</t>
  </si>
  <si>
    <t xml:space="preserve"> - с формулами и константами</t>
  </si>
  <si>
    <t xml:space="preserve"> (требуется обновление)</t>
  </si>
  <si>
    <t xml:space="preserve"> - обязательные для заполнения</t>
  </si>
  <si>
    <t>Единица измерения объема оказываемых услуг ГВС
/kind_of_unit_GVS/</t>
  </si>
  <si>
    <t>тыс.куб.м/сутки</t>
  </si>
  <si>
    <t>Режим налогообложения</t>
  </si>
  <si>
    <t>Примечание</t>
  </si>
  <si>
    <t>Метод регулирования
/kind_of_control_method/</t>
  </si>
  <si>
    <t>метод экономически обоснованных расходов (затрат)</t>
  </si>
  <si>
    <t>метод сравнения аналогов</t>
  </si>
  <si>
    <t>метод индексации установленных тарифов</t>
  </si>
  <si>
    <t>метод обеспечения доходности инвестированного капитала</t>
  </si>
  <si>
    <t>modRegion</t>
  </si>
  <si>
    <t>Обосновывающие материалы необходимо загружать с помощью "ЕИАС Мониторинг". Ссылка на инструкцию по загрузке обосновывающих материалов расположена на листе 'Инструкция' в п.'Методология заполнения'.
Ввводите ссылку,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</si>
  <si>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Признак дифференциации тарифа</t>
  </si>
  <si>
    <t/>
  </si>
  <si>
    <t xml:space="preserve"> - необязательные для заполнения</t>
  </si>
  <si>
    <t>тариф указан с НДС для плательщиков НДС</t>
  </si>
  <si>
    <t>тариф указан без НДС для плательщиков НДС</t>
  </si>
  <si>
    <t>тариф для организаций не являющихся плательщиками НДС</t>
  </si>
  <si>
    <t>НДС
/kind_of_NDS_tariff/</t>
  </si>
  <si>
    <t>Передача</t>
  </si>
  <si>
    <t>НДС
/kind_of_NDS_tariff_people/</t>
  </si>
  <si>
    <t>тариф с НДС организаций-плательщиков НДС</t>
  </si>
  <si>
    <t>тариф организаций не являющихся плательщиками НДС</t>
  </si>
  <si>
    <t>тариф не утверждался</t>
  </si>
  <si>
    <t>Вид тарифа на передачу тепловой энергии /kind_of_tariff_unit/</t>
  </si>
  <si>
    <t>В случае, если тариф не дифференцируется по системам теплоснабжения, перечислите все муниципальные районы, в которых организация осуществляет услуги теплоснабжения и сфере оказания услуг по передаче тепловой энергии</t>
  </si>
  <si>
    <t>В случае, если тариф не дифференцируется по системам теплоснабжения, перечислите все муниципальные образования, в которых организация осуществляет услуги теплоснабжения и сфере оказания услуг по передаче тепловой энергии</t>
  </si>
  <si>
    <t>В зависимости от указанного вида деятельности будут доступны для заполнения поля 'Производство', 'Передача' и 'Сбыт'</t>
  </si>
  <si>
    <t>Если выбрано 'да', на листах с разбивкой по потребителям доступны для заполнения графы для двухставочного ставочного тарифа по группам потребителей</t>
  </si>
  <si>
    <t>Если выбрано 'да', значения тарифов для групп потребителей на листах с разбивкой по потребителям заполнятся автоматически значениями первой группы</t>
  </si>
  <si>
    <t>Срок действия цены (тарифа) на тепловую энергию (мощность)</t>
  </si>
  <si>
    <t>Двухставочный тариф</t>
  </si>
  <si>
    <t>Вид теплоносителя
(kind_of_heat_transfer)</t>
  </si>
  <si>
    <t>дата окончания</t>
  </si>
  <si>
    <t>дата начала</t>
  </si>
  <si>
    <t>Добавить период</t>
  </si>
  <si>
    <t>et_List06</t>
  </si>
  <si>
    <t>et_List07</t>
  </si>
  <si>
    <t>et_List08</t>
  </si>
  <si>
    <t>modList11</t>
  </si>
  <si>
    <t>руб./Гкал</t>
  </si>
  <si>
    <t>Вид деятельности, на которую установлен тариф /kind_of_activity_WARM/</t>
  </si>
  <si>
    <t>Гкал/ч</t>
  </si>
  <si>
    <t>куб.м/ч</t>
  </si>
  <si>
    <t>руб./Гкал/ч/мес</t>
  </si>
  <si>
    <t>Передача+Сбыт</t>
  </si>
  <si>
    <t>производство комбинированная выработка</t>
  </si>
  <si>
    <t>производство (некомбинированная выработка)+передача+сбыт</t>
  </si>
  <si>
    <t>производство (некомбинированная выработка)+передача</t>
  </si>
  <si>
    <t>производство (некомбинированная выработка)+сбыт</t>
  </si>
  <si>
    <t>производство (некомбинированная выработка)</t>
  </si>
  <si>
    <t>НДС общий
/kind_of_NDS_tariff/</t>
  </si>
  <si>
    <t>НДС общий люди
/kind_of_NDS_tariff_people/</t>
  </si>
  <si>
    <t>В случае, если тариф не дифференцируется по системам теплоснабжения, укажите "1".
Введите значение от 1 до 100, чтобы указать очередной условный порядковый номер системы теплоснабжения</t>
  </si>
  <si>
    <t>виды тарифа
/kind_group_rates/</t>
  </si>
  <si>
    <t>1.1</t>
  </si>
  <si>
    <t>Тип данных
(kind_of_data_type)</t>
  </si>
  <si>
    <t>Вид тарифа</t>
  </si>
  <si>
    <t>Величина установленного тарифа</t>
  </si>
  <si>
    <t>Дата внесения изменений в информацию, подлежащую раскрытию</t>
  </si>
  <si>
    <t>да/нет</t>
  </si>
  <si>
    <t>к коллектору источника тепловой энергии</t>
  </si>
  <si>
    <t>к тепловой сети после тепловых пунктов (на тепловых пунктах), эксплуатируемых теплоснабжающей организацией</t>
  </si>
  <si>
    <t>бюджетные организации</t>
  </si>
  <si>
    <t>прочие</t>
  </si>
  <si>
    <t>et_List00_01</t>
  </si>
  <si>
    <t>et_List00_02</t>
  </si>
  <si>
    <t>et_List00_03</t>
  </si>
  <si>
    <t>Заголовок таблицы</t>
  </si>
  <si>
    <t>Добавить наименование тарифа</t>
  </si>
  <si>
    <t>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t>
  </si>
  <si>
    <t>Плата за услуги по поддержанию резервной тепловой мощности, оказываемые регулируемой организацией, мощность источников тепловой энергии которой используется для поддержания резервной мощности в соответствии со схемой теплоснабжения</t>
  </si>
  <si>
    <t>Плата за услуги по поддержанию резервной тепловой мощности, оказываемые регулируемой организацией, мощность тепловых сетей которой используется для поддержания резервной мощности в соответствии со схемой теплоснабжения</t>
  </si>
  <si>
    <t>Сведения</t>
  </si>
  <si>
    <t>Сведения об изменениях в первоначально опубликованной информации*</t>
  </si>
  <si>
    <t>* Лист заполняется в случае, если на Титульном листе в поле "Тип отчета" выбрано значение «Изменения в раскрытой ранее информации».</t>
  </si>
  <si>
    <t>Вид деятельности /kind_of_activity/</t>
  </si>
  <si>
    <t>поддержание резервной тепловой мощности при отсутствии потребления тепловой энергии</t>
  </si>
  <si>
    <t>подключение к системе теплоснабжения</t>
  </si>
  <si>
    <t>сбыт тепловой энергии и теплоносителя</t>
  </si>
  <si>
    <t>передача тепловой энергии и теплоносителя</t>
  </si>
  <si>
    <t>производство теплоносителя</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</si>
  <si>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</si>
  <si>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</si>
  <si>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</si>
  <si>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Форма 2, таблица Х</t>
  </si>
  <si>
    <t>et_List03</t>
  </si>
  <si>
    <t>не известна</t>
  </si>
  <si>
    <t>Добавить сведения</t>
  </si>
  <si>
    <t>1.2</t>
  </si>
  <si>
    <t>ID_TARIFF_NAME</t>
  </si>
  <si>
    <t>TARIFF_NAME</t>
  </si>
  <si>
    <t>VED_NAME</t>
  </si>
  <si>
    <t>Перечень тарифов</t>
  </si>
  <si>
    <t>modList12</t>
  </si>
  <si>
    <t>modfrmReestrObj</t>
  </si>
  <si>
    <t>modList07</t>
  </si>
  <si>
    <t>Подключаемая тепловая нагрузка
(kind_of_load3)</t>
  </si>
  <si>
    <t>Вид теплоносителя
(kind_of_heat_transfer2)</t>
  </si>
  <si>
    <t>Вид теплоносителя
(kind_of_heat_transfer3)</t>
  </si>
  <si>
    <t>Схема подключения
(kind_of_scheme_in)
(kind_of_scheme_in2)</t>
  </si>
  <si>
    <t>Наличие других периодов действия тарифа</t>
  </si>
  <si>
    <t>Вода</t>
  </si>
  <si>
    <t>Острый и редуцированный пар</t>
  </si>
  <si>
    <t>Пар</t>
  </si>
  <si>
    <t>иное</t>
  </si>
  <si>
    <t>Газ природный по регулируемой цене</t>
  </si>
  <si>
    <t>Газ природный по нерегулируемой цене</t>
  </si>
  <si>
    <t>Уголь</t>
  </si>
  <si>
    <t>Мазут</t>
  </si>
  <si>
    <t>Дизельное топливо</t>
  </si>
  <si>
    <t>Дрова</t>
  </si>
  <si>
    <t>Электроэнергия</t>
  </si>
  <si>
    <t>Прочее</t>
  </si>
  <si>
    <t>Вид топлива
(kind_of_fuel)</t>
  </si>
  <si>
    <t>Способ закупки товаров
(kind_of_zak)</t>
  </si>
  <si>
    <t>Конкурс</t>
  </si>
  <si>
    <t>Аукцион</t>
  </si>
  <si>
    <t>Аукцион в электронной форме</t>
  </si>
  <si>
    <t>Запрос котировок</t>
  </si>
  <si>
    <t>Единственный поставщик</t>
  </si>
  <si>
    <t>Иное</t>
  </si>
  <si>
    <t>year_list1</t>
  </si>
  <si>
    <t>name_rates_4</t>
  </si>
  <si>
    <t>name_rates_8</t>
  </si>
  <si>
    <t>Отборный пар, 1,2-2,5 кг/см2</t>
  </si>
  <si>
    <t>Отборный пар, 7-13 кг/см2</t>
  </si>
  <si>
    <t>Отборный пар, &gt; 13 кг/см2</t>
  </si>
  <si>
    <t>Отборный пар, 2,5-7 кг/см2</t>
  </si>
  <si>
    <t>Тип отчета</t>
  </si>
  <si>
    <t>виды тарифа
/kind_group_rates_load_filter/</t>
  </si>
  <si>
    <t>виды тарифа
/kind_group_rates_load/</t>
  </si>
  <si>
    <t>Для корректного формирования Таблицы 25 Формы 1.10 необходимо задать разбивку по диаметрам и способу прокладки тепловых сетей</t>
  </si>
  <si>
    <t>dp</t>
  </si>
  <si>
    <t>объемы потребления воды абонентами</t>
  </si>
  <si>
    <t>соответствие качества питьевой воды и горячей воды требованиям, установленным санитарными нормами и правилами</t>
  </si>
  <si>
    <t>виды признаков дифференциации
/kind_of_diff/</t>
  </si>
  <si>
    <t>40 мм и менее</t>
  </si>
  <si>
    <t>от 41 мм до 70 мм включительно</t>
  </si>
  <si>
    <t>от 71 мм до 100 мм включительно</t>
  </si>
  <si>
    <t>от 101 мм до 150 мм включительно</t>
  </si>
  <si>
    <t>от 151 мм до 200 мм включительно</t>
  </si>
  <si>
    <t>от 201 мм до 250 мм включительно</t>
  </si>
  <si>
    <t>от 250  мм и более</t>
  </si>
  <si>
    <t>Диапазаны диаметров водопроводных сетей
(kind_of_diameters2)</t>
  </si>
  <si>
    <t>modServiceModule</t>
  </si>
  <si>
    <t>TSH_et_union_hor</t>
  </si>
  <si>
    <t>TSH_et_union_vert</t>
  </si>
  <si>
    <t>Республика Крым</t>
  </si>
  <si>
    <t>Укажите является ли данное юридическое лицо подразделением(филиалом) другой организации</t>
  </si>
  <si>
    <t>Признаки дифференциации указываются в соответствии с п.6 ст.32 ФЗ РФ от 07.12.2011 №416-ФЗ</t>
  </si>
  <si>
    <t>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(тарифов), и (или)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(тарифов)предусмотрено пунктом 3 (а) постановления Правительства №6 от 17.01.2013г.</t>
  </si>
  <si>
    <t>Форма</t>
  </si>
  <si>
    <t>Листы</t>
  </si>
  <si>
    <t>Если в предложенном Вам списке необходимая организация, МР/МО отсутствуют, обновите реестры с помощью кнопок
В результате синхронизации с базой данных список организаций (МР/МО) будет заменён актуальным (механизм синхронизации требует подключения к сети Интернет и основан на использовании протокола HTTPS (TCP порт 443))
Если после обновления Вам не удалось найти необходимую организацию в списке, обратитесь к ответственному за поддержание реестра Вашего региона.</t>
  </si>
  <si>
    <t>Обратиться за помощью в службу технической поддержки</t>
  </si>
  <si>
    <t>Инструкция по загрузке сопроводительных материалов</t>
  </si>
  <si>
    <t>Перечень муниципальных районов и муниципальных образований (территорий действия тарифа)</t>
  </si>
  <si>
    <t>Муниципальный район</t>
  </si>
  <si>
    <t>Муниципальное образование</t>
  </si>
  <si>
    <t>Наименование</t>
  </si>
  <si>
    <t>ОКТМО</t>
  </si>
  <si>
    <t>man</t>
  </si>
  <si>
    <t>Добавить МР</t>
  </si>
  <si>
    <t>et_List01_0</t>
  </si>
  <si>
    <t>auto</t>
  </si>
  <si>
    <t>et_List01_1</t>
  </si>
  <si>
    <t>et_List01_2</t>
  </si>
  <si>
    <t>Текущая дата</t>
  </si>
  <si>
    <t>Организация</t>
  </si>
  <si>
    <t>Виды деятельности</t>
  </si>
  <si>
    <t>https://appsrv.regportal-tariff.ru/procwsxls/</t>
  </si>
  <si>
    <t>Добавить территорию для дифференциации</t>
  </si>
  <si>
    <t>Instruction</t>
  </si>
  <si>
    <t>modUpdTemplLogger</t>
  </si>
  <si>
    <t>List00</t>
  </si>
  <si>
    <t>List02</t>
  </si>
  <si>
    <t>List01</t>
  </si>
  <si>
    <t>List06_2</t>
  </si>
  <si>
    <t>List06_9</t>
  </si>
  <si>
    <t>List06_10</t>
  </si>
  <si>
    <t>List12</t>
  </si>
  <si>
    <t>List03</t>
  </si>
  <si>
    <t>List07</t>
  </si>
  <si>
    <t>ListComm</t>
  </si>
  <si>
    <t>ListCheck</t>
  </si>
  <si>
    <t>REESTR_LINK</t>
  </si>
  <si>
    <t>REESTR_DS</t>
  </si>
  <si>
    <t>modHTTP</t>
  </si>
  <si>
    <t>modSheetMain</t>
  </si>
  <si>
    <t>REESTR_VT</t>
  </si>
  <si>
    <t>REESTR_VED</t>
  </si>
  <si>
    <t>TSH_REESTR_ORG</t>
  </si>
  <si>
    <t>TSH_REESTR_MO</t>
  </si>
  <si>
    <t>Территории</t>
  </si>
  <si>
    <t>Наименование территории действия тарифа для целей идентификации</t>
  </si>
  <si>
    <t>Муниципальные районы и муниципальные образования, на территории которых действует тариф</t>
  </si>
  <si>
    <t>Инструкция</t>
  </si>
  <si>
    <t>Нет доступных обновлений, версия отчёта актуальна</t>
  </si>
  <si>
    <t>Наличие двухставочного тарифа</t>
  </si>
  <si>
    <t>modInstruction</t>
  </si>
  <si>
    <t>г.Севастополь</t>
  </si>
  <si>
    <t>Информация</t>
  </si>
  <si>
    <t>1.2.1</t>
  </si>
  <si>
    <t>3.1</t>
  </si>
  <si>
    <t>4.1</t>
  </si>
  <si>
    <t>5.1</t>
  </si>
  <si>
    <t>5.1.1</t>
  </si>
  <si>
    <t>5.2</t>
  </si>
  <si>
    <t>5.2.1</t>
  </si>
  <si>
    <t>5.3</t>
  </si>
  <si>
    <t>5.3.1</t>
  </si>
  <si>
    <t>6.1</t>
  </si>
  <si>
    <t>et_List11_1</t>
  </si>
  <si>
    <t>Параметры формы</t>
  </si>
  <si>
    <t>Описание параметров формы</t>
  </si>
  <si>
    <t>Ссылка на документ</t>
  </si>
  <si>
    <t>Наименование параметра</t>
  </si>
  <si>
    <t>x</t>
  </si>
  <si>
    <t>Информация о размещении данных на сайте регулируемой организации</t>
  </si>
  <si>
    <t>дата размещения информации</t>
  </si>
  <si>
    <t>Дата размещения информации указывается в виде «ДД.ММ.ГГГГ».</t>
  </si>
  <si>
    <t>адрес страницы сайта в сети «Интернет» и ссылка на документ</t>
  </si>
  <si>
    <t>Указывается ссылка на документ, предварительно загруженный в хранилище файлов ФГИС ЕИАС.</t>
  </si>
  <si>
    <t>наименование НПА</t>
  </si>
  <si>
    <t>контактный телефон службы</t>
  </si>
  <si>
    <t>график работы службы</t>
  </si>
  <si>
    <t>адрес службы</t>
  </si>
  <si>
    <t>et_List12_1</t>
  </si>
  <si>
    <t>et_List12_2</t>
  </si>
  <si>
    <t>et_List12_3</t>
  </si>
  <si>
    <t>et_List12_4</t>
  </si>
  <si>
    <t>Начало периода регулирования</t>
  </si>
  <si>
    <t>Окончание периода регулирования</t>
  </si>
  <si>
    <t>Отсутствует Интернет в границах территории МО, где организация осуществляет регулируемые виды деятельности</t>
  </si>
  <si>
    <t>Укажите «Да» в поле «Да/Нет», если дифференциация используется.
В поле «Описание» 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</si>
  <si>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t>Указывается наименование тарифа в случае утверждения нескольких тарифов.
В случае наличия нескольких тарифов информация по ним указывается в отдельных строках.</t>
  </si>
  <si>
    <t>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</si>
  <si>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r>
      <t xml:space="preserve">Форма 1.0.2 Информация о публикации в печатных изданиях </t>
    </r>
    <r>
      <rPr>
        <vertAlign val="superscript"/>
        <sz val="10"/>
        <rFont val="Tahoma"/>
        <family val="2"/>
        <charset val="204"/>
      </rPr>
      <t>2</t>
    </r>
  </si>
  <si>
    <t>Дифференциация по
 МО (территориям)</t>
  </si>
  <si>
    <t>Указывается ссылка на документ, предварительно загруженный в хранилище файлов ФГИС ЕИАС.
В случае наличия дополнительных сведений информация по ним указывается в отдельных строках.</t>
  </si>
  <si>
    <t>В колонке «Информация» указывается полное наименование и реквизиты НПА.
В случае наличия нескольких НПА каждое из них указывается в отдельной строке.</t>
  </si>
  <si>
    <t>Форма публикации</t>
  </si>
  <si>
    <t>Официальное печатное издание</t>
  </si>
  <si>
    <t>Номер</t>
  </si>
  <si>
    <t>Дата выпуска</t>
  </si>
  <si>
    <t>В колонке «Дата выпуска» дата выпуска печатного издания указывается в виде «ДД.ММ.ГГГГ».
В колонке «Ссылка на документ» указывается ссылка на отсканированную копию печатного издания, предварительно загруженную в хранилище федеральной государственной информационной системы «Единая информационно-аналитическая система «Федеральный орган регулирования - региональные органы регулирования - субъекты регулирования» (далее – ФГИС ЕИАС), с опубликованной информацией.
В случае публикации информации в нескольких печатных изданиях информация по каждому из них указывается в отдельной строке.</t>
  </si>
  <si>
    <t>List11</t>
  </si>
  <si>
    <t>modCheckCyan</t>
  </si>
  <si>
    <t>modfrmRezimChoose</t>
  </si>
  <si>
    <t>modList06</t>
  </si>
  <si>
    <r>
      <t>Форма 1.0.1 Основные параметры раскрываемой информации</t>
    </r>
    <r>
      <rPr>
        <vertAlign val="superscript"/>
        <sz val="10"/>
        <rFont val="Tahoma"/>
        <family val="2"/>
        <charset val="204"/>
      </rPr>
      <t xml:space="preserve"> 1</t>
    </r>
  </si>
  <si>
    <t>Дата заполнения/внесения изменений</t>
  </si>
  <si>
    <t>Указывается календарная дата первичного заполнения или внесения изменений в форму в виде «ДД.ММ.ГГГГ».</t>
  </si>
  <si>
    <t>Наименование централизованной системы коммунальной инфраструктуры</t>
  </si>
  <si>
    <t>Наименование регулируемого вида деятельности</t>
  </si>
  <si>
    <t>Территория оказания услуги по регулируемому виду деятельности</t>
  </si>
  <si>
    <t>муниципальный район</t>
  </si>
  <si>
    <t>муниципальное образование</t>
  </si>
  <si>
    <t>Указывается наименование субъекта Российской Федерации</t>
  </si>
  <si>
    <t>Указывается наименование муниципального района, на территории которого организация оказывает услуги по регулируемому виду деятельности.</t>
  </si>
  <si>
    <t>Источник официального опубликования решения</t>
  </si>
  <si>
    <t>Наименование органа регулирования, принявшего решение об утверждении тарифов</t>
  </si>
  <si>
    <t>Для выбора того или иного источника публикации выполните двойной щелчок по синей ячейке напротив соответствующего источника.
ВНИМАНИЕ! Если Вы снимаете галочку с пункта, то будут скрыты и очищены соответствующие строки на листе "Форма 1.0.2"!
Опубликование перечисленных в шаблоне показателей на сайте организации в сети Интернет и в печатных изданиях не обязательно, если данный шаблон предоставлен по системе ЕИАС (региональный сегмент).</t>
  </si>
  <si>
    <t>Если выбрано значение «да» - в шаблоне будет сформирован лист «Форма 1.0.2» для уведомления органа регулирования о публикации информации в печатных изданиях</t>
  </si>
  <si>
    <t>Добавить ЦС</t>
  </si>
  <si>
    <t>Добавить территорию</t>
  </si>
  <si>
    <t>et_List05(_1,_2,_3,_4)</t>
  </si>
  <si>
    <t>List05_2</t>
  </si>
  <si>
    <t>List05_9</t>
  </si>
  <si>
    <t>List05_10</t>
  </si>
  <si>
    <t>modList05</t>
  </si>
  <si>
    <t>ID</t>
  </si>
  <si>
    <t>LINK_NAME</t>
  </si>
  <si>
    <t>МР</t>
  </si>
  <si>
    <t>МО</t>
  </si>
  <si>
    <t>территория 2</t>
  </si>
  <si>
    <t>территория 3</t>
  </si>
  <si>
    <t>территория 4</t>
  </si>
  <si>
    <t>0</t>
  </si>
  <si>
    <t>флаг используемости территории на листе Перечень тарифов</t>
  </si>
  <si>
    <t>копия территорий</t>
  </si>
  <si>
    <t>размерженный МР</t>
  </si>
  <si>
    <t>37</t>
  </si>
  <si>
    <t>38</t>
  </si>
  <si>
    <t>39</t>
  </si>
  <si>
    <t>40</t>
  </si>
  <si>
    <t>41</t>
  </si>
  <si>
    <t>42</t>
  </si>
  <si>
    <t>43</t>
  </si>
  <si>
    <t>44</t>
  </si>
  <si>
    <t>45</t>
  </si>
  <si>
    <t>46</t>
  </si>
  <si>
    <t>47</t>
  </si>
  <si>
    <t>48</t>
  </si>
  <si>
    <t>49</t>
  </si>
  <si>
    <t>50</t>
  </si>
  <si>
    <t>51</t>
  </si>
  <si>
    <t>52</t>
  </si>
  <si>
    <t>53</t>
  </si>
  <si>
    <t>54</t>
  </si>
  <si>
    <t>55</t>
  </si>
  <si>
    <t>56</t>
  </si>
  <si>
    <t>57</t>
  </si>
  <si>
    <t>58</t>
  </si>
  <si>
    <t>59</t>
  </si>
  <si>
    <t>Почтовый адрес регулируемой организации</t>
  </si>
  <si>
    <t>Фамилия, имя, отчество руководителя</t>
  </si>
  <si>
    <t>List_H</t>
  </si>
  <si>
    <t>List_M</t>
  </si>
  <si>
    <t>00</t>
  </si>
  <si>
    <t>01</t>
  </si>
  <si>
    <t>02</t>
  </si>
  <si>
    <t>03</t>
  </si>
  <si>
    <t>04</t>
  </si>
  <si>
    <t>05</t>
  </si>
  <si>
    <t>06</t>
  </si>
  <si>
    <t>07</t>
  </si>
  <si>
    <t>08</t>
  </si>
  <si>
    <t>09</t>
  </si>
  <si>
    <t>21</t>
  </si>
  <si>
    <t>22</t>
  </si>
  <si>
    <t>23</t>
  </si>
  <si>
    <t>24</t>
  </si>
  <si>
    <t>25</t>
  </si>
  <si>
    <t>26</t>
  </si>
  <si>
    <t>27</t>
  </si>
  <si>
    <t>28</t>
  </si>
  <si>
    <t>29</t>
  </si>
  <si>
    <t>30</t>
  </si>
  <si>
    <t>31</t>
  </si>
  <si>
    <t>32</t>
  </si>
  <si>
    <t>33</t>
  </si>
  <si>
    <t>34</t>
  </si>
  <si>
    <t>35</t>
  </si>
  <si>
    <t>36</t>
  </si>
  <si>
    <t>c 01:03 до 18:55</t>
  </si>
  <si>
    <t>modListTempFilter</t>
  </si>
  <si>
    <t>TSH_REESTR_MO_FILTER</t>
  </si>
  <si>
    <t>Ответственный за заполнение формы</t>
  </si>
  <si>
    <t>Контактный телефон</t>
  </si>
  <si>
    <t>E-mail</t>
  </si>
  <si>
    <t>Перечень форм
(kind_of_forms)</t>
  </si>
  <si>
    <t>Форма 1.0.1</t>
  </si>
  <si>
    <t>Основные параметры раскрываемой информации</t>
  </si>
  <si>
    <t>МР (ОКТМО)</t>
  </si>
  <si>
    <t>List05_11</t>
  </si>
  <si>
    <t>Инструкция по работе с отчетной формой</t>
  </si>
  <si>
    <t xml:space="preserve"> - с выбором значений по двойному клику</t>
  </si>
  <si>
    <t>Указывается наименование вида регулируемой деятельности.</t>
  </si>
  <si>
    <t>• На рабочем месте должен быть установлен MS Office 2007 SP3, 2010, 2013, 2016 с полной версией MS Excel
• Макросы во время работы должны быть включены (!)
• Для корректной работы отчёта требуется выбрать низкий уровень безопасности
(В меню MS Excel 2007/2010/2013/2016: Параметры Excel | Центр управления безопасностью | Параметры центра управления безопасностью | Параметры макросов | Включить все макросы | ОК)
• Если Вы работаете в табличном процессоре MS Excel 2007 и выше, то можете использовать для работы формат XLSB (Двоичная книга Excel). При работе в формате XLSB заметно быстрее происходит сохранение файла, а также уменьшается размер по сравнению с форматами XLS и XLSM
• Не рекомендуется снимать защиту с листов и каким-либо образом модифицировать защищаемые формулы и расчётные поля, в противном случае, отчёт будет отклонён системой
• При сохранении не следует выбирать формат XLSX (Книга Excel), так как в указанном формате макросы, необходимые для работы отчёта, безвозвратно удаляются</t>
  </si>
  <si>
    <t>Указывается наименование централизованной системы холодного водоснабжения/горячего водоснабжения/водоотведения/теплоснабжения, к которой относится размещаемая информация.
В случае наличия нескольких централизованных систем коммунальной инфраструктуры, информация по каждой из них указывается в отдельной строке.</t>
  </si>
  <si>
    <t>Указывается наименование и код муниципального района, муниципального образования в соответствии с Общероссийским классификатором территорий муниципальных образований (далее - ОКТМО), входящего в муниципальный район, на территории которого организация оказывает услуги по регулируемому виду деятельности.
В случае оказания услуг по регулируемому виду деятельности на территории нескольких муниципальных районов (муниципальных образований) данные по каждому их них указываются в отдельной строке.</t>
  </si>
  <si>
    <t>Субъект Российской Федерации</t>
  </si>
  <si>
    <r>
      <t xml:space="preserve">  </t>
    </r>
    <r>
      <rPr>
        <vertAlign val="superscript"/>
        <sz val="9"/>
        <rFont val="Tahoma"/>
        <family val="2"/>
        <charset val="204"/>
      </rPr>
      <t>1</t>
    </r>
    <r>
      <rPr>
        <sz val="9"/>
        <rFont val="Tahoma"/>
        <family val="2"/>
        <charset val="204"/>
      </rPr>
      <t xml:space="preserve"> Информация размещается при раскрытии информации по каждой из форм.</t>
    </r>
  </si>
  <si>
    <r>
      <rPr>
        <vertAlign val="superscript"/>
        <sz val="9"/>
        <rFont val="Tahoma"/>
        <family val="2"/>
        <charset val="204"/>
      </rPr>
      <t>2</t>
    </r>
    <r>
      <rPr>
        <sz val="9"/>
        <rFont val="Tahoma"/>
        <family val="2"/>
        <charset val="204"/>
      </rPr>
      <t xml:space="preserve"> Размещается информация по каждой из форм раскрытия, данные в которой относятся к муниципальному образованию, в котором отсутствует доступ в сеть «Интернет».</t>
    </r>
  </si>
  <si>
    <t>Номер документа об утверждении тарифов</t>
  </si>
  <si>
    <t>Дата документа об утверждении тарифов</t>
  </si>
  <si>
    <t>Указывается форма договора, используемая регулируемой организацией, в виде ссылки на документ, предварительно загруженный в хранилище файлов ФГИС ЕИАС.
В случае наличия нескольких форм таких договоров информация по каждой из них указывается в отдельной строке.</t>
  </si>
  <si>
    <t>Указывается наименование субъекта Российской Федерации, муниципального района, города, иного населенного пункта, улицы, номер дома, при необходимости указывается корпус, строение, литера или дополнительная территория. Данные указываются согласно наименованиям адресных объектов в ФИАС.
В случае наличия нескольких служб и (или) адресов, информация по каждому из них указывается в отдельной строке.</t>
  </si>
  <si>
    <t>Дата периода регулирования, с которой вводятся изменения в тарифы</t>
  </si>
  <si>
    <t>List05_5</t>
  </si>
  <si>
    <t>List06_5</t>
  </si>
  <si>
    <t>Информация о порядке выполнения технологических, технических и других мероприятий, связанных с подключением к централизованной системе горячего водоснабжения</t>
  </si>
  <si>
    <t>Укажите «Да» в поле «Да/Нет», если дифференциация используется. В поле «Описание» укажите название ЦС ГВС или любое другое описание</t>
  </si>
  <si>
    <t>Задайте период регулирования, выбрав даты начала и окончания периода регулирования из календаря (иконка справа от указанной ячейки), либо введите дату непосредственно в ячейку в формате - 'ДД.ММ.ГГГГ'</t>
  </si>
  <si>
    <t>Одноставочный тариф, руб./Гкал</t>
  </si>
  <si>
    <t>ставка за тепловую  энергию, руб./Гкал</t>
  </si>
  <si>
    <t>Первичное установление тарифов</t>
  </si>
  <si>
    <t>Изменение тарифов</t>
  </si>
  <si>
    <t>Номер принятия решения об изменении тарифов</t>
  </si>
  <si>
    <t>Дата принятия решения об изменении тарифов</t>
  </si>
  <si>
    <t>Наименование органа регулирования, принявшего решение об изменении тарифов</t>
  </si>
  <si>
    <t>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t>
  </si>
  <si>
    <t>Тарифы на теплоноситель, поставляемый теплоснабжающими организациями потребителям, другим теплоснабжающим организациям</t>
  </si>
  <si>
    <t>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t>
  </si>
  <si>
    <t>Тарифы на услуги по передаче тепловой энергии</t>
  </si>
  <si>
    <t>Тарифы на услуги по передаче теплоносителя</t>
  </si>
  <si>
    <t>Плата за услуги по поддержанию резервной тепловой мощности при отсутствии потребления тепловой энергии</t>
  </si>
  <si>
    <t>Плата за подключение к системе теплоснабжения (индивидуальная)</t>
  </si>
  <si>
    <t>Плата за подключение к системе теплоснабжения</t>
  </si>
  <si>
    <t>Одноставочный компонент на тепловую энергию, руб/Гкал</t>
  </si>
  <si>
    <t>Одноставочный тариф, руб./куб.м</t>
  </si>
  <si>
    <t>ставка за потребление горячей воды, руб./куб.м</t>
  </si>
  <si>
    <t>ставка за содержание системы ГВС, тыс.руб./куб.м/ч/мес</t>
  </si>
  <si>
    <t>ставка за тепловую энергию в компоненте на тепловую энергию, руб/Гкал</t>
  </si>
  <si>
    <t>ставка за содержание тепловой мощности в компоненте на тепловую энергию, тыс. руб./Гкал/ч в мес.</t>
  </si>
  <si>
    <t>Заявитель</t>
  </si>
  <si>
    <t>Наименование объекта, адрес</t>
  </si>
  <si>
    <t>Подключаемая тепловая нагрузка, Гкал/ч</t>
  </si>
  <si>
    <t>Тип прокладки тепловых сетей</t>
  </si>
  <si>
    <t>Диаметр тепловых сетей</t>
  </si>
  <si>
    <r>
      <t>Форма 4.2.1 Информация о величинах тарифов на тепловую энергию, поддержанию резервной тепловой мощности</t>
    </r>
    <r>
      <rPr>
        <vertAlign val="superscript"/>
        <sz val="10"/>
        <rFont val="Tahoma"/>
        <family val="2"/>
        <charset val="204"/>
      </rPr>
      <t>1</t>
    </r>
  </si>
  <si>
    <t xml:space="preserve">Для каждого вида тарифа в сфере теплоснабжения форма заполняется отдельно. 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предельном уровне цены на тепловую энергию (мощность), поставляемую потребителям, об индикативном предельном уровне цены на тепловую энергию (мощность) единой теплоснабжающей организации. В этом случае дополнительно раскрывается информация о графике поэтапного равномерного доведения предельного уровня цены на тепловую энергию (мощность) (при наличии).
Раскрывается в том числе информация о тарифах на товары (услуги) в сфере теплоснабжения в случаях, указанных в частях 12.1 - 12.4 статьи 10 Федерального закона от 27.07.2010 № 190-ФЗ «О теплоснабжении» (Собрание законодательства Российской Федерации, 2010, № 31, ст. 4159; 2011, № 23, ст. 3263; 2012, № 53, ст. 7616; 2013, № 19, ст. 2330; 2014, № 30, ст. 4218; № 49, ст. 6913; 2015, № 48, ст. 6723; 2017, № 31, ст. 4828; 2018, № 31, ст. 4861) (далее – Федеральный закон № 190-ФЗ), теплоснабжающей организации, теплосетевой организации в ценовых зонах теплоснабжения.
</t>
  </si>
  <si>
    <t>Указывается наименование системы теплоснабжения при наличии дифференциации тарифа по системам теплоснабжения.
В случае дифференциации тарифов по системам теплоснабжения информация по ним указывается в отдельных строках.</t>
  </si>
  <si>
    <t>Указывается наименование источника тепловой энергии
В случае дифференциации тарифов по источникам тепловой энергии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</si>
  <si>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 Организации-перепродавцы;
• Бюджетные организации;
• Население;
• Прочие;
• Без дифференциации.
В случае дифференциации тарифов группам потребителей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</si>
  <si>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 организации-перепродавцы;
• бюджетные организации;
• население;
• прочие;
• без дифференциации.
В случае дифференциации тарифов группам потребителей информация по ним указывается в отдельных строках.</t>
  </si>
  <si>
    <t>Форма 4.2.1 Информация о величинах тарифов на тепловую энергию, поддержанию резервной тепловой мощности</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</si>
  <si>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 без дифференциации;
• к коллектору источника тепловой энергии;
• к тепловой сети без дополнительного преобразования на тепловых пунктах, эксплуатируемых теплоснабжающей организацией;
•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</si>
  <si>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Параметр дифференциации тарифа</t>
  </si>
  <si>
    <t>Ставка за содержание тепловой мощности, тыс. руб./Гкал/ч/мес.</t>
  </si>
  <si>
    <t>Период действия тарифа</t>
  </si>
  <si>
    <t>вода</t>
  </si>
  <si>
    <t>пар</t>
  </si>
  <si>
    <t>отборный пар, 1.2-2.5 кг/см2</t>
  </si>
  <si>
    <t>отборный пар, 2.5-7 кг/см2</t>
  </si>
  <si>
    <t>отборный пар, 7-13 кг/см2</t>
  </si>
  <si>
    <t>отборный пар, &gt; 13 кг/см2</t>
  </si>
  <si>
    <t>острый и редуцированный пар</t>
  </si>
  <si>
    <t>горячая вода в системе централизованного теплоснабжения на отопление</t>
  </si>
  <si>
    <t>горячая вода в системе централизованного теплоснабжения на горячее водоснабжение</t>
  </si>
  <si>
    <t>прочее</t>
  </si>
  <si>
    <t>Информация о величинах тарифов на тепловую энергию, поддержанию резервной тепловой мощности</t>
  </si>
  <si>
    <t>Форма 4.2.1</t>
  </si>
  <si>
    <t>Период действия</t>
  </si>
  <si>
    <t>В колонке «Параметр дифференциации тарифов» 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При утверждении двухставочного тарифа колонка «Одноставочный тариф» не заполняется.
При утверждении одноставочного тарифа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</si>
  <si>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</si>
  <si>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</si>
  <si>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Указывается наименование тарифа в случае нескольких тарифов.
В случае наличия нескольких тарифов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</si>
  <si>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При утверждении двухставочного тарифа тариф колонка «Одноставочный тариф» не заполняется.
При подаче утверждении одноставочного тарифа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</si>
  <si>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Для каждого вида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тарифа и его номер. 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Федерального закона № 190-ФЗ.
По данной форме раскрывается в том числе информация о тарифах на теплоноситель в виде воды, поставляемый теплоснабжающей организаций, теплосетевой организацией в ценовых зонах теплоснабжения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Федерального закона № 190-ФЗ.</t>
  </si>
  <si>
    <t>Форма 4.2.2 Информация о величинах тарифов на теплоноситель, передачу тепловой энергии, теплоносителя</t>
  </si>
  <si>
    <t>Информация о величинах тарифов на теплоноситель, передачу тепловой энергии, теплоносителя</t>
  </si>
  <si>
    <t>Форма 4.2.2</t>
  </si>
  <si>
    <t>Форма 4.2.3</t>
  </si>
  <si>
    <t>Форма 4.2.4</t>
  </si>
  <si>
    <r>
      <t>Форма 4.2.3 Информация о величинах тарифов на горячую воду (в открытых системах)</t>
    </r>
    <r>
      <rPr>
        <vertAlign val="superscript"/>
        <sz val="10"/>
        <rFont val="Tahoma"/>
        <family val="2"/>
        <charset val="204"/>
      </rPr>
      <t>1</t>
    </r>
  </si>
  <si>
    <t>Компонент на теплоноситель, руб./куб.м</t>
  </si>
  <si>
    <t>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В случае дифференциации тарифов по видам теплоносителя информация по ним указывается в отдельных строках.</t>
  </si>
  <si>
    <t xml:space="preserve">В колонке «Параметр дифференциации тарифов» указывается наименование поставщика в случае наличия дифференциации компонента двухставочного тарифа на горячую воду по поставщикам.
При утверждении двухставочного тарифа колонка «Одноставочный тариф» не заполняется.
При утверждении одноставочного тарифа колонки в блоке «Двухставочный тариф» не заполняются.
В случае отсутствия разбивки тарифа на компоненты колонки «Компонент на теплоноситель, руб./куб.м» и «Одноставочный компонент на тепловую энергию, руб/Гкал»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поставщикам информация по ним указывается в отдельных строках.
</t>
  </si>
  <si>
    <t>Информация о величинах тарифов на горячую воду (в открытых системах)</t>
  </si>
  <si>
    <t>Форма 4.2.3 Информация о величинах тарифов на горячую воду (в открытых системах)</t>
  </si>
  <si>
    <t>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
По данной форме раскрывается в том числе информация о тарифах на товары (услуги) в сфере теплоснабжения в случаях, указанных в частях 12.1 - 12.4 статьи 10 Федерального закона № 190-ФЗ, теплоснабжающей организации, теплосетевой организации в ценовых зонах теплоснабжения.</t>
  </si>
  <si>
    <t>Форма 4.2.4 Информация о величинах тарифов на подключение к системе теплоснабжения</t>
  </si>
  <si>
    <r>
      <t>Форма 4.2.4 Информация о величинах тарифов на подключение к системе теплоснабжения</t>
    </r>
    <r>
      <rPr>
        <vertAlign val="superscript"/>
        <sz val="10"/>
        <rFont val="Tahoma"/>
        <family val="2"/>
        <charset val="204"/>
      </rPr>
      <t>1</t>
    </r>
  </si>
  <si>
    <t>Информация о величинах тарифов на подключение к системе теплоснабжения</t>
  </si>
  <si>
    <t>Параметр дифференциации тарифа/Заявитель</t>
  </si>
  <si>
    <t>с НДС</t>
  </si>
  <si>
    <t>без НДС</t>
  </si>
  <si>
    <t>Плата за подключение (технологическое присоединение), тыс. руб./Гкал/ч (руб.)</t>
  </si>
  <si>
    <t>Указывается наименование источника тепловой энергии</t>
  </si>
  <si>
    <t>В колодке «Параметр дифференциации тарифа/Заявитель» указывается наименование категории потребителей,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подключаемой нагрузке, диапазону диаметров, типу прокладки тепловых сетей, информация по ним указывается в отдельных строках.
В случае дифференциации тарифов по периодам действия тарифа информация по ним указывается в отдельных колонках.</t>
  </si>
  <si>
    <t>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плате за подключение (технологическое присоединение) к системе теплоснабжения, применяемой в случае, установленном частью 9 статьи 23.4 Федерального закона 190-ФЗ.
По данной форме раскрывается в том числе информация о тарифах на товары (услуги) в сфере теплоснабжения в случаях, указанных в частях 12.1 - 12.4 статьи 10 Федерального закона № 190-ФЗ, теплоснабжающей организации, теплосетевой организации в ценовых зонах теплоснабжения.</t>
  </si>
  <si>
    <t>Форма 4.2.5</t>
  </si>
  <si>
    <t>Информация о плате за подключение к системе теплоснабжения в индивидуальном порядке</t>
  </si>
  <si>
    <t>Форма 4.2.5 Информация о плате за подключение к системе теплоснабжения в индивидуальном порядке</t>
  </si>
  <si>
    <r>
      <t>Форма 4.2.5 Информация о плате за подключение к системе теплоснабжения в индивидуальном порядке</t>
    </r>
    <r>
      <rPr>
        <vertAlign val="superscript"/>
        <sz val="10"/>
        <rFont val="Tahoma"/>
        <family val="2"/>
        <charset val="204"/>
      </rPr>
      <t>1</t>
    </r>
  </si>
  <si>
    <t>Указывается наименование источника тепловой энергии.</t>
  </si>
  <si>
    <t>В колонке «Заявитель» указывается наименование заявителя,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категориям потребителей/заявителям информация по ним указывается в отдельных строках.
В случае дифференциации по периодам действия тарифа информация по ним указывается в отдельных колонках.</t>
  </si>
  <si>
    <t xml:space="preserve">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тарифах на товары (услуги) в сфере теплоснабжения в случаях, указанных в частях 12.1 - 12.4 статьи 10 Федерального закона № 190-ФЗ, теплоснабжающей организации, теплосетевой организации в ценовых зонах теплоснабжения.
</t>
  </si>
  <si>
    <t>Информация об условиях, на которых осуществляется поставка товаров и (или) оказание услуг</t>
  </si>
  <si>
    <t>Форма 4.7</t>
  </si>
  <si>
    <t>Сведения об условиях публичных договоров поставок товаров, оказания услуг, в том числе договоров о подключении к системе теплоснабжения</t>
  </si>
  <si>
    <t>форма публичного договора поставки товаров, оказания услуг</t>
  </si>
  <si>
    <t>договор о подключении к системе теплоснабжения</t>
  </si>
  <si>
    <t>Информация размещается в случае, если организация осуществляет услуги по подключению (технологическому присоединению) к системе теплоснабжения.
Указывается ссылка на документ, предварительно загруженный в хранилище файлов ФГИС ЕИАС.
В случае наличия нескольких договоров о подключении к системе теплоснабжения информация по каждому из них указывается в отдельной строке.</t>
  </si>
  <si>
    <r>
      <t>Форма 4.8 Информация о порядке выполнения технологических, технических и других мероприятий, связанных с подключением к системе теплоснабжения</t>
    </r>
    <r>
      <rPr>
        <vertAlign val="superscript"/>
        <sz val="10"/>
        <rFont val="Tahoma"/>
        <family val="2"/>
        <charset val="204"/>
      </rPr>
      <t>1</t>
    </r>
  </si>
  <si>
    <t>В колонке «Информация» указывается адрес страницы сайта в сети «Интернет», на которой размещена информация.
В колонке «Ссылка на документ» указывается ссылка на скриншот страницы сайта в сети «Интернет», предварительно загруженный в хранилище файлов ФГИС ЕИАС, на которой размещена информация.</t>
  </si>
  <si>
    <t>Форма заявки о подключении к централизованной системе теплоснабжения</t>
  </si>
  <si>
    <t>Перечень документов и сведений, представляемых одновременно с заявкой о подключении к централизованной системе теплоснабжения, и указание на запрет требовать представления документов и сведений или осуществления действий,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теплоснабжения</t>
  </si>
  <si>
    <t xml:space="preserve">Указывается ссылка на документ, предварительно загруженный в хранилище файлов ФГИС ЕИАС.
В случае наличия дополнительных сведений информация по ним указывается в отдельных строках.
</t>
  </si>
  <si>
    <t>Реквизиты НПА, регламентирующих порядок действий заявителя и регулируемой организации при подаче, приеме, обработке заявки о подключении к централизованной системе теплоснабжения (в том числе в форме электронного документа), принятии решения и информировании о принятом по результатам рассмотрения указанной заявки решении (возврат документов, прилагаемых к заявке о подключении к централизованной системе теплоснабжения, либо направление подписанного проекта договора о подключении к централизованной системе теплоснабжения), основания для отказа в принятии к рассмотрению документов, прилагаемых к заявлению о подключении к централизованной системе теплоснабжения, в подписании договора о подключении к централизованной системе теплоснабжения</t>
  </si>
  <si>
    <t>Телефоны, адреса и график работы службы, ответственной за прием и обработку заявок о подключении к централизованной системе теплоснабжения</t>
  </si>
  <si>
    <t>телефоны службы, ответственной за прием и обработку заявок о подключении к централизованной системе теплоснабжения</t>
  </si>
  <si>
    <t>Указывается номер контактного телефона службы, ответственной за прием и обработку заявок о подключении к централизованной системе теплоснабжения. 
В случае наличия нескольких служб и (или) номеров телефонов, информация по каждому из них указывается в отдельной строке.</t>
  </si>
  <si>
    <t>адреса службы, ответственной за прием и обработку заявок о подключении к централизованной системе теплоснабжения</t>
  </si>
  <si>
    <t>график работы службы, ответственной за прием и обработку заявок о подключении к централизованной системе теплоснабжения</t>
  </si>
  <si>
    <t>Указывается график работы службы, ответственной за прием и обработку заявок о подключении к централизованной системе теплоснабжения. 
В случае наличия нескольких служб и (или) графиков работы, информация по каждому из них указывается в отдельной строке.</t>
  </si>
  <si>
    <t>Информация раскрывается в случае, если регулируемая организация осуществляет услуги по подключению (технологическому присоединению) к централизованной системе теплоснабжения.</t>
  </si>
  <si>
    <t>Регламент подключения к системе теплоснабжения, утверждаемый регулируемой организацией, включающий сроки, состав и последовательность действий при осуществлении подключения к системе теплоснабжения, сведения о размере платы за услуги по подключению к системе теплоснабжения, информацию о месте нахождения и графике работы, справочных телефонах, адресе официального сайта регулируемой организации в сети "Интернет" и блок-схему, отражающую графическое изображение последовательности действий, осуществляемых при подключении к системе теплоснабжения</t>
  </si>
  <si>
    <t>Дифференциация по 
централизованным системам теплоснабжения</t>
  </si>
  <si>
    <t>Дифференциация по источникам тепловой энергии</t>
  </si>
  <si>
    <t>Перечень тарифов и технологически не связанных между собой систем теплоснабжения, в отношении которых предлагаются различные тарифы в сфере теплоснабжения и горячего водоснабжения с использованием открытых систем теплоснабжения (информация раскрывается отдельно по каждой системе теплоснабжения)</t>
  </si>
  <si>
    <t>Добавить диапазон диаметров тепловых сетей</t>
  </si>
  <si>
    <t>Добавить тип прокладки тепловых сетей</t>
  </si>
  <si>
    <t>Добавить СТ для дифференциации</t>
  </si>
  <si>
    <t>Добавить источник для дифференциации</t>
  </si>
  <si>
    <t>Тариф на теплоноситель, поставляемый потребителям</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</si>
  <si>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</si>
  <si>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r>
      <t xml:space="preserve">Тариф на горячую воду предлагается </t>
    </r>
    <r>
      <rPr>
        <b/>
        <sz val="9"/>
        <rFont val="Tahoma"/>
        <family val="2"/>
        <charset val="204"/>
      </rPr>
      <t>с (!)</t>
    </r>
    <r>
      <rPr>
        <sz val="9"/>
        <rFont val="Tahoma"/>
        <family val="2"/>
        <charset val="204"/>
      </rPr>
      <t xml:space="preserve"> разбивкой по поставщикам</t>
    </r>
  </si>
  <si>
    <r>
      <t xml:space="preserve">Тариф на горячую воду предлагается </t>
    </r>
    <r>
      <rPr>
        <b/>
        <sz val="9"/>
        <rFont val="Tahoma"/>
        <family val="2"/>
        <charset val="204"/>
      </rPr>
      <t>без (!)</t>
    </r>
    <r>
      <rPr>
        <sz val="9"/>
        <rFont val="Tahoma"/>
        <family val="2"/>
        <charset val="204"/>
      </rPr>
      <t xml:space="preserve"> разбивки на компоненты</t>
    </r>
  </si>
  <si>
    <t>NDS</t>
  </si>
  <si>
    <t>woNDS</t>
  </si>
  <si>
    <t>Тип теплоснабжающей организации</t>
  </si>
  <si>
    <r>
      <rPr>
        <b/>
        <sz val="9"/>
        <rFont val="Tahoma"/>
        <family val="2"/>
        <charset val="204"/>
      </rPr>
      <t>Тип организации</t>
    </r>
    <r>
      <rPr>
        <sz val="9"/>
        <rFont val="Tahoma"/>
        <family val="2"/>
        <charset val="204"/>
      </rPr>
      <t xml:space="preserve">
kind_of_org_type</t>
    </r>
  </si>
  <si>
    <t>Регулируемая организация</t>
  </si>
  <si>
    <t>Единая теплоснабжающая организация</t>
  </si>
  <si>
    <t>Теплоснабжающая организация в ценовой зоне теплоснабжения</t>
  </si>
  <si>
    <t>Теплосетевая организация в ценовой зоне теплоснабжения</t>
  </si>
  <si>
    <t>Организация осуществляет подключение (технологическое присоединение) к системе теплоснабжения</t>
  </si>
  <si>
    <r>
      <t>Форма 4.7 Информация об условиях, на которых осуществляется поставка товаров и (или) оказание услуг</t>
    </r>
    <r>
      <rPr>
        <vertAlign val="superscript"/>
        <sz val="10"/>
        <rFont val="Tahoma"/>
        <family val="2"/>
        <charset val="204"/>
      </rPr>
      <t>*</t>
    </r>
  </si>
  <si>
    <t>*</t>
  </si>
  <si>
    <t>Указывается информация в части поставки товаров (оказания услуг) по регулируемым ценам (тарифам)</t>
  </si>
  <si>
    <t>1.3</t>
  </si>
  <si>
    <t>1.3.0</t>
  </si>
  <si>
    <t>прочие договора</t>
  </si>
  <si>
    <t>Информация о регулируемых ценах (тарифах) на товары (услуги) единой теплоснабжающей организации в ценовых зонах теплоснабжения включает сведения:</t>
  </si>
  <si>
    <t>Информация о регулируемых ценах (тарифах) на товары (услуги) теплоснабжающей организации и теплосетевой организации в ценовых зонах теплоснабжения включает сведения:</t>
  </si>
  <si>
    <t>- о предельном уровне цены на тепловую энергию (мощность), поставляемую потребителям, об индикативном предельном уровне цены на тепловую энергию (мощность) и о графике поэтапного равномерного доведения предельного уровня цены на тепловую энергию (мощность) (при наличии), определяемых в соответствии с Правилами определения в ценовых зонах теплоснабжения предельного уровня цены на тепловую энергию (мощность), включая правила индексации предельного уровня цены на тепловую энергию (мощность), утвержденными ПП РФ от 15 декабря 2017 г. № 1562 "Об определении в ценовых зонах теплоснабжения предельного уровня цены на тепловую энергию (мощность), включая индексацию предельного уровня цены на тепловую энергию (мощность), и технико-экономических параметров работы котельных и тепловых сетей, используемых для расчета предельного уровня цены на тепловую энергию (мощность)";</t>
  </si>
  <si>
    <t>-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</si>
  <si>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t>
  </si>
  <si>
    <t>- о плате за подключение (технологическое присоединение) к системе теплоснабжения, применяемой в случае, установленном частью 9 статьи 23.4 ФЗ "О теплоснабжении".</t>
  </si>
  <si>
    <t>- о тарифах на теплоноситель в виде воды, поставляемый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</si>
  <si>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товары (услуги) в сфере теплоснабжения в случаях, указанных в частях 12.1 - 12.4 статьи 10 ФЗ "О теплоснабжении"</t>
  </si>
  <si>
    <t>Опубликовать индикативный предельный уровень цен на тепловую энергию (мощность)</t>
  </si>
  <si>
    <t>График поэтапного равномерного доведения предельного уровня цены на тепловую энергию (мощность)</t>
  </si>
  <si>
    <t>3_i</t>
  </si>
  <si>
    <t>List05_1</t>
  </si>
  <si>
    <t>List06_1</t>
  </si>
  <si>
    <t>List05_3</t>
  </si>
  <si>
    <t>List06_3</t>
  </si>
  <si>
    <t>List05_3_i</t>
  </si>
  <si>
    <t>List06_3_i</t>
  </si>
  <si>
    <t>List05_8</t>
  </si>
  <si>
    <t>List06_8</t>
  </si>
  <si>
    <t>List05_4</t>
  </si>
  <si>
    <t>List06_4</t>
  </si>
  <si>
    <t>List05_6</t>
  </si>
  <si>
    <t>List06_6</t>
  </si>
  <si>
    <t>List05_7</t>
  </si>
  <si>
    <t>List06_7</t>
  </si>
  <si>
    <t>Предельный уровнь цены на тепловую энергию (мощность), поставляемую теплоснабжающими организациями потребителям</t>
  </si>
  <si>
    <t>List05_13</t>
  </si>
  <si>
    <t>List06_13</t>
  </si>
  <si>
    <t>Предельный уровнь цены на тепловую энергию (мощность), поставляемую теплоснабжающими организациями потребителям. Индикативы</t>
  </si>
  <si>
    <t>ставка за тепловую энергию, руб./Гкал</t>
  </si>
  <si>
    <t>ставка за содержание тепловой мощности, тыс. руб./Гкал/ч/мес.</t>
  </si>
  <si>
    <t xml:space="preserve">По умолчанию установлено значение «первичное раскрытие информации» Это означает, что информация раскрывается в соответствии с установленными сроком и периодичностью. В случае если в уже отправленном шаблоне обнаружена ошибка или произошло изменение информации, исправленный шаблон необходимо отправить с типом отчета «изменения в раскрытой ранее информации». </t>
  </si>
  <si>
    <t>Форма 4.8</t>
  </si>
  <si>
    <t>Информация, подлежащая раскрытию организациями сферы теплоснабжения (цены и тарифы)</t>
  </si>
  <si>
    <t>Тарифы на тепловую энергию (мощность), поставляемую другим теплоснабжающим организациям теплоснабжающими организациями</t>
  </si>
  <si>
    <t>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t>
  </si>
  <si>
    <t>Одноставочный тариф, руб./Гкал (руб./куб.м)</t>
  </si>
  <si>
    <t>население и приравненные категории</t>
  </si>
  <si>
    <t>Проверка доступных обновлений...</t>
  </si>
  <si>
    <t>Нет доступных обновлений для отчёта с кодом FAS.JKH.OPEN.INFO.PRICE.WARM!</t>
  </si>
  <si>
    <t>30.12.2020</t>
  </si>
  <si>
    <t>Ардатовский муниципальный район</t>
  </si>
  <si>
    <t>22602000</t>
  </si>
  <si>
    <t>Кужендеевский сельсовет</t>
  </si>
  <si>
    <t>22602424</t>
  </si>
  <si>
    <t>Личадеевский сельсовет</t>
  </si>
  <si>
    <t>22602428</t>
  </si>
  <si>
    <t>Михеевский сельсовет</t>
  </si>
  <si>
    <t>22602432</t>
  </si>
  <si>
    <t>Рабочий поселок Ардатов</t>
  </si>
  <si>
    <t>22602151</t>
  </si>
  <si>
    <t>Рабочий поселок Мухтолово</t>
  </si>
  <si>
    <t>22602155</t>
  </si>
  <si>
    <t>Саконский сельсовет</t>
  </si>
  <si>
    <t>22602436</t>
  </si>
  <si>
    <t>Стексовский сельсовет</t>
  </si>
  <si>
    <t>22602440</t>
  </si>
  <si>
    <t>Хрипуновский сельсовет</t>
  </si>
  <si>
    <t>22602444</t>
  </si>
  <si>
    <t>Арзамасский муниципальный район</t>
  </si>
  <si>
    <t>22603000</t>
  </si>
  <si>
    <t>Абрамовский сельсовет</t>
  </si>
  <si>
    <t>22603404</t>
  </si>
  <si>
    <t>Балахонихинский сельсовет</t>
  </si>
  <si>
    <t>22603408</t>
  </si>
  <si>
    <t>Бебяевский сельсовет</t>
  </si>
  <si>
    <t>22603456</t>
  </si>
  <si>
    <t>Березовский сельсовет</t>
  </si>
  <si>
    <t>22603410</t>
  </si>
  <si>
    <t>Большетумановский сельсовет</t>
  </si>
  <si>
    <t>22603412</t>
  </si>
  <si>
    <t>Кирилловский сельсовет</t>
  </si>
  <si>
    <t>22603424</t>
  </si>
  <si>
    <t>Красносельский сельсовет</t>
  </si>
  <si>
    <t>22603432</t>
  </si>
  <si>
    <t>Ломовский сельсовет</t>
  </si>
  <si>
    <t>22603440</t>
  </si>
  <si>
    <t>Новоусадский сельсовет</t>
  </si>
  <si>
    <t>22603452</t>
  </si>
  <si>
    <t>Рабочий поселок Выездное</t>
  </si>
  <si>
    <t>22603155</t>
  </si>
  <si>
    <t>Слизневский сельсовет</t>
  </si>
  <si>
    <t>22603472</t>
  </si>
  <si>
    <t>Чернухинский сельсовет</t>
  </si>
  <si>
    <t>22603476</t>
  </si>
  <si>
    <t>Шатовский сельсовет</t>
  </si>
  <si>
    <t>22603480</t>
  </si>
  <si>
    <t>Балахнинский муниципальный район</t>
  </si>
  <si>
    <t>22605000</t>
  </si>
  <si>
    <t>Город Балахна</t>
  </si>
  <si>
    <t>22605101</t>
  </si>
  <si>
    <t>Коневский сельсовет</t>
  </si>
  <si>
    <t>22605408</t>
  </si>
  <si>
    <t>Кочергинский сельсовет</t>
  </si>
  <si>
    <t>22605412</t>
  </si>
  <si>
    <t>Рабочий поселок Большое Козино</t>
  </si>
  <si>
    <t>22605153</t>
  </si>
  <si>
    <t>Рабочий поселок Гидроторф</t>
  </si>
  <si>
    <t>22605155</t>
  </si>
  <si>
    <t>Рабочий поселок Малое Козино</t>
  </si>
  <si>
    <t>22605158</t>
  </si>
  <si>
    <t>Шеляуховский сельсовет</t>
  </si>
  <si>
    <t>22605416</t>
  </si>
  <si>
    <t>Богородский муниципальный район</t>
  </si>
  <si>
    <t>22607000</t>
  </si>
  <si>
    <t>Алешковский сельсовет</t>
  </si>
  <si>
    <t>22607404</t>
  </si>
  <si>
    <t>Город Богородск</t>
  </si>
  <si>
    <t>22607101</t>
  </si>
  <si>
    <t>Доскинский сельсовет</t>
  </si>
  <si>
    <t>22607416</t>
  </si>
  <si>
    <t>Дуденевский сельсовет</t>
  </si>
  <si>
    <t>22607420</t>
  </si>
  <si>
    <t>Каменский сельсовет</t>
  </si>
  <si>
    <t>22607428</t>
  </si>
  <si>
    <t>Хвощевский сельсовет</t>
  </si>
  <si>
    <t>22607444</t>
  </si>
  <si>
    <t>Шапкинский сельсовет</t>
  </si>
  <si>
    <t>22607448</t>
  </si>
  <si>
    <t>Большеболдинский муниципальный район</t>
  </si>
  <si>
    <t>22609000</t>
  </si>
  <si>
    <t>Большеболдинский сельсовет</t>
  </si>
  <si>
    <t>22609404</t>
  </si>
  <si>
    <t>Молчановский сельсовет</t>
  </si>
  <si>
    <t>22609416</t>
  </si>
  <si>
    <t>Новослободской сельсовет</t>
  </si>
  <si>
    <t>22609420</t>
  </si>
  <si>
    <t>Пермеевский сельсовет</t>
  </si>
  <si>
    <t>22609422</t>
  </si>
  <si>
    <t>Пикшенский сельсовет</t>
  </si>
  <si>
    <t>22609424</t>
  </si>
  <si>
    <t>Черновский сельсовет</t>
  </si>
  <si>
    <t>22609432</t>
  </si>
  <si>
    <t>Большемурашкинский муниципальный район</t>
  </si>
  <si>
    <t>22610000</t>
  </si>
  <si>
    <t>Григоровский сельсовет</t>
  </si>
  <si>
    <t>22610408</t>
  </si>
  <si>
    <t>Рабочий поселок Большое Мурашкино</t>
  </si>
  <si>
    <t>22610151</t>
  </si>
  <si>
    <t>Советский сельсовет</t>
  </si>
  <si>
    <t>22610404</t>
  </si>
  <si>
    <t>Холязинский сельсовет</t>
  </si>
  <si>
    <t>22610428</t>
  </si>
  <si>
    <t>Бутурлинский муниципальный район</t>
  </si>
  <si>
    <t>22612000</t>
  </si>
  <si>
    <t>Большебакалдский сельсовет</t>
  </si>
  <si>
    <t>22612404</t>
  </si>
  <si>
    <t>Каменищенский сельсовет</t>
  </si>
  <si>
    <t>22612412</t>
  </si>
  <si>
    <t>Кочуновский сельсовет</t>
  </si>
  <si>
    <t>22612420</t>
  </si>
  <si>
    <t>Рабочий поселок Бутурлино</t>
  </si>
  <si>
    <t>22612151</t>
  </si>
  <si>
    <t>Уваровский сельсовет</t>
  </si>
  <si>
    <t>22612428</t>
  </si>
  <si>
    <t>Ягубовский сельсовет</t>
  </si>
  <si>
    <t>22612432</t>
  </si>
  <si>
    <t>Вадский муниципальный район</t>
  </si>
  <si>
    <t>22614000</t>
  </si>
  <si>
    <t>Вадский сельсовет</t>
  </si>
  <si>
    <t>22614404</t>
  </si>
  <si>
    <t>Дубенский сельсовет</t>
  </si>
  <si>
    <t>22614408</t>
  </si>
  <si>
    <t>Круто-Майданский сельсовет</t>
  </si>
  <si>
    <t>22614416</t>
  </si>
  <si>
    <t>Лопатинский сельсовет</t>
  </si>
  <si>
    <t>22614420</t>
  </si>
  <si>
    <t>Новомирский сельсовет</t>
  </si>
  <si>
    <t>22614424</t>
  </si>
  <si>
    <t>Стрельский сельсовет</t>
  </si>
  <si>
    <t>22614432</t>
  </si>
  <si>
    <t>Варнавинский муниципальный район</t>
  </si>
  <si>
    <t>22615000</t>
  </si>
  <si>
    <t>Богородский сельсовет</t>
  </si>
  <si>
    <t>22615420</t>
  </si>
  <si>
    <t>Восходовский сельсовет</t>
  </si>
  <si>
    <t>22615406</t>
  </si>
  <si>
    <t>Михаленинский сельсовет</t>
  </si>
  <si>
    <t>22615416</t>
  </si>
  <si>
    <t>Рабочий поселок Варнавино</t>
  </si>
  <si>
    <t>22615151</t>
  </si>
  <si>
    <t>Северный сельсовет</t>
  </si>
  <si>
    <t>22615428</t>
  </si>
  <si>
    <t>Шудский сельсовет</t>
  </si>
  <si>
    <t>22615430</t>
  </si>
  <si>
    <t>Вачский муниципальный район</t>
  </si>
  <si>
    <t>22617000</t>
  </si>
  <si>
    <t>Арефинский сельсовет</t>
  </si>
  <si>
    <t>22617408</t>
  </si>
  <si>
    <t>Казаковский сельсовет</t>
  </si>
  <si>
    <t>22617424</t>
  </si>
  <si>
    <t>Новосельский сельсовет</t>
  </si>
  <si>
    <t>22617432</t>
  </si>
  <si>
    <t>Рабочий поселок Вача</t>
  </si>
  <si>
    <t>22617151</t>
  </si>
  <si>
    <t>Филинский сельсовет</t>
  </si>
  <si>
    <t>22617436</t>
  </si>
  <si>
    <t>Чулковский сельсовет</t>
  </si>
  <si>
    <t>22617440</t>
  </si>
  <si>
    <t>Ветлужский муниципальный район</t>
  </si>
  <si>
    <t>22618000</t>
  </si>
  <si>
    <t>Волыновский сельсовет</t>
  </si>
  <si>
    <t>22618408</t>
  </si>
  <si>
    <t>Город Ветлуга</t>
  </si>
  <si>
    <t>22618101</t>
  </si>
  <si>
    <t>Крутцовский сельсовет</t>
  </si>
  <si>
    <t>22618416</t>
  </si>
  <si>
    <t>Макарьевский сельсовет</t>
  </si>
  <si>
    <t>22618420</t>
  </si>
  <si>
    <t>Мошкинский сельсовет</t>
  </si>
  <si>
    <t>22618428</t>
  </si>
  <si>
    <t>Новоуспенский сельсовет</t>
  </si>
  <si>
    <t>22618432</t>
  </si>
  <si>
    <t>Поселок им Калинина</t>
  </si>
  <si>
    <t>22618154</t>
  </si>
  <si>
    <t>Проновский сельсовет</t>
  </si>
  <si>
    <t>22618436</t>
  </si>
  <si>
    <t>Туранский сельсовет</t>
  </si>
  <si>
    <t>22618444</t>
  </si>
  <si>
    <t>Вознесенский муниципальный район</t>
  </si>
  <si>
    <t>22619000</t>
  </si>
  <si>
    <t>Бахтызинский сельсовет</t>
  </si>
  <si>
    <t>22619408</t>
  </si>
  <si>
    <t>Благодатовский сельсовет</t>
  </si>
  <si>
    <t>22619412</t>
  </si>
  <si>
    <t>Бутаковский сельсовет</t>
  </si>
  <si>
    <t>22619416</t>
  </si>
  <si>
    <t>Криушинский сельсовет</t>
  </si>
  <si>
    <t>22619420</t>
  </si>
  <si>
    <t>Мотызлейский сельсовет</t>
  </si>
  <si>
    <t>22619428</t>
  </si>
  <si>
    <t>Нарышкинский сельсовет</t>
  </si>
  <si>
    <t>22619432</t>
  </si>
  <si>
    <t>Полховско-Майданский сельсовет</t>
  </si>
  <si>
    <t>22619440</t>
  </si>
  <si>
    <t>Рабочий поселок Вознесенское</t>
  </si>
  <si>
    <t>22619151</t>
  </si>
  <si>
    <t>Сарминский сельсовет</t>
  </si>
  <si>
    <t>22619444</t>
  </si>
  <si>
    <t>Володарский муниципальный район</t>
  </si>
  <si>
    <t>22631000</t>
  </si>
  <si>
    <t>Город Володарск</t>
  </si>
  <si>
    <t>22631103</t>
  </si>
  <si>
    <t>Золинский сельсовет</t>
  </si>
  <si>
    <t>22631404</t>
  </si>
  <si>
    <t>Ильинский сельсовет</t>
  </si>
  <si>
    <t>22631408</t>
  </si>
  <si>
    <t>Мулинский сельсовет</t>
  </si>
  <si>
    <t>22631411</t>
  </si>
  <si>
    <t>Рабочий поселок Ильиногорск</t>
  </si>
  <si>
    <t>22631160</t>
  </si>
  <si>
    <t>Рабочий поселок Решетиха</t>
  </si>
  <si>
    <t>22631168</t>
  </si>
  <si>
    <t>Рабочий поселок Смолино</t>
  </si>
  <si>
    <t>22631170</t>
  </si>
  <si>
    <t>Рабочий поселок Фролищи</t>
  </si>
  <si>
    <t>22631173</t>
  </si>
  <si>
    <t>Рабочий поселок Центральный</t>
  </si>
  <si>
    <t>22631176</t>
  </si>
  <si>
    <t>Рабочий поселок Юганец</t>
  </si>
  <si>
    <t>22631179</t>
  </si>
  <si>
    <t>Сельсовет Красная Горка</t>
  </si>
  <si>
    <t>22631402</t>
  </si>
  <si>
    <t>Воротынский</t>
  </si>
  <si>
    <t>22719000</t>
  </si>
  <si>
    <t>Воскресенский муниципальный район</t>
  </si>
  <si>
    <t>22622000</t>
  </si>
  <si>
    <t>Благовещенский сельсовет</t>
  </si>
  <si>
    <t>22622404</t>
  </si>
  <si>
    <t>22622408</t>
  </si>
  <si>
    <t>Владимирский сельсовет</t>
  </si>
  <si>
    <t>22622416</t>
  </si>
  <si>
    <t>Воздвиженский сельсовет</t>
  </si>
  <si>
    <t>22622420</t>
  </si>
  <si>
    <t>Глуховский сельсовет</t>
  </si>
  <si>
    <t>22622424</t>
  </si>
  <si>
    <t>Егоровский сельсовет</t>
  </si>
  <si>
    <t>22622432</t>
  </si>
  <si>
    <t>Капустихинский сельсовет</t>
  </si>
  <si>
    <t>22622440</t>
  </si>
  <si>
    <t>Нахратовский сельсовет</t>
  </si>
  <si>
    <t>22622452</t>
  </si>
  <si>
    <t>Нестиарский сельсовет</t>
  </si>
  <si>
    <t>22622456</t>
  </si>
  <si>
    <t>Рабочий поселок Воскресенское</t>
  </si>
  <si>
    <t>22622151</t>
  </si>
  <si>
    <t>Староустинский сельсовет</t>
  </si>
  <si>
    <t>22622460</t>
  </si>
  <si>
    <t>Гагинский муниципальный район</t>
  </si>
  <si>
    <t>22626000</t>
  </si>
  <si>
    <t>Большеаратский сельсовет</t>
  </si>
  <si>
    <t>22626404</t>
  </si>
  <si>
    <t>Ветошкинский сельсовет</t>
  </si>
  <si>
    <t>22626408</t>
  </si>
  <si>
    <t>Гагинский сельсовет</t>
  </si>
  <si>
    <t>22626412</t>
  </si>
  <si>
    <t>Покровский сельсовет</t>
  </si>
  <si>
    <t>22626432</t>
  </si>
  <si>
    <t>Ушаковский сельсовет</t>
  </si>
  <si>
    <t>22626440</t>
  </si>
  <si>
    <t>Юрьевский сельсовет</t>
  </si>
  <si>
    <t>22626444</t>
  </si>
  <si>
    <t>Городецкий муниципальный район</t>
  </si>
  <si>
    <t>22628000</t>
  </si>
  <si>
    <t>Бриляковский сельсовет</t>
  </si>
  <si>
    <t>22628404</t>
  </si>
  <si>
    <t>Город Заволжье</t>
  </si>
  <si>
    <t>22628103</t>
  </si>
  <si>
    <t>Зиняковский сельсовет</t>
  </si>
  <si>
    <t>22628416</t>
  </si>
  <si>
    <t>Ковригинский сельсовет</t>
  </si>
  <si>
    <t>22628422</t>
  </si>
  <si>
    <t>Кумохинский сельсовет</t>
  </si>
  <si>
    <t>22628428</t>
  </si>
  <si>
    <t>Николо-Погостинский сельсовет</t>
  </si>
  <si>
    <t>22628442</t>
  </si>
  <si>
    <t>Рабочий поселок Первомайский</t>
  </si>
  <si>
    <t>22628154</t>
  </si>
  <si>
    <t>Смиркинский сельсовет</t>
  </si>
  <si>
    <t>22628444</t>
  </si>
  <si>
    <t>Смольковский сельсовет</t>
  </si>
  <si>
    <t>22628448</t>
  </si>
  <si>
    <t>Тимирязевский сельсовет</t>
  </si>
  <si>
    <t>22628452</t>
  </si>
  <si>
    <t>Федуринский сельсовет</t>
  </si>
  <si>
    <t>22628458</t>
  </si>
  <si>
    <t>город Городец</t>
  </si>
  <si>
    <t>22628101</t>
  </si>
  <si>
    <t>Дальнеконстантиновский муниципальный район</t>
  </si>
  <si>
    <t>22630000</t>
  </si>
  <si>
    <t>Белозеровский сельсовет</t>
  </si>
  <si>
    <t>22630408</t>
  </si>
  <si>
    <t>Богоявленский сельсовет</t>
  </si>
  <si>
    <t>22630412</t>
  </si>
  <si>
    <t>Дубравский сельсовет</t>
  </si>
  <si>
    <t>22630444</t>
  </si>
  <si>
    <t>Кужутский сельсовет</t>
  </si>
  <si>
    <t>22630428</t>
  </si>
  <si>
    <t>Малопицкий сельсовет</t>
  </si>
  <si>
    <t>22630430</t>
  </si>
  <si>
    <t>Нижегородский сельсовет</t>
  </si>
  <si>
    <t>22630420</t>
  </si>
  <si>
    <t>Рабочий поселок Дальнее Константиново</t>
  </si>
  <si>
    <t>22630151</t>
  </si>
  <si>
    <t>Сарлейский сельсовет</t>
  </si>
  <si>
    <t>22630440</t>
  </si>
  <si>
    <t>Суроватихинский сельсовет</t>
  </si>
  <si>
    <t>22630448</t>
  </si>
  <si>
    <t>Тепелевский сельсовет</t>
  </si>
  <si>
    <t>22630456</t>
  </si>
  <si>
    <t>Дивеевский муниципальный район</t>
  </si>
  <si>
    <t>22632000</t>
  </si>
  <si>
    <t>Верякушский сельсовет</t>
  </si>
  <si>
    <t>22632408</t>
  </si>
  <si>
    <t>22632412</t>
  </si>
  <si>
    <t>Дивеевский сельсовет</t>
  </si>
  <si>
    <t>22632416</t>
  </si>
  <si>
    <t>Елизарьевский сельсовет</t>
  </si>
  <si>
    <t>22632420</t>
  </si>
  <si>
    <t>Ивановский сельсовет</t>
  </si>
  <si>
    <t>22632424</t>
  </si>
  <si>
    <t>Сатисский сельсовет</t>
  </si>
  <si>
    <t>22632432</t>
  </si>
  <si>
    <t>ЗАТО город Саров</t>
  </si>
  <si>
    <t>22704000</t>
  </si>
  <si>
    <t>Княгининский муниципальный район</t>
  </si>
  <si>
    <t>22633000</t>
  </si>
  <si>
    <t>Ананьевский сельсовет</t>
  </si>
  <si>
    <t>22633404</t>
  </si>
  <si>
    <t>Белкинский сельсовет</t>
  </si>
  <si>
    <t>22633408</t>
  </si>
  <si>
    <t>Возрожденский сельсовет</t>
  </si>
  <si>
    <t>22633416</t>
  </si>
  <si>
    <t>Город Княгинино</t>
  </si>
  <si>
    <t>22633101</t>
  </si>
  <si>
    <t>Соловьевский сельсовет</t>
  </si>
  <si>
    <t>22633428</t>
  </si>
  <si>
    <t>Ковернинский муниципальный район</t>
  </si>
  <si>
    <t>22634000</t>
  </si>
  <si>
    <t>Большемостовский сельсовет</t>
  </si>
  <si>
    <t>22634412</t>
  </si>
  <si>
    <t>Гавриловский сельсовет</t>
  </si>
  <si>
    <t>22634418</t>
  </si>
  <si>
    <t>Горевский сельсовет</t>
  </si>
  <si>
    <t>22634420</t>
  </si>
  <si>
    <t>Рабочий поселок Ковернино</t>
  </si>
  <si>
    <t>22634151</t>
  </si>
  <si>
    <t>Скоробогатовский сельсовет</t>
  </si>
  <si>
    <t>22634436</t>
  </si>
  <si>
    <t>Хохломской сельсовет</t>
  </si>
  <si>
    <t>22634452</t>
  </si>
  <si>
    <t>Краснобаковский муниципальный район</t>
  </si>
  <si>
    <t>22635000</t>
  </si>
  <si>
    <t>Зубилихинский сельсовет</t>
  </si>
  <si>
    <t>22635404</t>
  </si>
  <si>
    <t>Прудовский сельсовет</t>
  </si>
  <si>
    <t>22635430</t>
  </si>
  <si>
    <t>Рабочий поселок Ветлужский</t>
  </si>
  <si>
    <t>22635154</t>
  </si>
  <si>
    <t>Рабочий поселок Красные Баки</t>
  </si>
  <si>
    <t>22635151</t>
  </si>
  <si>
    <t>Чащихинский сельсовет</t>
  </si>
  <si>
    <t>22635424</t>
  </si>
  <si>
    <t>Шеманихинский сельсовет</t>
  </si>
  <si>
    <t>22635432</t>
  </si>
  <si>
    <t>Краснооктябрьский муниципальный район</t>
  </si>
  <si>
    <t>22636000</t>
  </si>
  <si>
    <t>Большерыбушкинский сельсовет</t>
  </si>
  <si>
    <t>22636408</t>
  </si>
  <si>
    <t>Ендовищинский сельсовет</t>
  </si>
  <si>
    <t>22636412</t>
  </si>
  <si>
    <t>Кечасовский сельсовет</t>
  </si>
  <si>
    <t>22636416</t>
  </si>
  <si>
    <t>Ключищинский сельсовет</t>
  </si>
  <si>
    <t>22636424</t>
  </si>
  <si>
    <t>Маресевский сельсовет</t>
  </si>
  <si>
    <t>22636425</t>
  </si>
  <si>
    <t>Медянский сельсовет</t>
  </si>
  <si>
    <t>22636426</t>
  </si>
  <si>
    <t>Пошатовский сельсовет</t>
  </si>
  <si>
    <t>22636427</t>
  </si>
  <si>
    <t>Салганский сельсовет</t>
  </si>
  <si>
    <t>22636428</t>
  </si>
  <si>
    <t>Саргинский сельсовет</t>
  </si>
  <si>
    <t>22636432</t>
  </si>
  <si>
    <t>Семеновский сельсовет</t>
  </si>
  <si>
    <t>22636436</t>
  </si>
  <si>
    <t>Уразовский сельсовет</t>
  </si>
  <si>
    <t>22636440</t>
  </si>
  <si>
    <t>Чембилеевский сельсовет</t>
  </si>
  <si>
    <t>22636444</t>
  </si>
  <si>
    <t>Кстовский муниципальный район</t>
  </si>
  <si>
    <t>22637000</t>
  </si>
  <si>
    <t>Афонинский сельсовет</t>
  </si>
  <si>
    <t>22637404</t>
  </si>
  <si>
    <t>Безводнинский сельсовет</t>
  </si>
  <si>
    <t>22637408</t>
  </si>
  <si>
    <t>Ближнеборисовский сельсовет</t>
  </si>
  <si>
    <t>22637412</t>
  </si>
  <si>
    <t>Большеельнинский сельсовет</t>
  </si>
  <si>
    <t>22637416</t>
  </si>
  <si>
    <t>Большемокринский сельсовет</t>
  </si>
  <si>
    <t>22637420</t>
  </si>
  <si>
    <t>Город Кстово</t>
  </si>
  <si>
    <t>22637101</t>
  </si>
  <si>
    <t>Запрудновский сельсовет</t>
  </si>
  <si>
    <t>22637424</t>
  </si>
  <si>
    <t>Новоликеевский сельсовет</t>
  </si>
  <si>
    <t>22637436</t>
  </si>
  <si>
    <t>Прокошевский сельсовет</t>
  </si>
  <si>
    <t>22637438</t>
  </si>
  <si>
    <t>Работкинский сельсовет</t>
  </si>
  <si>
    <t>22637440</t>
  </si>
  <si>
    <t>Ройкинский сельсовет</t>
  </si>
  <si>
    <t>22637442</t>
  </si>
  <si>
    <t>Слободской сельсовет</t>
  </si>
  <si>
    <t>22637444</t>
  </si>
  <si>
    <t>22637448</t>
  </si>
  <si>
    <t>Чернышихинский сельсовет</t>
  </si>
  <si>
    <t>22637428</t>
  </si>
  <si>
    <t>Лукояновский муниципальный район</t>
  </si>
  <si>
    <t>22639000</t>
  </si>
  <si>
    <t>Большеарский сельсовет</t>
  </si>
  <si>
    <t>22639404</t>
  </si>
  <si>
    <t>Большемаресьевский сельсовет</t>
  </si>
  <si>
    <t>22639412</t>
  </si>
  <si>
    <t>Город Лукоянов</t>
  </si>
  <si>
    <t>22639101</t>
  </si>
  <si>
    <t>Кудеяровский сельсовет</t>
  </si>
  <si>
    <t>22639430</t>
  </si>
  <si>
    <t>22639432</t>
  </si>
  <si>
    <t>Рабочий поселок им Степана Разина</t>
  </si>
  <si>
    <t>22639154</t>
  </si>
  <si>
    <t>Тольско-Майданский сельсовет</t>
  </si>
  <si>
    <t>22639464</t>
  </si>
  <si>
    <t>Шандровский сельсовет</t>
  </si>
  <si>
    <t>22639472</t>
  </si>
  <si>
    <t>Лысковский муниципальный район</t>
  </si>
  <si>
    <t>22640000</t>
  </si>
  <si>
    <t>Барминский сельсовет</t>
  </si>
  <si>
    <t>22640404</t>
  </si>
  <si>
    <t>Берендеевский сельсовет</t>
  </si>
  <si>
    <t>22640406</t>
  </si>
  <si>
    <t>Валковский сельсовет</t>
  </si>
  <si>
    <t>22640408</t>
  </si>
  <si>
    <t>Город Лысково</t>
  </si>
  <si>
    <t>22640101</t>
  </si>
  <si>
    <t>Кириковский сельсовет</t>
  </si>
  <si>
    <t>22640420</t>
  </si>
  <si>
    <t>Кисловский сельсовет</t>
  </si>
  <si>
    <t>22640416</t>
  </si>
  <si>
    <t>Красноосельский сельсовет</t>
  </si>
  <si>
    <t>22640424</t>
  </si>
  <si>
    <t>Леньковский сельсовет</t>
  </si>
  <si>
    <t>22640428</t>
  </si>
  <si>
    <t>Трофимовский сельсовет</t>
  </si>
  <si>
    <t>22640452</t>
  </si>
  <si>
    <t>Навашинский</t>
  </si>
  <si>
    <t>22730000</t>
  </si>
  <si>
    <t>Павловский муниципальный район</t>
  </si>
  <si>
    <t>22642000</t>
  </si>
  <si>
    <t>Абабковский сельсовет</t>
  </si>
  <si>
    <t>22642404</t>
  </si>
  <si>
    <t>Варежский сельсовет</t>
  </si>
  <si>
    <t>22642408</t>
  </si>
  <si>
    <t>Город Ворсма</t>
  </si>
  <si>
    <t>22642103</t>
  </si>
  <si>
    <t>Город Горбатов</t>
  </si>
  <si>
    <t>22642105</t>
  </si>
  <si>
    <t>Город Павлово</t>
  </si>
  <si>
    <t>22642101</t>
  </si>
  <si>
    <t>Грудцинский сельсовет</t>
  </si>
  <si>
    <t>22642412</t>
  </si>
  <si>
    <t>Калининский сельсовет</t>
  </si>
  <si>
    <t>22642416</t>
  </si>
  <si>
    <t>Коровинский сельсовет</t>
  </si>
  <si>
    <t>22642420</t>
  </si>
  <si>
    <t>Рабочий поселок Тумботино</t>
  </si>
  <si>
    <t>22642155</t>
  </si>
  <si>
    <t>Таремский сельсовет</t>
  </si>
  <si>
    <t>22642424</t>
  </si>
  <si>
    <t>Перевозский</t>
  </si>
  <si>
    <t>22739000</t>
  </si>
  <si>
    <t>Пильнинский муниципальный район</t>
  </si>
  <si>
    <t>22645000</t>
  </si>
  <si>
    <t>Большеандосовский сельсовет</t>
  </si>
  <si>
    <t>22645408</t>
  </si>
  <si>
    <t>Бортсурманский сельсовет</t>
  </si>
  <si>
    <t>22645412</t>
  </si>
  <si>
    <t>Деяновский сельсовет</t>
  </si>
  <si>
    <t>22645416</t>
  </si>
  <si>
    <t>Красногорский сельсовет</t>
  </si>
  <si>
    <t>22645424</t>
  </si>
  <si>
    <t>Курмышский сельсовет</t>
  </si>
  <si>
    <t>22645428</t>
  </si>
  <si>
    <t>22645432</t>
  </si>
  <si>
    <t>Можаров-Майданский сельсовет</t>
  </si>
  <si>
    <t>22645436</t>
  </si>
  <si>
    <t>Новомочалеевский сельсовет</t>
  </si>
  <si>
    <t>22645440</t>
  </si>
  <si>
    <t>Петряксинский сельсовет</t>
  </si>
  <si>
    <t>22645448</t>
  </si>
  <si>
    <t>Рабочий поселок Пильна</t>
  </si>
  <si>
    <t>22645151</t>
  </si>
  <si>
    <t>Тенекаевский сельсовет</t>
  </si>
  <si>
    <t>22645456</t>
  </si>
  <si>
    <t>Языковский сельсовет</t>
  </si>
  <si>
    <t>22645460</t>
  </si>
  <si>
    <t>Починковский муниципальный район</t>
  </si>
  <si>
    <t>22646000</t>
  </si>
  <si>
    <t>Василево-Майданский сельсовет</t>
  </si>
  <si>
    <t>22646412</t>
  </si>
  <si>
    <t>Василевский сельсовет</t>
  </si>
  <si>
    <t>22646408</t>
  </si>
  <si>
    <t>Кочкуровский сельсовет</t>
  </si>
  <si>
    <t>22646424</t>
  </si>
  <si>
    <t>22646436</t>
  </si>
  <si>
    <t>Наруксовский сельсовет</t>
  </si>
  <si>
    <t>22646440</t>
  </si>
  <si>
    <t>Пеля-Хованский сельсовет</t>
  </si>
  <si>
    <t>22646456</t>
  </si>
  <si>
    <t>Починковский сельсовет</t>
  </si>
  <si>
    <t>22646460</t>
  </si>
  <si>
    <t>Ризоватовский сельсовет</t>
  </si>
  <si>
    <t>22646468</t>
  </si>
  <si>
    <t>Ужовский сельсовет</t>
  </si>
  <si>
    <t>22646480</t>
  </si>
  <si>
    <t>Семеновский</t>
  </si>
  <si>
    <t>22737000</t>
  </si>
  <si>
    <t>Сергачский муниципальный район</t>
  </si>
  <si>
    <t>22648000</t>
  </si>
  <si>
    <t>Андреевский сельсовет</t>
  </si>
  <si>
    <t>22648412</t>
  </si>
  <si>
    <t>Ачкинский сельсовет</t>
  </si>
  <si>
    <t>22648416</t>
  </si>
  <si>
    <t>22648420</t>
  </si>
  <si>
    <t>Город Сергач</t>
  </si>
  <si>
    <t>22648101</t>
  </si>
  <si>
    <t>Камкинский сельсовет</t>
  </si>
  <si>
    <t>22648428</t>
  </si>
  <si>
    <t>Кочко-Пожарский сельсовет</t>
  </si>
  <si>
    <t>22648432</t>
  </si>
  <si>
    <t>22648436</t>
  </si>
  <si>
    <t>Пожарский сельсовет</t>
  </si>
  <si>
    <t>22648444</t>
  </si>
  <si>
    <t>Староберезовский сельсовет</t>
  </si>
  <si>
    <t>22648452</t>
  </si>
  <si>
    <t>Толбинский сельсовет</t>
  </si>
  <si>
    <t>22648456</t>
  </si>
  <si>
    <t>Шубинский сельсовет</t>
  </si>
  <si>
    <t>22648460</t>
  </si>
  <si>
    <t>Сеченовский муниципальный район</t>
  </si>
  <si>
    <t>22649000</t>
  </si>
  <si>
    <t>Болтинский сельсовет</t>
  </si>
  <si>
    <t>22649408</t>
  </si>
  <si>
    <t>Васильевский сельсовет</t>
  </si>
  <si>
    <t>22649412</t>
  </si>
  <si>
    <t>Верхнеталызинский сельсовет</t>
  </si>
  <si>
    <t>22649416</t>
  </si>
  <si>
    <t>Кочетовский сельсовет</t>
  </si>
  <si>
    <t>22649420</t>
  </si>
  <si>
    <t>Красноостровский сельсовет</t>
  </si>
  <si>
    <t>22649428</t>
  </si>
  <si>
    <t>Мурзицкий сельсовет</t>
  </si>
  <si>
    <t>22649440</t>
  </si>
  <si>
    <t>Сеченовский сельсовет</t>
  </si>
  <si>
    <t>22649444</t>
  </si>
  <si>
    <t>Сокольский</t>
  </si>
  <si>
    <t>22749000</t>
  </si>
  <si>
    <t>Сосновский муниципальный район</t>
  </si>
  <si>
    <t>22650000</t>
  </si>
  <si>
    <t>Виткуловский сельсовет</t>
  </si>
  <si>
    <t>22650412</t>
  </si>
  <si>
    <t>Давыдковский сельсовет</t>
  </si>
  <si>
    <t>22650414</t>
  </si>
  <si>
    <t>Елизаровский сельсовет</t>
  </si>
  <si>
    <t>22650416</t>
  </si>
  <si>
    <t>Крутецкий сельсовет</t>
  </si>
  <si>
    <t>22650420</t>
  </si>
  <si>
    <t>Панинский сельсовет</t>
  </si>
  <si>
    <t>22650424</t>
  </si>
  <si>
    <t>Рабочий поселок Сосновское</t>
  </si>
  <si>
    <t>22650151</t>
  </si>
  <si>
    <t>Рожковский сельсовет</t>
  </si>
  <si>
    <t>22650428</t>
  </si>
  <si>
    <t>Селитьбенский сельсовет</t>
  </si>
  <si>
    <t>22650432</t>
  </si>
  <si>
    <t>Яковский сельсовет</t>
  </si>
  <si>
    <t>22650436</t>
  </si>
  <si>
    <t>Спасский муниципальный район</t>
  </si>
  <si>
    <t>22651000</t>
  </si>
  <si>
    <t>Базловский сельсовет</t>
  </si>
  <si>
    <t>22651404</t>
  </si>
  <si>
    <t>Вазьянский сельсовет</t>
  </si>
  <si>
    <t>22651420</t>
  </si>
  <si>
    <t>Высокоосельский сельсовет</t>
  </si>
  <si>
    <t>22651412</t>
  </si>
  <si>
    <t>Красноватрасский сельсовет</t>
  </si>
  <si>
    <t>22651416</t>
  </si>
  <si>
    <t>Маклаковский сельсовет</t>
  </si>
  <si>
    <t>22651414</t>
  </si>
  <si>
    <t>Спасский сельсовет</t>
  </si>
  <si>
    <t>22651432</t>
  </si>
  <si>
    <t>Турбанский сельсовет</t>
  </si>
  <si>
    <t>22651440</t>
  </si>
  <si>
    <t>Тонкинский муниципальный район</t>
  </si>
  <si>
    <t>22652000</t>
  </si>
  <si>
    <t>Бердниковский сельсовет</t>
  </si>
  <si>
    <t>22652404</t>
  </si>
  <si>
    <t>Большесодомовский сельсовет</t>
  </si>
  <si>
    <t>22652408</t>
  </si>
  <si>
    <t>Вязовский сельсовет</t>
  </si>
  <si>
    <t>22652412</t>
  </si>
  <si>
    <t>Пакалевский сельсовет</t>
  </si>
  <si>
    <t>22652416</t>
  </si>
  <si>
    <t>Рабочий поселок Тонкино</t>
  </si>
  <si>
    <t>22652151</t>
  </si>
  <si>
    <t>Тоншаевский муниципальный район</t>
  </si>
  <si>
    <t>22653000</t>
  </si>
  <si>
    <t>Березятский сельсовет</t>
  </si>
  <si>
    <t>22653424</t>
  </si>
  <si>
    <t>Кодочиговский сельсовет</t>
  </si>
  <si>
    <t>22653408</t>
  </si>
  <si>
    <t>Ложкинский сельсовет</t>
  </si>
  <si>
    <t>22653412</t>
  </si>
  <si>
    <t>Одошнурский сельсовет</t>
  </si>
  <si>
    <t>22653416</t>
  </si>
  <si>
    <t>Ошминский сельсовет</t>
  </si>
  <si>
    <t>22653420</t>
  </si>
  <si>
    <t>Рабочий поселок Пижма</t>
  </si>
  <si>
    <t>22653154</t>
  </si>
  <si>
    <t>Рабочий поселок Тоншаево</t>
  </si>
  <si>
    <t>22653151</t>
  </si>
  <si>
    <t>Рабочий поселок Шайгино</t>
  </si>
  <si>
    <t>22653158</t>
  </si>
  <si>
    <t>Увийский сельсовет</t>
  </si>
  <si>
    <t>22653436</t>
  </si>
  <si>
    <t>Уренский муниципальный район</t>
  </si>
  <si>
    <t>22654000</t>
  </si>
  <si>
    <t>Большеарьевский сельсовет</t>
  </si>
  <si>
    <t>22654408</t>
  </si>
  <si>
    <t>Большепесочнинский сельсовет</t>
  </si>
  <si>
    <t>22654409</t>
  </si>
  <si>
    <t>Ворошиловский сельсовет</t>
  </si>
  <si>
    <t>22654410</t>
  </si>
  <si>
    <t>22654412</t>
  </si>
  <si>
    <t>22654416</t>
  </si>
  <si>
    <t>Город Урень</t>
  </si>
  <si>
    <t>22654101</t>
  </si>
  <si>
    <t>Карповский сельсовет</t>
  </si>
  <si>
    <t>22654420</t>
  </si>
  <si>
    <t>Карпунихинский сельсовет</t>
  </si>
  <si>
    <t>22654424</t>
  </si>
  <si>
    <t>22654428</t>
  </si>
  <si>
    <t>Минеевский сельсовет</t>
  </si>
  <si>
    <t>22654430</t>
  </si>
  <si>
    <t>Обходский сельсовет</t>
  </si>
  <si>
    <t>22654432</t>
  </si>
  <si>
    <t>Рабочий поселок Арья</t>
  </si>
  <si>
    <t>22654153</t>
  </si>
  <si>
    <t>22654436</t>
  </si>
  <si>
    <t>Темтовский сельсовет</t>
  </si>
  <si>
    <t>22654440</t>
  </si>
  <si>
    <t>Устанский сельсовет</t>
  </si>
  <si>
    <t>22654444</t>
  </si>
  <si>
    <t>Шарангский муниципальный район</t>
  </si>
  <si>
    <t>22656000</t>
  </si>
  <si>
    <t>Большерудкинский сельсовет</t>
  </si>
  <si>
    <t>22656404</t>
  </si>
  <si>
    <t>Большеустинский сельсовет</t>
  </si>
  <si>
    <t>22656408</t>
  </si>
  <si>
    <t>Кушнурский сельсовет</t>
  </si>
  <si>
    <t>22656416</t>
  </si>
  <si>
    <t>Рабочий поселок Шаранга</t>
  </si>
  <si>
    <t>22656151</t>
  </si>
  <si>
    <t>Роженцовский сельсовет</t>
  </si>
  <si>
    <t>22656424</t>
  </si>
  <si>
    <t>Старорудкинский сельсовет</t>
  </si>
  <si>
    <t>22656428</t>
  </si>
  <si>
    <t>Черномужский сельсовет</t>
  </si>
  <si>
    <t>22656432</t>
  </si>
  <si>
    <t>Щенниковский сельсовет</t>
  </si>
  <si>
    <t>22656436</t>
  </si>
  <si>
    <t>Шатковский муниципальный район</t>
  </si>
  <si>
    <t>22657000</t>
  </si>
  <si>
    <t>Архангельский сельсовет</t>
  </si>
  <si>
    <t>22657404</t>
  </si>
  <si>
    <t>Кержемокский сельсовет</t>
  </si>
  <si>
    <t>22657416</t>
  </si>
  <si>
    <t>Костянский сельсовет</t>
  </si>
  <si>
    <t>22657424</t>
  </si>
  <si>
    <t>Красноборский сельсовет</t>
  </si>
  <si>
    <t>22657428</t>
  </si>
  <si>
    <t>Рабочий поселок Лесогорск</t>
  </si>
  <si>
    <t>22657154</t>
  </si>
  <si>
    <t>Рабочий поселок Шатки</t>
  </si>
  <si>
    <t>22657151</t>
  </si>
  <si>
    <t>Светлогорский сельсовет</t>
  </si>
  <si>
    <t>22657430</t>
  </si>
  <si>
    <t>Силинский сельсовет</t>
  </si>
  <si>
    <t>22657436</t>
  </si>
  <si>
    <t>Смирновский сельсовет</t>
  </si>
  <si>
    <t>22657448</t>
  </si>
  <si>
    <t>Староиванцевский сельсовет</t>
  </si>
  <si>
    <t>22657456</t>
  </si>
  <si>
    <t>Шараповский сельсовет</t>
  </si>
  <si>
    <t>22657460</t>
  </si>
  <si>
    <t>город Арзамас</t>
  </si>
  <si>
    <t>22703000</t>
  </si>
  <si>
    <t>город Бор</t>
  </si>
  <si>
    <t>22712000</t>
  </si>
  <si>
    <t>город Выкса</t>
  </si>
  <si>
    <t>22715000</t>
  </si>
  <si>
    <t>город Дзержинск</t>
  </si>
  <si>
    <t>22721000</t>
  </si>
  <si>
    <t>город Кулебаки</t>
  </si>
  <si>
    <t>22727000</t>
  </si>
  <si>
    <t>город Нижний Новгород</t>
  </si>
  <si>
    <t>22701000</t>
  </si>
  <si>
    <t>город Первомайск</t>
  </si>
  <si>
    <t>22734000</t>
  </si>
  <si>
    <t>город Чкаловск</t>
  </si>
  <si>
    <t>22755000</t>
  </si>
  <si>
    <t>город Шахунья</t>
  </si>
  <si>
    <t>22758000</t>
  </si>
  <si>
    <t>МО_ОКТМО</t>
  </si>
  <si>
    <t>№</t>
  </si>
  <si>
    <t>Производство тепловой энергии. Некомбинированная выработка</t>
  </si>
  <si>
    <t>Производство тепловой энергии. Комбинированная выработка с уст. мощностью производства электрической энергии менее 25 МВт</t>
  </si>
  <si>
    <t>Производство тепловой энергии. Комбинированная выработка с уст. мощностью производства электрической энергии 25 МВт и более</t>
  </si>
  <si>
    <t>Производство. Теплоноситель</t>
  </si>
  <si>
    <t>Передача. Тепловая энергия</t>
  </si>
  <si>
    <t>Передача. Теплоноситель</t>
  </si>
  <si>
    <t>Сбыт. Тепловая энергия</t>
  </si>
  <si>
    <t>Сбыт. Теплоноситель</t>
  </si>
  <si>
    <t>Подключение (технологическое присоединение) к системе теплоснабжения</t>
  </si>
  <si>
    <t>Поддержание резервной тепловой мощности при отсутствии потребления тепловой энергии</t>
  </si>
  <si>
    <t>https://portal.eias.ru/Portal/DownloadPage.aspx?type=12&amp;guid=????????-????-????-????-????????????</t>
  </si>
  <si>
    <t>ALL</t>
  </si>
  <si>
    <t>https://eias.fstrf.ru/disclo/get_file?p_guid=????????-????-????-????-????????????</t>
  </si>
  <si>
    <t>01.01.2019</t>
  </si>
  <si>
    <t>31.12.2021</t>
  </si>
  <si>
    <t>REGION_ID</t>
  </si>
  <si>
    <t>REGION_NAME</t>
  </si>
  <si>
    <t>RST_ORG_ID</t>
  </si>
  <si>
    <t>ORG_NAME</t>
  </si>
  <si>
    <t>INN_NAME</t>
  </si>
  <si>
    <t>KPP_NAME</t>
  </si>
  <si>
    <t>ORG_START_DATE</t>
  </si>
  <si>
    <t>ORG_END_DATE</t>
  </si>
  <si>
    <t>2634</t>
  </si>
  <si>
    <t>26358438</t>
  </si>
  <si>
    <t>"Волготрансгаз" , Арзамасское ЛПУМГ</t>
  </si>
  <si>
    <t>5260080007</t>
  </si>
  <si>
    <t>520202001</t>
  </si>
  <si>
    <t>26358403</t>
  </si>
  <si>
    <t>АО "78 ДОК Н.М."</t>
  </si>
  <si>
    <t>5257052472</t>
  </si>
  <si>
    <t>525701001</t>
  </si>
  <si>
    <t>26358280</t>
  </si>
  <si>
    <t>АО "АМЗ"</t>
  </si>
  <si>
    <t>5243001767</t>
  </si>
  <si>
    <t>525350001</t>
  </si>
  <si>
    <t>18-03-1993 00:00:00</t>
  </si>
  <si>
    <t>26358279</t>
  </si>
  <si>
    <t>АО "АПЗ"</t>
  </si>
  <si>
    <t>5243001742</t>
  </si>
  <si>
    <t>524301001</t>
  </si>
  <si>
    <t>26358424</t>
  </si>
  <si>
    <t>АО "Автоиспытания"</t>
  </si>
  <si>
    <t>5260000700</t>
  </si>
  <si>
    <t>26358301</t>
  </si>
  <si>
    <t>АО "Борская фабрика ПОШ"</t>
  </si>
  <si>
    <t>5246000458</t>
  </si>
  <si>
    <t>524601001</t>
  </si>
  <si>
    <t>26373616</t>
  </si>
  <si>
    <t>АО "ВМЗ"</t>
  </si>
  <si>
    <t>5247004695</t>
  </si>
  <si>
    <t>524701001</t>
  </si>
  <si>
    <t>26358464</t>
  </si>
  <si>
    <t>АО "ВОЛГА-ФЛОТ"</t>
  </si>
  <si>
    <t>5260902190</t>
  </si>
  <si>
    <t>526001001</t>
  </si>
  <si>
    <t>26358390</t>
  </si>
  <si>
    <t>АО "ВОЛГАЭНЕРГОСБЫТ"</t>
  </si>
  <si>
    <t>5256062171</t>
  </si>
  <si>
    <t>525601001</t>
  </si>
  <si>
    <t>28543854</t>
  </si>
  <si>
    <t>АО "ВРК - 3" - Вагонное ремонтное депо Шахунья</t>
  </si>
  <si>
    <t>7708737500</t>
  </si>
  <si>
    <t>523945001</t>
  </si>
  <si>
    <t>31314742</t>
  </si>
  <si>
    <t>АО "ВЫКСАТЕПЛОЭНЕРГО"</t>
  </si>
  <si>
    <t>5247055114</t>
  </si>
  <si>
    <t>26373593</t>
  </si>
  <si>
    <t>АО "Волга"</t>
  </si>
  <si>
    <t>5244009279</t>
  </si>
  <si>
    <t>524401001</t>
  </si>
  <si>
    <t>30335229</t>
  </si>
  <si>
    <t>АО "ГУ ЖКХ"</t>
  </si>
  <si>
    <t>5116000922</t>
  </si>
  <si>
    <t>770401001</t>
  </si>
  <si>
    <t>26358364</t>
  </si>
  <si>
    <t>АО "Гидроагрегат"</t>
  </si>
  <si>
    <t>5252000470</t>
  </si>
  <si>
    <t>525201001</t>
  </si>
  <si>
    <t>26358314</t>
  </si>
  <si>
    <t>АО "ДЗМО"</t>
  </si>
  <si>
    <t>5247004494</t>
  </si>
  <si>
    <t>26569426</t>
  </si>
  <si>
    <t>АО "ДПО "Пластик"</t>
  </si>
  <si>
    <t>5249015251</t>
  </si>
  <si>
    <t>524901001</t>
  </si>
  <si>
    <t>26358272</t>
  </si>
  <si>
    <t>АО "ДРСП"</t>
  </si>
  <si>
    <t>5239006515</t>
  </si>
  <si>
    <t>523901001</t>
  </si>
  <si>
    <t>26322337</t>
  </si>
  <si>
    <t>АО "Дзержинское оргстекло"</t>
  </si>
  <si>
    <t>5249058752</t>
  </si>
  <si>
    <t>31258691</t>
  </si>
  <si>
    <t>АО "ЖКХ "КАЛИКИНСКОЕ"</t>
  </si>
  <si>
    <t>5246038236</t>
  </si>
  <si>
    <t>31063349</t>
  </si>
  <si>
    <t>АО "ЗАВОД "ЭЛЕКТРОМАШ"</t>
  </si>
  <si>
    <t>5263125030</t>
  </si>
  <si>
    <t>526301001</t>
  </si>
  <si>
    <t>26358397</t>
  </si>
  <si>
    <t>АО "ЗАВОД КРАСНЫЙ ЯКОРЬ"</t>
  </si>
  <si>
    <t>5257005049</t>
  </si>
  <si>
    <t>15-10-1993 00:00:00</t>
  </si>
  <si>
    <t>28158144</t>
  </si>
  <si>
    <t>АО "ИП "Ока-Полимер"</t>
  </si>
  <si>
    <t>5249120810</t>
  </si>
  <si>
    <t>26358276</t>
  </si>
  <si>
    <t>АО "КОММАШ"</t>
  </si>
  <si>
    <t>5243000523</t>
  </si>
  <si>
    <t>26555226</t>
  </si>
  <si>
    <t>АО "ЛИНДОВСКОЕ"</t>
  </si>
  <si>
    <t>5246000377</t>
  </si>
  <si>
    <t>26358168</t>
  </si>
  <si>
    <t>АО "Лысковокоммунсервис"</t>
  </si>
  <si>
    <t>5222000321</t>
  </si>
  <si>
    <t>522201001</t>
  </si>
  <si>
    <t>09-12-2004 00:00:00</t>
  </si>
  <si>
    <t>26358172</t>
  </si>
  <si>
    <t>АО "Лысковский хлебозавод"</t>
  </si>
  <si>
    <t>5222000900</t>
  </si>
  <si>
    <t>26358385</t>
  </si>
  <si>
    <t>АО "МАНН"</t>
  </si>
  <si>
    <t>5256045754</t>
  </si>
  <si>
    <t>26358393</t>
  </si>
  <si>
    <t>АО "МЕЛЬИНВЕСТ"</t>
  </si>
  <si>
    <t>5257003490</t>
  </si>
  <si>
    <t>26504840</t>
  </si>
  <si>
    <t>АО "МСК Энерго"</t>
  </si>
  <si>
    <t>5018054863</t>
  </si>
  <si>
    <t>501801001</t>
  </si>
  <si>
    <t>26358270</t>
  </si>
  <si>
    <t>АО "Молоко"</t>
  </si>
  <si>
    <t>5239001108</t>
  </si>
  <si>
    <t>26555642</t>
  </si>
  <si>
    <t>АО "НАС"</t>
  </si>
  <si>
    <t>5257001277</t>
  </si>
  <si>
    <t>30844713</t>
  </si>
  <si>
    <t>АО "НЗ 70-ЛЕТИЯ ПОБЕДЫ"</t>
  </si>
  <si>
    <t>5259113339</t>
  </si>
  <si>
    <t>525901001</t>
  </si>
  <si>
    <t>26358179</t>
  </si>
  <si>
    <t>АО "НЗСМ"</t>
  </si>
  <si>
    <t>5223000035</t>
  </si>
  <si>
    <t>522301001</t>
  </si>
  <si>
    <t>26358422</t>
  </si>
  <si>
    <t>АО "НКС"</t>
  </si>
  <si>
    <t>5259039100</t>
  </si>
  <si>
    <t>26358394</t>
  </si>
  <si>
    <t>АО "НМЖК"</t>
  </si>
  <si>
    <t>5257003806</t>
  </si>
  <si>
    <t>26555668</t>
  </si>
  <si>
    <t>АО "НМЗ № 1"</t>
  </si>
  <si>
    <t>5256011321</t>
  </si>
  <si>
    <t>26322360</t>
  </si>
  <si>
    <t>АО "НМЗ"</t>
  </si>
  <si>
    <t>5259008768</t>
  </si>
  <si>
    <t>26358469</t>
  </si>
  <si>
    <t>АО "ННПО имени М.В. Фрунзе"</t>
  </si>
  <si>
    <t>5261077695</t>
  </si>
  <si>
    <t>526101001</t>
  </si>
  <si>
    <t>15-08-2011 00:00:00</t>
  </si>
  <si>
    <t>30841129</t>
  </si>
  <si>
    <t>АО "НОКК"</t>
  </si>
  <si>
    <t>5260267654</t>
  </si>
  <si>
    <t>31023931</t>
  </si>
  <si>
    <t>АО "НОКК" (Балахнинский филиал)</t>
  </si>
  <si>
    <t>524443001</t>
  </si>
  <si>
    <t>27566839</t>
  </si>
  <si>
    <t>АО "НОКК" (Богородский филиал)</t>
  </si>
  <si>
    <t>524543001</t>
  </si>
  <si>
    <t>27968016</t>
  </si>
  <si>
    <t>АО "НОКК" (Семеновский филиал)</t>
  </si>
  <si>
    <t>522845001</t>
  </si>
  <si>
    <t>31171901</t>
  </si>
  <si>
    <t>АО "НОКК" (Сеченовский филиал)</t>
  </si>
  <si>
    <t>523043001</t>
  </si>
  <si>
    <t>28007548</t>
  </si>
  <si>
    <t>АО "НОКК" (Шахунский филиал)</t>
  </si>
  <si>
    <t>523943001</t>
  </si>
  <si>
    <t>31246223</t>
  </si>
  <si>
    <t>АО "НПО "МИКРОГЕН"</t>
  </si>
  <si>
    <t>7722422237</t>
  </si>
  <si>
    <t>772201001</t>
  </si>
  <si>
    <t>26555248</t>
  </si>
  <si>
    <t>АО "Нижегородский текстиль"</t>
  </si>
  <si>
    <t>5260000121</t>
  </si>
  <si>
    <t>26358419</t>
  </si>
  <si>
    <t>АО "ОКБМ Африкантов"</t>
  </si>
  <si>
    <t>5259077666</t>
  </si>
  <si>
    <t>28502425</t>
  </si>
  <si>
    <t>АО "ПГК"</t>
  </si>
  <si>
    <t>7725806898</t>
  </si>
  <si>
    <t>770101001</t>
  </si>
  <si>
    <t>26358454</t>
  </si>
  <si>
    <t>АО "ПЕРВАЯ ОБРАЗЦОВАЯ ТИПОГРАФИЯ" ФИЛИАЛ "НИЖПОЛИГРАФ"</t>
  </si>
  <si>
    <t>7705709543</t>
  </si>
  <si>
    <t>770501001</t>
  </si>
  <si>
    <t>26555359</t>
  </si>
  <si>
    <t>АО "СГК"</t>
  </si>
  <si>
    <t>5254082550</t>
  </si>
  <si>
    <t>525401001</t>
  </si>
  <si>
    <t>26322331</t>
  </si>
  <si>
    <t>АО "СИБУР-НЕФТЕХИМ"</t>
  </si>
  <si>
    <t>5249051203</t>
  </si>
  <si>
    <t>26555361</t>
  </si>
  <si>
    <t>АО "СТСК"</t>
  </si>
  <si>
    <t>5254082630</t>
  </si>
  <si>
    <t>31266320</t>
  </si>
  <si>
    <t>АО "ТЕПЛОРЕСУРС"</t>
  </si>
  <si>
    <t>5228057821</t>
  </si>
  <si>
    <t>522801001</t>
  </si>
  <si>
    <t>26358489</t>
  </si>
  <si>
    <t>АО "ТРАНС-СИГНАЛ"</t>
  </si>
  <si>
    <t>5263024642</t>
  </si>
  <si>
    <t>22-06-2016 00:00:00</t>
  </si>
  <si>
    <t>26358408</t>
  </si>
  <si>
    <t>АО "Теплоэнерго"</t>
  </si>
  <si>
    <t>5257087027</t>
  </si>
  <si>
    <t>26358184</t>
  </si>
  <si>
    <t>АО "Транспневматика"</t>
  </si>
  <si>
    <t>5224001190</t>
  </si>
  <si>
    <t>522401001</t>
  </si>
  <si>
    <t>26-10-1992 00:00:00</t>
  </si>
  <si>
    <t>27585148</t>
  </si>
  <si>
    <t>АО "ЭСК"</t>
  </si>
  <si>
    <t>5262054490</t>
  </si>
  <si>
    <t>07-09-2009 00:00:00</t>
  </si>
  <si>
    <t>26322043</t>
  </si>
  <si>
    <t>АО "Энергосервис"</t>
  </si>
  <si>
    <t>7709571825</t>
  </si>
  <si>
    <t>770301001</t>
  </si>
  <si>
    <t>26358197</t>
  </si>
  <si>
    <t>АО «ХОХЛОМСКАЯ РОСПИСЬ»</t>
  </si>
  <si>
    <t>5228001113</t>
  </si>
  <si>
    <t>26358413</t>
  </si>
  <si>
    <t>АО НПП "Полет"</t>
  </si>
  <si>
    <t>5258100129</t>
  </si>
  <si>
    <t>525801001</t>
  </si>
  <si>
    <t>29-12-2011 00:00:00</t>
  </si>
  <si>
    <t>26358409</t>
  </si>
  <si>
    <t>АО ПКО "Теплообменник"</t>
  </si>
  <si>
    <t>5258000011</t>
  </si>
  <si>
    <t>28943557</t>
  </si>
  <si>
    <t>Арзамасский участок АО "НОКК"</t>
  </si>
  <si>
    <t>524345001</t>
  </si>
  <si>
    <t>26358083</t>
  </si>
  <si>
    <t>Арзамасский филиал ННГУ</t>
  </si>
  <si>
    <t>5262004442</t>
  </si>
  <si>
    <t>524303001</t>
  </si>
  <si>
    <t>26373435</t>
  </si>
  <si>
    <t>Белозеровское МУМППЖКХ</t>
  </si>
  <si>
    <t>5215000779</t>
  </si>
  <si>
    <t>521501001</t>
  </si>
  <si>
    <t>30-06-2006 00:00:00</t>
  </si>
  <si>
    <t>26825363</t>
  </si>
  <si>
    <t>Богородский филиал ООО "Арзамасское ПО "Автопровод"</t>
  </si>
  <si>
    <t>5243002464</t>
  </si>
  <si>
    <t>524502001</t>
  </si>
  <si>
    <t>28156437</t>
  </si>
  <si>
    <t>Боковское ММПП ЖКХ</t>
  </si>
  <si>
    <t>5228002477</t>
  </si>
  <si>
    <t>26358190</t>
  </si>
  <si>
    <t>ГБПОУ "ПЕРЕВОЗСКИЙ СТРОИТЕЛЬНЫЙ КОЛЛЕДЖ"</t>
  </si>
  <si>
    <t>5225001122</t>
  </si>
  <si>
    <t>522501001</t>
  </si>
  <si>
    <t>26358175</t>
  </si>
  <si>
    <t>ГБПОУ ЛАТТ</t>
  </si>
  <si>
    <t>5222002752</t>
  </si>
  <si>
    <t>26358166</t>
  </si>
  <si>
    <t>ГБПОУ ЛПК</t>
  </si>
  <si>
    <t>5221004309</t>
  </si>
  <si>
    <t>525301001</t>
  </si>
  <si>
    <t>31253577</t>
  </si>
  <si>
    <t>ГБПОУ ПСХТ</t>
  </si>
  <si>
    <t>5227001424</t>
  </si>
  <si>
    <t>522701001</t>
  </si>
  <si>
    <t>26358225</t>
  </si>
  <si>
    <t>ГБПОУ СПАССКИЙ АПТ</t>
  </si>
  <si>
    <t>5232001606</t>
  </si>
  <si>
    <t>523201001</t>
  </si>
  <si>
    <t>31036531</t>
  </si>
  <si>
    <t>ГБУ "Автозаводский детский дом - интернат"</t>
  </si>
  <si>
    <t>5256026159</t>
  </si>
  <si>
    <t>27980367</t>
  </si>
  <si>
    <t>ГБУ "Варнавинский ПНИ"</t>
  </si>
  <si>
    <t>5207002268</t>
  </si>
  <si>
    <t>520701001</t>
  </si>
  <si>
    <t>26358261</t>
  </si>
  <si>
    <t>ГБУ "Понетаевский ПНИ"</t>
  </si>
  <si>
    <t>5238001923</t>
  </si>
  <si>
    <t>523801001</t>
  </si>
  <si>
    <t>26358119</t>
  </si>
  <si>
    <t>ГБУ "Решетихинский ПНИ"</t>
  </si>
  <si>
    <t>5214003022</t>
  </si>
  <si>
    <t>521401001</t>
  </si>
  <si>
    <t>27579733</t>
  </si>
  <si>
    <t>ГБУ ОСРЦИ "Пушкино"</t>
  </si>
  <si>
    <t>5249050312</t>
  </si>
  <si>
    <t>26358243</t>
  </si>
  <si>
    <t>ГБУ СРЦИ "КРАСНЫЙ ЯР"</t>
  </si>
  <si>
    <t>5235001940</t>
  </si>
  <si>
    <t>523501001</t>
  </si>
  <si>
    <t>26555218</t>
  </si>
  <si>
    <t>ГБУЗ НО "КИСЕЛИХИНСКИЙ ОБЛАСТНОЙ ТЕРАПЕВТИЧЕСКИЙ ГОСПИТАЛЬ ДЛЯ ВЕТЕРАНОВ ВОЙН"</t>
  </si>
  <si>
    <t>5246010400</t>
  </si>
  <si>
    <t>26358374</t>
  </si>
  <si>
    <t>ГКОУ "ПАВЛОВСКИЙ САНАТОРНЫЙ ДЕТСКИЙ ДОМ"</t>
  </si>
  <si>
    <t>5252008631</t>
  </si>
  <si>
    <t>26358271</t>
  </si>
  <si>
    <t>ГОУ СПО "Шахунский агропромышленный техникум"</t>
  </si>
  <si>
    <t>5239002285</t>
  </si>
  <si>
    <t>26555525</t>
  </si>
  <si>
    <t>ГОУ СПО Нижегородский радиотехнический колледж</t>
  </si>
  <si>
    <t>5262034750</t>
  </si>
  <si>
    <t>526201001</t>
  </si>
  <si>
    <t>28043739</t>
  </si>
  <si>
    <t>ГП НО НПЭК</t>
  </si>
  <si>
    <t>5261005524</t>
  </si>
  <si>
    <t>26358432</t>
  </si>
  <si>
    <t>ГУЗ НОКБ им. Н.А.Семашко</t>
  </si>
  <si>
    <t>5260048170</t>
  </si>
  <si>
    <t>26808802</t>
  </si>
  <si>
    <t>Горьковская дирекция по тепловодоснабжению структурное подразделение Центральной дирекции по тепловодоснабжению - филиала ОАО "РЖД"</t>
  </si>
  <si>
    <t>7708503727</t>
  </si>
  <si>
    <t>525745041</t>
  </si>
  <si>
    <t>26634205</t>
  </si>
  <si>
    <t>Дальнеконстантиновское МУПП ЖКХ</t>
  </si>
  <si>
    <t>5215001934</t>
  </si>
  <si>
    <t>26358163</t>
  </si>
  <si>
    <t>Дмитриевское МУП ЖКХ</t>
  </si>
  <si>
    <t>5219382293</t>
  </si>
  <si>
    <t>521901001</t>
  </si>
  <si>
    <t>26358130</t>
  </si>
  <si>
    <t>Дубравское МУМППЖКХ</t>
  </si>
  <si>
    <t>5215000842</t>
  </si>
  <si>
    <t>26358418</t>
  </si>
  <si>
    <t>ЗАО "АвиаТехМас"</t>
  </si>
  <si>
    <t>5259007683</t>
  </si>
  <si>
    <t>772901001</t>
  </si>
  <si>
    <t>26358311</t>
  </si>
  <si>
    <t>ЗАО "Борская ДПМК"</t>
  </si>
  <si>
    <t>5246016112</t>
  </si>
  <si>
    <t>26358302</t>
  </si>
  <si>
    <t>ЗАО "Борторгтехмаш"</t>
  </si>
  <si>
    <t>5246000779</t>
  </si>
  <si>
    <t>26555640</t>
  </si>
  <si>
    <t>ЗАО "Гражданстрой-НН"</t>
  </si>
  <si>
    <t>5260080208</t>
  </si>
  <si>
    <t>26358238</t>
  </si>
  <si>
    <t>ЗАО "ЗЖБИ "АРЬЕВСКИЙ"</t>
  </si>
  <si>
    <t>5235000047</t>
  </si>
  <si>
    <t>26358490</t>
  </si>
  <si>
    <t>ЗАО "ЗКПД 4 Инвест"</t>
  </si>
  <si>
    <t>5263034792</t>
  </si>
  <si>
    <t>26358415</t>
  </si>
  <si>
    <t>ЗАО "ЗСА"</t>
  </si>
  <si>
    <t>5258039509</t>
  </si>
  <si>
    <t>26555546</t>
  </si>
  <si>
    <t>ЗАО "Завод "Труд"</t>
  </si>
  <si>
    <t>5261005718</t>
  </si>
  <si>
    <t>26555654</t>
  </si>
  <si>
    <t>ЗАО "Капитал"</t>
  </si>
  <si>
    <t>5260056572</t>
  </si>
  <si>
    <t>26322355</t>
  </si>
  <si>
    <t>ЗАО "Концерн "Термаль"</t>
  </si>
  <si>
    <t>5261017382</t>
  </si>
  <si>
    <t>26951974</t>
  </si>
  <si>
    <t>ЗАО "ПКФ "Славянка"</t>
  </si>
  <si>
    <t>5260076628</t>
  </si>
  <si>
    <t>26358174</t>
  </si>
  <si>
    <t>ЗАО "Пивоваренный завод Лысковский"</t>
  </si>
  <si>
    <t>5222001220</t>
  </si>
  <si>
    <t>26358480</t>
  </si>
  <si>
    <t>ЗАО "Русский стандарт"</t>
  </si>
  <si>
    <t>5262055038</t>
  </si>
  <si>
    <t>26358293</t>
  </si>
  <si>
    <t>ЗАО "Хромтан"</t>
  </si>
  <si>
    <t>5245000180</t>
  </si>
  <si>
    <t>524501001</t>
  </si>
  <si>
    <t>26358416</t>
  </si>
  <si>
    <t>ЗАО "Энерго групп"</t>
  </si>
  <si>
    <t>5258050559</t>
  </si>
  <si>
    <t>26358476</t>
  </si>
  <si>
    <t>ЗАО МЗ "РИЛС"</t>
  </si>
  <si>
    <t>5262020719</t>
  </si>
  <si>
    <t>26358248</t>
  </si>
  <si>
    <t>ЗАО ПО "Оргхим"</t>
  </si>
  <si>
    <t>5235004482</t>
  </si>
  <si>
    <t>27572147</t>
  </si>
  <si>
    <t>ИП Бочков А.Н.</t>
  </si>
  <si>
    <t>521200606492</t>
  </si>
  <si>
    <t>отсутствует</t>
  </si>
  <si>
    <t>26896893</t>
  </si>
  <si>
    <t>ИП Здоров В.А.</t>
  </si>
  <si>
    <t>522800014806</t>
  </si>
  <si>
    <t>28870867</t>
  </si>
  <si>
    <t>ИП Копытова Н.В.</t>
  </si>
  <si>
    <t>523903931595</t>
  </si>
  <si>
    <t>31446275</t>
  </si>
  <si>
    <t>ИП МИХЕЕВ АНДРЕЙ ЛЕОНИДОВИЧ</t>
  </si>
  <si>
    <t>370202154863</t>
  </si>
  <si>
    <t>26358286</t>
  </si>
  <si>
    <t>ИП Маслов С.Б.</t>
  </si>
  <si>
    <t>524400080068</t>
  </si>
  <si>
    <t>30906558</t>
  </si>
  <si>
    <t>ИП ТАРАКАНОВ Д.В.</t>
  </si>
  <si>
    <t>523901745025</t>
  </si>
  <si>
    <t>28868794</t>
  </si>
  <si>
    <t>ИП Чурашев Михаил Юрьевич</t>
  </si>
  <si>
    <t>525616836221</t>
  </si>
  <si>
    <t>26358255</t>
  </si>
  <si>
    <t>КУЗНЕЦОВСКОЕ МУП ЖКХ</t>
  </si>
  <si>
    <t>5236002390</t>
  </si>
  <si>
    <t>523601001</t>
  </si>
  <si>
    <t>26358306</t>
  </si>
  <si>
    <t>Каликинский шпалопропиточный завод - филиал ОАО  "БетЭлТранс"</t>
  </si>
  <si>
    <t>5246001839</t>
  </si>
  <si>
    <t>997650001</t>
  </si>
  <si>
    <t>27713249</t>
  </si>
  <si>
    <t>Лысковский филиал ООО "Арзамасское ПО "Автопровод"</t>
  </si>
  <si>
    <t>522202001</t>
  </si>
  <si>
    <t>26358205</t>
  </si>
  <si>
    <t>МБОУ "Хахальская основная школа"</t>
  </si>
  <si>
    <t>5228003216</t>
  </si>
  <si>
    <t>26358203</t>
  </si>
  <si>
    <t>МБОУ "Шалдежская основная школа"</t>
  </si>
  <si>
    <t>5228003054</t>
  </si>
  <si>
    <t>26755928</t>
  </si>
  <si>
    <t>МБОУ Велетьминская ООШ</t>
  </si>
  <si>
    <t>5251005412</t>
  </si>
  <si>
    <t>525101001</t>
  </si>
  <si>
    <t>27637556</t>
  </si>
  <si>
    <t>МБУ "Сервисный центр"</t>
  </si>
  <si>
    <t>5204012564</t>
  </si>
  <si>
    <t>520401001</t>
  </si>
  <si>
    <t>26358155</t>
  </si>
  <si>
    <t>МКОУ "Краснобаковская  С(К)ШИ VIII вида"</t>
  </si>
  <si>
    <t>5219001678</t>
  </si>
  <si>
    <t>28-09-2011 00:00:00</t>
  </si>
  <si>
    <t>26551350</t>
  </si>
  <si>
    <t>МОУ Белышевская школа</t>
  </si>
  <si>
    <t>5209004278</t>
  </si>
  <si>
    <t>520901001</t>
  </si>
  <si>
    <t>26755894</t>
  </si>
  <si>
    <t>МОУ Михайловская ООШ</t>
  </si>
  <si>
    <t>5251005420</t>
  </si>
  <si>
    <t>26358106</t>
  </si>
  <si>
    <t>МОУ Нарышкинская СОШ</t>
  </si>
  <si>
    <t>5210002532</t>
  </si>
  <si>
    <t>521001001</t>
  </si>
  <si>
    <t>26755921</t>
  </si>
  <si>
    <t>МОУ Саваслейская СОШ</t>
  </si>
  <si>
    <t>5251005476</t>
  </si>
  <si>
    <t>29648861</t>
  </si>
  <si>
    <t>МП "ВАДРЕСУРС"</t>
  </si>
  <si>
    <t>5206025103</t>
  </si>
  <si>
    <t>520601001</t>
  </si>
  <si>
    <t>26373529</t>
  </si>
  <si>
    <t>МП "Горводопровод"</t>
  </si>
  <si>
    <t>5228009786</t>
  </si>
  <si>
    <t>26373449</t>
  </si>
  <si>
    <t>МП "ЖКХ "Ковернинское"</t>
  </si>
  <si>
    <t>5218004355</t>
  </si>
  <si>
    <t>521801001</t>
  </si>
  <si>
    <t>26373451</t>
  </si>
  <si>
    <t>МП "ЖКХ "Сухоносовское"</t>
  </si>
  <si>
    <t>5218005045</t>
  </si>
  <si>
    <t>28942141</t>
  </si>
  <si>
    <t>МП "Жилкомсервис"</t>
  </si>
  <si>
    <t>5223034940</t>
  </si>
  <si>
    <t>26358144</t>
  </si>
  <si>
    <t>МП "Коммунальник"</t>
  </si>
  <si>
    <t>5216017239</t>
  </si>
  <si>
    <t>521601001</t>
  </si>
  <si>
    <t>26358307</t>
  </si>
  <si>
    <t>МП "Линдовский ККПиБ"</t>
  </si>
  <si>
    <t>5246004124</t>
  </si>
  <si>
    <t>26373490</t>
  </si>
  <si>
    <t>МП "НКС"</t>
  </si>
  <si>
    <t>5223033369</t>
  </si>
  <si>
    <t>26373492</t>
  </si>
  <si>
    <t>МП "Радуга"</t>
  </si>
  <si>
    <t>5224003504</t>
  </si>
  <si>
    <t>26358141</t>
  </si>
  <si>
    <t>МП "Сатисское ЖКХ"</t>
  </si>
  <si>
    <t>5216017126</t>
  </si>
  <si>
    <t>28869650</t>
  </si>
  <si>
    <t>МП "ТЕПЛОВЫЕ СЕТИ"</t>
  </si>
  <si>
    <t>5240000444</t>
  </si>
  <si>
    <t>524001001</t>
  </si>
  <si>
    <t>27965842</t>
  </si>
  <si>
    <t>МП ЖКХ "Планета"</t>
  </si>
  <si>
    <t>5249012187</t>
  </si>
  <si>
    <t>26358297</t>
  </si>
  <si>
    <t>МП ЖКХ С.КАМЕНКИ</t>
  </si>
  <si>
    <t>5245007965</t>
  </si>
  <si>
    <t>26358275</t>
  </si>
  <si>
    <t>МУ ТЭПП</t>
  </si>
  <si>
    <t>5243000467</t>
  </si>
  <si>
    <t>26555149</t>
  </si>
  <si>
    <t>МУЗ "Лысковская ЦРБ"</t>
  </si>
  <si>
    <t>5222010175</t>
  </si>
  <si>
    <t>26358257</t>
  </si>
  <si>
    <t>МУЗ "Чкаловская ЦРБ"</t>
  </si>
  <si>
    <t>5236003450</t>
  </si>
  <si>
    <t>26551361</t>
  </si>
  <si>
    <t>МУК "Туранский дом культуры"</t>
  </si>
  <si>
    <t>5209005507</t>
  </si>
  <si>
    <t>26652819</t>
  </si>
  <si>
    <t>МУП "Большое Козино"</t>
  </si>
  <si>
    <t>5244022199</t>
  </si>
  <si>
    <t>26373543</t>
  </si>
  <si>
    <t>МУП "Бытсервис"</t>
  </si>
  <si>
    <t>5231004770</t>
  </si>
  <si>
    <t>523101001</t>
  </si>
  <si>
    <t>31247110</t>
  </si>
  <si>
    <t>МУП "ВОДНИК"</t>
  </si>
  <si>
    <t>5234005042</t>
  </si>
  <si>
    <t>523401001</t>
  </si>
  <si>
    <t>30855659</t>
  </si>
  <si>
    <t>МУП "ВОРОТЫНСКОЕ ЖКХ"</t>
  </si>
  <si>
    <t>5211759886</t>
  </si>
  <si>
    <t>521101001</t>
  </si>
  <si>
    <t>26358098</t>
  </si>
  <si>
    <t>МУП "Варнавинкоммунсервис"</t>
  </si>
  <si>
    <t>5207003582</t>
  </si>
  <si>
    <t>27636510</t>
  </si>
  <si>
    <t>МУП "Вахтантепловодоканал"</t>
  </si>
  <si>
    <t>5239008713</t>
  </si>
  <si>
    <t>26373540</t>
  </si>
  <si>
    <t>МУП "Виткулово"</t>
  </si>
  <si>
    <t>5231005132</t>
  </si>
  <si>
    <t>28871157</t>
  </si>
  <si>
    <t>МУП "Водоканал"</t>
  </si>
  <si>
    <t>5239010720</t>
  </si>
  <si>
    <t>26358320</t>
  </si>
  <si>
    <t>МУП "Выксатеплоэнерго"</t>
  </si>
  <si>
    <t>5247016147</t>
  </si>
  <si>
    <t>26358264</t>
  </si>
  <si>
    <t>МУП "ГАРАНТ-ЖКХ"</t>
  </si>
  <si>
    <t>5238005477</t>
  </si>
  <si>
    <t>27201619</t>
  </si>
  <si>
    <t>МУП "ДзержинскЭнерго"</t>
  </si>
  <si>
    <t>5249003457</t>
  </si>
  <si>
    <t>26358220</t>
  </si>
  <si>
    <t>МУП "Елизарово"</t>
  </si>
  <si>
    <t>5231004795</t>
  </si>
  <si>
    <t>26358121</t>
  </si>
  <si>
    <t>МУП "ЖИЛИЩНИК" ВОЛОДАРСКОГО РАЙОНА</t>
  </si>
  <si>
    <t>5214006023</t>
  </si>
  <si>
    <t>28449409</t>
  </si>
  <si>
    <t>МУП "ЖКХ "СЕВЕРНЫЙ"</t>
  </si>
  <si>
    <t>5248036146</t>
  </si>
  <si>
    <t>524801001</t>
  </si>
  <si>
    <t>28005091</t>
  </si>
  <si>
    <t>МУП "ЖКХ Буревестник"</t>
  </si>
  <si>
    <t>5248033561</t>
  </si>
  <si>
    <t>26358324</t>
  </si>
  <si>
    <t>МУП "ЖКХ Зарубинское"</t>
  </si>
  <si>
    <t>5248015611</t>
  </si>
  <si>
    <t>26358331</t>
  </si>
  <si>
    <t>МУП "ЖКХ Зиняковское"</t>
  </si>
  <si>
    <t>5248015700</t>
  </si>
  <si>
    <t>26358333</t>
  </si>
  <si>
    <t>МУП "ЖКХ Ильинское"</t>
  </si>
  <si>
    <t>5248015724</t>
  </si>
  <si>
    <t>26358330</t>
  </si>
  <si>
    <t>МУП "ЖКХ Ковригинское"</t>
  </si>
  <si>
    <t>5248015690</t>
  </si>
  <si>
    <t>26358329</t>
  </si>
  <si>
    <t>МУП "ЖКХ Кумохинское"</t>
  </si>
  <si>
    <t>5248015682</t>
  </si>
  <si>
    <t>28147903</t>
  </si>
  <si>
    <t>МУП "ЖКХ Лысковского района"</t>
  </si>
  <si>
    <t>5222070569</t>
  </si>
  <si>
    <t>26358335</t>
  </si>
  <si>
    <t>МУП "ЖКХ Мошковское"</t>
  </si>
  <si>
    <t>5248015756</t>
  </si>
  <si>
    <t>26358336</t>
  </si>
  <si>
    <t>МУП "ЖКХ ПЕРВОМАЙСКОЕ"</t>
  </si>
  <si>
    <t>5248016703</t>
  </si>
  <si>
    <t>27893480</t>
  </si>
  <si>
    <t>МУП "ЖКХ Сеченовское"</t>
  </si>
  <si>
    <t>5230004200</t>
  </si>
  <si>
    <t>523001001</t>
  </si>
  <si>
    <t>26358327</t>
  </si>
  <si>
    <t>МУП "ЖКХ Смольковское"</t>
  </si>
  <si>
    <t>5248015650</t>
  </si>
  <si>
    <t>26358334</t>
  </si>
  <si>
    <t>МУП "ЖКХ Тимирязево"</t>
  </si>
  <si>
    <t>5248015749</t>
  </si>
  <si>
    <t>26358332</t>
  </si>
  <si>
    <t>МУП "ЖКХ Федуринское"</t>
  </si>
  <si>
    <t>5248015717</t>
  </si>
  <si>
    <t>31266429</t>
  </si>
  <si>
    <t>МУП "ЖКХ"</t>
  </si>
  <si>
    <t>5208006025</t>
  </si>
  <si>
    <t>520801001</t>
  </si>
  <si>
    <t>26358081</t>
  </si>
  <si>
    <t>МУП "Жилком"</t>
  </si>
  <si>
    <t>5201029760</t>
  </si>
  <si>
    <t>520101001</t>
  </si>
  <si>
    <t>28871911</t>
  </si>
  <si>
    <t>МУП "КОММУНАЛЬЩИК"</t>
  </si>
  <si>
    <t>5225006709</t>
  </si>
  <si>
    <t>30872197</t>
  </si>
  <si>
    <t>МУП "КОММУНРЕСУРС КРАСНОБАКОВСКОГО РАЙОНА"</t>
  </si>
  <si>
    <t>5219383900</t>
  </si>
  <si>
    <t>02-08-2016 00:00:00</t>
  </si>
  <si>
    <t>26552168</t>
  </si>
  <si>
    <t>МУП "КОМУНЭНЕРГО"</t>
  </si>
  <si>
    <t>5238006336</t>
  </si>
  <si>
    <t>30354230</t>
  </si>
  <si>
    <t>МУП "КОНЕВО"</t>
  </si>
  <si>
    <t>5244029437</t>
  </si>
  <si>
    <t>28146599</t>
  </si>
  <si>
    <t>МУП "Коммунальник"</t>
  </si>
  <si>
    <t>5222003594</t>
  </si>
  <si>
    <t>26373510</t>
  </si>
  <si>
    <t>МУП "Коммунальщик"</t>
  </si>
  <si>
    <t>5226013184</t>
  </si>
  <si>
    <t>522601001</t>
  </si>
  <si>
    <t>26373421</t>
  </si>
  <si>
    <t>МУП "Коммунсервис"</t>
  </si>
  <si>
    <t>5214000230</t>
  </si>
  <si>
    <t>26358284</t>
  </si>
  <si>
    <t>МУП "Комфорт"</t>
  </si>
  <si>
    <t>5243016724</t>
  </si>
  <si>
    <t>28827589</t>
  </si>
  <si>
    <t>МУП "Кочергино"</t>
  </si>
  <si>
    <t>5244025619</t>
  </si>
  <si>
    <t>26358265</t>
  </si>
  <si>
    <t>МУП "Лесогорск ЖКХ"</t>
  </si>
  <si>
    <t>5238005484</t>
  </si>
  <si>
    <t>31158286</t>
  </si>
  <si>
    <t>МУП "Лысковокоммунсервис"</t>
  </si>
  <si>
    <t>5222071587</t>
  </si>
  <si>
    <t>28872216</t>
  </si>
  <si>
    <t>МУП "МАЛОЕ КОЗИНО"</t>
  </si>
  <si>
    <t>5244028031</t>
  </si>
  <si>
    <t>31314620</t>
  </si>
  <si>
    <t>МУП "МП "БРКК" МО "БМР"</t>
  </si>
  <si>
    <t>5244031690</t>
  </si>
  <si>
    <t>27839234</t>
  </si>
  <si>
    <t>МУП "МП "Водоканал" МО "города Балахна"</t>
  </si>
  <si>
    <t>5244025070</t>
  </si>
  <si>
    <t>26652814</t>
  </si>
  <si>
    <t>МУП "МП "ТЕПЛОЭНЕРГО" МО "БМР НО"</t>
  </si>
  <si>
    <t>5244022262</t>
  </si>
  <si>
    <t>27808573</t>
  </si>
  <si>
    <t>МУП "Новосмолинское"</t>
  </si>
  <si>
    <t>5214010679</t>
  </si>
  <si>
    <t>26951743</t>
  </si>
  <si>
    <t>МУП "Объединение Кстовский Торговый Дом"</t>
  </si>
  <si>
    <t>5250000355</t>
  </si>
  <si>
    <t>525001001</t>
  </si>
  <si>
    <t>31205512</t>
  </si>
  <si>
    <t>МУП "РАЙТОПСБЫТ"</t>
  </si>
  <si>
    <t>5226013120</t>
  </si>
  <si>
    <t>28455254</t>
  </si>
  <si>
    <t>МУП "Решетихинские коммунальные сети"</t>
  </si>
  <si>
    <t>5214011538</t>
  </si>
  <si>
    <t>30382083</t>
  </si>
  <si>
    <t>МУП "СЕВЕРНОЕ ЖКХ"</t>
  </si>
  <si>
    <t>5207016670</t>
  </si>
  <si>
    <t>26358226</t>
  </si>
  <si>
    <t>МУП "СПАССКОЕ ЖКХ"</t>
  </si>
  <si>
    <t>5232002977</t>
  </si>
  <si>
    <t>26373539</t>
  </si>
  <si>
    <t>МУП "Сеченовское ЖКХ"</t>
  </si>
  <si>
    <t>5230000050</t>
  </si>
  <si>
    <t>27774457</t>
  </si>
  <si>
    <t>МУП "Стандарт Сервис"</t>
  </si>
  <si>
    <t>5214010870</t>
  </si>
  <si>
    <t>27773931</t>
  </si>
  <si>
    <t>МУП "Сява - Теплосервис"</t>
  </si>
  <si>
    <t>5239010374</t>
  </si>
  <si>
    <t>27636513</t>
  </si>
  <si>
    <t>МУП "Сявакоммунсервис"</t>
  </si>
  <si>
    <t>5239008061</t>
  </si>
  <si>
    <t>26373630</t>
  </si>
  <si>
    <t>МУП "ТВК" г. Заволжья</t>
  </si>
  <si>
    <t>5248016372</t>
  </si>
  <si>
    <t>31348885</t>
  </si>
  <si>
    <t>МУП "ТРУД"</t>
  </si>
  <si>
    <t>5201002409</t>
  </si>
  <si>
    <t>27573878</t>
  </si>
  <si>
    <t>МУП "Тепло"</t>
  </si>
  <si>
    <t>5252029494</t>
  </si>
  <si>
    <t>26552019</t>
  </si>
  <si>
    <t>МУП "Тепловик-1"</t>
  </si>
  <si>
    <t>5217001030</t>
  </si>
  <si>
    <t>521701001</t>
  </si>
  <si>
    <t>26552021</t>
  </si>
  <si>
    <t>МУП "Тепловик-2"</t>
  </si>
  <si>
    <t>5217001062</t>
  </si>
  <si>
    <t>26358322</t>
  </si>
  <si>
    <t>МУП "Тепловые сети"</t>
  </si>
  <si>
    <t>5248011350</t>
  </si>
  <si>
    <t>26358206</t>
  </si>
  <si>
    <t>МУП "Теплосервис"</t>
  </si>
  <si>
    <t>5228009803</t>
  </si>
  <si>
    <t>26358253</t>
  </si>
  <si>
    <t>МУП "Теплосети"</t>
  </si>
  <si>
    <t>5235005493</t>
  </si>
  <si>
    <t>26358221</t>
  </si>
  <si>
    <t>МУП "Теплоэнергия-1"</t>
  </si>
  <si>
    <t>5231004851</t>
  </si>
  <si>
    <t>30438261</t>
  </si>
  <si>
    <t>МУП "Теплоэнергия-2"</t>
  </si>
  <si>
    <t>5231006538</t>
  </si>
  <si>
    <t>03-03-2016 00:00:00</t>
  </si>
  <si>
    <t>26555847</t>
  </si>
  <si>
    <t>МУП "Теплоэнергосервис"</t>
  </si>
  <si>
    <t>5251008438</t>
  </si>
  <si>
    <t>26373388</t>
  </si>
  <si>
    <t>МУП "Управляющая компания"</t>
  </si>
  <si>
    <t>5204001114</t>
  </si>
  <si>
    <t>28053496</t>
  </si>
  <si>
    <t>МУП "ШОКС"</t>
  </si>
  <si>
    <t>5239010688</t>
  </si>
  <si>
    <t>26373587</t>
  </si>
  <si>
    <t>МУП "Шахуньяводоканал"</t>
  </si>
  <si>
    <t>5239008791</t>
  </si>
  <si>
    <t>26358223</t>
  </si>
  <si>
    <t>МУП "Яковское"</t>
  </si>
  <si>
    <t>5231005125</t>
  </si>
  <si>
    <t>31258650</t>
  </si>
  <si>
    <t>МУП ВАРНАВИНСКОГО РАЙОНА "ТЕПЛОСНАБЖЕНИЕ"</t>
  </si>
  <si>
    <t>5207016782</t>
  </si>
  <si>
    <t>26774409</t>
  </si>
  <si>
    <t>МУП Варнавинского района "Северный"</t>
  </si>
  <si>
    <t>5207013439</t>
  </si>
  <si>
    <t>26358381</t>
  </si>
  <si>
    <t>МУП Единый поставщик</t>
  </si>
  <si>
    <t>5252019432</t>
  </si>
  <si>
    <t>27577563</t>
  </si>
  <si>
    <t>МУП ЖКХ</t>
  </si>
  <si>
    <t>5237002949</t>
  </si>
  <si>
    <t>523701001</t>
  </si>
  <si>
    <t>26358136</t>
  </si>
  <si>
    <t>МУП ЖКХ "БОГОЯВЛЕНСКОЕ"</t>
  </si>
  <si>
    <t>5215010375</t>
  </si>
  <si>
    <t>28146582</t>
  </si>
  <si>
    <t>МУП ЖКХ "Бармино"</t>
  </si>
  <si>
    <t>5222000272</t>
  </si>
  <si>
    <t>28146616</t>
  </si>
  <si>
    <t>МУП ЖКХ "Валки"</t>
  </si>
  <si>
    <t>5222059798</t>
  </si>
  <si>
    <t>26373427</t>
  </si>
  <si>
    <t>МУП ЖКХ "Жилсервис" Володарского района</t>
  </si>
  <si>
    <t>5214007997</t>
  </si>
  <si>
    <t>10-06-2003 00:00:00</t>
  </si>
  <si>
    <t>26358120</t>
  </si>
  <si>
    <t>МУП ЖКХ "Ильиногорское"</t>
  </si>
  <si>
    <t>5214005012</t>
  </si>
  <si>
    <t>26358310</t>
  </si>
  <si>
    <t>МУП ЖКХ "КАЛИКИНСКОЕ"</t>
  </si>
  <si>
    <t>5246014281</t>
  </si>
  <si>
    <t>27633085</t>
  </si>
  <si>
    <t>МУП ЖКХ "Коммунальник"</t>
  </si>
  <si>
    <t>5203002330</t>
  </si>
  <si>
    <t>520303001</t>
  </si>
  <si>
    <t>26358169</t>
  </si>
  <si>
    <t>МУП ЖКХ "Леньково"</t>
  </si>
  <si>
    <t>5222070336</t>
  </si>
  <si>
    <t>26358173</t>
  </si>
  <si>
    <t>МУП ЖКХ "Нива"</t>
  </si>
  <si>
    <t>5222001100</t>
  </si>
  <si>
    <t>26358170</t>
  </si>
  <si>
    <t>МУП ЖКХ "Просек"</t>
  </si>
  <si>
    <t>5222070343</t>
  </si>
  <si>
    <t>28452082</t>
  </si>
  <si>
    <t>МУП ЖКХ "Сокол"</t>
  </si>
  <si>
    <t>5248034734</t>
  </si>
  <si>
    <t>26555489</t>
  </si>
  <si>
    <t>МУП ЖКХ "Тепелевское"</t>
  </si>
  <si>
    <t>5215001797</t>
  </si>
  <si>
    <t>13-10-2009 00:00:00</t>
  </si>
  <si>
    <t>26358113</t>
  </si>
  <si>
    <t>МУП ЖКХ "Уют"</t>
  </si>
  <si>
    <t>5212509938</t>
  </si>
  <si>
    <t>521201001</t>
  </si>
  <si>
    <t>27362599</t>
  </si>
  <si>
    <t>МУП ЖКХ "Центральное"</t>
  </si>
  <si>
    <t>5212007286</t>
  </si>
  <si>
    <t>28155211</t>
  </si>
  <si>
    <t>МУП ЖКХ Бриляково</t>
  </si>
  <si>
    <t>5248015668</t>
  </si>
  <si>
    <t>26553600</t>
  </si>
  <si>
    <t>МУП ЖКХ Григоровского сельсовета</t>
  </si>
  <si>
    <t>5204001467</t>
  </si>
  <si>
    <t>28155300</t>
  </si>
  <si>
    <t>МУП ЖКХ Смиркино</t>
  </si>
  <si>
    <t>5248015643</t>
  </si>
  <si>
    <t>26358092</t>
  </si>
  <si>
    <t>МУП ЖКХ Холязинского сельсовета</t>
  </si>
  <si>
    <t>5204003070</t>
  </si>
  <si>
    <t>26358091</t>
  </si>
  <si>
    <t>МУП ЖКХ п. Советский</t>
  </si>
  <si>
    <t>5204002319</t>
  </si>
  <si>
    <t>26552080</t>
  </si>
  <si>
    <t>МУП ЖКХ р.п. Красные Баки</t>
  </si>
  <si>
    <t>5219382342</t>
  </si>
  <si>
    <t>04-07-2007 00:00:00</t>
  </si>
  <si>
    <t>28156491</t>
  </si>
  <si>
    <t>МУП Сухобезводнинский ЖЭУ</t>
  </si>
  <si>
    <t>5228000198</t>
  </si>
  <si>
    <t>26358231</t>
  </si>
  <si>
    <t>МУП Тонкинского района "Тонкинские теплосети"</t>
  </si>
  <si>
    <t>5233002810</t>
  </si>
  <si>
    <t>523301001</t>
  </si>
  <si>
    <t>26358129</t>
  </si>
  <si>
    <t>Малопицкое МУМППЖКХ</t>
  </si>
  <si>
    <t>5215000761</t>
  </si>
  <si>
    <t>29-06-2006 00:00:00</t>
  </si>
  <si>
    <t>26358425</t>
  </si>
  <si>
    <t>НГТУ</t>
  </si>
  <si>
    <t>5260001439</t>
  </si>
  <si>
    <t>26358426</t>
  </si>
  <si>
    <t>ННГАСУ</t>
  </si>
  <si>
    <t>5260002707</t>
  </si>
  <si>
    <t>26358474</t>
  </si>
  <si>
    <t>ННГУ</t>
  </si>
  <si>
    <t>26555250</t>
  </si>
  <si>
    <t>НПАП № 1 - филиал МП "Нижегородпассажиравтотранс"</t>
  </si>
  <si>
    <t>5260000192</t>
  </si>
  <si>
    <t>525703001</t>
  </si>
  <si>
    <t>26555257</t>
  </si>
  <si>
    <t>НПАП № 2 - филиал МП "Нижегородпассажиравтотранс"</t>
  </si>
  <si>
    <t>525802001</t>
  </si>
  <si>
    <t>26358420</t>
  </si>
  <si>
    <t>Нижегородский авиастроительный завод "Сокол" - филиал АО "РСК "МиГ"</t>
  </si>
  <si>
    <t>7714733528</t>
  </si>
  <si>
    <t>26358124</t>
  </si>
  <si>
    <t>Нижегородское МУМППЖКХ</t>
  </si>
  <si>
    <t>5215000391</t>
  </si>
  <si>
    <t>26358477</t>
  </si>
  <si>
    <t>ОАО "170 РЗ СОП"</t>
  </si>
  <si>
    <t>5262240714</t>
  </si>
  <si>
    <t>26358414</t>
  </si>
  <si>
    <t>ОАО "АСПО-1"</t>
  </si>
  <si>
    <t>5258003439</t>
  </si>
  <si>
    <t>26358240</t>
  </si>
  <si>
    <t>ОАО "Автомобилист"</t>
  </si>
  <si>
    <t>5235000865</t>
  </si>
  <si>
    <t>26358150</t>
  </si>
  <si>
    <t>ОАО "Агроплемкомбинат МИР"</t>
  </si>
  <si>
    <t>5218005172</t>
  </si>
  <si>
    <t>26358277</t>
  </si>
  <si>
    <t>ОАО "Арзамасская войлочная фабрика"</t>
  </si>
  <si>
    <t>5243000788</t>
  </si>
  <si>
    <t>26358400</t>
  </si>
  <si>
    <t>ОАО "ВВПКП "Оборонпромкомплекс"</t>
  </si>
  <si>
    <t>5257007173</t>
  </si>
  <si>
    <t>28062748</t>
  </si>
  <si>
    <t>ОАО "ВРК-3" г. Арзамас</t>
  </si>
  <si>
    <t>760643001</t>
  </si>
  <si>
    <t>26358483</t>
  </si>
  <si>
    <t>ОАО "Верхневолгоэлектромонтаж-НН"</t>
  </si>
  <si>
    <t>5262089823</t>
  </si>
  <si>
    <t>26358109</t>
  </si>
  <si>
    <t>ОАО "Вознесенские коммунальные системы"</t>
  </si>
  <si>
    <t>5210189915</t>
  </si>
  <si>
    <t>26555646</t>
  </si>
  <si>
    <t>ОАО "Волговятмашэлектроснабсбыт"</t>
  </si>
  <si>
    <t>5263005417</t>
  </si>
  <si>
    <t>26358316</t>
  </si>
  <si>
    <t>ОАО "Выксалес"</t>
  </si>
  <si>
    <t>5247005917</t>
  </si>
  <si>
    <t>26358401</t>
  </si>
  <si>
    <t>ОАО "Горьковский завод аппаратуры связи им. А.С.Попова"</t>
  </si>
  <si>
    <t>5257008145</t>
  </si>
  <si>
    <t>26358337</t>
  </si>
  <si>
    <t>ОАО "Дизель"</t>
  </si>
  <si>
    <t>5249012839</t>
  </si>
  <si>
    <t>26358486</t>
  </si>
  <si>
    <t>ОАО "Железобетонстрой № 5"</t>
  </si>
  <si>
    <t>5263001405</t>
  </si>
  <si>
    <t>26358459</t>
  </si>
  <si>
    <t>ОАО "ЗИП"</t>
  </si>
  <si>
    <t>5260900066</t>
  </si>
  <si>
    <t>05-09-2006 00:00:00</t>
  </si>
  <si>
    <t>26358421</t>
  </si>
  <si>
    <t>ОАО "ЗТО "Камея"</t>
  </si>
  <si>
    <t>5259010887</t>
  </si>
  <si>
    <t>26358117</t>
  </si>
  <si>
    <t>ОАО "Ильиногорское"</t>
  </si>
  <si>
    <t>5214001459</t>
  </si>
  <si>
    <t>28110427</t>
  </si>
  <si>
    <t>ОАО "Инженерный центр"</t>
  </si>
  <si>
    <t>5263042850</t>
  </si>
  <si>
    <t>26569255</t>
  </si>
  <si>
    <t>ОАО "Керма"</t>
  </si>
  <si>
    <t>5250001581</t>
  </si>
  <si>
    <t>26358237</t>
  </si>
  <si>
    <t>ОАО "Коммунтехсервис"</t>
  </si>
  <si>
    <t>5234003863</t>
  </si>
  <si>
    <t>26358281</t>
  </si>
  <si>
    <t>ОАО "ЛЕГМАШ"</t>
  </si>
  <si>
    <t>5243001862</t>
  </si>
  <si>
    <t>27-10-1992 00:00:00</t>
  </si>
  <si>
    <t>26358171</t>
  </si>
  <si>
    <t>ОАО "ЛЭТЗ"</t>
  </si>
  <si>
    <t>5222000882</t>
  </si>
  <si>
    <t>26358359</t>
  </si>
  <si>
    <t>ОАО "МИЗ-Ворсма"</t>
  </si>
  <si>
    <t>5252000368</t>
  </si>
  <si>
    <t>27635910</t>
  </si>
  <si>
    <t>ОАО "МК "Нижегородский"</t>
  </si>
  <si>
    <t>5261005806</t>
  </si>
  <si>
    <t>26951227</t>
  </si>
  <si>
    <t>ОАО "НКХП-ДЕВЕЛОПМЕНТ"</t>
  </si>
  <si>
    <t>5260005345</t>
  </si>
  <si>
    <t>26814688</t>
  </si>
  <si>
    <t>ОАО "Объединение котельных и тепловых сетей"</t>
  </si>
  <si>
    <t>5246038162</t>
  </si>
  <si>
    <t>26555652</t>
  </si>
  <si>
    <t>ОАО "Оргсинтез"</t>
  </si>
  <si>
    <t>5259008239</t>
  </si>
  <si>
    <t>26358321</t>
  </si>
  <si>
    <t>ОАО "ПАНСИОНАТ "БУРЕВЕСТНИК"</t>
  </si>
  <si>
    <t>5248005892</t>
  </si>
  <si>
    <t>26358361</t>
  </si>
  <si>
    <t>ОАО "Павловский завод им.Кирова"</t>
  </si>
  <si>
    <t>5252000382</t>
  </si>
  <si>
    <t>27620829</t>
  </si>
  <si>
    <t>ОАО "Павловский машиностроительный завод "Восход"</t>
  </si>
  <si>
    <t>5252000375</t>
  </si>
  <si>
    <t>26557559</t>
  </si>
  <si>
    <t>ОАО "Перспектива"</t>
  </si>
  <si>
    <t>5216000027</t>
  </si>
  <si>
    <t>26358289</t>
  </si>
  <si>
    <t>ОАО "Полиграфкартон"</t>
  </si>
  <si>
    <t>5244010789</t>
  </si>
  <si>
    <t>26358176</t>
  </si>
  <si>
    <t>ОАО "РЕМОНТНИК"</t>
  </si>
  <si>
    <t>5222003178</t>
  </si>
  <si>
    <t>26648877</t>
  </si>
  <si>
    <t>ОАО "РЖД" (Дирекция по тепловодоснабжению)</t>
  </si>
  <si>
    <t>997650010</t>
  </si>
  <si>
    <t>26358411</t>
  </si>
  <si>
    <t>ОАО "РУМО"</t>
  </si>
  <si>
    <t>5258000068</t>
  </si>
  <si>
    <t>26358278</t>
  </si>
  <si>
    <t>ОАО "Рикор-Электроникс"</t>
  </si>
  <si>
    <t>5243001622</t>
  </si>
  <si>
    <t>27566914</t>
  </si>
  <si>
    <t>ОАО "Силикатный завод №1"</t>
  </si>
  <si>
    <t>5263008721</t>
  </si>
  <si>
    <t>27054261</t>
  </si>
  <si>
    <t>ОАО "ТГК-6"</t>
  </si>
  <si>
    <t>5257072937</t>
  </si>
  <si>
    <t>26358346</t>
  </si>
  <si>
    <t>ОАО "ТСКР"</t>
  </si>
  <si>
    <t>5250045250</t>
  </si>
  <si>
    <t>26358112</t>
  </si>
  <si>
    <t>ОАО "Тепловик"</t>
  </si>
  <si>
    <t>5211759082</t>
  </si>
  <si>
    <t>26-02-2004 00:00:00</t>
  </si>
  <si>
    <t>26951315</t>
  </si>
  <si>
    <t>ОАО "УК ЖКХ Починковского района"</t>
  </si>
  <si>
    <t>5227006006</t>
  </si>
  <si>
    <t>26358214</t>
  </si>
  <si>
    <t>ОАО "УК ЖКХ Сергачского района"</t>
  </si>
  <si>
    <t>5229007213</t>
  </si>
  <si>
    <t>522901001</t>
  </si>
  <si>
    <t>28148693</t>
  </si>
  <si>
    <t>ОАО хладокомбинат "Заречный"</t>
  </si>
  <si>
    <t>5258000780</t>
  </si>
  <si>
    <t>28046028</t>
  </si>
  <si>
    <t>ООО "Автобан"</t>
  </si>
  <si>
    <t>5262057290</t>
  </si>
  <si>
    <t>26358389</t>
  </si>
  <si>
    <t>ООО "Автозаводская ТЭЦ"</t>
  </si>
  <si>
    <t>5256049357</t>
  </si>
  <si>
    <t>26552237</t>
  </si>
  <si>
    <t>ООО "Агенство недвижимости "Виктория"</t>
  </si>
  <si>
    <t>5261026267</t>
  </si>
  <si>
    <t>26358387</t>
  </si>
  <si>
    <t>ООО "Агрокомплекс Доскино"</t>
  </si>
  <si>
    <t>5256048674</t>
  </si>
  <si>
    <t>28257101</t>
  </si>
  <si>
    <t>ООО "Актеон"</t>
  </si>
  <si>
    <t>5262114420</t>
  </si>
  <si>
    <t>26358417</t>
  </si>
  <si>
    <t>ООО "Альянс"</t>
  </si>
  <si>
    <t>5258065160</t>
  </si>
  <si>
    <t>28799523</t>
  </si>
  <si>
    <t>ООО "Арго-Энерго52"</t>
  </si>
  <si>
    <t>5260357354</t>
  </si>
  <si>
    <t>26358283</t>
  </si>
  <si>
    <t>ООО "Арзамасское ПО "Автопровод"</t>
  </si>
  <si>
    <t>26358250</t>
  </si>
  <si>
    <t>ООО "Арьякоммунсервис"</t>
  </si>
  <si>
    <t>5235006602</t>
  </si>
  <si>
    <t>26647119</t>
  </si>
  <si>
    <t>ООО "Атриум Инвест"</t>
  </si>
  <si>
    <t>5259088139</t>
  </si>
  <si>
    <t>30358115</t>
  </si>
  <si>
    <t>ООО "БЗДСМ-НН"</t>
  </si>
  <si>
    <t>5258116418</t>
  </si>
  <si>
    <t>28460925</t>
  </si>
  <si>
    <t>ООО "БТГ"</t>
  </si>
  <si>
    <t>5246043620</t>
  </si>
  <si>
    <t>28460940</t>
  </si>
  <si>
    <t>ООО "БТС"</t>
  </si>
  <si>
    <t>5246043613</t>
  </si>
  <si>
    <t>27589213</t>
  </si>
  <si>
    <t>ООО "БТТ"</t>
  </si>
  <si>
    <t>5244023717</t>
  </si>
  <si>
    <t>31443656</t>
  </si>
  <si>
    <t>ООО "БУГРОВСКИЕ МЕЛЬНИЦЫ"</t>
  </si>
  <si>
    <t>5261126776</t>
  </si>
  <si>
    <t>29-04-2020 00:00:00</t>
  </si>
  <si>
    <t>26358178</t>
  </si>
  <si>
    <t>ООО "БУМИ"</t>
  </si>
  <si>
    <t>5222014282</t>
  </si>
  <si>
    <t>28460875</t>
  </si>
  <si>
    <t>ООО "БЭФ"</t>
  </si>
  <si>
    <t>5246043638</t>
  </si>
  <si>
    <t>26552258</t>
  </si>
  <si>
    <t>ООО "Богородский завод домостроительных материалов"</t>
  </si>
  <si>
    <t>5245012524</t>
  </si>
  <si>
    <t>28013687</t>
  </si>
  <si>
    <t>ООО "Бор Инвест"</t>
  </si>
  <si>
    <t>5246041888</t>
  </si>
  <si>
    <t>28460965</t>
  </si>
  <si>
    <t>ООО "Бор Теплоэнерго"</t>
  </si>
  <si>
    <t>5246043589</t>
  </si>
  <si>
    <t>28500820</t>
  </si>
  <si>
    <t>ООО "Бугровские мельницы"</t>
  </si>
  <si>
    <t>5257071563</t>
  </si>
  <si>
    <t>30848786</t>
  </si>
  <si>
    <t>5258131649</t>
  </si>
  <si>
    <t>31197101</t>
  </si>
  <si>
    <t>5262357310</t>
  </si>
  <si>
    <t>26358491</t>
  </si>
  <si>
    <t>ООО "Бутурлинское жилищно-коммунальное хозяйство"</t>
  </si>
  <si>
    <t>5205004630</t>
  </si>
  <si>
    <t>520501001</t>
  </si>
  <si>
    <t>31211396</t>
  </si>
  <si>
    <t>ООО "ВЕРУС ГРУПП"</t>
  </si>
  <si>
    <t>5257173928</t>
  </si>
  <si>
    <t>26553578</t>
  </si>
  <si>
    <t>ООО "ВМЗ-Универсал"</t>
  </si>
  <si>
    <t>5247017863</t>
  </si>
  <si>
    <t>31187851</t>
  </si>
  <si>
    <t>ООО "ВОЛГАРЕСУРС"</t>
  </si>
  <si>
    <t>5244031394</t>
  </si>
  <si>
    <t>26766900</t>
  </si>
  <si>
    <t>ООО "Вадская ТК"</t>
  </si>
  <si>
    <t>5206024935</t>
  </si>
  <si>
    <t>28425169</t>
  </si>
  <si>
    <t>ООО "Веста"</t>
  </si>
  <si>
    <t>5251008188</t>
  </si>
  <si>
    <t>27782735</t>
  </si>
  <si>
    <t>ООО "Ветлужская ТК"</t>
  </si>
  <si>
    <t>5209005786</t>
  </si>
  <si>
    <t>31110429</t>
  </si>
  <si>
    <t>ООО "Виктория"</t>
  </si>
  <si>
    <t>5257002249</t>
  </si>
  <si>
    <t>05-12-2002 00:00:00</t>
  </si>
  <si>
    <t>26373553</t>
  </si>
  <si>
    <t>ООО "Водоканал"</t>
  </si>
  <si>
    <t>5235006585</t>
  </si>
  <si>
    <t>26555521</t>
  </si>
  <si>
    <t>5236007711</t>
  </si>
  <si>
    <t>27909040</t>
  </si>
  <si>
    <t>ООО "Вознесенский теплосервис"</t>
  </si>
  <si>
    <t>5210000359</t>
  </si>
  <si>
    <t>26358298</t>
  </si>
  <si>
    <t>ООО "Волготрансгазстроймонтаж"</t>
  </si>
  <si>
    <t>5245008630</t>
  </si>
  <si>
    <t>26357017</t>
  </si>
  <si>
    <t>ООО "Волгоэлектросеть-НН"</t>
  </si>
  <si>
    <t>5246041687</t>
  </si>
  <si>
    <t>28037674</t>
  </si>
  <si>
    <t>ООО "Воскресенский ЛПК "Сталекс"</t>
  </si>
  <si>
    <t>5212006885</t>
  </si>
  <si>
    <t>31026167</t>
  </si>
  <si>
    <t>ООО "Восход"</t>
  </si>
  <si>
    <t>5207016711</t>
  </si>
  <si>
    <t>26774403</t>
  </si>
  <si>
    <t>ООО "Восходкомин"</t>
  </si>
  <si>
    <t>5207013252</t>
  </si>
  <si>
    <t>26358435</t>
  </si>
  <si>
    <t>ООО "Высоковский кирпичный завод+"</t>
  </si>
  <si>
    <t>5260108580</t>
  </si>
  <si>
    <t>31448442</t>
  </si>
  <si>
    <t>ООО "ГЛОБАЛЛОГИСТИК"</t>
  </si>
  <si>
    <t>5401307630</t>
  </si>
  <si>
    <t>26373418</t>
  </si>
  <si>
    <t>ООО "Гагинское ЖКХ"</t>
  </si>
  <si>
    <t>5213004143</t>
  </si>
  <si>
    <t>521301001</t>
  </si>
  <si>
    <t>27866190</t>
  </si>
  <si>
    <t>ООО "Генерация тепла"</t>
  </si>
  <si>
    <t>5258103070</t>
  </si>
  <si>
    <t>28502351</t>
  </si>
  <si>
    <t>ООО "Гефест"</t>
  </si>
  <si>
    <t>5239010310</t>
  </si>
  <si>
    <t>26358452</t>
  </si>
  <si>
    <t>ООО "Городецкий судоремонтный завод"</t>
  </si>
  <si>
    <t>5260142895</t>
  </si>
  <si>
    <t>30385011</t>
  </si>
  <si>
    <t>ООО "Гранит"</t>
  </si>
  <si>
    <t>5260182440</t>
  </si>
  <si>
    <t>26556543</t>
  </si>
  <si>
    <t>ООО "ГремячевТепло"</t>
  </si>
  <si>
    <t>5260262455</t>
  </si>
  <si>
    <t>30854354</t>
  </si>
  <si>
    <t>ООО "ДЕМЕТРА"</t>
  </si>
  <si>
    <t>5260235420</t>
  </si>
  <si>
    <t>30390705</t>
  </si>
  <si>
    <t>ООО "ДеКом"</t>
  </si>
  <si>
    <t>5258106233</t>
  </si>
  <si>
    <t>28265659</t>
  </si>
  <si>
    <t>ООО "Дзержинсктеплогаз"</t>
  </si>
  <si>
    <t>5249123377</t>
  </si>
  <si>
    <t>31196698</t>
  </si>
  <si>
    <t>ООО "ЖБС-5"</t>
  </si>
  <si>
    <t>5263130707</t>
  </si>
  <si>
    <t>28869779</t>
  </si>
  <si>
    <t>ООО "ЖДАНОВСКИЙ"</t>
  </si>
  <si>
    <t>5252033363</t>
  </si>
  <si>
    <t>28091842</t>
  </si>
  <si>
    <t>ООО "ЖКС"</t>
  </si>
  <si>
    <t>5223034676</t>
  </si>
  <si>
    <t>26557165</t>
  </si>
  <si>
    <t>ООО "Жилкомсервис"</t>
  </si>
  <si>
    <t>5228055711</t>
  </si>
  <si>
    <t>31438254</t>
  </si>
  <si>
    <t>ООО "ЗАЛЕСНОЕ"</t>
  </si>
  <si>
    <t>5228055729</t>
  </si>
  <si>
    <t>28858492</t>
  </si>
  <si>
    <t>ООО "ЗЕНИТ ЭНЕРГО"</t>
  </si>
  <si>
    <t>5262305560</t>
  </si>
  <si>
    <t>08-09-2014 00:00:00</t>
  </si>
  <si>
    <t>26562570</t>
  </si>
  <si>
    <t>ООО "Заводские сети"</t>
  </si>
  <si>
    <t>5256049340</t>
  </si>
  <si>
    <t>26322342</t>
  </si>
  <si>
    <t>ООО "Зефс-энерго"</t>
  </si>
  <si>
    <t>5258049909</t>
  </si>
  <si>
    <t>31306641</t>
  </si>
  <si>
    <t>ООО "ИНЖЕНЕРНЫЙ ЦЕНТР"</t>
  </si>
  <si>
    <t>5246053330</t>
  </si>
  <si>
    <t>03-04-2019 00:00:00</t>
  </si>
  <si>
    <t>28460903</t>
  </si>
  <si>
    <t>ООО "ИТ"</t>
  </si>
  <si>
    <t>5246043596</t>
  </si>
  <si>
    <t>28821602</t>
  </si>
  <si>
    <t>ООО "Интер"</t>
  </si>
  <si>
    <t>5250060280</t>
  </si>
  <si>
    <t>31061810</t>
  </si>
  <si>
    <t>ООО "КАПИТАЛ-МЕНЕДЖМЕНТ"</t>
  </si>
  <si>
    <t>5258135717</t>
  </si>
  <si>
    <t>31341452</t>
  </si>
  <si>
    <t>ООО "КАПИТАЛЪ"</t>
  </si>
  <si>
    <t>5244031891</t>
  </si>
  <si>
    <t>31442710</t>
  </si>
  <si>
    <t>ООО "КВОЛИТ-СТРОЙ"</t>
  </si>
  <si>
    <t>5262292984</t>
  </si>
  <si>
    <t>26358471</t>
  </si>
  <si>
    <t>ООО "КЛАСС ПЛЮС"</t>
  </si>
  <si>
    <t>5261106233</t>
  </si>
  <si>
    <t>31345872</t>
  </si>
  <si>
    <t>ООО "КМ ТЕПЛОРЕСУРС"</t>
  </si>
  <si>
    <t>5262362977</t>
  </si>
  <si>
    <t>30801688</t>
  </si>
  <si>
    <t>ООО "КМ ЭНЕРГО"</t>
  </si>
  <si>
    <t>5262299002</t>
  </si>
  <si>
    <t>30854345</t>
  </si>
  <si>
    <t>ООО "КОММУНАЛЬЩИК-НН"</t>
  </si>
  <si>
    <t>5245027023</t>
  </si>
  <si>
    <t>19-10-2015 00:00:00</t>
  </si>
  <si>
    <t>28815743</t>
  </si>
  <si>
    <t>ООО "КСК"</t>
  </si>
  <si>
    <t>5256122751</t>
  </si>
  <si>
    <t>28871053</t>
  </si>
  <si>
    <t>ООО "Капролактам-Энерго"</t>
  </si>
  <si>
    <t>5249133382</t>
  </si>
  <si>
    <t>28043750</t>
  </si>
  <si>
    <t>ООО "Княгининский Стройгаз"</t>
  </si>
  <si>
    <t>5217003648</t>
  </si>
  <si>
    <t>26358436</t>
  </si>
  <si>
    <t>ООО "Ковчег-НН"</t>
  </si>
  <si>
    <t>5260079227</t>
  </si>
  <si>
    <t>26358102</t>
  </si>
  <si>
    <t>ООО "КомСервис"</t>
  </si>
  <si>
    <t>5208005141</t>
  </si>
  <si>
    <t>27670979</t>
  </si>
  <si>
    <t>ООО "КомСервис-Т р.п. Вача"</t>
  </si>
  <si>
    <t>5208005166</t>
  </si>
  <si>
    <t>13-09-2011 00:00:00</t>
  </si>
  <si>
    <t>26358104</t>
  </si>
  <si>
    <t>ООО "Коммунальник"</t>
  </si>
  <si>
    <t>5209005634</t>
  </si>
  <si>
    <t>28451400</t>
  </si>
  <si>
    <t>5225004677</t>
  </si>
  <si>
    <t>15-04-2005 00:00:00</t>
  </si>
  <si>
    <t>27566780</t>
  </si>
  <si>
    <t>ООО "Коммунальщик"</t>
  </si>
  <si>
    <t>5245017794</t>
  </si>
  <si>
    <t>28455154</t>
  </si>
  <si>
    <t>ООО "Коммунсервис"</t>
  </si>
  <si>
    <t>5235007356</t>
  </si>
  <si>
    <t>27619705</t>
  </si>
  <si>
    <t>ООО "Комсервис-Т"</t>
  </si>
  <si>
    <t>5208004846</t>
  </si>
  <si>
    <t>26358111</t>
  </si>
  <si>
    <t>ООО "Кузьмияр"</t>
  </si>
  <si>
    <t>5211001210</t>
  </si>
  <si>
    <t>30939581</t>
  </si>
  <si>
    <t>ООО "ЛЕСПРОМ"</t>
  </si>
  <si>
    <t>5234004176</t>
  </si>
  <si>
    <t>26413215</t>
  </si>
  <si>
    <t>ООО "ЛУКОЙЛ-ЭНЕРГОСЕТИ"</t>
  </si>
  <si>
    <t>5260230051</t>
  </si>
  <si>
    <t>26358451</t>
  </si>
  <si>
    <t>ООО "Лукойл-Волганефтепродукт"</t>
  </si>
  <si>
    <t>5260136595</t>
  </si>
  <si>
    <t>31350312</t>
  </si>
  <si>
    <t>ООО "МНУЦ ВТИ"</t>
  </si>
  <si>
    <t>7709956215</t>
  </si>
  <si>
    <t>770901001</t>
  </si>
  <si>
    <t>26358402</t>
  </si>
  <si>
    <t>ООО "МУРАВЬИНЫЕ ЦЕНЫ"</t>
  </si>
  <si>
    <t>5257041664</t>
  </si>
  <si>
    <t>28457679</t>
  </si>
  <si>
    <t>ООО "Мухтоловское ЖКХ"</t>
  </si>
  <si>
    <t>5201000264</t>
  </si>
  <si>
    <t>03-07-2012 00:00:00</t>
  </si>
  <si>
    <t>26555644</t>
  </si>
  <si>
    <t>ООО "НЗ "СТАРТ"</t>
  </si>
  <si>
    <t>5262154550</t>
  </si>
  <si>
    <t>23-08-2006 00:00:00</t>
  </si>
  <si>
    <t>27567031</t>
  </si>
  <si>
    <t>ООО "НОРМА"</t>
  </si>
  <si>
    <t>5261015233</t>
  </si>
  <si>
    <t>19-12-2008 00:00:00</t>
  </si>
  <si>
    <t>26358430</t>
  </si>
  <si>
    <t>ООО "НПК "Скрудж"</t>
  </si>
  <si>
    <t>5260029385</t>
  </si>
  <si>
    <t>31230061</t>
  </si>
  <si>
    <t>ООО "НТФ"</t>
  </si>
  <si>
    <t>5262360338</t>
  </si>
  <si>
    <t>03-12-2018 00:00:00</t>
  </si>
  <si>
    <t>31212674</t>
  </si>
  <si>
    <t>ООО "НТЦ"</t>
  </si>
  <si>
    <t>5223035415</t>
  </si>
  <si>
    <t>05-09-2018 00:00:00</t>
  </si>
  <si>
    <t>31388077</t>
  </si>
  <si>
    <t>ООО "НЭСК"</t>
  </si>
  <si>
    <t>5257191878</t>
  </si>
  <si>
    <t>27577409</t>
  </si>
  <si>
    <t>ООО "Навашинская Тепло-Энергетическая компания"</t>
  </si>
  <si>
    <t>5236008144</t>
  </si>
  <si>
    <t>26555147</t>
  </si>
  <si>
    <t>ООО "Нижегородтеплогаз"</t>
  </si>
  <si>
    <t>5262068407</t>
  </si>
  <si>
    <t>26551993</t>
  </si>
  <si>
    <t>ООО "Нижновтеплоэнерго"</t>
  </si>
  <si>
    <t>5257079570</t>
  </si>
  <si>
    <t>26758070</t>
  </si>
  <si>
    <t>ООО "Никола"</t>
  </si>
  <si>
    <t>5228056095</t>
  </si>
  <si>
    <t>27909014</t>
  </si>
  <si>
    <t>ООО "Николь-Пак Империал"</t>
  </si>
  <si>
    <t>5258044065</t>
  </si>
  <si>
    <t>04-10-2002 00:00:00</t>
  </si>
  <si>
    <t>26765266</t>
  </si>
  <si>
    <t>ООО "НоваТЭК-Чкаловск"</t>
  </si>
  <si>
    <t>5236008218</t>
  </si>
  <si>
    <t>28942293</t>
  </si>
  <si>
    <t>ООО "ОКАТЕПЛОСЕРВИС"</t>
  </si>
  <si>
    <t>5214011802</t>
  </si>
  <si>
    <t>31340582</t>
  </si>
  <si>
    <t>ООО "ОРК"</t>
  </si>
  <si>
    <t>5259120135</t>
  </si>
  <si>
    <t>26358434</t>
  </si>
  <si>
    <t>ООО "Оздоровительный комплекс "Молодость"</t>
  </si>
  <si>
    <t>5260069067</t>
  </si>
  <si>
    <t>26552228</t>
  </si>
  <si>
    <t>ООО "ОканитТеплоЭнерго"</t>
  </si>
  <si>
    <t>5245016222</t>
  </si>
  <si>
    <t>28869759</t>
  </si>
  <si>
    <t>ООО "ПАВЛОВОТЕПЛОЭНЕРГО"</t>
  </si>
  <si>
    <t>5252033370</t>
  </si>
  <si>
    <t>31023647</t>
  </si>
  <si>
    <t>ООО "ПАТРИОТ"</t>
  </si>
  <si>
    <t>2457062546</t>
  </si>
  <si>
    <t>27-09-2006 00:00:00</t>
  </si>
  <si>
    <t>26358482</t>
  </si>
  <si>
    <t>ООО "ПКП "Энергетика"</t>
  </si>
  <si>
    <t>5262073742</t>
  </si>
  <si>
    <t>31394997</t>
  </si>
  <si>
    <t>ООО "ПРОМЭНЕРГО ЛУКИНО"</t>
  </si>
  <si>
    <t>5244032285</t>
  </si>
  <si>
    <t>27774371</t>
  </si>
  <si>
    <t>ООО "Парус"</t>
  </si>
  <si>
    <t>5246038740</t>
  </si>
  <si>
    <t>28951517</t>
  </si>
  <si>
    <t>ООО "Поволжье - Ресурс"</t>
  </si>
  <si>
    <t>5209005539</t>
  </si>
  <si>
    <t>28459341</t>
  </si>
  <si>
    <t>ООО "Политек НН"</t>
  </si>
  <si>
    <t>5260319133</t>
  </si>
  <si>
    <t>26551997</t>
  </si>
  <si>
    <t>ООО "Политерм"</t>
  </si>
  <si>
    <t>5236006235</t>
  </si>
  <si>
    <t>26755303</t>
  </si>
  <si>
    <t>ООО "Приволжье Энергия"</t>
  </si>
  <si>
    <t>5260137655</t>
  </si>
  <si>
    <t>27719695</t>
  </si>
  <si>
    <t>ООО "ПримаЭнерго"</t>
  </si>
  <si>
    <t>5259069383</t>
  </si>
  <si>
    <t>28455277</t>
  </si>
  <si>
    <t>ООО "Промтепло"</t>
  </si>
  <si>
    <t>5251009826</t>
  </si>
  <si>
    <t>28459321</t>
  </si>
  <si>
    <t>ООО "Промэнерго"</t>
  </si>
  <si>
    <t>5260327649</t>
  </si>
  <si>
    <t>26651300</t>
  </si>
  <si>
    <t>ООО "ПрофТепло"</t>
  </si>
  <si>
    <t>5202007216</t>
  </si>
  <si>
    <t>520201001</t>
  </si>
  <si>
    <t>26766778</t>
  </si>
  <si>
    <t>ООО "Профит Инвест"</t>
  </si>
  <si>
    <t>4101103970</t>
  </si>
  <si>
    <t>526043001</t>
  </si>
  <si>
    <t>28425154</t>
  </si>
  <si>
    <t>ООО "Профит"</t>
  </si>
  <si>
    <t>5262287335</t>
  </si>
  <si>
    <t>26829810</t>
  </si>
  <si>
    <t>ООО "РАСКО-Энергосервис"</t>
  </si>
  <si>
    <t>5259033115</t>
  </si>
  <si>
    <t>30953148</t>
  </si>
  <si>
    <t>ООО "РЕМОНТНИК"</t>
  </si>
  <si>
    <t>5222071530</t>
  </si>
  <si>
    <t>31193125</t>
  </si>
  <si>
    <t>ООО "РИКОР ЭНЕРГО"</t>
  </si>
  <si>
    <t>5243036135</t>
  </si>
  <si>
    <t>524303613</t>
  </si>
  <si>
    <t>31401059</t>
  </si>
  <si>
    <t>ООО "РУАН"</t>
  </si>
  <si>
    <t>5263138167</t>
  </si>
  <si>
    <t>30884490</t>
  </si>
  <si>
    <t>ООО "РУССКИЙ СТАНДАРТ"</t>
  </si>
  <si>
    <t>5260403297</t>
  </si>
  <si>
    <t>12-01-2015 00:00:00</t>
  </si>
  <si>
    <t>26650748</t>
  </si>
  <si>
    <t>ООО "РегионРесурс"</t>
  </si>
  <si>
    <t>5252023559</t>
  </si>
  <si>
    <t>26654120</t>
  </si>
  <si>
    <t>ООО "Ресурс"</t>
  </si>
  <si>
    <t>5225005769</t>
  </si>
  <si>
    <t>31241397</t>
  </si>
  <si>
    <t>ООО "СК МАДИС"</t>
  </si>
  <si>
    <t>5047160143</t>
  </si>
  <si>
    <t>26358404</t>
  </si>
  <si>
    <t>ООО "СК-НН"</t>
  </si>
  <si>
    <t>5257057777</t>
  </si>
  <si>
    <t>31222003</t>
  </si>
  <si>
    <t>ООО "СПЕКТР"</t>
  </si>
  <si>
    <t>7716643855</t>
  </si>
  <si>
    <t>26640583</t>
  </si>
  <si>
    <t>ООО "СТН-Энергосети"</t>
  </si>
  <si>
    <t>5260283448</t>
  </si>
  <si>
    <t>31023655</t>
  </si>
  <si>
    <t>ООО "СТРОИТЕЛЬНО - ЭКСПЛУАТАЦИОННОЕ УПРАВЛЕНИЕ "ФУНДАМЕНТСТРОЙ - 6"</t>
  </si>
  <si>
    <t>7712103714</t>
  </si>
  <si>
    <t>774301001</t>
  </si>
  <si>
    <t>22-01-1999 00:00:00</t>
  </si>
  <si>
    <t>26551208</t>
  </si>
  <si>
    <t>ООО "Санаторий "Городецкий"</t>
  </si>
  <si>
    <t>5248013357</t>
  </si>
  <si>
    <t>13-10-1999 00:00:00</t>
  </si>
  <si>
    <t>26358443</t>
  </si>
  <si>
    <t>ООО "Санаторий "Зеленый город"</t>
  </si>
  <si>
    <t>5260082406</t>
  </si>
  <si>
    <t>26358429</t>
  </si>
  <si>
    <t>ООО "Санаторий им. ВЦСПС"</t>
  </si>
  <si>
    <t>5260082300</t>
  </si>
  <si>
    <t>26358122</t>
  </si>
  <si>
    <t>ООО "Сеймовские мельницы"</t>
  </si>
  <si>
    <t>5214007940</t>
  </si>
  <si>
    <t>27572131</t>
  </si>
  <si>
    <t>ООО "Сетка-Энерго"</t>
  </si>
  <si>
    <t>5249021833</t>
  </si>
  <si>
    <t>28049303</t>
  </si>
  <si>
    <t>ООО "Синтез ОКА-ЭНЕРГО"</t>
  </si>
  <si>
    <t>5249121154</t>
  </si>
  <si>
    <t>28272676</t>
  </si>
  <si>
    <t>ООО "СнабСпецПром"</t>
  </si>
  <si>
    <t>5260208384</t>
  </si>
  <si>
    <t>26551991</t>
  </si>
  <si>
    <t>ООО "Сокольские тепловые системы"</t>
  </si>
  <si>
    <t>5240004022</t>
  </si>
  <si>
    <t>26555552</t>
  </si>
  <si>
    <t>ООО "Старт-Строй"</t>
  </si>
  <si>
    <t>5262059353</t>
  </si>
  <si>
    <t>31061778</t>
  </si>
  <si>
    <t>ООО "Стройэнергомонтаж"</t>
  </si>
  <si>
    <t>5260356760</t>
  </si>
  <si>
    <t>27322384</t>
  </si>
  <si>
    <t>ООО "Сухобезводнинское ЖКХ"</t>
  </si>
  <si>
    <t>5228056070</t>
  </si>
  <si>
    <t>27580815</t>
  </si>
  <si>
    <t>ООО "Сява ЖКУ"</t>
  </si>
  <si>
    <t>5239010053</t>
  </si>
  <si>
    <t>31166873</t>
  </si>
  <si>
    <t>ООО "ТГС"</t>
  </si>
  <si>
    <t>5262351051</t>
  </si>
  <si>
    <t>27582693</t>
  </si>
  <si>
    <t>ООО "ТД "Нижегородский"</t>
  </si>
  <si>
    <t>5256095441</t>
  </si>
  <si>
    <t>31196714</t>
  </si>
  <si>
    <t>ООО "ТЕПЛО ПЛЮС"</t>
  </si>
  <si>
    <t>5261113456</t>
  </si>
  <si>
    <t>31345881</t>
  </si>
  <si>
    <t>ООО "ТЕПЛОСЕТЬ"</t>
  </si>
  <si>
    <t>5258145472</t>
  </si>
  <si>
    <t>31386831</t>
  </si>
  <si>
    <t>ООО "ТЕПЛОСТРОЙ"</t>
  </si>
  <si>
    <t>5260386637</t>
  </si>
  <si>
    <t>30376603</t>
  </si>
  <si>
    <t>ООО "ТК "Ждановский"</t>
  </si>
  <si>
    <t>5250047473</t>
  </si>
  <si>
    <t>30989316</t>
  </si>
  <si>
    <t>ООО "ТОПЛИВНАЯ КОМПАНИЯ"</t>
  </si>
  <si>
    <t>5252041075</t>
  </si>
  <si>
    <t>30926564</t>
  </si>
  <si>
    <t>ООО "ТЭ"</t>
  </si>
  <si>
    <t>5245028154</t>
  </si>
  <si>
    <t>28424890</t>
  </si>
  <si>
    <t>ООО "ТЭК"</t>
  </si>
  <si>
    <t>5262291250</t>
  </si>
  <si>
    <t>27784821</t>
  </si>
  <si>
    <t>ООО "Тепло"</t>
  </si>
  <si>
    <t>5239010078</t>
  </si>
  <si>
    <t>26358313</t>
  </si>
  <si>
    <t>5246024402</t>
  </si>
  <si>
    <t>26553469</t>
  </si>
  <si>
    <t>ООО "ТеплоЭнергетическая Компания"</t>
  </si>
  <si>
    <t>5252022210</t>
  </si>
  <si>
    <t>28460888</t>
  </si>
  <si>
    <t>ООО "Тепловик"</t>
  </si>
  <si>
    <t>5246043606</t>
  </si>
  <si>
    <t>26358085</t>
  </si>
  <si>
    <t>ООО "Тепловые сети Арзамасского района"</t>
  </si>
  <si>
    <t>5202010410</t>
  </si>
  <si>
    <t>26760360</t>
  </si>
  <si>
    <t>ООО "Тепловые сети"</t>
  </si>
  <si>
    <t>5201030205</t>
  </si>
  <si>
    <t>26550878</t>
  </si>
  <si>
    <t>5212007350</t>
  </si>
  <si>
    <t>26648937</t>
  </si>
  <si>
    <t>ООО "Теплосервис"</t>
  </si>
  <si>
    <t>5239010021</t>
  </si>
  <si>
    <t>26358446</t>
  </si>
  <si>
    <t>5260113326</t>
  </si>
  <si>
    <t>27670983</t>
  </si>
  <si>
    <t>ООО "Теплосети"</t>
  </si>
  <si>
    <t>5212510588</t>
  </si>
  <si>
    <t>16-11-2010 00:00:00</t>
  </si>
  <si>
    <t>26358260</t>
  </si>
  <si>
    <t>5237003540</t>
  </si>
  <si>
    <t>27967327</t>
  </si>
  <si>
    <t>5256112714</t>
  </si>
  <si>
    <t>27965855</t>
  </si>
  <si>
    <t>ООО "Теплоцентраль"</t>
  </si>
  <si>
    <t>5212510387</t>
  </si>
  <si>
    <t>26776528</t>
  </si>
  <si>
    <t>ООО "Теплоэнерго"</t>
  </si>
  <si>
    <t>5216017905</t>
  </si>
  <si>
    <t>26555812</t>
  </si>
  <si>
    <t>ООО "Теплояр"</t>
  </si>
  <si>
    <t>5251112608</t>
  </si>
  <si>
    <t>26811759</t>
  </si>
  <si>
    <t>ООО "Термаль"</t>
  </si>
  <si>
    <t>5250050892</t>
  </si>
  <si>
    <t>30802627</t>
  </si>
  <si>
    <t>ООО "ТермоТрон"</t>
  </si>
  <si>
    <t>5024159342</t>
  </si>
  <si>
    <t>502401001</t>
  </si>
  <si>
    <t>02-11-2015 00:00:00</t>
  </si>
  <si>
    <t>26358312</t>
  </si>
  <si>
    <t>ООО "Техноэнергосервис"</t>
  </si>
  <si>
    <t>5246022243</t>
  </si>
  <si>
    <t>26555345</t>
  </si>
  <si>
    <t>ООО "Торговый Дом "Континент"</t>
  </si>
  <si>
    <t>5239008551</t>
  </si>
  <si>
    <t>26555334</t>
  </si>
  <si>
    <t>ООО "Тосол-Синтез-Энерго"</t>
  </si>
  <si>
    <t>5249091260</t>
  </si>
  <si>
    <t>30905542</t>
  </si>
  <si>
    <t>ООО "УК "НОКК"</t>
  </si>
  <si>
    <t>7714740243</t>
  </si>
  <si>
    <t>28942302</t>
  </si>
  <si>
    <t>ООО "УПРАВЛЯЮЩАЯ КОМПАНИЯ"</t>
  </si>
  <si>
    <t>5214010816</t>
  </si>
  <si>
    <t>26551783</t>
  </si>
  <si>
    <t>ООО "УПСМ"</t>
  </si>
  <si>
    <t>5227004584</t>
  </si>
  <si>
    <t>26358251</t>
  </si>
  <si>
    <t>ООО "Уренская швейная фабрика"</t>
  </si>
  <si>
    <t>5235004820</t>
  </si>
  <si>
    <t>26373549</t>
  </si>
  <si>
    <t>ООО "Устакоммунсервис"</t>
  </si>
  <si>
    <t>5235006578</t>
  </si>
  <si>
    <t>26951224</t>
  </si>
  <si>
    <t>ООО "ФИТОФАРМ-НН"</t>
  </si>
  <si>
    <t>5261035060</t>
  </si>
  <si>
    <t>27632973</t>
  </si>
  <si>
    <t>ООО "ФСК "Энерго Строй"</t>
  </si>
  <si>
    <t>5257055240</t>
  </si>
  <si>
    <t>27371870</t>
  </si>
  <si>
    <t>ООО "Фирма "СК-Интер"</t>
  </si>
  <si>
    <t>5250051511</t>
  </si>
  <si>
    <t>26358445</t>
  </si>
  <si>
    <t>ООО "ЦТО "Меркурий"</t>
  </si>
  <si>
    <t>5260096462</t>
  </si>
  <si>
    <t>26358492</t>
  </si>
  <si>
    <t>ООО "Цитрон"</t>
  </si>
  <si>
    <t>5260055272</t>
  </si>
  <si>
    <t>28045871</t>
  </si>
  <si>
    <t>ООО "Чкаловская теплоснабжающая компания"</t>
  </si>
  <si>
    <t>5263091617</t>
  </si>
  <si>
    <t>26820229</t>
  </si>
  <si>
    <t>ООО "ШВиК"</t>
  </si>
  <si>
    <t>5263080735</t>
  </si>
  <si>
    <t>26358262</t>
  </si>
  <si>
    <t>ООО "Шатковский завод нормалей"</t>
  </si>
  <si>
    <t>5238004755</t>
  </si>
  <si>
    <t>30437014</t>
  </si>
  <si>
    <t>ООО "ЭКОТЕПЛОСЕРВИС-КСТОВО"</t>
  </si>
  <si>
    <t>5260393708</t>
  </si>
  <si>
    <t>30869191</t>
  </si>
  <si>
    <t>ООО "ЭЛЕКТРОМАШ-РЕСУРС"</t>
  </si>
  <si>
    <t>5263121710</t>
  </si>
  <si>
    <t>30830889</t>
  </si>
  <si>
    <t>ООО "ЭЛКОСТ"</t>
  </si>
  <si>
    <t>5257141193</t>
  </si>
  <si>
    <t>30871726</t>
  </si>
  <si>
    <t>ООО "ЭНЕРГИЯ"</t>
  </si>
  <si>
    <t>5259125630</t>
  </si>
  <si>
    <t>18-08-2016 00:00:00</t>
  </si>
  <si>
    <t>30957617</t>
  </si>
  <si>
    <t>ООО "ЭНЕРДЖИПРО-НН"</t>
  </si>
  <si>
    <t>5260439649</t>
  </si>
  <si>
    <t>27599100</t>
  </si>
  <si>
    <t>ООО "ЭкоТеплоСервис-Семенов"</t>
  </si>
  <si>
    <t>5228055662</t>
  </si>
  <si>
    <t>28053587</t>
  </si>
  <si>
    <t>ООО "ЭкоТеплосервис-Шахунья"</t>
  </si>
  <si>
    <t>5239009837</t>
  </si>
  <si>
    <t>30852549</t>
  </si>
  <si>
    <t>ООО "Электромаш-Энерго"</t>
  </si>
  <si>
    <t>5263121702</t>
  </si>
  <si>
    <t>28139704</t>
  </si>
  <si>
    <t>ООО "Энергетика"</t>
  </si>
  <si>
    <t>5260342407</t>
  </si>
  <si>
    <t>26358453</t>
  </si>
  <si>
    <t>ООО "Энергия"</t>
  </si>
  <si>
    <t>5260171247</t>
  </si>
  <si>
    <t>28869770</t>
  </si>
  <si>
    <t>ООО "ЭнергоПром"</t>
  </si>
  <si>
    <t>5252033229</t>
  </si>
  <si>
    <t>26358455</t>
  </si>
  <si>
    <t>ООО "Энергосервис"</t>
  </si>
  <si>
    <t>5260178764</t>
  </si>
  <si>
    <t>26358386</t>
  </si>
  <si>
    <t>ООО "Энергосети"</t>
  </si>
  <si>
    <t>5256070704</t>
  </si>
  <si>
    <t>27583800</t>
  </si>
  <si>
    <t>ООО "Энерготранс"</t>
  </si>
  <si>
    <t>5249107583</t>
  </si>
  <si>
    <t>26555548</t>
  </si>
  <si>
    <t>ООО "Энергоцентр"</t>
  </si>
  <si>
    <t>5260185289</t>
  </si>
  <si>
    <t>30839410</t>
  </si>
  <si>
    <t>ООО "ЭнерджиПром-НН"</t>
  </si>
  <si>
    <t>5260386563</t>
  </si>
  <si>
    <t>23-05-2014 00:00:00</t>
  </si>
  <si>
    <t>26776525</t>
  </si>
  <si>
    <t>ООО «Коммунальные системы»</t>
  </si>
  <si>
    <t>5216017912</t>
  </si>
  <si>
    <t>31254089</t>
  </si>
  <si>
    <t>ООО «ПРОМЭНЕРГО»</t>
  </si>
  <si>
    <t>5245030019</t>
  </si>
  <si>
    <t>26358378</t>
  </si>
  <si>
    <t>ООО Агрофирма "Павловская"</t>
  </si>
  <si>
    <t>5252011169</t>
  </si>
  <si>
    <t>26358161</t>
  </si>
  <si>
    <t>ООО МУП "Коммунальник"</t>
  </si>
  <si>
    <t>5219005633</t>
  </si>
  <si>
    <t>26756550</t>
  </si>
  <si>
    <t>ООО МУП "Коммунресурс"</t>
  </si>
  <si>
    <t>5219382840</t>
  </si>
  <si>
    <t>26951978</t>
  </si>
  <si>
    <t>ООО МУП "Прометей"</t>
  </si>
  <si>
    <t>5219382920</t>
  </si>
  <si>
    <t>26506413</t>
  </si>
  <si>
    <t>ООО НПО "Мехинструмент"</t>
  </si>
  <si>
    <t>5252024087</t>
  </si>
  <si>
    <t>31434085</t>
  </si>
  <si>
    <t>ООО НПФ "ХОЛДИНГ НН"</t>
  </si>
  <si>
    <t>5258113294</t>
  </si>
  <si>
    <t>28875534</t>
  </si>
  <si>
    <t>ООО ПКФ "ТЕПЛО"</t>
  </si>
  <si>
    <t>5251009953</t>
  </si>
  <si>
    <t>30436416</t>
  </si>
  <si>
    <t>ООО СК "Холдинг НН"</t>
  </si>
  <si>
    <t>5258090470</t>
  </si>
  <si>
    <t>26358479</t>
  </si>
  <si>
    <t>ООО Торговое предприятие "Нижегородец"</t>
  </si>
  <si>
    <t>5254017367</t>
  </si>
  <si>
    <t>28448150</t>
  </si>
  <si>
    <t>ООО УК "Жилкомсервис"</t>
  </si>
  <si>
    <t>5234004793</t>
  </si>
  <si>
    <t>26358079</t>
  </si>
  <si>
    <t>ООО ФИРМА "МУХТОЛОВСКАЯ СПЕЦОДЕЖДА"</t>
  </si>
  <si>
    <t>5201000867</t>
  </si>
  <si>
    <t>26358428</t>
  </si>
  <si>
    <t>ООО ФИРМА "НИЖЕГОРОДСТРОЙ"</t>
  </si>
  <si>
    <t>5260007487</t>
  </si>
  <si>
    <t>05-11-2002 00:00:00</t>
  </si>
  <si>
    <t>28871081</t>
  </si>
  <si>
    <t>ООО строительная компания БЗДСМ</t>
  </si>
  <si>
    <t>5245012531</t>
  </si>
  <si>
    <t>26555523</t>
  </si>
  <si>
    <t>ООО фирма "Вика"</t>
  </si>
  <si>
    <t>5256001059</t>
  </si>
  <si>
    <t>31390562</t>
  </si>
  <si>
    <t>ООО"КС-ТВК"</t>
  </si>
  <si>
    <t>5244014078</t>
  </si>
  <si>
    <t>30359845</t>
  </si>
  <si>
    <t>ОП "Нижегородское" АО "Главное управление жилищно-коммунального хозяйства"</t>
  </si>
  <si>
    <t>526245001</t>
  </si>
  <si>
    <t>26358077</t>
  </si>
  <si>
    <t>ПАО "ГАЗПРОМ ГАЗОРАСПРЕДЕЛЕНИЕ НИЖНИЙ НОВГОРОД"</t>
  </si>
  <si>
    <t>5200000102</t>
  </si>
  <si>
    <t>13-01-1994 00:00:00</t>
  </si>
  <si>
    <t>26322338</t>
  </si>
  <si>
    <t>ПАО "ЗМЗ"</t>
  </si>
  <si>
    <t>5248004137</t>
  </si>
  <si>
    <t>26322359</t>
  </si>
  <si>
    <t>ПАО "Завод "Красное Сормово"</t>
  </si>
  <si>
    <t>5263006629</t>
  </si>
  <si>
    <t>26358362</t>
  </si>
  <si>
    <t>ПАО "МИТРА"</t>
  </si>
  <si>
    <t>5252000456</t>
  </si>
  <si>
    <t>26506400</t>
  </si>
  <si>
    <t>ПАО "МРСК Центра и Приволжья" филиал "Нижновэнерго"</t>
  </si>
  <si>
    <t>5260200603</t>
  </si>
  <si>
    <t>526002001</t>
  </si>
  <si>
    <t>26358466</t>
  </si>
  <si>
    <t>ПАО "НИТЕЛ"</t>
  </si>
  <si>
    <t>5261001745</t>
  </si>
  <si>
    <t>29-10-1992 00:00:00</t>
  </si>
  <si>
    <t>26358399</t>
  </si>
  <si>
    <t>ПАО "Нормаль"</t>
  </si>
  <si>
    <t>5257005345</t>
  </si>
  <si>
    <t>26380702</t>
  </si>
  <si>
    <t>ПАО "ПАВЛОВСКИЙ АВТОБУС"</t>
  </si>
  <si>
    <t>5252000350</t>
  </si>
  <si>
    <t>26358358</t>
  </si>
  <si>
    <t>ПАО "РУСПОЛИМЕТ"</t>
  </si>
  <si>
    <t>5251008501</t>
  </si>
  <si>
    <t>26358101</t>
  </si>
  <si>
    <t>ПАО "ТРУД"</t>
  </si>
  <si>
    <t>5208000834</t>
  </si>
  <si>
    <t>26358282</t>
  </si>
  <si>
    <t>ПАО АНПП "ТЕМП-АВИА"</t>
  </si>
  <si>
    <t>5243001887</t>
  </si>
  <si>
    <t>23-07-1998 00:00:00</t>
  </si>
  <si>
    <t>27805620</t>
  </si>
  <si>
    <t>ПО "Техсервис"</t>
  </si>
  <si>
    <t>5219005665</t>
  </si>
  <si>
    <t>26358373</t>
  </si>
  <si>
    <t>Приход Вознесенской церкви г. Павлово</t>
  </si>
  <si>
    <t>5252007780</t>
  </si>
  <si>
    <t>26358159</t>
  </si>
  <si>
    <t>Прудовское МУП ЖКХ</t>
  </si>
  <si>
    <t>5219005129</t>
  </si>
  <si>
    <t>26358256</t>
  </si>
  <si>
    <t>Пуреховское МУП ЖКХ</t>
  </si>
  <si>
    <t>5236002880</t>
  </si>
  <si>
    <t>26358149</t>
  </si>
  <si>
    <t>СПК "Хохлома"</t>
  </si>
  <si>
    <t>5218000784</t>
  </si>
  <si>
    <t>26358126</t>
  </si>
  <si>
    <t>Сарлейское МУМППЖКХ</t>
  </si>
  <si>
    <t>5215000507</t>
  </si>
  <si>
    <t>24-03-2006 00:00:00</t>
  </si>
  <si>
    <t>27372109</t>
  </si>
  <si>
    <t>Суроватихинское МУМПЖКХ</t>
  </si>
  <si>
    <t>5215000722</t>
  </si>
  <si>
    <t>26358239</t>
  </si>
  <si>
    <t>Уренское РАЙПО</t>
  </si>
  <si>
    <t>5235000135</t>
  </si>
  <si>
    <t>26358433</t>
  </si>
  <si>
    <t>ФГБОУ ДПОС "Нижегородский региональный институт управления и экономики агропромышленного комплекса"</t>
  </si>
  <si>
    <t>5260057343</t>
  </si>
  <si>
    <t>31025414</t>
  </si>
  <si>
    <t>ФГБУ "ЦЖКУ" МИНОБОРОНЫ РОССИИ</t>
  </si>
  <si>
    <t>7729314745</t>
  </si>
  <si>
    <t>30903763</t>
  </si>
  <si>
    <t>26358103</t>
  </si>
  <si>
    <t>ФГОУ СПО "Ветлужский лесотехнический техникум"</t>
  </si>
  <si>
    <t>5209002802</t>
  </si>
  <si>
    <t>26896942</t>
  </si>
  <si>
    <t>ФГОУ СПО "Ильино-Заборский сельскохозяйственный техникум"</t>
  </si>
  <si>
    <t>5228002533</t>
  </si>
  <si>
    <t>26358487</t>
  </si>
  <si>
    <t>ФГУП "Завод "Электромаш"</t>
  </si>
  <si>
    <t>5263002110</t>
  </si>
  <si>
    <t>26768505</t>
  </si>
  <si>
    <t>ФГУП "РФЯЦ-ВНИИЭФ"</t>
  </si>
  <si>
    <t>5254001230</t>
  </si>
  <si>
    <t>26555503</t>
  </si>
  <si>
    <t>ФГУП "Российская телевизионная и радиовещательная сеть"</t>
  </si>
  <si>
    <t>7717127211</t>
  </si>
  <si>
    <t>771701000</t>
  </si>
  <si>
    <t>26358465</t>
  </si>
  <si>
    <t>ФГУП "ФНПЦ НИИИС ИМ.Ю.Е.СЕДАКОВА"</t>
  </si>
  <si>
    <t>5261000011</t>
  </si>
  <si>
    <t>26322363</t>
  </si>
  <si>
    <t>ФКП "Завод имени Я.М. Свердлова"</t>
  </si>
  <si>
    <t>5249002485</t>
  </si>
  <si>
    <t>30875411</t>
  </si>
  <si>
    <t>ФКУ ИК-1 ГУФСИН РОССИИ ПО НИЖЕГОРОДСКОЙ ОБЛАСТИ</t>
  </si>
  <si>
    <t>5228007186</t>
  </si>
  <si>
    <t>11-03-2011 00:00:00</t>
  </si>
  <si>
    <t>27967274</t>
  </si>
  <si>
    <t>ФКУ ИК-15 ГУФСИН России по Нижегородской области</t>
  </si>
  <si>
    <t>5206002113</t>
  </si>
  <si>
    <t>30872359</t>
  </si>
  <si>
    <t>ФКУ ИК-17 ГУФСИН РОССИИ ПО НИЖЕГОРОДСКОЙ ОБЛАСТИ</t>
  </si>
  <si>
    <t>5219004157</t>
  </si>
  <si>
    <t>24-06-2015 00:00:00</t>
  </si>
  <si>
    <t>30912070</t>
  </si>
  <si>
    <t>ФКУ ИК-20 ГУФСИН РОССИИ ПО НИЖЕГОРОДСКОЙ ОБЛАСТИ</t>
  </si>
  <si>
    <t>5221003841</t>
  </si>
  <si>
    <t>522101001</t>
  </si>
  <si>
    <t>30870050</t>
  </si>
  <si>
    <t>ФКУ ИК-4 ГУФСИН РОССИИ ПО НИЖЕГОРОДСКОЙ ОБЛАСТИ</t>
  </si>
  <si>
    <t>5234002482</t>
  </si>
  <si>
    <t>30884483</t>
  </si>
  <si>
    <t>ФКУ ИК-6 ГУФСИН РОССИИ ПО НИЖЕГОРОДСКОЙ ОБЛАСТИ</t>
  </si>
  <si>
    <t>5207002300</t>
  </si>
  <si>
    <t>27577557</t>
  </si>
  <si>
    <t>ФКУ ИК-7 ГУФСИН РОССИИ ПО НИЖЕГОРОДСКОЙ ОБЛАСТИ</t>
  </si>
  <si>
    <t>5207002317</t>
  </si>
  <si>
    <t>27577553</t>
  </si>
  <si>
    <t>ФКУ ИК-8 ГУФСИН РОССИИ ПО НИЖЕГОРОДСКОЙ ОБЛАСТИ</t>
  </si>
  <si>
    <t>5234002500</t>
  </si>
  <si>
    <t>26358151</t>
  </si>
  <si>
    <t>ФКУ ЛИУ-3 ГУФСИН РОССИИ ПО НИЖЕГОРОДСКОЙ ОБЛАСТИ</t>
  </si>
  <si>
    <t>5219004125</t>
  </si>
  <si>
    <t>21-03-2011 00:00:00</t>
  </si>
  <si>
    <t>26358372</t>
  </si>
  <si>
    <t>ФКУЗ "ЦВМиР "Горбатов" МВД РФ"</t>
  </si>
  <si>
    <t>5252007589</t>
  </si>
  <si>
    <t>28942868</t>
  </si>
  <si>
    <t>Филиал "Нижегородский" ПАО "Т ПЛЮС"</t>
  </si>
  <si>
    <t>6315376946</t>
  </si>
  <si>
    <t>26358460</t>
  </si>
  <si>
    <t>Филиал ОАО "Верхневолжские магистральные нефтепроводы" - Горьковское районное нефтепроводное управление</t>
  </si>
  <si>
    <t>5260900725</t>
  </si>
  <si>
    <t>525002001</t>
  </si>
  <si>
    <t>27135237</t>
  </si>
  <si>
    <t>Филиал ОАО "РЭУ" "Курский"</t>
  </si>
  <si>
    <t>7714783092</t>
  </si>
  <si>
    <t>463243001</t>
  </si>
  <si>
    <t>26358441</t>
  </si>
  <si>
    <t>Филиал ООО "Газпром трансгаз Нижний Новгород" - "Инженерно-технический центр"</t>
  </si>
  <si>
    <t>526102005</t>
  </si>
  <si>
    <t>26358439</t>
  </si>
  <si>
    <t>Филиал ООО "Газпром трансгаз Нижний Новгород" - Семеновское ЛПУ МГ</t>
  </si>
  <si>
    <t>522802001</t>
  </si>
  <si>
    <t>27819530</t>
  </si>
  <si>
    <t>Филиал ФГУП "НПО "Микроген" Минздравсоцразвития России в г. Нижний Новгород "Нижегородское предприятие по производству бактерийных препаратов "ИмБио"</t>
  </si>
  <si>
    <t>7722292838</t>
  </si>
  <si>
    <t>28053921</t>
  </si>
  <si>
    <t>филиал ОАО "Газпром трансгаз Нижний Новгород - Управление аварийно-восстановительных работ"</t>
  </si>
  <si>
    <t>526202002</t>
  </si>
  <si>
    <t>WARM</t>
  </si>
  <si>
    <t>РСТ Нижегородской области</t>
  </si>
  <si>
    <t>10.12.2020</t>
  </si>
  <si>
    <t>52/6</t>
  </si>
  <si>
    <t>http://www.rstno.ru/regulatory/resheniya-regionalnoy-sluzhby-po-tarifam-nizhegorodskoy-oblasti-za-2020-god.php?clear_cache=Y</t>
  </si>
  <si>
    <t>603022 г.Н.Новгород, ул. Ломоносова, д.9, пом.П2, оф. 309</t>
  </si>
  <si>
    <t>Дембинский Вадим Олегович</t>
  </si>
  <si>
    <t>директор</t>
  </si>
  <si>
    <t>teploplus-nnov@yandex.ru</t>
  </si>
  <si>
    <t>О</t>
  </si>
  <si>
    <t>Кстовский муниципальный район, Афонинский сельсовет (22637404);</t>
  </si>
  <si>
    <t>На тепловую энергию (мощность), поставляемую потребителям д.Анкудиновка Кстовского муниципального района Нижегородской области</t>
  </si>
  <si>
    <t>30.06.2019</t>
  </si>
  <si>
    <t>01.07.2019</t>
  </si>
  <si>
    <t>31.12.2019</t>
  </si>
  <si>
    <t>01.01.2020</t>
  </si>
  <si>
    <t>30.06.2020</t>
  </si>
  <si>
    <t>01.07.2020</t>
  </si>
  <si>
    <t>31.12.2020</t>
  </si>
  <si>
    <t>01.01.2021</t>
  </si>
  <si>
    <t>30.06.2021</t>
  </si>
  <si>
    <t>01.07.2021</t>
  </si>
  <si>
    <t>30.12.2020 17:20:24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</si>
</sst>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 #,##0\ &quot;₽&quot;_-;\-* #,##0\ &quot;₽&quot;_-;_-* &quot;-&quot;\ &quot;₽&quot;_-;_-@_-"/>
    <numFmt numFmtId="41" formatCode="_-* #,##0\ _₽_-;\-* #,##0\ _₽_-;_-* &quot;-&quot;\ _₽_-;_-@_-"/>
    <numFmt numFmtId="44" formatCode="_-* #,##0.00\ &quot;₽&quot;_-;\-* #,##0.00\ &quot;₽&quot;_-;_-* &quot;-&quot;??\ &quot;₽&quot;_-;_-@_-"/>
    <numFmt numFmtId="43" formatCode="_-* #,##0.00\ _₽_-;\-* #,##0.00\ _₽_-;_-* &quot;-&quot;??\ _₽_-;_-@_-"/>
    <numFmt numFmtId="164" formatCode="&quot;$&quot;#,##0_);[Red]\(&quot;$&quot;#,##0\)"/>
    <numFmt numFmtId="165" formatCode="#,##0.000"/>
    <numFmt numFmtId="166" formatCode="_-* #,##0.00[$€-1]_-;\-* #,##0.00[$€-1]_-;_-* &quot;-&quot;??[$€-1]_-"/>
    <numFmt numFmtId="167" formatCode="000000"/>
    <numFmt numFmtId="168" formatCode="#,##0.0"/>
    <numFmt numFmtId="169" formatCode="#,##0.0000"/>
  </numFmts>
  <fonts count="114">
    <font>
      <sz val="9"/>
      <color indexed="11"/>
      <name val="Tahoma"/>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name val="Helv"/>
    </font>
    <font>
      <sz val="10"/>
      <name val="MS Sans Serif"/>
      <family val="2"/>
      <charset val="204"/>
    </font>
    <font>
      <sz val="8"/>
      <name val="Helv"/>
      <charset val="204"/>
    </font>
    <font>
      <sz val="9"/>
      <name val="Tahoma"/>
      <family val="2"/>
      <charset val="204"/>
    </font>
    <font>
      <sz val="12"/>
      <name val="Arial"/>
      <family val="2"/>
      <charset val="204"/>
    </font>
    <font>
      <b/>
      <sz val="9"/>
      <name val="Tahoma"/>
      <family val="2"/>
      <charset val="204"/>
    </font>
    <font>
      <sz val="8"/>
      <name val="Tahoma"/>
      <family val="2"/>
      <charset val="204"/>
    </font>
    <font>
      <sz val="8"/>
      <name val="Arial Cyr"/>
      <charset val="204"/>
    </font>
    <font>
      <sz val="9"/>
      <color indexed="9"/>
      <name val="Tahoma"/>
      <family val="2"/>
      <charset val="204"/>
    </font>
    <font>
      <b/>
      <u/>
      <sz val="9"/>
      <color indexed="12"/>
      <name val="Tahoma"/>
      <family val="2"/>
      <charset val="204"/>
    </font>
    <font>
      <sz val="11"/>
      <color indexed="62"/>
      <name val="Calibri"/>
      <family val="2"/>
      <charset val="204"/>
    </font>
    <font>
      <sz val="10"/>
      <color indexed="8"/>
      <name val="Tahoma"/>
      <family val="2"/>
      <charset val="204"/>
    </font>
    <font>
      <sz val="8"/>
      <name val="Palatino"/>
      <family val="1"/>
    </font>
    <font>
      <u/>
      <sz val="10"/>
      <color indexed="36"/>
      <name val="Arial Cyr"/>
      <charset val="204"/>
    </font>
    <font>
      <u/>
      <sz val="10"/>
      <color indexed="12"/>
      <name val="Arial Cyr"/>
      <charset val="204"/>
    </font>
    <font>
      <sz val="10"/>
      <name val="Tahoma"/>
      <family val="2"/>
      <charset val="204"/>
    </font>
    <font>
      <b/>
      <sz val="10"/>
      <name val="Tahoma"/>
      <family val="2"/>
      <charset val="204"/>
    </font>
    <font>
      <b/>
      <sz val="10"/>
      <color indexed="8"/>
      <name val="Tahoma"/>
      <family val="2"/>
      <charset val="204"/>
    </font>
    <font>
      <sz val="11"/>
      <color indexed="8"/>
      <name val="Calibri"/>
      <family val="2"/>
      <charset val="204"/>
    </font>
    <font>
      <sz val="9"/>
      <color indexed="10"/>
      <name val="Tahoma"/>
      <family val="2"/>
      <charset val="204"/>
    </font>
    <font>
      <sz val="11"/>
      <color indexed="8"/>
      <name val="Marlett"/>
      <charset val="2"/>
    </font>
    <font>
      <sz val="9"/>
      <name val="Courier New"/>
      <family val="3"/>
      <charset val="204"/>
    </font>
    <font>
      <sz val="16"/>
      <name val="Tahoma"/>
      <family val="2"/>
      <charset val="204"/>
    </font>
    <font>
      <sz val="16"/>
      <color indexed="9"/>
      <name val="Tahoma"/>
      <family val="2"/>
      <charset val="204"/>
    </font>
    <font>
      <b/>
      <sz val="14"/>
      <name val="Franklin Gothic Medium"/>
      <family val="2"/>
      <charset val="204"/>
    </font>
    <font>
      <b/>
      <sz val="9"/>
      <color indexed="62"/>
      <name val="Tahoma"/>
      <family val="2"/>
      <charset val="204"/>
    </font>
    <font>
      <sz val="9"/>
      <color indexed="55"/>
      <name val="Tahoma"/>
      <family val="2"/>
      <charset val="204"/>
    </font>
    <font>
      <sz val="8"/>
      <name val="Arial"/>
      <family val="2"/>
      <charset val="204"/>
    </font>
    <font>
      <b/>
      <u/>
      <sz val="9"/>
      <name val="Tahoma"/>
      <family val="2"/>
      <charset val="204"/>
    </font>
    <font>
      <sz val="11"/>
      <name val="Webdings2"/>
      <charset val="204"/>
    </font>
    <font>
      <sz val="11"/>
      <color indexed="55"/>
      <name val="Wingdings 2"/>
      <family val="1"/>
      <charset val="2"/>
    </font>
    <font>
      <sz val="9"/>
      <color indexed="8"/>
      <name val="Tahoma"/>
      <family val="2"/>
      <charset val="204"/>
    </font>
    <font>
      <b/>
      <sz val="9"/>
      <color indexed="8"/>
      <name val="Tahoma"/>
      <family val="2"/>
      <charset val="204"/>
    </font>
    <font>
      <u/>
      <sz val="9"/>
      <color indexed="12"/>
      <name val="Tahoma"/>
      <family val="2"/>
      <charset val="204"/>
    </font>
    <font>
      <sz val="9"/>
      <color indexed="11"/>
      <name val="Tahoma"/>
      <family val="2"/>
      <charset val="204"/>
    </font>
    <font>
      <sz val="11"/>
      <name val="Tahoma"/>
      <family val="2"/>
      <charset val="204"/>
    </font>
    <font>
      <sz val="10"/>
      <name val="Helv"/>
      <charset val="204"/>
    </font>
    <font>
      <sz val="9"/>
      <color indexed="62"/>
      <name val="Tahoma"/>
      <family val="2"/>
      <charset val="204"/>
    </font>
    <font>
      <sz val="11"/>
      <name val="Wingdings 2"/>
      <family val="1"/>
      <charset val="2"/>
    </font>
    <font>
      <b/>
      <sz val="9"/>
      <color indexed="9"/>
      <name val="Tahoma"/>
      <family val="2"/>
      <charset val="204"/>
    </font>
    <font>
      <b/>
      <u/>
      <sz val="9"/>
      <color indexed="62"/>
      <name val="Tahoma"/>
      <family val="2"/>
      <charset val="204"/>
    </font>
    <font>
      <sz val="11"/>
      <color indexed="8"/>
      <name val="Calibri"/>
      <family val="2"/>
      <charset val="204"/>
    </font>
    <font>
      <sz val="9"/>
      <color indexed="9"/>
      <name val="Tahoma"/>
      <family val="2"/>
      <charset val="204"/>
    </font>
    <font>
      <b/>
      <sz val="11"/>
      <color indexed="8"/>
      <name val="Calibri"/>
      <family val="2"/>
      <charset val="204"/>
    </font>
    <font>
      <sz val="9"/>
      <color indexed="23"/>
      <name val="Wingdings 2"/>
      <family val="1"/>
      <charset val="2"/>
    </font>
    <font>
      <sz val="10"/>
      <color indexed="11"/>
      <name val="Arial"/>
      <family val="2"/>
      <charset val="204"/>
    </font>
    <font>
      <sz val="12"/>
      <name val="Marlett"/>
      <charset val="2"/>
    </font>
    <font>
      <sz val="8"/>
      <color indexed="9"/>
      <name val="Tahoma"/>
      <family val="2"/>
      <charset val="204"/>
    </font>
    <font>
      <sz val="8"/>
      <color indexed="55"/>
      <name val="Tahoma"/>
      <family val="2"/>
      <charset val="204"/>
    </font>
    <font>
      <b/>
      <u/>
      <sz val="11"/>
      <color indexed="12"/>
      <name val="Arial"/>
      <family val="2"/>
      <charset val="204"/>
    </font>
    <font>
      <sz val="12"/>
      <color indexed="8"/>
      <name val="Tahoma"/>
      <family val="2"/>
      <charset val="204"/>
    </font>
    <font>
      <vertAlign val="superscript"/>
      <sz val="10"/>
      <name val="Tahoma"/>
      <family val="2"/>
      <charset val="204"/>
    </font>
    <font>
      <vertAlign val="superscript"/>
      <sz val="9"/>
      <name val="Tahoma"/>
      <family val="2"/>
      <charset val="204"/>
    </font>
    <font>
      <sz val="1"/>
      <color indexed="9"/>
      <name val="Tahoma"/>
      <family val="2"/>
      <charset val="204"/>
    </font>
    <font>
      <sz val="1"/>
      <name val="Tahoma"/>
      <family val="2"/>
      <charset val="204"/>
    </font>
    <font>
      <sz val="3"/>
      <name val="Tahoma"/>
      <family val="2"/>
      <charset val="204"/>
    </font>
    <font>
      <sz val="3"/>
      <color indexed="9"/>
      <name val="Tahoma"/>
      <family val="2"/>
      <charset val="204"/>
    </font>
    <font>
      <sz val="3"/>
      <color indexed="10"/>
      <name val="Tahoma"/>
      <family val="2"/>
      <charset val="204"/>
    </font>
    <font>
      <sz val="3"/>
      <color indexed="11"/>
      <name val="Tahoma"/>
      <family val="2"/>
      <charset val="204"/>
    </font>
    <font>
      <sz val="3"/>
      <color indexed="60"/>
      <name val="Tahoma"/>
      <family val="2"/>
      <charset val="204"/>
    </font>
    <font>
      <b/>
      <sz val="3"/>
      <name val="Tahoma"/>
      <family val="2"/>
      <charset val="204"/>
    </font>
    <font>
      <sz val="22"/>
      <name val="Tahoma"/>
      <family val="2"/>
      <charset val="204"/>
    </font>
    <font>
      <b/>
      <sz val="22"/>
      <name val="Tahoma"/>
      <family val="2"/>
      <charset val="204"/>
    </font>
    <font>
      <b/>
      <sz val="18"/>
      <name val="Tahoma"/>
      <family val="2"/>
      <charset val="204"/>
    </font>
    <font>
      <sz val="18"/>
      <name val="Tahoma"/>
      <family val="2"/>
      <charset val="204"/>
    </font>
    <font>
      <sz val="18"/>
      <color indexed="11"/>
      <name val="Tahoma"/>
      <family val="2"/>
      <charset val="204"/>
    </font>
    <font>
      <sz val="11"/>
      <color indexed="11"/>
      <name val="Tahoma"/>
      <family val="2"/>
      <charset val="204"/>
    </font>
    <font>
      <u/>
      <sz val="9"/>
      <color rgb="FF333399"/>
      <name val="Tahoma"/>
      <family val="2"/>
      <charset val="204"/>
    </font>
    <font>
      <sz val="11"/>
      <color theme="1"/>
      <name val="Calibri"/>
      <family val="2"/>
      <charset val="204"/>
      <scheme val="minor"/>
    </font>
    <font>
      <sz val="11"/>
      <color theme="1"/>
      <name val="Calibri"/>
      <family val="2"/>
      <scheme val="minor"/>
    </font>
    <font>
      <sz val="9"/>
      <color theme="0"/>
      <name val="Tahoma"/>
      <family val="2"/>
      <charset val="204"/>
    </font>
    <font>
      <sz val="11"/>
      <color theme="0"/>
      <name val="Webdings2"/>
      <charset val="204"/>
    </font>
    <font>
      <sz val="1"/>
      <color theme="0"/>
      <name val="Tahoma"/>
      <family val="2"/>
      <charset val="204"/>
    </font>
    <font>
      <sz val="1"/>
      <color theme="0" tint="-4.9989318521683403E-2"/>
      <name val="Tahoma"/>
      <family val="2"/>
      <charset val="204"/>
    </font>
    <font>
      <b/>
      <sz val="1"/>
      <color theme="0"/>
      <name val="Calibri"/>
      <family val="2"/>
      <charset val="204"/>
    </font>
    <font>
      <sz val="12"/>
      <color theme="0"/>
      <name val="Tahoma"/>
      <family val="2"/>
      <charset val="204"/>
    </font>
    <font>
      <sz val="8"/>
      <color theme="1"/>
      <name val="Tahoma"/>
      <family val="2"/>
      <charset val="204"/>
    </font>
    <font>
      <b/>
      <sz val="9"/>
      <color rgb="FFC00000"/>
      <name val="Tahoma"/>
      <family val="2"/>
      <charset val="204"/>
    </font>
    <font>
      <sz val="9"/>
      <color rgb="FFBCBCBC"/>
      <name val="Tahoma"/>
      <family val="2"/>
      <charset val="204"/>
    </font>
    <font>
      <sz val="15"/>
      <color theme="0"/>
      <name val="Tahoma"/>
      <family val="2"/>
      <charset val="204"/>
    </font>
    <font>
      <sz val="9"/>
      <color rgb="FFFF0000"/>
      <name val="Tahoma"/>
      <family val="2"/>
      <charset val="204"/>
    </font>
    <font>
      <sz val="5"/>
      <color rgb="FFFF0000"/>
      <name val="Tahoma"/>
      <family val="2"/>
      <charset val="204"/>
    </font>
    <font>
      <sz val="11"/>
      <color theme="0"/>
      <name val="Wingdings 2"/>
      <family val="1"/>
      <charset val="2"/>
    </font>
    <font>
      <sz val="5"/>
      <color theme="0"/>
      <name val="Tahoma"/>
      <family val="2"/>
      <charset val="204"/>
    </font>
    <font>
      <b/>
      <sz val="9"/>
      <color theme="0"/>
      <name val="Tahoma"/>
      <family val="2"/>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
      <color indexed="11"/>
      <name val="Tahoma"/>
      <family val="2"/>
      <charset val="204"/>
    </font>
    <font>
      <sz val="15"/>
      <name val="Tahoma"/>
      <family val="2"/>
      <charset val="204"/>
    </font>
    <font>
      <sz val="15"/>
      <color indexed="11"/>
      <name val="Tahoma"/>
      <family val="2"/>
      <charset val="204"/>
    </font>
    <font>
      <u/>
      <sz val="1"/>
      <color rgb="FF333399"/>
      <name val="Tahoma"/>
      <family val="2"/>
      <charset val="204"/>
    </font>
    <font>
      <sz val="1"/>
      <name val="Webdings2"/>
      <charset val="204"/>
    </font>
    <font>
      <b/>
      <sz val="1"/>
      <name val="Tahoma"/>
      <family val="2"/>
      <charset val="204"/>
    </font>
    <font>
      <sz val="9"/>
      <color indexed="11"/>
      <name val="Times New Roman"/>
      <family val="1"/>
      <charset val="204"/>
    </font>
  </fonts>
  <fills count="45">
    <fill>
      <patternFill patternType="none"/>
    </fill>
    <fill>
      <patternFill patternType="gray125"/>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9"/>
        <bgColor indexed="64"/>
      </patternFill>
    </fill>
    <fill>
      <patternFill patternType="solid">
        <fgColor indexed="44"/>
        <bgColor indexed="64"/>
      </patternFill>
    </fill>
    <fill>
      <patternFill patternType="solid">
        <fgColor indexed="65"/>
        <bgColor indexed="64"/>
      </patternFill>
    </fill>
    <fill>
      <patternFill patternType="lightDown">
        <fgColor indexed="22"/>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8">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style="thin">
        <color indexed="23"/>
      </right>
      <top/>
      <bottom style="thin">
        <color indexed="23"/>
      </bottom>
      <diagonal/>
    </border>
    <border>
      <left/>
      <right/>
      <top/>
      <bottom style="thin">
        <color indexed="23"/>
      </bottom>
      <diagonal/>
    </border>
    <border>
      <left style="thin">
        <color indexed="23"/>
      </left>
      <right/>
      <top/>
      <bottom style="thin">
        <color indexed="23"/>
      </bottom>
      <diagonal/>
    </border>
    <border>
      <left/>
      <right style="thin">
        <color indexed="23"/>
      </right>
      <top/>
      <bottom/>
      <diagonal/>
    </border>
    <border>
      <left style="thin">
        <color indexed="23"/>
      </left>
      <right/>
      <top/>
      <bottom/>
      <diagonal/>
    </border>
    <border>
      <left style="thin">
        <color indexed="63"/>
      </left>
      <right style="thin">
        <color indexed="63"/>
      </right>
      <top style="thin">
        <color indexed="63"/>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diagonal/>
    </border>
    <border>
      <left/>
      <right style="thin">
        <color indexed="22"/>
      </right>
      <top/>
      <bottom/>
      <diagonal/>
    </border>
    <border>
      <left/>
      <right style="thin">
        <color indexed="22"/>
      </right>
      <top style="thin">
        <color indexed="22"/>
      </top>
      <bottom/>
      <diagonal/>
    </border>
    <border>
      <left/>
      <right/>
      <top style="dotted">
        <color indexed="64"/>
      </top>
      <bottom style="dotted">
        <color indexed="64"/>
      </bottom>
      <diagonal/>
    </border>
    <border>
      <left/>
      <right/>
      <top style="thin">
        <color indexed="22"/>
      </top>
      <bottom/>
      <diagonal/>
    </border>
    <border>
      <left style="thin">
        <color indexed="22"/>
      </left>
      <right/>
      <top/>
      <bottom/>
      <diagonal/>
    </border>
    <border>
      <left style="thin">
        <color indexed="22"/>
      </left>
      <right/>
      <top/>
      <bottom style="thin">
        <color indexed="22"/>
      </bottom>
      <diagonal/>
    </border>
    <border>
      <left style="thin">
        <color indexed="22"/>
      </left>
      <right style="thin">
        <color indexed="22"/>
      </right>
      <top/>
      <bottom style="thin">
        <color indexed="22"/>
      </bottom>
      <diagonal/>
    </border>
    <border>
      <left style="thin">
        <color indexed="55"/>
      </left>
      <right/>
      <top/>
      <bottom/>
      <diagonal/>
    </border>
    <border>
      <left style="thin">
        <color indexed="22"/>
      </left>
      <right style="thin">
        <color indexed="22"/>
      </right>
      <top/>
      <bottom/>
      <diagonal/>
    </border>
    <border>
      <left style="thin">
        <color rgb="FFD3DBDB"/>
      </left>
      <right style="thin">
        <color rgb="FFD3DBDB"/>
      </right>
      <top style="thin">
        <color rgb="FFD3DBDB"/>
      </top>
      <bottom style="thin">
        <color rgb="FFD3DBDB"/>
      </bottom>
      <diagonal/>
    </border>
    <border>
      <left style="thin">
        <color rgb="FFD3DBDB"/>
      </left>
      <right/>
      <top style="thin">
        <color rgb="FFD3DBDB"/>
      </top>
      <bottom style="thin">
        <color rgb="FFD3DBDB"/>
      </bottom>
      <diagonal/>
    </border>
    <border>
      <left/>
      <right/>
      <top style="thin">
        <color rgb="FFD3DBDB"/>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CBCBC"/>
      </left>
      <right/>
      <top style="thin">
        <color rgb="FFBCBCBC"/>
      </top>
      <bottom style="thin">
        <color rgb="FFBCBCBC"/>
      </bottom>
      <diagonal/>
    </border>
    <border>
      <left/>
      <right/>
      <top style="thin">
        <color rgb="FFBCBCBC"/>
      </top>
      <bottom style="thin">
        <color rgb="FFBCBCBC"/>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D3DBDB"/>
      </top>
      <bottom style="thin">
        <color rgb="FFD3DBDB"/>
      </bottom>
      <diagonal/>
    </border>
    <border>
      <left/>
      <right/>
      <top/>
      <bottom style="thin">
        <color rgb="FFD3DBDB"/>
      </bottom>
      <diagonal/>
    </border>
    <border>
      <left style="thin">
        <color indexed="22"/>
      </left>
      <right style="thin">
        <color indexed="22"/>
      </right>
      <top style="thin">
        <color indexed="22"/>
      </top>
      <bottom style="double">
        <color indexed="55"/>
      </bottom>
      <diagonal/>
    </border>
  </borders>
  <cellStyleXfs count="125">
    <xf numFmtId="49" fontId="0" fillId="0" borderId="0" applyBorder="0">
      <alignment vertical="top"/>
    </xf>
    <xf numFmtId="0" fontId="7" fillId="0" borderId="0"/>
    <xf numFmtId="166" fontId="7" fillId="0" borderId="0"/>
    <xf numFmtId="0" fontId="43" fillId="0" borderId="0"/>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164" fontId="8" fillId="0" borderId="0" applyFont="0" applyFill="0" applyBorder="0" applyAlignment="0" applyProtection="0"/>
    <xf numFmtId="168" fontId="10" fillId="2" borderId="0">
      <protection locked="0"/>
    </xf>
    <xf numFmtId="0" fontId="19" fillId="0" borderId="0" applyFill="0" applyBorder="0" applyProtection="0">
      <alignment vertical="center"/>
    </xf>
    <xf numFmtId="165" fontId="10" fillId="2" borderId="0">
      <protection locked="0"/>
    </xf>
    <xf numFmtId="169" fontId="10" fillId="2" borderId="0">
      <protection locked="0"/>
    </xf>
    <xf numFmtId="0" fontId="20" fillId="0" borderId="0" applyNumberFormat="0" applyFill="0" applyBorder="0" applyAlignment="0" applyProtection="0">
      <alignment vertical="top"/>
      <protection locked="0"/>
    </xf>
    <xf numFmtId="0" fontId="22" fillId="3" borderId="1" applyNumberFormat="0" applyAlignment="0"/>
    <xf numFmtId="0" fontId="21" fillId="0" borderId="0" applyNumberFormat="0" applyFill="0" applyBorder="0" applyAlignment="0" applyProtection="0">
      <alignment vertical="top"/>
      <protection locked="0"/>
    </xf>
    <xf numFmtId="0" fontId="11" fillId="0" borderId="0" applyNumberFormat="0" applyFill="0" applyBorder="0" applyAlignment="0" applyProtection="0"/>
    <xf numFmtId="0" fontId="9" fillId="0" borderId="0"/>
    <xf numFmtId="0" fontId="19" fillId="0" borderId="0" applyFill="0" applyBorder="0" applyProtection="0">
      <alignment vertical="center"/>
    </xf>
    <xf numFmtId="0" fontId="19" fillId="0" borderId="0" applyFill="0" applyBorder="0" applyProtection="0">
      <alignment vertical="center"/>
    </xf>
    <xf numFmtId="49" fontId="42" fillId="4" borderId="2" applyNumberFormat="0">
      <alignment horizontal="center" vertical="center"/>
    </xf>
    <xf numFmtId="0" fontId="17" fillId="5" borderId="1" applyNumberFormat="0" applyAlignment="0" applyProtection="0"/>
    <xf numFmtId="0" fontId="74"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1" fillId="0" borderId="0" applyBorder="0">
      <alignment horizontal="center" vertical="center" wrapText="1"/>
    </xf>
    <xf numFmtId="0" fontId="12" fillId="0" borderId="3" applyBorder="0">
      <alignment horizontal="center" vertical="center" wrapText="1"/>
    </xf>
    <xf numFmtId="4" fontId="10" fillId="2" borderId="4" applyBorder="0">
      <alignment horizontal="right"/>
    </xf>
    <xf numFmtId="49" fontId="10" fillId="0" borderId="0" applyBorder="0">
      <alignment vertical="top"/>
    </xf>
    <xf numFmtId="0" fontId="25" fillId="0" borderId="0"/>
    <xf numFmtId="0" fontId="75" fillId="0" borderId="0"/>
    <xf numFmtId="0" fontId="76" fillId="0" borderId="0"/>
    <xf numFmtId="0" fontId="6" fillId="0" borderId="0"/>
    <xf numFmtId="0" fontId="41" fillId="6" borderId="0" applyNumberFormat="0" applyBorder="0" applyAlignment="0">
      <alignment horizontal="left" vertical="center"/>
    </xf>
    <xf numFmtId="49" fontId="10" fillId="0" borderId="0" applyBorder="0">
      <alignment vertical="top"/>
    </xf>
    <xf numFmtId="49" fontId="41" fillId="0" borderId="0" applyBorder="0">
      <alignment vertical="top"/>
    </xf>
    <xf numFmtId="49" fontId="10" fillId="6" borderId="0" applyBorder="0">
      <alignment vertical="top"/>
    </xf>
    <xf numFmtId="49" fontId="38" fillId="7" borderId="0" applyBorder="0">
      <alignment vertical="top"/>
    </xf>
    <xf numFmtId="0" fontId="6" fillId="0" borderId="0"/>
    <xf numFmtId="49" fontId="10" fillId="0" borderId="0" applyBorder="0">
      <alignment vertical="top"/>
    </xf>
    <xf numFmtId="0" fontId="25" fillId="0" borderId="0"/>
    <xf numFmtId="49" fontId="10" fillId="0" borderId="0" applyBorder="0">
      <alignment vertical="top"/>
    </xf>
    <xf numFmtId="0" fontId="6" fillId="0" borderId="0"/>
    <xf numFmtId="49" fontId="10" fillId="0" borderId="0" applyBorder="0">
      <alignment vertical="top"/>
    </xf>
    <xf numFmtId="0" fontId="6" fillId="0" borderId="0"/>
    <xf numFmtId="0" fontId="10" fillId="0" borderId="0">
      <alignment horizontal="left" vertical="center"/>
    </xf>
    <xf numFmtId="0" fontId="6" fillId="0" borderId="0"/>
    <xf numFmtId="0" fontId="6" fillId="0" borderId="0"/>
    <xf numFmtId="0" fontId="25" fillId="0" borderId="0"/>
    <xf numFmtId="0" fontId="92" fillId="0" borderId="0" applyNumberFormat="0" applyFill="0" applyBorder="0" applyAlignment="0" applyProtection="0"/>
    <xf numFmtId="0" fontId="93" fillId="0" borderId="36" applyNumberFormat="0" applyFill="0" applyAlignment="0" applyProtection="0"/>
    <xf numFmtId="0" fontId="94" fillId="0" borderId="37" applyNumberFormat="0" applyFill="0" applyAlignment="0" applyProtection="0"/>
    <xf numFmtId="0" fontId="95" fillId="0" borderId="38" applyNumberFormat="0" applyFill="0" applyAlignment="0" applyProtection="0"/>
    <xf numFmtId="0" fontId="95" fillId="0" borderId="0" applyNumberFormat="0" applyFill="0" applyBorder="0" applyAlignment="0" applyProtection="0"/>
    <xf numFmtId="0" fontId="96" fillId="15" borderId="0" applyNumberFormat="0" applyBorder="0" applyAlignment="0" applyProtection="0"/>
    <xf numFmtId="0" fontId="97" fillId="16" borderId="0" applyNumberFormat="0" applyBorder="0" applyAlignment="0" applyProtection="0"/>
    <xf numFmtId="0" fontId="98" fillId="17" borderId="0" applyNumberFormat="0" applyBorder="0" applyAlignment="0" applyProtection="0"/>
    <xf numFmtId="0" fontId="99" fillId="18" borderId="39" applyNumberFormat="0" applyAlignment="0" applyProtection="0"/>
    <xf numFmtId="0" fontId="100" fillId="18" borderId="40" applyNumberFormat="0" applyAlignment="0" applyProtection="0"/>
    <xf numFmtId="0" fontId="101" fillId="0" borderId="41" applyNumberFormat="0" applyFill="0" applyAlignment="0" applyProtection="0"/>
    <xf numFmtId="0" fontId="102" fillId="19" borderId="42" applyNumberFormat="0" applyAlignment="0" applyProtection="0"/>
    <xf numFmtId="0" fontId="103" fillId="0" borderId="0" applyNumberFormat="0" applyFill="0" applyBorder="0" applyAlignment="0" applyProtection="0"/>
    <xf numFmtId="0" fontId="41" fillId="20" borderId="43" applyNumberFormat="0" applyFont="0" applyAlignment="0" applyProtection="0"/>
    <xf numFmtId="0" fontId="104" fillId="0" borderId="0" applyNumberFormat="0" applyFill="0" applyBorder="0" applyAlignment="0" applyProtection="0"/>
    <xf numFmtId="0" fontId="105" fillId="0" borderId="44" applyNumberFormat="0" applyFill="0" applyAlignment="0" applyProtection="0"/>
    <xf numFmtId="0" fontId="106" fillId="21" borderId="0" applyNumberFormat="0" applyBorder="0" applyAlignment="0" applyProtection="0"/>
    <xf numFmtId="0" fontId="75" fillId="22" borderId="0" applyNumberFormat="0" applyBorder="0" applyAlignment="0" applyProtection="0"/>
    <xf numFmtId="0" fontId="75" fillId="23" borderId="0" applyNumberFormat="0" applyBorder="0" applyAlignment="0" applyProtection="0"/>
    <xf numFmtId="0" fontId="106" fillId="24" borderId="0" applyNumberFormat="0" applyBorder="0" applyAlignment="0" applyProtection="0"/>
    <xf numFmtId="0" fontId="106" fillId="25" borderId="0" applyNumberFormat="0" applyBorder="0" applyAlignment="0" applyProtection="0"/>
    <xf numFmtId="0" fontId="75" fillId="26" borderId="0" applyNumberFormat="0" applyBorder="0" applyAlignment="0" applyProtection="0"/>
    <xf numFmtId="0" fontId="75" fillId="27" borderId="0" applyNumberFormat="0" applyBorder="0" applyAlignment="0" applyProtection="0"/>
    <xf numFmtId="0" fontId="106" fillId="28" borderId="0" applyNumberFormat="0" applyBorder="0" applyAlignment="0" applyProtection="0"/>
    <xf numFmtId="0" fontId="106" fillId="29" borderId="0" applyNumberFormat="0" applyBorder="0" applyAlignment="0" applyProtection="0"/>
    <xf numFmtId="0" fontId="75" fillId="30" borderId="0" applyNumberFormat="0" applyBorder="0" applyAlignment="0" applyProtection="0"/>
    <xf numFmtId="0" fontId="75" fillId="31" borderId="0" applyNumberFormat="0" applyBorder="0" applyAlignment="0" applyProtection="0"/>
    <xf numFmtId="0" fontId="106" fillId="32" borderId="0" applyNumberFormat="0" applyBorder="0" applyAlignment="0" applyProtection="0"/>
    <xf numFmtId="0" fontId="106" fillId="33" borderId="0" applyNumberFormat="0" applyBorder="0" applyAlignment="0" applyProtection="0"/>
    <xf numFmtId="0" fontId="75" fillId="34" borderId="0" applyNumberFormat="0" applyBorder="0" applyAlignment="0" applyProtection="0"/>
    <xf numFmtId="0" fontId="75" fillId="35" borderId="0" applyNumberFormat="0" applyBorder="0" applyAlignment="0" applyProtection="0"/>
    <xf numFmtId="0" fontId="106" fillId="36" borderId="0" applyNumberFormat="0" applyBorder="0" applyAlignment="0" applyProtection="0"/>
    <xf numFmtId="0" fontId="106" fillId="37" borderId="0" applyNumberFormat="0" applyBorder="0" applyAlignment="0" applyProtection="0"/>
    <xf numFmtId="0" fontId="75" fillId="38" borderId="0" applyNumberFormat="0" applyBorder="0" applyAlignment="0" applyProtection="0"/>
    <xf numFmtId="0" fontId="75" fillId="39" borderId="0" applyNumberFormat="0" applyBorder="0" applyAlignment="0" applyProtection="0"/>
    <xf numFmtId="0" fontId="106" fillId="40" borderId="0" applyNumberFormat="0" applyBorder="0" applyAlignment="0" applyProtection="0"/>
    <xf numFmtId="0" fontId="106" fillId="41" borderId="0" applyNumberFormat="0" applyBorder="0" applyAlignment="0" applyProtection="0"/>
    <xf numFmtId="0" fontId="75" fillId="42" borderId="0" applyNumberFormat="0" applyBorder="0" applyAlignment="0" applyProtection="0"/>
    <xf numFmtId="0" fontId="75" fillId="43" borderId="0" applyNumberFormat="0" applyBorder="0" applyAlignment="0" applyProtection="0"/>
    <xf numFmtId="0" fontId="106" fillId="44" borderId="0" applyNumberFormat="0" applyBorder="0" applyAlignment="0" applyProtection="0"/>
    <xf numFmtId="0" fontId="5" fillId="0" borderId="0"/>
    <xf numFmtId="43" fontId="41" fillId="0" borderId="0" applyFont="0" applyFill="0" applyBorder="0" applyAlignment="0" applyProtection="0"/>
    <xf numFmtId="41" fontId="41" fillId="0" borderId="0" applyFont="0" applyFill="0" applyBorder="0" applyAlignment="0" applyProtection="0"/>
    <xf numFmtId="44" fontId="41" fillId="0" borderId="0" applyFont="0" applyFill="0" applyBorder="0" applyAlignment="0" applyProtection="0"/>
    <xf numFmtId="42" fontId="41" fillId="0" borderId="0" applyFont="0" applyFill="0" applyBorder="0" applyAlignment="0" applyProtection="0"/>
    <xf numFmtId="9" fontId="41" fillId="0" borderId="0" applyFont="0" applyFill="0" applyBorder="0" applyAlignment="0" applyProtection="0"/>
    <xf numFmtId="0" fontId="4" fillId="0" borderId="0"/>
    <xf numFmtId="0" fontId="22" fillId="0" borderId="1" applyNumberFormat="0" applyAlignment="0">
      <protection locked="0"/>
    </xf>
    <xf numFmtId="0" fontId="5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4" fillId="0" borderId="0"/>
    <xf numFmtId="0" fontId="6" fillId="0" borderId="0"/>
    <xf numFmtId="0" fontId="25" fillId="0" borderId="0"/>
    <xf numFmtId="49" fontId="41" fillId="0" borderId="0" applyBorder="0">
      <alignment vertical="top"/>
    </xf>
    <xf numFmtId="49" fontId="41" fillId="0" borderId="0" applyBorder="0">
      <alignment vertical="top"/>
    </xf>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74" fillId="0" borderId="0" applyNumberFormat="0" applyFill="0" applyBorder="0" applyAlignment="0" applyProtection="0">
      <alignment vertical="top"/>
      <protection locked="0"/>
    </xf>
    <xf numFmtId="0" fontId="12" fillId="7" borderId="6" applyNumberFormat="0" applyFont="0" applyFill="0" applyAlignment="0" applyProtection="0">
      <alignment horizontal="center" vertical="center" wrapText="1"/>
    </xf>
    <xf numFmtId="49" fontId="10" fillId="0" borderId="0" applyBorder="0">
      <alignment vertical="top"/>
    </xf>
    <xf numFmtId="0" fontId="2" fillId="0" borderId="0"/>
    <xf numFmtId="0" fontId="1" fillId="0" borderId="0"/>
    <xf numFmtId="49" fontId="38" fillId="0" borderId="0" applyBorder="0">
      <alignment vertical="top"/>
    </xf>
  </cellStyleXfs>
  <cellXfs count="1325">
    <xf numFmtId="49" fontId="0" fillId="0" borderId="0" xfId="0">
      <alignment vertical="top"/>
    </xf>
    <xf numFmtId="0" fontId="59" fillId="0" borderId="0" xfId="54" applyFont="1" applyFill="1" applyAlignment="1" applyProtection="1">
      <alignment vertical="top" wrapText="1"/>
    </xf>
    <xf numFmtId="49" fontId="10" fillId="0" borderId="0" xfId="0" applyFont="1" applyProtection="1">
      <alignment vertical="top"/>
    </xf>
    <xf numFmtId="49" fontId="0" fillId="0" borderId="0" xfId="0" applyProtection="1">
      <alignment vertical="top"/>
    </xf>
    <xf numFmtId="49" fontId="10" fillId="8" borderId="4" xfId="0" applyFont="1" applyFill="1" applyBorder="1" applyAlignment="1" applyProtection="1">
      <alignment horizontal="center" vertical="top"/>
    </xf>
    <xf numFmtId="49" fontId="0" fillId="0" borderId="0" xfId="0" applyNumberFormat="1" applyProtection="1">
      <alignment vertical="top"/>
    </xf>
    <xf numFmtId="49" fontId="10" fillId="0" borderId="0" xfId="0" applyNumberFormat="1" applyFont="1" applyAlignment="1" applyProtection="1">
      <alignment vertical="top" wrapText="1"/>
    </xf>
    <xf numFmtId="49" fontId="10" fillId="0" borderId="0" xfId="0" applyNumberFormat="1" applyFont="1" applyAlignment="1" applyProtection="1">
      <alignment vertical="center" wrapText="1"/>
    </xf>
    <xf numFmtId="49" fontId="10" fillId="0" borderId="0" xfId="50" applyFont="1" applyAlignment="1" applyProtection="1">
      <alignment vertical="center" wrapText="1"/>
    </xf>
    <xf numFmtId="49" fontId="15" fillId="0" borderId="0" xfId="50" applyFont="1" applyAlignment="1" applyProtection="1">
      <alignment vertical="center"/>
    </xf>
    <xf numFmtId="0" fontId="15" fillId="0" borderId="0" xfId="49" applyFont="1" applyAlignment="1" applyProtection="1">
      <alignment horizontal="center" vertical="center" wrapText="1"/>
    </xf>
    <xf numFmtId="0" fontId="10" fillId="0" borderId="0" xfId="49" applyFont="1" applyAlignment="1" applyProtection="1">
      <alignment vertical="center" wrapText="1"/>
    </xf>
    <xf numFmtId="0" fontId="10" fillId="0" borderId="0" xfId="49" applyFont="1" applyAlignment="1" applyProtection="1">
      <alignment horizontal="left" vertical="center" wrapText="1"/>
    </xf>
    <xf numFmtId="0" fontId="10" fillId="0" borderId="0" xfId="49" applyFont="1" applyProtection="1"/>
    <xf numFmtId="0" fontId="10" fillId="7" borderId="0" xfId="49" applyFont="1" applyFill="1" applyBorder="1" applyProtection="1"/>
    <xf numFmtId="0" fontId="28" fillId="0" borderId="0" xfId="49" applyFont="1"/>
    <xf numFmtId="49" fontId="10" fillId="0" borderId="0" xfId="46" applyFont="1" applyProtection="1">
      <alignment vertical="top"/>
    </xf>
    <xf numFmtId="49" fontId="10" fillId="0" borderId="0" xfId="46" applyProtection="1">
      <alignment vertical="top"/>
    </xf>
    <xf numFmtId="0" fontId="15" fillId="0" borderId="0" xfId="52" applyFont="1" applyAlignment="1" applyProtection="1">
      <alignment vertical="center" wrapText="1"/>
    </xf>
    <xf numFmtId="0" fontId="15" fillId="0" borderId="0" xfId="52" applyFont="1" applyAlignment="1" applyProtection="1">
      <alignment horizontal="center" vertical="center" wrapText="1"/>
    </xf>
    <xf numFmtId="0" fontId="26" fillId="0" borderId="0" xfId="52" applyFont="1" applyAlignment="1" applyProtection="1">
      <alignment vertical="center" wrapText="1"/>
    </xf>
    <xf numFmtId="0" fontId="10" fillId="7" borderId="0" xfId="52" applyFont="1" applyFill="1" applyBorder="1" applyAlignment="1" applyProtection="1">
      <alignment vertical="center" wrapText="1"/>
    </xf>
    <xf numFmtId="0" fontId="10" fillId="0" borderId="0" xfId="52" applyFont="1" applyAlignment="1" applyProtection="1">
      <alignment horizontal="center" vertical="center" wrapText="1"/>
    </xf>
    <xf numFmtId="0" fontId="10" fillId="0" borderId="0" xfId="52" applyFont="1" applyAlignment="1" applyProtection="1">
      <alignment vertical="center" wrapText="1"/>
    </xf>
    <xf numFmtId="0" fontId="29" fillId="7" borderId="0" xfId="52" applyFont="1" applyFill="1" applyBorder="1" applyAlignment="1" applyProtection="1">
      <alignment vertical="center" wrapText="1"/>
    </xf>
    <xf numFmtId="0" fontId="10" fillId="7" borderId="0" xfId="52" applyFont="1" applyFill="1" applyBorder="1" applyAlignment="1" applyProtection="1">
      <alignment horizontal="right" vertical="center" wrapText="1" indent="1"/>
    </xf>
    <xf numFmtId="0" fontId="15" fillId="7" borderId="0" xfId="52" applyNumberFormat="1" applyFont="1" applyFill="1" applyBorder="1" applyAlignment="1" applyProtection="1">
      <alignment horizontal="center" vertical="center" wrapText="1"/>
    </xf>
    <xf numFmtId="0" fontId="10" fillId="7" borderId="0" xfId="52" applyFont="1" applyFill="1" applyBorder="1" applyAlignment="1" applyProtection="1">
      <alignment horizontal="center" vertical="center" wrapText="1"/>
    </xf>
    <xf numFmtId="0" fontId="26" fillId="0" borderId="0" xfId="52" applyFont="1" applyAlignment="1" applyProtection="1">
      <alignment horizontal="center" vertical="center" wrapText="1"/>
    </xf>
    <xf numFmtId="0" fontId="30" fillId="7" borderId="0" xfId="52" applyNumberFormat="1" applyFont="1" applyFill="1" applyBorder="1" applyAlignment="1" applyProtection="1">
      <alignment horizontal="center" vertical="center" wrapText="1"/>
    </xf>
    <xf numFmtId="0" fontId="10" fillId="7" borderId="0" xfId="52" applyNumberFormat="1" applyFont="1" applyFill="1" applyBorder="1" applyAlignment="1" applyProtection="1">
      <alignment horizontal="right" vertical="center" wrapText="1" indent="1"/>
    </xf>
    <xf numFmtId="0" fontId="10" fillId="0" borderId="0" xfId="52" applyFont="1" applyFill="1" applyAlignment="1" applyProtection="1">
      <alignment vertical="center"/>
    </xf>
    <xf numFmtId="49" fontId="10" fillId="7" borderId="0" xfId="52" applyNumberFormat="1" applyFont="1" applyFill="1" applyBorder="1" applyAlignment="1" applyProtection="1">
      <alignment horizontal="right" vertical="center" wrapText="1" indent="1"/>
    </xf>
    <xf numFmtId="49" fontId="29" fillId="7" borderId="0" xfId="52" applyNumberFormat="1" applyFont="1" applyFill="1" applyBorder="1" applyAlignment="1" applyProtection="1">
      <alignment horizontal="center" vertical="center" wrapText="1"/>
    </xf>
    <xf numFmtId="49" fontId="10" fillId="9" borderId="5" xfId="52" applyNumberFormat="1" applyFont="1" applyFill="1" applyBorder="1" applyAlignment="1" applyProtection="1">
      <alignment horizontal="center" vertical="center" wrapText="1"/>
      <protection locked="0"/>
    </xf>
    <xf numFmtId="49" fontId="0" fillId="10" borderId="0" xfId="0" applyFill="1" applyProtection="1">
      <alignment vertical="top"/>
    </xf>
    <xf numFmtId="0" fontId="10" fillId="0" borderId="0" xfId="54" applyFont="1" applyFill="1" applyAlignment="1" applyProtection="1">
      <alignment vertical="center" wrapText="1"/>
    </xf>
    <xf numFmtId="0" fontId="10" fillId="7" borderId="0" xfId="54" applyFont="1" applyFill="1" applyBorder="1" applyAlignment="1" applyProtection="1">
      <alignment vertical="center" wrapText="1"/>
    </xf>
    <xf numFmtId="0" fontId="10" fillId="7" borderId="0" xfId="54" applyFont="1" applyFill="1" applyBorder="1" applyAlignment="1" applyProtection="1">
      <alignment horizontal="right" vertical="center" wrapText="1"/>
    </xf>
    <xf numFmtId="0" fontId="26" fillId="0" borderId="0" xfId="52" applyNumberFormat="1" applyFont="1" applyFill="1" applyBorder="1" applyAlignment="1" applyProtection="1">
      <alignment horizontal="center" vertical="top" wrapText="1"/>
    </xf>
    <xf numFmtId="0" fontId="0" fillId="7" borderId="0" xfId="52" applyFont="1" applyFill="1" applyBorder="1" applyAlignment="1" applyProtection="1">
      <alignment horizontal="center" vertical="center" wrapText="1"/>
    </xf>
    <xf numFmtId="49" fontId="0" fillId="7" borderId="0" xfId="52" applyNumberFormat="1" applyFont="1" applyFill="1" applyBorder="1" applyAlignment="1" applyProtection="1">
      <alignment horizontal="right" vertical="center" wrapText="1" indent="1"/>
    </xf>
    <xf numFmtId="49" fontId="33" fillId="7" borderId="0" xfId="33" applyNumberFormat="1" applyFont="1" applyFill="1" applyBorder="1" applyAlignment="1" applyProtection="1">
      <alignment horizontal="center" vertical="center" wrapText="1"/>
    </xf>
    <xf numFmtId="49" fontId="0" fillId="0" borderId="0" xfId="0" applyBorder="1">
      <alignment vertical="top"/>
    </xf>
    <xf numFmtId="0" fontId="10" fillId="0" borderId="5" xfId="51" applyFont="1" applyFill="1" applyBorder="1" applyAlignment="1" applyProtection="1">
      <alignment vertical="center" wrapText="1"/>
    </xf>
    <xf numFmtId="0" fontId="0" fillId="0" borderId="5" xfId="51" applyFont="1" applyFill="1" applyBorder="1" applyAlignment="1" applyProtection="1">
      <alignment vertical="center" wrapText="1"/>
    </xf>
    <xf numFmtId="49" fontId="0" fillId="0" borderId="0" xfId="0" applyFont="1">
      <alignment vertical="top"/>
    </xf>
    <xf numFmtId="0" fontId="37" fillId="7" borderId="0" xfId="54" applyFont="1" applyFill="1" applyBorder="1" applyAlignment="1" applyProtection="1">
      <alignment horizontal="center" vertical="center" wrapText="1"/>
    </xf>
    <xf numFmtId="0" fontId="37" fillId="7" borderId="0" xfId="49" applyFont="1" applyFill="1" applyBorder="1" applyAlignment="1" applyProtection="1">
      <alignment horizontal="center"/>
    </xf>
    <xf numFmtId="0" fontId="37" fillId="0" borderId="0" xfId="49" applyFont="1" applyAlignment="1" applyProtection="1">
      <alignment horizontal="center" vertical="center"/>
    </xf>
    <xf numFmtId="0" fontId="37" fillId="7" borderId="0" xfId="49" applyFont="1" applyFill="1" applyBorder="1" applyAlignment="1" applyProtection="1">
      <alignment horizontal="center" vertical="center"/>
    </xf>
    <xf numFmtId="49" fontId="35" fillId="0" borderId="6" xfId="0" applyFont="1" applyBorder="1" applyAlignment="1">
      <alignment vertical="top" wrapText="1"/>
    </xf>
    <xf numFmtId="0" fontId="0" fillId="7" borderId="0" xfId="52" applyNumberFormat="1" applyFont="1" applyFill="1" applyBorder="1" applyAlignment="1" applyProtection="1">
      <alignment horizontal="right" vertical="center" wrapText="1" indent="1"/>
    </xf>
    <xf numFmtId="0" fontId="0" fillId="0" borderId="6" xfId="36" applyFont="1" applyBorder="1" applyAlignment="1" applyProtection="1">
      <alignment horizontal="justify" vertical="top" wrapText="1"/>
    </xf>
    <xf numFmtId="0" fontId="6" fillId="0" borderId="0" xfId="39" applyProtection="1"/>
    <xf numFmtId="0" fontId="49" fillId="0" borderId="0" xfId="52" applyFont="1" applyAlignment="1" applyProtection="1">
      <alignment horizontal="center" vertical="center" wrapText="1"/>
    </xf>
    <xf numFmtId="49" fontId="27" fillId="7" borderId="7" xfId="43" applyFont="1" applyFill="1" applyBorder="1" applyAlignment="1" applyProtection="1">
      <alignment vertical="center" wrapText="1"/>
    </xf>
    <xf numFmtId="49" fontId="24" fillId="7" borderId="8" xfId="43" applyFont="1" applyFill="1" applyBorder="1" applyAlignment="1">
      <alignment horizontal="left" vertical="center" wrapText="1"/>
    </xf>
    <xf numFmtId="49" fontId="24" fillId="7" borderId="9" xfId="43" applyFont="1" applyFill="1" applyBorder="1" applyAlignment="1">
      <alignment horizontal="left" vertical="center" wrapText="1"/>
    </xf>
    <xf numFmtId="49" fontId="27" fillId="7" borderId="10" xfId="43" applyFont="1" applyFill="1" applyBorder="1" applyAlignment="1" applyProtection="1">
      <alignment vertical="center" wrapText="1"/>
    </xf>
    <xf numFmtId="49" fontId="18" fillId="7" borderId="0" xfId="43" applyFont="1" applyFill="1" applyBorder="1" applyAlignment="1">
      <alignment wrapText="1"/>
    </xf>
    <xf numFmtId="49" fontId="18" fillId="7" borderId="11" xfId="43" applyFont="1" applyFill="1" applyBorder="1" applyAlignment="1">
      <alignment wrapText="1"/>
    </xf>
    <xf numFmtId="49" fontId="16" fillId="7" borderId="0" xfId="31" applyNumberFormat="1" applyFont="1" applyFill="1" applyBorder="1" applyAlignment="1" applyProtection="1">
      <alignment horizontal="left" wrapText="1"/>
    </xf>
    <xf numFmtId="49" fontId="16" fillId="7" borderId="0" xfId="31" applyNumberFormat="1" applyFont="1" applyFill="1" applyBorder="1" applyAlignment="1" applyProtection="1">
      <alignment wrapText="1"/>
    </xf>
    <xf numFmtId="49" fontId="18" fillId="7" borderId="0" xfId="43" applyFont="1" applyFill="1" applyBorder="1" applyAlignment="1">
      <alignment horizontal="right" wrapText="1"/>
    </xf>
    <xf numFmtId="49" fontId="24" fillId="7" borderId="0" xfId="43" applyFont="1" applyFill="1" applyBorder="1" applyAlignment="1">
      <alignment horizontal="left" vertical="center" wrapText="1"/>
    </xf>
    <xf numFmtId="49" fontId="24" fillId="7" borderId="11" xfId="43" applyFont="1" applyFill="1" applyBorder="1" applyAlignment="1">
      <alignment horizontal="left" vertical="center" wrapText="1"/>
    </xf>
    <xf numFmtId="49" fontId="18" fillId="0" borderId="0" xfId="43" applyFont="1" applyFill="1" applyBorder="1" applyAlignment="1" applyProtection="1">
      <alignment wrapText="1"/>
    </xf>
    <xf numFmtId="0" fontId="22" fillId="0" borderId="0" xfId="22" applyFont="1" applyFill="1" applyBorder="1" applyAlignment="1" applyProtection="1">
      <alignment horizontal="left" vertical="top" wrapText="1"/>
    </xf>
    <xf numFmtId="49" fontId="18" fillId="0" borderId="0" xfId="43" applyFont="1" applyFill="1" applyBorder="1" applyAlignment="1" applyProtection="1">
      <alignment vertical="top" wrapText="1"/>
    </xf>
    <xf numFmtId="0" fontId="22" fillId="0" borderId="0" xfId="22" applyFont="1" applyFill="1" applyBorder="1" applyAlignment="1" applyProtection="1">
      <alignment horizontal="right" vertical="top" wrapText="1"/>
    </xf>
    <xf numFmtId="49" fontId="38" fillId="8" borderId="6" xfId="40" applyNumberFormat="1" applyFont="1" applyFill="1" applyBorder="1" applyAlignment="1" applyProtection="1">
      <alignment horizontal="center" vertical="center" wrapText="1"/>
    </xf>
    <xf numFmtId="49" fontId="38" fillId="2" borderId="6" xfId="40" applyNumberFormat="1" applyFont="1" applyFill="1" applyBorder="1" applyAlignment="1" applyProtection="1">
      <alignment horizontal="center" vertical="center" wrapText="1"/>
    </xf>
    <xf numFmtId="49" fontId="27" fillId="7" borderId="10" xfId="43" applyFont="1" applyFill="1" applyBorder="1" applyAlignment="1" applyProtection="1">
      <alignment horizontal="center" vertical="center" wrapText="1"/>
    </xf>
    <xf numFmtId="49" fontId="38" fillId="11" borderId="6" xfId="40" applyNumberFormat="1" applyFont="1" applyFill="1" applyBorder="1" applyAlignment="1" applyProtection="1">
      <alignment horizontal="center" vertical="center" wrapText="1"/>
    </xf>
    <xf numFmtId="49" fontId="0" fillId="0" borderId="7" xfId="0" applyBorder="1">
      <alignment vertical="top"/>
    </xf>
    <xf numFmtId="49" fontId="0" fillId="0" borderId="9" xfId="0" applyBorder="1">
      <alignment vertical="top"/>
    </xf>
    <xf numFmtId="49" fontId="0" fillId="0" borderId="10" xfId="0" applyBorder="1">
      <alignment vertical="top"/>
    </xf>
    <xf numFmtId="49" fontId="0" fillId="0" borderId="11" xfId="0" applyBorder="1">
      <alignment vertical="top"/>
    </xf>
    <xf numFmtId="49" fontId="49" fillId="0" borderId="0" xfId="0" applyFont="1">
      <alignment vertical="top"/>
    </xf>
    <xf numFmtId="0" fontId="38" fillId="7" borderId="0" xfId="43" applyNumberFormat="1" applyFont="1" applyFill="1" applyBorder="1" applyAlignment="1">
      <alignment horizontal="justify" vertical="center" wrapText="1"/>
    </xf>
    <xf numFmtId="0" fontId="0" fillId="7" borderId="0" xfId="52" applyFont="1" applyFill="1" applyBorder="1" applyAlignment="1" applyProtection="1">
      <alignment horizontal="right" vertical="center" wrapText="1" indent="1"/>
    </xf>
    <xf numFmtId="49" fontId="10" fillId="0" borderId="0" xfId="0" applyNumberFormat="1" applyFont="1" applyProtection="1">
      <alignment vertical="top"/>
    </xf>
    <xf numFmtId="0" fontId="12" fillId="7" borderId="0" xfId="54" applyFont="1" applyFill="1" applyBorder="1" applyAlignment="1" applyProtection="1">
      <alignment horizontal="center" vertical="center" wrapText="1"/>
    </xf>
    <xf numFmtId="0" fontId="10" fillId="7" borderId="0" xfId="54" applyFont="1" applyFill="1" applyBorder="1" applyAlignment="1" applyProtection="1">
      <alignment horizontal="center" vertical="center" wrapText="1"/>
    </xf>
    <xf numFmtId="49" fontId="36" fillId="0" borderId="0" xfId="0" applyFont="1" applyBorder="1">
      <alignment vertical="top"/>
    </xf>
    <xf numFmtId="0" fontId="36" fillId="7" borderId="0" xfId="54" applyFont="1" applyFill="1" applyBorder="1" applyAlignment="1" applyProtection="1">
      <alignment vertical="center" wrapText="1"/>
    </xf>
    <xf numFmtId="0" fontId="36" fillId="0" borderId="0" xfId="54" applyFont="1" applyFill="1" applyAlignment="1" applyProtection="1">
      <alignment vertical="center" wrapText="1"/>
    </xf>
    <xf numFmtId="0" fontId="49" fillId="0" borderId="0" xfId="54" applyFont="1" applyFill="1" applyAlignment="1" applyProtection="1">
      <alignment vertical="center" wrapText="1"/>
    </xf>
    <xf numFmtId="0" fontId="0" fillId="0" borderId="0" xfId="54" applyFont="1" applyFill="1" applyAlignment="1" applyProtection="1">
      <alignment vertical="center" wrapText="1"/>
    </xf>
    <xf numFmtId="0" fontId="49" fillId="0" borderId="0" xfId="52" applyFont="1" applyFill="1" applyAlignment="1" applyProtection="1">
      <alignment horizontal="left" vertical="center" wrapText="1"/>
    </xf>
    <xf numFmtId="0" fontId="49" fillId="0" borderId="0" xfId="52" applyFont="1" applyFill="1" applyBorder="1" applyAlignment="1" applyProtection="1">
      <alignment horizontal="left" vertical="center" wrapText="1"/>
    </xf>
    <xf numFmtId="49" fontId="49" fillId="0" borderId="0" xfId="52" applyNumberFormat="1" applyFont="1" applyFill="1" applyBorder="1" applyAlignment="1" applyProtection="1">
      <alignment horizontal="left" vertical="center" wrapText="1"/>
    </xf>
    <xf numFmtId="0" fontId="0" fillId="0" borderId="0" xfId="0" applyNumberFormat="1" applyBorder="1">
      <alignment vertical="top"/>
    </xf>
    <xf numFmtId="49" fontId="38" fillId="9" borderId="6" xfId="40" applyNumberFormat="1" applyFont="1" applyFill="1" applyBorder="1" applyAlignment="1" applyProtection="1">
      <alignment horizontal="center" vertical="center" wrapText="1"/>
    </xf>
    <xf numFmtId="49" fontId="0" fillId="0" borderId="0" xfId="0" applyAlignment="1">
      <alignment horizontal="left" vertical="top"/>
    </xf>
    <xf numFmtId="49" fontId="10" fillId="0" borderId="0" xfId="54" applyNumberFormat="1" applyFont="1" applyFill="1" applyAlignment="1" applyProtection="1">
      <alignment vertical="center" wrapText="1"/>
    </xf>
    <xf numFmtId="49" fontId="10" fillId="0" borderId="0" xfId="0" applyNumberFormat="1" applyFont="1">
      <alignment vertical="top"/>
    </xf>
    <xf numFmtId="0" fontId="49" fillId="0" borderId="0" xfId="54" applyFont="1" applyFill="1" applyAlignment="1" applyProtection="1">
      <alignment horizontal="center" vertical="center" wrapText="1"/>
    </xf>
    <xf numFmtId="0" fontId="12" fillId="10" borderId="12" xfId="53" applyFont="1" applyFill="1" applyBorder="1" applyAlignment="1" applyProtection="1">
      <alignment horizontal="center" vertical="center" wrapText="1"/>
    </xf>
    <xf numFmtId="0" fontId="10" fillId="0" borderId="0" xfId="54" applyFont="1" applyFill="1" applyBorder="1" applyAlignment="1" applyProtection="1">
      <alignment vertical="center" wrapText="1"/>
    </xf>
    <xf numFmtId="49" fontId="0" fillId="7" borderId="0" xfId="54" applyNumberFormat="1" applyFont="1" applyFill="1" applyBorder="1" applyAlignment="1" applyProtection="1">
      <alignment horizontal="center" vertical="center" wrapText="1"/>
    </xf>
    <xf numFmtId="0" fontId="0" fillId="0" borderId="0" xfId="0" applyNumberFormat="1" applyAlignment="1">
      <alignment vertical="center"/>
    </xf>
    <xf numFmtId="0" fontId="10"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10" fillId="7" borderId="5" xfId="54" applyNumberFormat="1" applyFont="1" applyFill="1" applyBorder="1" applyAlignment="1" applyProtection="1">
      <alignment horizontal="center" vertical="center" wrapText="1"/>
    </xf>
    <xf numFmtId="4" fontId="10" fillId="7" borderId="5" xfId="30" applyNumberFormat="1" applyFont="1" applyFill="1" applyBorder="1" applyAlignment="1" applyProtection="1">
      <alignment horizontal="right" vertical="center" wrapText="1"/>
    </xf>
    <xf numFmtId="49" fontId="10" fillId="11" borderId="5" xfId="53" applyNumberFormat="1" applyFont="1" applyFill="1" applyBorder="1" applyAlignment="1" applyProtection="1">
      <alignment horizontal="center" vertical="center" wrapText="1"/>
      <protection locked="0"/>
    </xf>
    <xf numFmtId="49" fontId="10" fillId="9" borderId="5" xfId="30" applyNumberFormat="1" applyFont="1" applyFill="1" applyBorder="1" applyAlignment="1" applyProtection="1">
      <alignment horizontal="left" vertical="center" wrapText="1"/>
      <protection locked="0"/>
    </xf>
    <xf numFmtId="49" fontId="10" fillId="2" borderId="5" xfId="54" applyNumberFormat="1" applyFont="1" applyFill="1" applyBorder="1" applyAlignment="1" applyProtection="1">
      <alignment horizontal="left" vertical="center" wrapText="1"/>
      <protection locked="0"/>
    </xf>
    <xf numFmtId="49" fontId="10" fillId="7" borderId="5" xfId="54" applyNumberFormat="1" applyFont="1" applyFill="1" applyBorder="1" applyAlignment="1" applyProtection="1">
      <alignment horizontal="center" vertical="center" wrapText="1"/>
    </xf>
    <xf numFmtId="49" fontId="44" fillId="13" borderId="14" xfId="0" applyFont="1" applyFill="1" applyBorder="1" applyAlignment="1" applyProtection="1">
      <alignment horizontal="left" vertical="center"/>
    </xf>
    <xf numFmtId="0" fontId="0" fillId="0" borderId="5" xfId="33" applyFont="1" applyFill="1" applyBorder="1" applyAlignment="1" applyProtection="1">
      <alignment horizontal="center" vertical="center" wrapText="1"/>
    </xf>
    <xf numFmtId="0" fontId="10" fillId="13" borderId="13" xfId="54" applyFont="1" applyFill="1" applyBorder="1" applyAlignment="1" applyProtection="1">
      <alignment vertical="center" wrapText="1"/>
    </xf>
    <xf numFmtId="0" fontId="10" fillId="0" borderId="5" xfId="47" applyFont="1" applyFill="1" applyBorder="1" applyAlignment="1" applyProtection="1">
      <alignment horizontal="center" vertical="center" wrapText="1"/>
    </xf>
    <xf numFmtId="0" fontId="10" fillId="0" borderId="5" xfId="49" applyFont="1" applyFill="1" applyBorder="1" applyAlignment="1" applyProtection="1">
      <alignment horizontal="center" vertical="center" wrapText="1"/>
    </xf>
    <xf numFmtId="0" fontId="44" fillId="13" borderId="13" xfId="0" applyNumberFormat="1" applyFont="1" applyFill="1" applyBorder="1" applyAlignment="1" applyProtection="1">
      <alignment horizontal="left" vertical="center"/>
    </xf>
    <xf numFmtId="0" fontId="44" fillId="13" borderId="15" xfId="0" applyNumberFormat="1" applyFont="1" applyFill="1" applyBorder="1" applyAlignment="1" applyProtection="1">
      <alignment horizontal="left" vertical="center"/>
    </xf>
    <xf numFmtId="0" fontId="44" fillId="13" borderId="14" xfId="0" applyNumberFormat="1" applyFont="1" applyFill="1" applyBorder="1" applyAlignment="1" applyProtection="1">
      <alignment horizontal="left" vertical="center"/>
    </xf>
    <xf numFmtId="0" fontId="50" fillId="0" borderId="0" xfId="0" applyNumberFormat="1" applyFont="1" applyAlignment="1">
      <alignment vertical="center"/>
    </xf>
    <xf numFmtId="49" fontId="10" fillId="0" borderId="5" xfId="53" applyNumberFormat="1" applyFont="1" applyFill="1" applyBorder="1" applyAlignment="1" applyProtection="1">
      <alignment horizontal="center" vertical="center" wrapText="1"/>
    </xf>
    <xf numFmtId="49" fontId="0" fillId="0" borderId="17" xfId="0" applyBorder="1">
      <alignment vertical="top"/>
    </xf>
    <xf numFmtId="0" fontId="10" fillId="7" borderId="5" xfId="49" applyFont="1" applyFill="1" applyBorder="1" applyAlignment="1" applyProtection="1">
      <alignment horizontal="center" vertical="center"/>
    </xf>
    <xf numFmtId="49" fontId="10" fillId="2" borderId="5" xfId="49" applyNumberFormat="1" applyFont="1" applyFill="1" applyBorder="1" applyAlignment="1" applyProtection="1">
      <alignment horizontal="left" vertical="center" wrapText="1"/>
      <protection locked="0"/>
    </xf>
    <xf numFmtId="0" fontId="15" fillId="0" borderId="0" xfId="54" applyFont="1" applyFill="1" applyAlignment="1" applyProtection="1">
      <alignment vertical="center" wrapText="1"/>
    </xf>
    <xf numFmtId="0" fontId="45" fillId="0" borderId="0" xfId="54" applyFont="1" applyFill="1" applyAlignment="1" applyProtection="1">
      <alignment vertical="center" wrapText="1"/>
    </xf>
    <xf numFmtId="49" fontId="10" fillId="0" borderId="0" xfId="41">
      <alignment vertical="top"/>
    </xf>
    <xf numFmtId="49" fontId="15" fillId="0" borderId="0" xfId="41" applyFont="1" applyBorder="1" applyProtection="1">
      <alignment vertical="top"/>
    </xf>
    <xf numFmtId="49" fontId="10" fillId="0" borderId="0" xfId="41" applyFont="1" applyBorder="1" applyProtection="1">
      <alignment vertical="top"/>
    </xf>
    <xf numFmtId="49" fontId="37" fillId="0" borderId="0" xfId="41" applyFont="1" applyBorder="1" applyAlignment="1" applyProtection="1">
      <alignment horizontal="center" vertical="center"/>
    </xf>
    <xf numFmtId="49" fontId="10" fillId="0" borderId="0" xfId="41" applyBorder="1" applyProtection="1">
      <alignment vertical="top"/>
    </xf>
    <xf numFmtId="0" fontId="10" fillId="7" borderId="0" xfId="41" applyNumberFormat="1" applyFont="1" applyFill="1" applyBorder="1" applyAlignment="1" applyProtection="1"/>
    <xf numFmtId="0" fontId="46" fillId="7" borderId="0" xfId="41" applyNumberFormat="1" applyFont="1" applyFill="1" applyBorder="1" applyAlignment="1" applyProtection="1">
      <alignment horizontal="center" vertical="center" wrapText="1"/>
    </xf>
    <xf numFmtId="0" fontId="15" fillId="7" borderId="0" xfId="41" applyNumberFormat="1" applyFont="1" applyFill="1" applyBorder="1" applyAlignment="1" applyProtection="1"/>
    <xf numFmtId="49" fontId="10" fillId="0" borderId="0" xfId="41" applyFont="1">
      <alignment vertical="top"/>
    </xf>
    <xf numFmtId="49" fontId="37" fillId="0" borderId="0" xfId="41" applyFont="1" applyAlignment="1">
      <alignment horizontal="center" vertical="center" wrapText="1"/>
    </xf>
    <xf numFmtId="0" fontId="10" fillId="7" borderId="5" xfId="48" applyNumberFormat="1" applyFont="1" applyFill="1" applyBorder="1" applyAlignment="1" applyProtection="1">
      <alignment horizontal="center" vertical="center" wrapText="1"/>
    </xf>
    <xf numFmtId="49" fontId="10" fillId="0" borderId="5" xfId="48" applyNumberFormat="1" applyFont="1" applyFill="1" applyBorder="1" applyAlignment="1" applyProtection="1">
      <alignment horizontal="center" vertical="center" wrapText="1"/>
    </xf>
    <xf numFmtId="49" fontId="47" fillId="13" borderId="15" xfId="41" applyFont="1" applyFill="1" applyBorder="1" applyAlignment="1" applyProtection="1">
      <alignment horizontal="center" vertical="top"/>
    </xf>
    <xf numFmtId="49" fontId="44" fillId="13" borderId="15" xfId="41" applyFont="1" applyFill="1" applyBorder="1" applyAlignment="1" applyProtection="1">
      <alignment horizontal="left" vertical="center"/>
    </xf>
    <xf numFmtId="49" fontId="10" fillId="0" borderId="0" xfId="0" applyNumberFormat="1" applyFont="1" applyAlignment="1" applyProtection="1">
      <alignment horizontal="center" vertical="top"/>
    </xf>
    <xf numFmtId="49" fontId="41" fillId="0" borderId="0" xfId="0" applyFont="1">
      <alignment vertical="top"/>
    </xf>
    <xf numFmtId="0" fontId="41" fillId="0" borderId="5" xfId="51" applyFont="1" applyFill="1" applyBorder="1" applyAlignment="1" applyProtection="1">
      <alignment vertical="center" wrapText="1"/>
    </xf>
    <xf numFmtId="0" fontId="41" fillId="0" borderId="13" xfId="51" applyFont="1" applyFill="1" applyBorder="1" applyAlignment="1" applyProtection="1">
      <alignment vertical="center" wrapText="1"/>
    </xf>
    <xf numFmtId="49" fontId="41" fillId="0" borderId="0" xfId="0" applyFont="1" applyAlignment="1">
      <alignment vertical="top" wrapText="1"/>
    </xf>
    <xf numFmtId="49" fontId="10" fillId="0" borderId="5" xfId="0" applyNumberFormat="1" applyFont="1" applyBorder="1" applyProtection="1">
      <alignment vertical="top"/>
    </xf>
    <xf numFmtId="0" fontId="41" fillId="0" borderId="0" xfId="51" applyFont="1" applyFill="1" applyBorder="1" applyAlignment="1" applyProtection="1">
      <alignment vertical="center" wrapText="1"/>
    </xf>
    <xf numFmtId="0" fontId="12" fillId="10" borderId="0" xfId="54" applyFont="1" applyFill="1" applyAlignment="1" applyProtection="1">
      <alignment horizontal="center" vertical="center" wrapText="1"/>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0" fontId="51" fillId="0" borderId="0" xfId="47" applyFont="1" applyFill="1" applyBorder="1" applyAlignment="1" applyProtection="1">
      <alignment horizontal="center" vertical="center" wrapText="1"/>
    </xf>
    <xf numFmtId="0" fontId="10" fillId="0" borderId="0" xfId="47" applyFont="1" applyFill="1" applyBorder="1" applyAlignment="1" applyProtection="1">
      <alignment vertical="center" wrapText="1"/>
    </xf>
    <xf numFmtId="49" fontId="10" fillId="0" borderId="0" xfId="53" applyNumberFormat="1" applyFont="1" applyFill="1" applyBorder="1" applyAlignment="1" applyProtection="1">
      <alignment horizontal="center" vertical="center" wrapText="1"/>
    </xf>
    <xf numFmtId="0" fontId="50" fillId="0" borderId="0" xfId="0" applyNumberFormat="1" applyFont="1" applyBorder="1" applyAlignment="1">
      <alignment vertical="center"/>
    </xf>
    <xf numFmtId="49" fontId="44" fillId="13" borderId="15" xfId="0" applyFont="1" applyFill="1" applyBorder="1" applyAlignment="1" applyProtection="1">
      <alignment horizontal="left" vertical="center" indent="1"/>
    </xf>
    <xf numFmtId="49" fontId="10" fillId="0" borderId="0" xfId="0" applyNumberFormat="1" applyFont="1" applyAlignment="1">
      <alignment vertical="center"/>
    </xf>
    <xf numFmtId="49" fontId="10" fillId="0" borderId="0" xfId="0" applyFont="1">
      <alignment vertical="top"/>
    </xf>
    <xf numFmtId="49" fontId="0" fillId="10" borderId="0" xfId="0" applyFill="1" applyBorder="1" applyProtection="1">
      <alignment vertical="top"/>
    </xf>
    <xf numFmtId="0" fontId="0" fillId="0" borderId="0" xfId="0" applyNumberFormat="1" applyBorder="1" applyAlignment="1">
      <alignment vertical="center"/>
    </xf>
    <xf numFmtId="0" fontId="10" fillId="0" borderId="14" xfId="51" applyFont="1" applyFill="1" applyBorder="1" applyAlignment="1" applyProtection="1">
      <alignment vertical="center" wrapText="1"/>
    </xf>
    <xf numFmtId="0" fontId="23" fillId="10" borderId="0" xfId="54" applyFont="1" applyFill="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0" fontId="0" fillId="0" borderId="0" xfId="52" applyFont="1" applyFill="1" applyBorder="1" applyAlignment="1" applyProtection="1">
      <alignment horizontal="center" vertical="center" wrapText="1"/>
    </xf>
    <xf numFmtId="49" fontId="10" fillId="0" borderId="0" xfId="52" applyNumberFormat="1" applyFont="1" applyFill="1" applyBorder="1" applyAlignment="1" applyProtection="1">
      <alignment horizontal="center" vertical="center" wrapText="1"/>
    </xf>
    <xf numFmtId="49" fontId="44" fillId="13" borderId="15" xfId="0" applyFont="1" applyFill="1" applyBorder="1" applyAlignment="1" applyProtection="1">
      <alignment horizontal="left" vertical="center"/>
    </xf>
    <xf numFmtId="49" fontId="10" fillId="0" borderId="0" xfId="53" applyNumberFormat="1" applyFont="1" applyFill="1" applyBorder="1" applyAlignment="1" applyProtection="1">
      <alignment vertical="center" wrapText="1"/>
    </xf>
    <xf numFmtId="0" fontId="37" fillId="7" borderId="0" xfId="49" applyFont="1" applyFill="1" applyBorder="1" applyAlignment="1" applyProtection="1">
      <alignment horizontal="center" vertical="center" wrapText="1"/>
    </xf>
    <xf numFmtId="49" fontId="13" fillId="0" borderId="0" xfId="41" applyFont="1" applyBorder="1" applyAlignment="1" applyProtection="1">
      <alignment horizontal="right" vertical="top"/>
    </xf>
    <xf numFmtId="49" fontId="13" fillId="0" borderId="0" xfId="41" applyFont="1" applyAlignment="1">
      <alignment vertical="top"/>
    </xf>
    <xf numFmtId="0" fontId="10" fillId="7" borderId="0" xfId="54" applyNumberFormat="1" applyFont="1" applyFill="1" applyBorder="1" applyAlignment="1" applyProtection="1">
      <alignment horizontal="center" vertical="center" wrapText="1"/>
    </xf>
    <xf numFmtId="4" fontId="10" fillId="0" borderId="0" xfId="30" applyNumberFormat="1" applyFont="1" applyFill="1" applyBorder="1" applyAlignment="1" applyProtection="1">
      <alignment horizontal="right" vertical="center" wrapText="1"/>
    </xf>
    <xf numFmtId="0" fontId="10" fillId="0" borderId="0" xfId="54" applyNumberFormat="1" applyFont="1" applyFill="1" applyBorder="1" applyAlignment="1" applyProtection="1">
      <alignment horizontal="center" vertical="center" wrapText="1"/>
    </xf>
    <xf numFmtId="49" fontId="10" fillId="0" borderId="0" xfId="30" applyNumberFormat="1" applyFont="1" applyFill="1" applyBorder="1" applyAlignment="1" applyProtection="1">
      <alignment horizontal="left" vertical="center" wrapText="1"/>
    </xf>
    <xf numFmtId="49" fontId="10" fillId="0" borderId="0" xfId="35">
      <alignment vertical="top"/>
    </xf>
    <xf numFmtId="0" fontId="0" fillId="0" borderId="0" xfId="0" applyNumberFormat="1" applyFill="1" applyAlignment="1" applyProtection="1">
      <alignment vertical="center"/>
    </xf>
    <xf numFmtId="0" fontId="22" fillId="0" borderId="0" xfId="32" applyFont="1" applyFill="1" applyBorder="1" applyAlignment="1" applyProtection="1">
      <alignment vertical="center" wrapText="1"/>
    </xf>
    <xf numFmtId="49" fontId="52" fillId="0" borderId="29" xfId="0" applyFont="1" applyBorder="1" applyAlignment="1">
      <alignment horizontal="justify" vertical="top"/>
    </xf>
    <xf numFmtId="0" fontId="0" fillId="0" borderId="13" xfId="51" applyFont="1" applyFill="1" applyBorder="1" applyAlignment="1" applyProtection="1">
      <alignment vertical="center" wrapText="1"/>
    </xf>
    <xf numFmtId="49" fontId="10" fillId="0" borderId="29" xfId="0" applyNumberFormat="1" applyFont="1" applyBorder="1" applyAlignment="1" applyProtection="1">
      <alignment vertical="top" wrapText="1"/>
    </xf>
    <xf numFmtId="49" fontId="10" fillId="0" borderId="30" xfId="0" applyNumberFormat="1" applyFont="1" applyBorder="1" applyAlignment="1" applyProtection="1">
      <alignment vertical="top" wrapText="1"/>
    </xf>
    <xf numFmtId="49" fontId="10" fillId="0" borderId="29" xfId="0" applyNumberFormat="1" applyFont="1" applyBorder="1" applyProtection="1">
      <alignment vertical="top"/>
    </xf>
    <xf numFmtId="0" fontId="0" fillId="0" borderId="14" xfId="51" applyFont="1" applyFill="1" applyBorder="1" applyAlignment="1" applyProtection="1">
      <alignment vertical="center" wrapText="1"/>
    </xf>
    <xf numFmtId="49" fontId="10" fillId="0" borderId="29" xfId="0" applyNumberFormat="1" applyFont="1" applyBorder="1" applyAlignment="1" applyProtection="1">
      <alignment vertical="top"/>
    </xf>
    <xf numFmtId="0" fontId="6" fillId="0" borderId="0" xfId="39"/>
    <xf numFmtId="49" fontId="77" fillId="0" borderId="0" xfId="0" applyFont="1">
      <alignment vertical="top"/>
    </xf>
    <xf numFmtId="0" fontId="77" fillId="0" borderId="0" xfId="54" applyFont="1" applyFill="1" applyAlignment="1" applyProtection="1">
      <alignment vertical="center" wrapText="1"/>
    </xf>
    <xf numFmtId="49" fontId="0" fillId="7" borderId="5" xfId="54" applyNumberFormat="1" applyFont="1" applyFill="1" applyBorder="1" applyAlignment="1" applyProtection="1">
      <alignment horizontal="center" vertical="center" wrapText="1"/>
    </xf>
    <xf numFmtId="0" fontId="10" fillId="0" borderId="5" xfId="54" applyFont="1" applyFill="1" applyBorder="1" applyAlignment="1" applyProtection="1">
      <alignment horizontal="center" vertical="center" wrapText="1"/>
    </xf>
    <xf numFmtId="0" fontId="15" fillId="0" borderId="0" xfId="52" applyFont="1" applyFill="1" applyAlignment="1" applyProtection="1">
      <alignment horizontal="left" vertical="center" wrapText="1"/>
    </xf>
    <xf numFmtId="0" fontId="0" fillId="0" borderId="0" xfId="0" applyNumberFormat="1" applyFill="1" applyBorder="1" applyAlignment="1">
      <alignment vertical="center"/>
    </xf>
    <xf numFmtId="49" fontId="10" fillId="0" borderId="0" xfId="41" applyProtection="1">
      <alignment vertical="top"/>
    </xf>
    <xf numFmtId="49" fontId="10" fillId="0" borderId="0" xfId="35" applyProtection="1">
      <alignment vertical="top"/>
    </xf>
    <xf numFmtId="49" fontId="10" fillId="0" borderId="5" xfId="49" applyNumberFormat="1" applyFont="1" applyFill="1" applyBorder="1" applyAlignment="1" applyProtection="1">
      <alignment horizontal="left" vertical="center" wrapText="1"/>
    </xf>
    <xf numFmtId="0" fontId="10" fillId="7" borderId="16" xfId="49" applyFont="1" applyFill="1" applyBorder="1" applyAlignment="1" applyProtection="1">
      <alignment horizontal="center" vertical="center"/>
    </xf>
    <xf numFmtId="49" fontId="44" fillId="13" borderId="17" xfId="0" applyFont="1" applyFill="1" applyBorder="1" applyAlignment="1" applyProtection="1">
      <alignment horizontal="left" vertical="center" indent="2"/>
    </xf>
    <xf numFmtId="0" fontId="10" fillId="0" borderId="5" xfId="54" applyNumberFormat="1" applyFont="1" applyFill="1" applyBorder="1" applyAlignment="1" applyProtection="1">
      <alignment vertical="center" wrapText="1"/>
    </xf>
    <xf numFmtId="0" fontId="10" fillId="0" borderId="0" xfId="52" applyNumberFormat="1" applyFont="1" applyFill="1" applyAlignment="1" applyProtection="1">
      <alignment horizontal="left" vertical="center" wrapText="1"/>
    </xf>
    <xf numFmtId="0" fontId="10" fillId="0" borderId="0" xfId="52" applyFont="1" applyFill="1" applyAlignment="1" applyProtection="1">
      <alignment horizontal="left" vertical="center" wrapText="1"/>
    </xf>
    <xf numFmtId="14" fontId="10" fillId="7" borderId="0" xfId="52" applyNumberFormat="1" applyFont="1" applyFill="1" applyBorder="1" applyAlignment="1" applyProtection="1">
      <alignment horizontal="left" vertical="center" wrapText="1"/>
    </xf>
    <xf numFmtId="14" fontId="10" fillId="0" borderId="0" xfId="52" applyNumberFormat="1" applyFont="1" applyFill="1" applyAlignment="1" applyProtection="1">
      <alignment horizontal="left" vertical="center" wrapText="1"/>
    </xf>
    <xf numFmtId="0" fontId="10" fillId="0" borderId="0" xfId="52" applyFont="1" applyFill="1" applyBorder="1" applyAlignment="1" applyProtection="1">
      <alignment horizontal="left" vertical="center" wrapText="1"/>
    </xf>
    <xf numFmtId="0" fontId="79" fillId="0" borderId="0" xfId="54" applyFont="1" applyFill="1" applyAlignment="1" applyProtection="1">
      <alignment vertical="center" wrapText="1"/>
    </xf>
    <xf numFmtId="49" fontId="44" fillId="13" borderId="15" xfId="41" applyFont="1" applyFill="1" applyBorder="1" applyAlignment="1" applyProtection="1">
      <alignment horizontal="left" vertical="center" indent="1"/>
    </xf>
    <xf numFmtId="49" fontId="79" fillId="0" borderId="0" xfId="0" applyFont="1">
      <alignment vertical="top"/>
    </xf>
    <xf numFmtId="49" fontId="0" fillId="0" borderId="0" xfId="0" applyNumberFormat="1" applyAlignment="1">
      <alignment vertical="center"/>
    </xf>
    <xf numFmtId="49" fontId="0" fillId="0" borderId="0" xfId="0" applyNumberFormat="1">
      <alignment vertical="top"/>
    </xf>
    <xf numFmtId="0" fontId="12" fillId="10" borderId="0" xfId="54" applyFont="1" applyFill="1" applyAlignment="1" applyProtection="1">
      <alignment vertical="center" wrapText="1"/>
    </xf>
    <xf numFmtId="0" fontId="10" fillId="0" borderId="0" xfId="51" applyFont="1" applyFill="1" applyBorder="1" applyAlignment="1" applyProtection="1">
      <alignment vertical="center" wrapText="1"/>
    </xf>
    <xf numFmtId="49" fontId="10" fillId="0" borderId="5" xfId="0" applyNumberFormat="1" applyFont="1" applyFill="1" applyBorder="1" applyAlignment="1" applyProtection="1">
      <alignment vertical="center" wrapText="1"/>
    </xf>
    <xf numFmtId="0" fontId="79" fillId="0" borderId="0" xfId="0" applyNumberFormat="1" applyFont="1" applyAlignment="1">
      <alignment vertical="center"/>
    </xf>
    <xf numFmtId="0" fontId="81" fillId="0" borderId="0" xfId="0" applyNumberFormat="1" applyFont="1" applyAlignment="1">
      <alignment vertical="center"/>
    </xf>
    <xf numFmtId="0" fontId="79" fillId="0" borderId="0" xfId="54" applyFont="1" applyFill="1" applyAlignment="1" applyProtection="1">
      <alignment vertical="center"/>
    </xf>
    <xf numFmtId="49" fontId="79" fillId="0" borderId="0" xfId="0" applyFont="1" applyAlignment="1">
      <alignment vertical="top"/>
    </xf>
    <xf numFmtId="0" fontId="79" fillId="0" borderId="0" xfId="0" applyNumberFormat="1" applyFont="1" applyFill="1" applyBorder="1" applyAlignment="1">
      <alignment vertical="center"/>
    </xf>
    <xf numFmtId="49" fontId="79" fillId="0" borderId="0" xfId="54" applyNumberFormat="1" applyFont="1" applyFill="1" applyAlignment="1" applyProtection="1">
      <alignment vertical="center" wrapText="1"/>
    </xf>
    <xf numFmtId="0" fontId="79" fillId="0" borderId="0" xfId="0" applyNumberFormat="1" applyFont="1" applyFill="1" applyAlignment="1" applyProtection="1">
      <alignment vertical="center"/>
    </xf>
    <xf numFmtId="49" fontId="79" fillId="10" borderId="0" xfId="0" applyFont="1" applyFill="1" applyProtection="1">
      <alignment vertical="top"/>
    </xf>
    <xf numFmtId="0" fontId="0" fillId="0" borderId="0" xfId="0" applyNumberFormat="1" applyAlignment="1">
      <alignment vertical="top" wrapText="1"/>
    </xf>
    <xf numFmtId="0" fontId="10" fillId="0" borderId="0" xfId="0" applyNumberFormat="1" applyFont="1" applyProtection="1">
      <alignment vertical="top"/>
    </xf>
    <xf numFmtId="49" fontId="10" fillId="0" borderId="5" xfId="0" applyNumberFormat="1" applyFont="1" applyFill="1" applyBorder="1" applyProtection="1">
      <alignment vertical="top"/>
    </xf>
    <xf numFmtId="49" fontId="10" fillId="0" borderId="5" xfId="33" applyNumberFormat="1" applyFont="1" applyFill="1" applyBorder="1" applyAlignment="1" applyProtection="1">
      <alignment horizontal="center" vertical="center" wrapText="1"/>
    </xf>
    <xf numFmtId="0" fontId="22" fillId="0" borderId="22" xfId="36" applyFont="1" applyBorder="1" applyAlignment="1" applyProtection="1">
      <alignment horizontal="justify" vertical="top" wrapText="1"/>
    </xf>
    <xf numFmtId="49" fontId="0" fillId="0" borderId="5" xfId="0" applyFill="1" applyBorder="1" applyAlignment="1">
      <alignment vertical="top" wrapText="1"/>
    </xf>
    <xf numFmtId="0" fontId="0" fillId="0" borderId="5" xfId="36" applyFont="1" applyFill="1" applyBorder="1" applyAlignment="1" applyProtection="1">
      <alignment horizontal="justify" vertical="top" wrapText="1"/>
    </xf>
    <xf numFmtId="4" fontId="10" fillId="0" borderId="0" xfId="54" applyNumberFormat="1" applyFont="1" applyFill="1" applyBorder="1" applyAlignment="1" applyProtection="1">
      <alignment vertical="center" wrapText="1"/>
    </xf>
    <xf numFmtId="49" fontId="10" fillId="0" borderId="0" xfId="54" applyNumberFormat="1" applyFont="1" applyFill="1" applyBorder="1" applyAlignment="1" applyProtection="1">
      <alignment vertical="center" wrapText="1"/>
    </xf>
    <xf numFmtId="49" fontId="79" fillId="0" borderId="0" xfId="0" applyFont="1" applyFill="1" applyProtection="1">
      <alignment vertical="top"/>
    </xf>
    <xf numFmtId="0" fontId="75" fillId="0" borderId="0" xfId="37"/>
    <xf numFmtId="0" fontId="0" fillId="0" borderId="0" xfId="0" applyNumberFormat="1" applyAlignment="1"/>
    <xf numFmtId="0" fontId="37" fillId="0" borderId="0" xfId="54" applyFont="1" applyFill="1" applyBorder="1" applyAlignment="1" applyProtection="1">
      <alignment horizontal="center" vertical="center" wrapText="1"/>
    </xf>
    <xf numFmtId="49" fontId="0" fillId="0" borderId="0" xfId="0" applyBorder="1" applyAlignment="1">
      <alignment vertical="top"/>
    </xf>
    <xf numFmtId="0" fontId="37" fillId="0" borderId="0" xfId="54" applyFont="1" applyFill="1" applyAlignment="1" applyProtection="1">
      <alignment horizontal="center" vertical="center" wrapText="1"/>
    </xf>
    <xf numFmtId="0" fontId="10" fillId="0" borderId="0" xfId="54" applyFont="1" applyFill="1" applyBorder="1" applyAlignment="1" applyProtection="1">
      <alignment horizontal="right" vertical="center" wrapText="1"/>
    </xf>
    <xf numFmtId="4" fontId="10" fillId="0" borderId="0" xfId="34" applyFont="1" applyFill="1" applyBorder="1" applyAlignment="1" applyProtection="1">
      <alignment horizontal="right" vertical="center" wrapText="1"/>
    </xf>
    <xf numFmtId="0" fontId="10" fillId="0" borderId="0" xfId="51" applyFont="1" applyFill="1" applyBorder="1" applyAlignment="1" applyProtection="1">
      <alignment horizontal="left" vertical="center" wrapText="1" indent="1"/>
    </xf>
    <xf numFmtId="49" fontId="10" fillId="0" borderId="0" xfId="41" applyFill="1" applyProtection="1">
      <alignment vertical="top"/>
    </xf>
    <xf numFmtId="4" fontId="0" fillId="0" borderId="0" xfId="34" applyFont="1" applyFill="1" applyBorder="1" applyAlignment="1" applyProtection="1">
      <alignment horizontal="center" vertical="center" wrapText="1"/>
    </xf>
    <xf numFmtId="4" fontId="10" fillId="0" borderId="0" xfId="34" applyFont="1" applyFill="1" applyBorder="1" applyAlignment="1" applyProtection="1">
      <alignment horizontal="center" vertical="center" wrapText="1"/>
    </xf>
    <xf numFmtId="0" fontId="77" fillId="0" borderId="0" xfId="54" applyNumberFormat="1" applyFont="1" applyFill="1" applyAlignment="1" applyProtection="1">
      <alignment vertical="center"/>
    </xf>
    <xf numFmtId="167" fontId="10" fillId="0" borderId="5" xfId="54" applyNumberFormat="1" applyFont="1" applyFill="1" applyBorder="1" applyAlignment="1" applyProtection="1">
      <alignment horizontal="center" vertical="center" wrapText="1"/>
    </xf>
    <xf numFmtId="167" fontId="10" fillId="0" borderId="5" xfId="33" applyNumberFormat="1" applyFont="1" applyFill="1" applyBorder="1" applyAlignment="1" applyProtection="1">
      <alignment horizontal="center" vertical="center" wrapText="1"/>
    </xf>
    <xf numFmtId="0" fontId="77" fillId="13" borderId="19" xfId="54" applyFont="1" applyFill="1" applyBorder="1" applyAlignment="1" applyProtection="1">
      <alignment horizontal="center" vertical="center" wrapText="1"/>
    </xf>
    <xf numFmtId="0" fontId="77" fillId="13" borderId="23" xfId="54" applyFont="1" applyFill="1" applyBorder="1" applyAlignment="1" applyProtection="1">
      <alignment horizontal="center" vertical="center" wrapText="1"/>
    </xf>
    <xf numFmtId="49" fontId="77" fillId="13" borderId="23" xfId="54" applyNumberFormat="1" applyFont="1" applyFill="1" applyBorder="1" applyAlignment="1" applyProtection="1">
      <alignment horizontal="left" vertical="center" wrapText="1"/>
    </xf>
    <xf numFmtId="49" fontId="41" fillId="13" borderId="15" xfId="42" applyNumberFormat="1" applyFill="1" applyBorder="1" applyAlignment="1" applyProtection="1">
      <alignment horizontal="left" vertical="center"/>
    </xf>
    <xf numFmtId="49" fontId="77" fillId="13" borderId="21" xfId="54" applyNumberFormat="1" applyFont="1" applyFill="1" applyBorder="1" applyAlignment="1" applyProtection="1">
      <alignment horizontal="left" vertical="center" wrapText="1"/>
    </xf>
    <xf numFmtId="49" fontId="10" fillId="8" borderId="5" xfId="54" applyNumberFormat="1" applyFont="1" applyFill="1" applyBorder="1" applyAlignment="1" applyProtection="1">
      <alignment horizontal="center" vertical="center" wrapText="1"/>
    </xf>
    <xf numFmtId="0" fontId="82" fillId="0" borderId="0" xfId="54" applyFont="1" applyFill="1" applyAlignment="1" applyProtection="1">
      <alignment vertical="center" wrapText="1"/>
    </xf>
    <xf numFmtId="0" fontId="33" fillId="0" borderId="0" xfId="54" applyFont="1" applyFill="1" applyBorder="1" applyAlignment="1" applyProtection="1">
      <alignment horizontal="center" vertical="center" wrapText="1"/>
    </xf>
    <xf numFmtId="49" fontId="12" fillId="13" borderId="13" xfId="41" applyFont="1" applyFill="1" applyBorder="1" applyAlignment="1" applyProtection="1">
      <alignment horizontal="right" vertical="center" wrapText="1"/>
    </xf>
    <xf numFmtId="49" fontId="12" fillId="13" borderId="15" xfId="41" applyFont="1" applyFill="1" applyBorder="1" applyAlignment="1" applyProtection="1">
      <alignment horizontal="right" vertical="center" wrapText="1"/>
    </xf>
    <xf numFmtId="49" fontId="10" fillId="13" borderId="15" xfId="41" applyFont="1" applyFill="1" applyBorder="1" applyAlignment="1" applyProtection="1">
      <alignment horizontal="right" vertical="center" wrapText="1"/>
    </xf>
    <xf numFmtId="49" fontId="10" fillId="13" borderId="14" xfId="41" applyFont="1" applyFill="1" applyBorder="1" applyAlignment="1" applyProtection="1">
      <alignment horizontal="right" vertical="center" wrapText="1"/>
    </xf>
    <xf numFmtId="0" fontId="10" fillId="0" borderId="31" xfId="54" applyFont="1" applyFill="1" applyBorder="1" applyAlignment="1" applyProtection="1">
      <alignment vertical="center" wrapText="1"/>
    </xf>
    <xf numFmtId="0" fontId="54" fillId="0" borderId="0" xfId="54" applyFont="1" applyFill="1" applyAlignment="1" applyProtection="1">
      <alignment vertical="center" wrapText="1"/>
    </xf>
    <xf numFmtId="0" fontId="13" fillId="0" borderId="0" xfId="54" applyFont="1" applyFill="1" applyAlignment="1" applyProtection="1">
      <alignment vertical="center" wrapText="1"/>
    </xf>
    <xf numFmtId="0" fontId="55" fillId="0" borderId="0" xfId="54" applyFont="1" applyFill="1" applyAlignment="1" applyProtection="1">
      <alignment horizontal="center" vertical="center" wrapText="1"/>
    </xf>
    <xf numFmtId="0" fontId="83" fillId="0" borderId="0" xfId="38" applyFont="1" applyFill="1" applyProtection="1"/>
    <xf numFmtId="49" fontId="38" fillId="7" borderId="0" xfId="44">
      <alignment vertical="top"/>
    </xf>
    <xf numFmtId="49" fontId="57" fillId="10" borderId="0" xfId="0" applyFont="1" applyFill="1" applyProtection="1">
      <alignment vertical="top"/>
    </xf>
    <xf numFmtId="49" fontId="0" fillId="0" borderId="0" xfId="0" applyFill="1" applyProtection="1">
      <alignment vertical="top"/>
    </xf>
    <xf numFmtId="49" fontId="57" fillId="0" borderId="0" xfId="0" applyFont="1" applyFill="1" applyProtection="1">
      <alignment vertical="top"/>
    </xf>
    <xf numFmtId="0" fontId="77" fillId="0" borderId="0" xfId="54" applyFont="1" applyFill="1" applyAlignment="1" applyProtection="1">
      <alignment vertical="center"/>
    </xf>
    <xf numFmtId="49" fontId="77" fillId="0" borderId="0" xfId="0" applyFont="1" applyFill="1" applyProtection="1">
      <alignment vertical="top"/>
    </xf>
    <xf numFmtId="49" fontId="0" fillId="0" borderId="0" xfId="0" applyFont="1" applyFill="1" applyProtection="1">
      <alignment vertical="top"/>
    </xf>
    <xf numFmtId="49" fontId="0" fillId="13" borderId="14" xfId="0" applyFont="1" applyFill="1" applyBorder="1" applyAlignment="1" applyProtection="1">
      <alignment horizontal="right" vertical="center" wrapText="1"/>
    </xf>
    <xf numFmtId="49" fontId="0" fillId="13" borderId="15" xfId="0" applyFont="1" applyFill="1" applyBorder="1" applyAlignment="1" applyProtection="1">
      <alignment horizontal="right" vertical="center" wrapText="1"/>
    </xf>
    <xf numFmtId="49" fontId="77" fillId="0" borderId="0" xfId="0" applyFont="1" applyFill="1" applyAlignment="1" applyProtection="1">
      <alignment vertical="top"/>
    </xf>
    <xf numFmtId="49" fontId="77" fillId="10" borderId="0" xfId="0" applyFont="1" applyFill="1" applyAlignment="1" applyProtection="1">
      <alignment vertical="top"/>
    </xf>
    <xf numFmtId="49" fontId="10" fillId="0" borderId="0" xfId="0" applyNumberFormat="1" applyFont="1" applyFill="1" applyProtection="1">
      <alignment vertical="top"/>
    </xf>
    <xf numFmtId="49" fontId="0" fillId="2" borderId="32" xfId="0" applyFill="1" applyBorder="1" applyAlignment="1" applyProtection="1">
      <alignment horizontal="left" vertical="center" wrapText="1"/>
      <protection locked="0"/>
    </xf>
    <xf numFmtId="49" fontId="0" fillId="0" borderId="5" xfId="0" applyFill="1" applyBorder="1" applyAlignment="1" applyProtection="1">
      <alignment horizontal="center" vertical="center" wrapText="1"/>
    </xf>
    <xf numFmtId="49" fontId="0" fillId="0" borderId="32" xfId="0" applyFill="1" applyBorder="1" applyAlignment="1" applyProtection="1">
      <alignment horizontal="right" vertical="center" wrapText="1"/>
    </xf>
    <xf numFmtId="0" fontId="0" fillId="0" borderId="32" xfId="0" applyNumberFormat="1" applyFill="1" applyBorder="1" applyAlignment="1" applyProtection="1">
      <alignment horizontal="center" vertical="center" wrapText="1"/>
    </xf>
    <xf numFmtId="49" fontId="0" fillId="0" borderId="32" xfId="0" applyNumberFormat="1" applyFill="1" applyBorder="1" applyAlignment="1" applyProtection="1">
      <alignment horizontal="center" vertical="center" wrapText="1"/>
    </xf>
    <xf numFmtId="49" fontId="0" fillId="0" borderId="0" xfId="0" applyFill="1" applyBorder="1" applyAlignment="1" applyProtection="1">
      <alignment horizontal="left" vertical="center" wrapText="1"/>
    </xf>
    <xf numFmtId="0" fontId="0" fillId="0" borderId="0" xfId="0" applyNumberFormat="1" applyFill="1" applyBorder="1" applyAlignment="1" applyProtection="1">
      <alignment horizontal="center" vertical="center" wrapText="1"/>
    </xf>
    <xf numFmtId="0" fontId="23" fillId="0" borderId="33" xfId="54" applyFont="1" applyFill="1" applyBorder="1" applyAlignment="1" applyProtection="1">
      <alignment horizontal="center" vertical="center" wrapText="1"/>
    </xf>
    <xf numFmtId="0" fontId="0" fillId="0" borderId="5" xfId="0" applyNumberFormat="1" applyFill="1" applyBorder="1" applyAlignment="1" applyProtection="1">
      <alignment horizontal="right" vertical="center" wrapText="1"/>
    </xf>
    <xf numFmtId="0" fontId="0" fillId="0" borderId="33" xfId="0" applyNumberFormat="1" applyFill="1" applyBorder="1" applyAlignment="1" applyProtection="1">
      <alignment horizontal="center" vertical="center" wrapText="1"/>
    </xf>
    <xf numFmtId="49" fontId="0" fillId="0" borderId="0" xfId="0" applyFill="1" applyBorder="1" applyProtection="1">
      <alignment vertical="top"/>
    </xf>
    <xf numFmtId="0" fontId="12" fillId="0" borderId="6" xfId="36" applyFont="1" applyBorder="1" applyAlignment="1" applyProtection="1">
      <alignment horizontal="justify" vertical="center" wrapText="1"/>
    </xf>
    <xf numFmtId="0" fontId="58" fillId="0" borderId="0" xfId="52" applyFont="1" applyFill="1" applyAlignment="1" applyProtection="1">
      <alignment vertical="top" wrapText="1"/>
    </xf>
    <xf numFmtId="0" fontId="10" fillId="0" borderId="6" xfId="36" applyFont="1" applyBorder="1" applyAlignment="1" applyProtection="1">
      <alignment horizontal="justify" vertical="center" wrapText="1"/>
    </xf>
    <xf numFmtId="49" fontId="10" fillId="0" borderId="0" xfId="35" applyNumberFormat="1" applyFont="1">
      <alignment vertical="top"/>
    </xf>
    <xf numFmtId="0" fontId="10" fillId="7" borderId="0" xfId="54" applyFont="1" applyFill="1" applyBorder="1" applyAlignment="1" applyProtection="1">
      <alignment horizontal="right" vertical="center"/>
    </xf>
    <xf numFmtId="0" fontId="0" fillId="0" borderId="5" xfId="54" applyFont="1" applyFill="1" applyBorder="1" applyAlignment="1" applyProtection="1">
      <alignment horizontal="left" vertical="center" wrapText="1" indent="1"/>
    </xf>
    <xf numFmtId="49" fontId="16" fillId="9" borderId="5" xfId="30" applyNumberFormat="1" applyFont="1" applyFill="1" applyBorder="1" applyAlignment="1" applyProtection="1">
      <alignment horizontal="left" vertical="center" wrapText="1"/>
      <protection locked="0"/>
    </xf>
    <xf numFmtId="0" fontId="0" fillId="9" borderId="5" xfId="30" applyNumberFormat="1" applyFont="1" applyFill="1" applyBorder="1" applyAlignment="1" applyProtection="1">
      <alignment horizontal="left" vertical="center" wrapText="1" indent="2"/>
      <protection locked="0"/>
    </xf>
    <xf numFmtId="49" fontId="79" fillId="0" borderId="0" xfId="35" applyFont="1" applyAlignment="1">
      <alignment vertical="top"/>
    </xf>
    <xf numFmtId="49" fontId="10" fillId="0" borderId="0" xfId="35" applyFont="1" applyProtection="1">
      <alignment vertical="top"/>
    </xf>
    <xf numFmtId="49" fontId="0" fillId="9" borderId="5" xfId="30" applyNumberFormat="1" applyFont="1" applyFill="1" applyBorder="1" applyAlignment="1" applyProtection="1">
      <alignment horizontal="left" vertical="center" wrapText="1" indent="2"/>
      <protection locked="0"/>
    </xf>
    <xf numFmtId="49" fontId="10" fillId="0"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vertical="center" wrapText="1"/>
    </xf>
    <xf numFmtId="0" fontId="0" fillId="0" borderId="5" xfId="54" applyFont="1" applyFill="1" applyBorder="1" applyAlignment="1" applyProtection="1">
      <alignment horizontal="center" vertical="center" wrapText="1"/>
    </xf>
    <xf numFmtId="0" fontId="0" fillId="9" borderId="5" xfId="30" applyNumberFormat="1" applyFont="1" applyFill="1" applyBorder="1" applyAlignment="1" applyProtection="1">
      <alignment horizontal="left" vertical="center" wrapText="1" indent="1"/>
      <protection locked="0"/>
    </xf>
    <xf numFmtId="49" fontId="44" fillId="13" borderId="15" xfId="35" applyFont="1" applyFill="1" applyBorder="1" applyAlignment="1" applyProtection="1">
      <alignment horizontal="left" vertical="center" indent="3"/>
    </xf>
    <xf numFmtId="49" fontId="47" fillId="13" borderId="14" xfId="35" applyFont="1" applyFill="1" applyBorder="1" applyAlignment="1" applyProtection="1">
      <alignment horizontal="center" vertical="top"/>
    </xf>
    <xf numFmtId="0" fontId="58" fillId="0" borderId="0" xfId="54" applyFont="1" applyFill="1" applyAlignment="1" applyProtection="1">
      <alignment horizontal="right" vertical="top" wrapText="1"/>
    </xf>
    <xf numFmtId="49" fontId="44" fillId="13" borderId="15" xfId="35" applyFont="1" applyFill="1" applyBorder="1" applyAlignment="1" applyProtection="1">
      <alignment horizontal="left" vertical="center" indent="1"/>
    </xf>
    <xf numFmtId="49" fontId="44" fillId="13" borderId="15" xfId="35" applyFont="1" applyFill="1" applyBorder="1" applyAlignment="1" applyProtection="1">
      <alignment horizontal="left" vertical="center" indent="2"/>
    </xf>
    <xf numFmtId="0" fontId="0" fillId="0" borderId="5" xfId="30" applyNumberFormat="1" applyFont="1" applyFill="1" applyBorder="1" applyAlignment="1" applyProtection="1">
      <alignment horizontal="left" vertical="center" wrapText="1" indent="1"/>
    </xf>
    <xf numFmtId="0" fontId="0" fillId="0" borderId="5" xfId="30" applyNumberFormat="1" applyFont="1" applyFill="1" applyBorder="1" applyAlignment="1" applyProtection="1">
      <alignment horizontal="left" vertical="center" wrapText="1" indent="2"/>
    </xf>
    <xf numFmtId="0" fontId="0" fillId="0" borderId="0" xfId="30" applyNumberFormat="1" applyFont="1" applyFill="1" applyBorder="1" applyAlignment="1" applyProtection="1">
      <alignment horizontal="left" vertical="center" wrapText="1" indent="2"/>
    </xf>
    <xf numFmtId="0" fontId="0" fillId="0" borderId="0" xfId="54" applyFont="1" applyFill="1" applyBorder="1" applyAlignment="1" applyProtection="1">
      <alignment horizontal="center" vertical="center" wrapText="1"/>
    </xf>
    <xf numFmtId="49" fontId="10" fillId="11" borderId="5" xfId="53" applyNumberFormat="1" applyFont="1" applyFill="1" applyBorder="1" applyAlignment="1" applyProtection="1">
      <alignment horizontal="left" vertical="center" wrapText="1"/>
    </xf>
    <xf numFmtId="0" fontId="10" fillId="0" borderId="5" xfId="54" applyFont="1" applyFill="1" applyBorder="1" applyAlignment="1" applyProtection="1">
      <alignment vertical="top" wrapText="1"/>
    </xf>
    <xf numFmtId="49" fontId="10" fillId="2" borderId="5" xfId="53" applyNumberFormat="1" applyFont="1" applyFill="1" applyBorder="1" applyAlignment="1" applyProtection="1">
      <alignment horizontal="left" vertical="center" wrapText="1"/>
      <protection locked="0"/>
    </xf>
    <xf numFmtId="0" fontId="84" fillId="0" borderId="0" xfId="52" applyFont="1" applyAlignment="1" applyProtection="1">
      <alignment vertical="center" wrapText="1"/>
    </xf>
    <xf numFmtId="0" fontId="37" fillId="0" borderId="0" xfId="0" applyNumberFormat="1" applyFont="1" applyBorder="1" applyAlignment="1">
      <alignment horizontal="center" vertical="center" wrapText="1"/>
    </xf>
    <xf numFmtId="49" fontId="0" fillId="0" borderId="16" xfId="0" applyFill="1" applyBorder="1">
      <alignment vertical="top"/>
    </xf>
    <xf numFmtId="0" fontId="79" fillId="0" borderId="0" xfId="0" applyNumberFormat="1" applyFont="1" applyBorder="1" applyAlignment="1">
      <alignment vertical="center"/>
    </xf>
    <xf numFmtId="0" fontId="48" fillId="0" borderId="0" xfId="0" applyNumberFormat="1" applyFont="1" applyBorder="1" applyAlignment="1">
      <alignment vertical="center"/>
    </xf>
    <xf numFmtId="49" fontId="74" fillId="9" borderId="5" xfId="30" applyNumberFormat="1" applyFill="1" applyBorder="1" applyAlignment="1" applyProtection="1">
      <alignment horizontal="left" vertical="center" wrapText="1"/>
      <protection locked="0"/>
    </xf>
    <xf numFmtId="49" fontId="10" fillId="0" borderId="5" xfId="41" applyBorder="1">
      <alignment vertical="top"/>
    </xf>
    <xf numFmtId="49" fontId="47" fillId="13" borderId="14" xfId="41" applyFont="1" applyFill="1" applyBorder="1" applyAlignment="1" applyProtection="1">
      <alignment horizontal="center" vertical="top"/>
    </xf>
    <xf numFmtId="0" fontId="10" fillId="8" borderId="5" xfId="53"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5" fillId="7" borderId="0" xfId="33" applyNumberFormat="1" applyFont="1" applyFill="1" applyBorder="1" applyAlignment="1" applyProtection="1">
      <alignment horizontal="center" vertical="center" wrapText="1"/>
    </xf>
    <xf numFmtId="0" fontId="85" fillId="0" borderId="0" xfId="0" applyNumberFormat="1" applyFont="1" applyFill="1" applyBorder="1" applyAlignment="1">
      <alignment horizontal="center" vertical="center"/>
    </xf>
    <xf numFmtId="0" fontId="85" fillId="0" borderId="0" xfId="47" applyNumberFormat="1" applyFont="1" applyFill="1" applyBorder="1" applyAlignment="1" applyProtection="1">
      <alignment horizontal="center" vertical="center" wrapText="1"/>
    </xf>
    <xf numFmtId="0" fontId="85" fillId="0" borderId="0" xfId="53" applyNumberFormat="1" applyFont="1" applyFill="1" applyBorder="1" applyAlignment="1" applyProtection="1">
      <alignment horizontal="center" vertical="center" wrapText="1"/>
    </xf>
    <xf numFmtId="0" fontId="10" fillId="0" borderId="5" xfId="47" applyFont="1" applyFill="1" applyBorder="1" applyAlignment="1" applyProtection="1">
      <alignment horizontal="left" vertical="center" wrapText="1" indent="2"/>
    </xf>
    <xf numFmtId="49" fontId="10"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9" fillId="0" borderId="0" xfId="0" applyNumberFormat="1" applyFont="1" applyFill="1" applyBorder="1" applyAlignment="1" applyProtection="1">
      <alignment vertical="center"/>
    </xf>
    <xf numFmtId="0" fontId="0" fillId="8" borderId="5" xfId="52" applyNumberFormat="1" applyFont="1" applyFill="1" applyBorder="1" applyAlignment="1" applyProtection="1">
      <alignment horizontal="left" vertical="center" wrapText="1" indent="1"/>
    </xf>
    <xf numFmtId="49" fontId="10" fillId="9" borderId="5" xfId="52"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indent="1"/>
      <protection locked="0"/>
    </xf>
    <xf numFmtId="49" fontId="0" fillId="0" borderId="5" xfId="53" applyNumberFormat="1" applyFont="1" applyFill="1" applyBorder="1" applyAlignment="1" applyProtection="1">
      <alignment horizontal="left" vertical="center" wrapText="1" indent="1"/>
    </xf>
    <xf numFmtId="49" fontId="10" fillId="8" borderId="5" xfId="52" applyNumberFormat="1" applyFont="1" applyFill="1" applyBorder="1" applyAlignment="1" applyProtection="1">
      <alignment horizontal="left" vertical="center" wrapText="1" indent="1"/>
    </xf>
    <xf numFmtId="49" fontId="10" fillId="0" borderId="5" xfId="52" applyNumberFormat="1" applyFont="1" applyFill="1" applyBorder="1" applyAlignment="1" applyProtection="1">
      <alignment horizontal="left" vertical="center" wrapText="1" indent="1"/>
    </xf>
    <xf numFmtId="0" fontId="86" fillId="0" borderId="0" xfId="0" applyNumberFormat="1" applyFont="1" applyFill="1" applyBorder="1" applyAlignment="1">
      <alignment vertical="center"/>
    </xf>
    <xf numFmtId="0" fontId="10" fillId="0" borderId="5" xfId="54" applyNumberFormat="1" applyFont="1" applyFill="1" applyBorder="1" applyAlignment="1" applyProtection="1">
      <alignment horizontal="center" vertical="center" wrapText="1"/>
    </xf>
    <xf numFmtId="0" fontId="22" fillId="0" borderId="0" xfId="55" applyFont="1" applyBorder="1" applyAlignment="1">
      <alignment vertical="center" wrapText="1"/>
    </xf>
    <xf numFmtId="0" fontId="10" fillId="0" borderId="5" xfId="47" applyNumberFormat="1" applyFont="1" applyFill="1" applyBorder="1" applyAlignment="1" applyProtection="1">
      <alignment horizontal="center" vertical="center" wrapText="1"/>
    </xf>
    <xf numFmtId="49" fontId="10" fillId="13" borderId="13" xfId="54" applyNumberFormat="1" applyFont="1" applyFill="1" applyBorder="1" applyAlignment="1" applyProtection="1">
      <alignment horizontal="center" vertical="center" wrapText="1"/>
    </xf>
    <xf numFmtId="0" fontId="10" fillId="13" borderId="15" xfId="53" applyNumberFormat="1" applyFont="1" applyFill="1" applyBorder="1" applyAlignment="1" applyProtection="1">
      <alignment horizontal="left" vertical="center" wrapText="1"/>
    </xf>
    <xf numFmtId="49" fontId="10" fillId="13" borderId="14" xfId="54" applyNumberFormat="1" applyFont="1" applyFill="1" applyBorder="1" applyAlignment="1" applyProtection="1">
      <alignment vertical="center" wrapText="1"/>
    </xf>
    <xf numFmtId="0" fontId="10" fillId="0" borderId="5" xfId="47" applyFont="1" applyFill="1" applyBorder="1" applyAlignment="1" applyProtection="1">
      <alignment horizontal="left" vertical="center" wrapText="1" indent="3"/>
    </xf>
    <xf numFmtId="0" fontId="79" fillId="0" borderId="0" xfId="0" applyNumberFormat="1" applyFont="1" applyFill="1" applyBorder="1" applyAlignment="1">
      <alignment horizontal="center" vertical="center"/>
    </xf>
    <xf numFmtId="0" fontId="10" fillId="13" borderId="14" xfId="53" applyNumberFormat="1" applyFont="1" applyFill="1" applyBorder="1" applyAlignment="1" applyProtection="1">
      <alignment horizontal="left" vertical="center" wrapText="1"/>
    </xf>
    <xf numFmtId="0" fontId="79" fillId="0" borderId="0" xfId="0" applyNumberFormat="1" applyFont="1" applyFill="1" applyBorder="1" applyAlignment="1">
      <alignment horizontal="center" vertical="center"/>
    </xf>
    <xf numFmtId="49" fontId="10" fillId="0" borderId="23" xfId="54" applyNumberFormat="1" applyFont="1" applyFill="1" applyBorder="1" applyAlignment="1" applyProtection="1">
      <alignment horizontal="center" vertical="center" wrapText="1"/>
    </xf>
    <xf numFmtId="0" fontId="10" fillId="0" borderId="23" xfId="47" applyFont="1" applyFill="1" applyBorder="1" applyAlignment="1" applyProtection="1">
      <alignment horizontal="left" vertical="center" wrapText="1" indent="2"/>
    </xf>
    <xf numFmtId="0" fontId="10" fillId="0" borderId="23" xfId="53" applyNumberFormat="1" applyFont="1" applyFill="1" applyBorder="1" applyAlignment="1" applyProtection="1">
      <alignment horizontal="left" vertical="center" wrapText="1"/>
    </xf>
    <xf numFmtId="49" fontId="10" fillId="0" borderId="23" xfId="54" applyNumberFormat="1" applyFont="1" applyFill="1" applyBorder="1" applyAlignment="1" applyProtection="1">
      <alignment vertical="center" wrapText="1"/>
    </xf>
    <xf numFmtId="49" fontId="10" fillId="11" borderId="5" xfId="53" applyNumberFormat="1" applyFont="1" applyFill="1" applyBorder="1" applyAlignment="1" applyProtection="1">
      <alignment horizontal="left" vertical="center" wrapText="1" indent="1"/>
    </xf>
    <xf numFmtId="0" fontId="0" fillId="0" borderId="5" xfId="0" applyNumberFormat="1" applyBorder="1" applyAlignment="1">
      <alignment horizontal="center" vertical="center"/>
    </xf>
    <xf numFmtId="0" fontId="79" fillId="0" borderId="0" xfId="54" applyFont="1" applyFill="1" applyAlignment="1" applyProtection="1">
      <alignment horizontal="center" vertical="center" wrapText="1"/>
    </xf>
    <xf numFmtId="0" fontId="0" fillId="0" borderId="5" xfId="54" applyFont="1" applyFill="1" applyBorder="1" applyAlignment="1" applyProtection="1">
      <alignment horizontal="left" vertical="center" wrapText="1"/>
    </xf>
    <xf numFmtId="14" fontId="53" fillId="0" borderId="5" xfId="53" applyNumberFormat="1" applyFont="1" applyFill="1" applyBorder="1" applyAlignment="1" applyProtection="1">
      <alignment horizontal="center" vertical="center" wrapText="1"/>
    </xf>
    <xf numFmtId="49" fontId="38" fillId="7" borderId="0" xfId="44" applyAlignment="1">
      <alignment vertical="top" wrapText="1"/>
    </xf>
    <xf numFmtId="49" fontId="33" fillId="0" borderId="15" xfId="33" applyNumberFormat="1" applyFont="1" applyFill="1" applyBorder="1" applyAlignment="1" applyProtection="1">
      <alignment horizontal="center" vertical="center" wrapText="1"/>
    </xf>
    <xf numFmtId="0" fontId="87" fillId="0" borderId="0" xfId="54" applyFont="1" applyFill="1" applyAlignment="1" applyProtection="1">
      <alignment vertical="center"/>
    </xf>
    <xf numFmtId="0" fontId="88" fillId="0" borderId="0" xfId="54" applyFont="1" applyFill="1" applyAlignment="1" applyProtection="1">
      <alignment vertical="center"/>
    </xf>
    <xf numFmtId="14" fontId="10" fillId="0" borderId="5" xfId="53" applyNumberFormat="1" applyFont="1" applyFill="1" applyBorder="1" applyAlignment="1" applyProtection="1">
      <alignment horizontal="left" vertical="center" wrapText="1" indent="1"/>
    </xf>
    <xf numFmtId="49" fontId="0" fillId="0" borderId="17" xfId="0" applyFill="1" applyBorder="1" applyProtection="1">
      <alignment vertical="top"/>
    </xf>
    <xf numFmtId="0" fontId="79" fillId="0" borderId="0" xfId="54" applyNumberFormat="1" applyFont="1" applyFill="1" applyAlignment="1" applyProtection="1">
      <alignment vertical="center"/>
    </xf>
    <xf numFmtId="0" fontId="79" fillId="0" borderId="0" xfId="54" applyFont="1" applyFill="1" applyAlignment="1" applyProtection="1">
      <alignment horizontal="left" vertical="center" wrapText="1" indent="1"/>
    </xf>
    <xf numFmtId="0" fontId="77" fillId="0" borderId="0" xfId="54" applyFont="1" applyFill="1" applyAlignment="1" applyProtection="1">
      <alignment horizontal="left" vertical="center" wrapText="1" indent="1"/>
    </xf>
    <xf numFmtId="0" fontId="89" fillId="0" borderId="0" xfId="54" applyFont="1" applyFill="1" applyAlignment="1" applyProtection="1">
      <alignment horizontal="left" vertical="center" wrapText="1" indent="1"/>
    </xf>
    <xf numFmtId="0" fontId="90" fillId="0" borderId="0" xfId="54" applyFont="1" applyFill="1" applyAlignment="1" applyProtection="1">
      <alignment horizontal="left" vertical="center" indent="1"/>
    </xf>
    <xf numFmtId="0" fontId="89" fillId="0" borderId="0" xfId="54" applyFont="1" applyFill="1" applyAlignment="1" applyProtection="1">
      <alignment vertical="center" wrapText="1"/>
    </xf>
    <xf numFmtId="0" fontId="62" fillId="0" borderId="0" xfId="52" applyFont="1" applyFill="1" applyAlignment="1" applyProtection="1">
      <alignment horizontal="left" vertical="center" wrapText="1"/>
    </xf>
    <xf numFmtId="0" fontId="63" fillId="0" borderId="0" xfId="52" applyFont="1" applyFill="1" applyAlignment="1" applyProtection="1">
      <alignment horizontal="left" vertical="center" wrapText="1"/>
    </xf>
    <xf numFmtId="0" fontId="64" fillId="0" borderId="0" xfId="52" applyFont="1" applyAlignment="1" applyProtection="1">
      <alignment vertical="center" wrapText="1"/>
    </xf>
    <xf numFmtId="0" fontId="62" fillId="7" borderId="0" xfId="52" applyFont="1" applyFill="1" applyBorder="1" applyAlignment="1" applyProtection="1">
      <alignment vertical="center" wrapText="1"/>
    </xf>
    <xf numFmtId="0" fontId="65" fillId="7" borderId="0" xfId="52" applyFont="1" applyFill="1" applyBorder="1" applyAlignment="1" applyProtection="1">
      <alignment horizontal="right" vertical="center" wrapText="1" indent="1"/>
    </xf>
    <xf numFmtId="0" fontId="65" fillId="7" borderId="0" xfId="52" applyFont="1" applyFill="1" applyBorder="1" applyAlignment="1" applyProtection="1">
      <alignment horizontal="left" vertical="center" wrapText="1" indent="2"/>
    </xf>
    <xf numFmtId="0" fontId="62" fillId="0" borderId="0" xfId="52" applyFont="1" applyAlignment="1" applyProtection="1">
      <alignment vertical="center" wrapText="1"/>
    </xf>
    <xf numFmtId="0" fontId="63" fillId="0" borderId="0" xfId="52" applyFont="1" applyAlignment="1" applyProtection="1">
      <alignment horizontal="center" vertical="center" wrapText="1"/>
    </xf>
    <xf numFmtId="0" fontId="62" fillId="7" borderId="0" xfId="52" applyFont="1" applyFill="1" applyBorder="1" applyAlignment="1" applyProtection="1">
      <alignment horizontal="right" vertical="center" wrapText="1" indent="1"/>
    </xf>
    <xf numFmtId="0" fontId="66" fillId="7" borderId="0" xfId="52" applyFont="1" applyFill="1" applyBorder="1" applyAlignment="1" applyProtection="1">
      <alignment horizontal="center" vertical="center" wrapText="1"/>
    </xf>
    <xf numFmtId="0" fontId="67" fillId="7" borderId="0" xfId="52" applyFont="1" applyFill="1" applyBorder="1" applyAlignment="1" applyProtection="1">
      <alignment vertical="center" wrapText="1"/>
    </xf>
    <xf numFmtId="14" fontId="62" fillId="7" borderId="0" xfId="52" applyNumberFormat="1" applyFont="1" applyFill="1" applyBorder="1" applyAlignment="1" applyProtection="1">
      <alignment horizontal="left" vertical="center" wrapText="1"/>
    </xf>
    <xf numFmtId="0" fontId="63" fillId="7" borderId="0" xfId="52" applyNumberFormat="1" applyFont="1" applyFill="1" applyBorder="1" applyAlignment="1" applyProtection="1">
      <alignment horizontal="center" vertical="center" wrapText="1"/>
    </xf>
    <xf numFmtId="0" fontId="62" fillId="7" borderId="0" xfId="52" applyNumberFormat="1" applyFont="1" applyFill="1" applyBorder="1" applyAlignment="1" applyProtection="1">
      <alignment horizontal="left" vertical="center" wrapText="1" indent="1"/>
    </xf>
    <xf numFmtId="0" fontId="62" fillId="7" borderId="0" xfId="52" applyFont="1" applyFill="1" applyBorder="1" applyAlignment="1" applyProtection="1">
      <alignment horizontal="center" vertical="center" wrapText="1"/>
    </xf>
    <xf numFmtId="0" fontId="68" fillId="7" borderId="0" xfId="52" applyFont="1" applyFill="1" applyBorder="1" applyAlignment="1" applyProtection="1">
      <alignment horizontal="center" vertical="center" wrapText="1"/>
    </xf>
    <xf numFmtId="14" fontId="68" fillId="7" borderId="0" xfId="52" applyNumberFormat="1" applyFont="1" applyFill="1" applyBorder="1" applyAlignment="1" applyProtection="1">
      <alignment horizontal="center" vertical="center" wrapText="1"/>
    </xf>
    <xf numFmtId="0" fontId="68" fillId="7" borderId="0" xfId="52" applyFont="1" applyFill="1" applyBorder="1" applyAlignment="1" applyProtection="1">
      <alignment vertical="center" wrapText="1"/>
    </xf>
    <xf numFmtId="0" fontId="69" fillId="7" borderId="0" xfId="52" applyFont="1" applyFill="1" applyBorder="1" applyAlignment="1" applyProtection="1">
      <alignment vertical="center" wrapText="1"/>
    </xf>
    <xf numFmtId="0" fontId="61" fillId="0" borderId="0" xfId="52" applyNumberFormat="1" applyFont="1" applyFill="1" applyAlignment="1" applyProtection="1">
      <alignment horizontal="left" vertical="center" wrapText="1"/>
    </xf>
    <xf numFmtId="0" fontId="60" fillId="0" borderId="0" xfId="52" applyFont="1" applyFill="1" applyAlignment="1" applyProtection="1">
      <alignment horizontal="left" vertical="center" wrapText="1"/>
    </xf>
    <xf numFmtId="0" fontId="60" fillId="0" borderId="0" xfId="52" applyFont="1" applyAlignment="1" applyProtection="1">
      <alignment vertical="center" wrapText="1"/>
    </xf>
    <xf numFmtId="0" fontId="60" fillId="0" borderId="0" xfId="52" applyFont="1" applyAlignment="1" applyProtection="1">
      <alignment horizontal="center" vertical="center" wrapText="1"/>
    </xf>
    <xf numFmtId="0" fontId="62" fillId="0" borderId="0" xfId="52" applyFont="1" applyBorder="1" applyAlignment="1" applyProtection="1">
      <alignment vertical="center" wrapText="1"/>
    </xf>
    <xf numFmtId="0" fontId="62" fillId="0" borderId="0" xfId="52" applyFont="1" applyAlignment="1" applyProtection="1">
      <alignment horizontal="right" vertical="center"/>
    </xf>
    <xf numFmtId="0" fontId="62" fillId="0" borderId="0" xfId="52" applyFont="1" applyAlignment="1" applyProtection="1">
      <alignment horizontal="center" vertical="center" wrapText="1"/>
    </xf>
    <xf numFmtId="49" fontId="10" fillId="0" borderId="0" xfId="30" applyNumberFormat="1" applyFont="1" applyFill="1" applyBorder="1" applyAlignment="1" applyProtection="1">
      <alignment vertical="center" wrapText="1"/>
    </xf>
    <xf numFmtId="0" fontId="0" fillId="0" borderId="0" xfId="0" applyNumberFormat="1" applyAlignment="1">
      <alignment horizontal="left" vertical="top" indent="1"/>
    </xf>
    <xf numFmtId="0" fontId="0" fillId="0" borderId="0" xfId="0" applyNumberFormat="1" applyAlignment="1">
      <alignment horizontal="left" vertical="center" indent="1"/>
    </xf>
    <xf numFmtId="49" fontId="91" fillId="13" borderId="15" xfId="41" applyFont="1" applyFill="1" applyBorder="1" applyAlignment="1" applyProtection="1">
      <alignment horizontal="center" vertical="center" wrapText="1"/>
    </xf>
    <xf numFmtId="0" fontId="79" fillId="0" borderId="0" xfId="54" applyFont="1" applyFill="1" applyAlignment="1" applyProtection="1">
      <alignment horizontal="left" vertical="center" indent="1"/>
    </xf>
    <xf numFmtId="0" fontId="79" fillId="0" borderId="0" xfId="54" applyNumberFormat="1" applyFont="1" applyFill="1" applyAlignment="1" applyProtection="1">
      <alignment horizontal="left" vertical="center" indent="1"/>
    </xf>
    <xf numFmtId="14" fontId="10" fillId="8" borderId="5" xfId="53" applyNumberFormat="1" applyFont="1" applyFill="1" applyBorder="1" applyAlignment="1" applyProtection="1">
      <alignment horizontal="left" vertical="center" wrapText="1" indent="1"/>
    </xf>
    <xf numFmtId="0" fontId="33" fillId="0" borderId="0" xfId="54" applyFont="1" applyFill="1" applyBorder="1" applyAlignment="1" applyProtection="1">
      <alignment horizontal="center" vertical="top" wrapText="1"/>
    </xf>
    <xf numFmtId="0" fontId="79" fillId="0" borderId="24" xfId="54" applyFont="1" applyFill="1" applyBorder="1" applyAlignment="1" applyProtection="1">
      <alignment vertical="center"/>
    </xf>
    <xf numFmtId="0" fontId="10" fillId="0" borderId="5" xfId="33" applyNumberFormat="1" applyFont="1" applyFill="1" applyBorder="1" applyAlignment="1" applyProtection="1">
      <alignment horizontal="center" vertical="center" wrapText="1"/>
    </xf>
    <xf numFmtId="0"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left" vertical="center"/>
    </xf>
    <xf numFmtId="0" fontId="77" fillId="0" borderId="0" xfId="0" applyNumberFormat="1" applyFont="1" applyAlignment="1">
      <alignment vertical="center"/>
    </xf>
    <xf numFmtId="0" fontId="0" fillId="0" borderId="0" xfId="0" applyNumberFormat="1" applyFont="1" applyAlignment="1">
      <alignment vertical="center"/>
    </xf>
    <xf numFmtId="0" fontId="12" fillId="10" borderId="5" xfId="54" applyFont="1" applyFill="1" applyBorder="1" applyAlignment="1" applyProtection="1">
      <alignment horizontal="center" vertical="center" wrapText="1"/>
    </xf>
    <xf numFmtId="49" fontId="10" fillId="0" borderId="0" xfId="0" applyFont="1" applyFill="1" applyProtection="1">
      <alignment vertical="top"/>
    </xf>
    <xf numFmtId="0" fontId="12" fillId="10" borderId="5" xfId="0" applyNumberFormat="1" applyFont="1" applyFill="1" applyBorder="1" applyAlignment="1" applyProtection="1">
      <alignment horizontal="center" vertical="center"/>
    </xf>
    <xf numFmtId="49" fontId="0" fillId="0" borderId="5" xfId="0" applyNumberFormat="1" applyFill="1" applyBorder="1" applyProtection="1">
      <alignment vertical="top"/>
    </xf>
    <xf numFmtId="49" fontId="0" fillId="0" borderId="5" xfId="0" applyNumberFormat="1" applyFont="1" applyFill="1" applyBorder="1" applyProtection="1">
      <alignment vertical="top"/>
    </xf>
    <xf numFmtId="0" fontId="10" fillId="0" borderId="0" xfId="54" applyFont="1" applyFill="1" applyAlignment="1" applyProtection="1">
      <alignment horizontal="left" vertical="center" wrapText="1" indent="2"/>
    </xf>
    <xf numFmtId="0" fontId="10" fillId="0" borderId="5" xfId="54" applyNumberFormat="1" applyFont="1" applyFill="1" applyBorder="1" applyAlignment="1" applyProtection="1">
      <alignment vertical="top" wrapText="1"/>
    </xf>
    <xf numFmtId="0" fontId="0" fillId="9" borderId="5" xfId="30" applyNumberFormat="1" applyFont="1" applyFill="1" applyBorder="1" applyAlignment="1" applyProtection="1">
      <alignment horizontal="left" vertical="center" wrapText="1"/>
      <protection locked="0"/>
    </xf>
    <xf numFmtId="0" fontId="10" fillId="0" borderId="5" xfId="54" applyNumberFormat="1" applyFont="1" applyFill="1" applyBorder="1" applyAlignment="1" applyProtection="1">
      <alignment horizontal="left" vertical="top" wrapText="1"/>
    </xf>
    <xf numFmtId="0" fontId="10" fillId="0" borderId="5" xfId="54" applyNumberFormat="1" applyFont="1" applyFill="1" applyBorder="1" applyAlignment="1" applyProtection="1">
      <alignment horizontal="left" vertical="center" wrapText="1"/>
    </xf>
    <xf numFmtId="0" fontId="10" fillId="0" borderId="5" xfId="47" applyFont="1" applyFill="1" applyBorder="1" applyAlignment="1" applyProtection="1">
      <alignment horizontal="left" vertical="center" wrapText="1" indent="1"/>
    </xf>
    <xf numFmtId="0" fontId="10" fillId="0" borderId="0" xfId="47" applyFont="1" applyFill="1" applyBorder="1" applyAlignment="1" applyProtection="1">
      <alignment horizontal="left" vertical="center" wrapText="1" indent="2"/>
    </xf>
    <xf numFmtId="0" fontId="10" fillId="0" borderId="0" xfId="53" applyNumberFormat="1" applyFont="1" applyFill="1" applyBorder="1" applyAlignment="1" applyProtection="1">
      <alignment horizontal="left" vertical="center" wrapText="1"/>
    </xf>
    <xf numFmtId="0" fontId="10" fillId="0" borderId="5" xfId="47" applyFont="1" applyFill="1" applyBorder="1" applyAlignment="1" applyProtection="1">
      <alignment horizontal="left" vertical="center" wrapText="1" indent="4"/>
    </xf>
    <xf numFmtId="49" fontId="10" fillId="13" borderId="25" xfId="54" applyNumberFormat="1" applyFont="1" applyFill="1" applyBorder="1" applyAlignment="1" applyProtection="1">
      <alignment horizontal="center" vertical="center" wrapText="1"/>
    </xf>
    <xf numFmtId="0" fontId="10" fillId="13" borderId="17" xfId="53" applyNumberFormat="1" applyFont="1" applyFill="1" applyBorder="1" applyAlignment="1" applyProtection="1">
      <alignment horizontal="left" vertical="center" wrapText="1"/>
    </xf>
    <xf numFmtId="49" fontId="10" fillId="13" borderId="18" xfId="54" applyNumberFormat="1" applyFont="1" applyFill="1" applyBorder="1" applyAlignment="1" applyProtection="1">
      <alignment vertical="center" wrapText="1"/>
    </xf>
    <xf numFmtId="49" fontId="10" fillId="13" borderId="19" xfId="54" applyNumberFormat="1" applyFont="1" applyFill="1" applyBorder="1" applyAlignment="1" applyProtection="1">
      <alignment horizontal="center" vertical="center" wrapText="1"/>
    </xf>
    <xf numFmtId="49" fontId="44" fillId="13" borderId="23" xfId="0" applyFont="1" applyFill="1" applyBorder="1" applyAlignment="1" applyProtection="1">
      <alignment horizontal="left" vertical="center" indent="3"/>
    </xf>
    <xf numFmtId="0" fontId="10" fillId="13" borderId="21" xfId="53" applyNumberFormat="1" applyFont="1" applyFill="1" applyBorder="1" applyAlignment="1" applyProtection="1">
      <alignment horizontal="left" vertical="center" wrapText="1"/>
    </xf>
    <xf numFmtId="0" fontId="10" fillId="0" borderId="5" xfId="33" applyFont="1" applyFill="1" applyBorder="1" applyAlignment="1" applyProtection="1">
      <alignment horizontal="center" vertical="center" wrapText="1"/>
    </xf>
    <xf numFmtId="49" fontId="10" fillId="0" borderId="16" xfId="49" applyNumberFormat="1" applyFont="1" applyFill="1" applyBorder="1" applyAlignment="1" applyProtection="1">
      <alignment horizontal="left" vertical="center" wrapText="1"/>
    </xf>
    <xf numFmtId="49" fontId="12" fillId="13" borderId="13" xfId="41" applyFont="1" applyFill="1" applyBorder="1" applyAlignment="1" applyProtection="1">
      <alignment horizontal="center" vertical="center"/>
    </xf>
    <xf numFmtId="49" fontId="44" fillId="13" borderId="14" xfId="41" applyFont="1" applyFill="1" applyBorder="1" applyAlignment="1" applyProtection="1">
      <alignment horizontal="left" vertical="center"/>
    </xf>
    <xf numFmtId="0" fontId="10" fillId="0" borderId="0" xfId="49" applyFont="1" applyAlignment="1" applyProtection="1"/>
    <xf numFmtId="49" fontId="0" fillId="9" borderId="5" xfId="53" applyNumberFormat="1" applyFont="1" applyFill="1" applyBorder="1" applyAlignment="1" applyProtection="1">
      <alignment horizontal="left" vertical="center" wrapText="1"/>
      <protection locked="0"/>
    </xf>
    <xf numFmtId="49" fontId="0" fillId="0" borderId="17" xfId="0" applyBorder="1" applyAlignment="1">
      <alignment horizontal="center" vertical="center"/>
    </xf>
    <xf numFmtId="49" fontId="0" fillId="0" borderId="17" xfId="0" applyFill="1" applyBorder="1" applyAlignment="1" applyProtection="1">
      <alignment horizontal="center" vertical="center"/>
    </xf>
    <xf numFmtId="0" fontId="70" fillId="7" borderId="0" xfId="52" applyFont="1" applyFill="1" applyBorder="1" applyAlignment="1" applyProtection="1">
      <alignment vertical="center" wrapText="1"/>
    </xf>
    <xf numFmtId="0" fontId="71" fillId="0" borderId="0" xfId="54" applyFont="1" applyFill="1" applyAlignment="1" applyProtection="1">
      <alignment vertical="center" wrapText="1"/>
    </xf>
    <xf numFmtId="0" fontId="71" fillId="0" borderId="0" xfId="32" applyFont="1" applyFill="1" applyBorder="1" applyAlignment="1" applyProtection="1">
      <alignment vertical="center" wrapText="1"/>
    </xf>
    <xf numFmtId="0" fontId="71" fillId="0" borderId="0" xfId="55" applyFont="1" applyBorder="1" applyAlignment="1">
      <alignment vertical="center" wrapText="1"/>
    </xf>
    <xf numFmtId="0" fontId="71" fillId="0" borderId="0" xfId="49" applyFont="1" applyProtection="1"/>
    <xf numFmtId="49" fontId="72" fillId="0" borderId="0" xfId="0" applyFont="1">
      <alignment vertical="top"/>
    </xf>
    <xf numFmtId="0" fontId="79" fillId="0" borderId="0" xfId="0" applyNumberFormat="1" applyFont="1" applyFill="1" applyBorder="1" applyAlignment="1">
      <alignment horizontal="center" vertical="center"/>
    </xf>
    <xf numFmtId="49" fontId="73" fillId="0" borderId="0" xfId="0" applyFont="1" applyBorder="1">
      <alignment vertical="top"/>
    </xf>
    <xf numFmtId="49" fontId="0" fillId="0" borderId="0" xfId="0" applyNumberFormat="1" applyFont="1" applyFill="1" applyBorder="1" applyAlignment="1" applyProtection="1">
      <alignment horizontal="right" vertical="center" wrapText="1" indent="1"/>
    </xf>
    <xf numFmtId="49" fontId="0" fillId="0" borderId="0" xfId="0" applyNumberFormat="1" applyFill="1" applyBorder="1" applyAlignment="1" applyProtection="1">
      <alignment horizontal="right" vertical="center" wrapText="1" indent="1"/>
    </xf>
    <xf numFmtId="0" fontId="10" fillId="0" borderId="0" xfId="52" applyNumberFormat="1" applyFont="1" applyFill="1" applyBorder="1" applyAlignment="1" applyProtection="1">
      <alignment horizontal="center" vertical="center" wrapText="1"/>
    </xf>
    <xf numFmtId="49" fontId="10" fillId="0" borderId="26" xfId="0" applyNumberFormat="1" applyFont="1" applyBorder="1" applyProtection="1">
      <alignment vertical="top"/>
    </xf>
    <xf numFmtId="49" fontId="10" fillId="0" borderId="26" xfId="0" applyNumberFormat="1" applyFont="1" applyBorder="1" applyAlignment="1" applyProtection="1">
      <alignment vertical="top" wrapText="1"/>
    </xf>
    <xf numFmtId="0" fontId="10" fillId="9" borderId="5" xfId="53" applyNumberFormat="1" applyFont="1" applyFill="1" applyBorder="1" applyAlignment="1" applyProtection="1">
      <alignment horizontal="left" vertical="center" wrapText="1"/>
      <protection locked="0"/>
    </xf>
    <xf numFmtId="49" fontId="10" fillId="9" borderId="5" xfId="0" applyNumberFormat="1" applyFont="1" applyFill="1" applyBorder="1" applyAlignment="1" applyProtection="1">
      <alignment horizontal="left" vertical="center" wrapText="1" indent="1"/>
      <protection locked="0"/>
    </xf>
    <xf numFmtId="0" fontId="39" fillId="7" borderId="0" xfId="43" applyNumberFormat="1" applyFont="1" applyFill="1" applyBorder="1" applyAlignment="1">
      <alignment horizontal="left" vertical="center" wrapText="1"/>
    </xf>
    <xf numFmtId="0" fontId="38" fillId="7" borderId="0" xfId="43" applyNumberFormat="1" applyFont="1" applyFill="1" applyBorder="1" applyAlignment="1">
      <alignment vertical="top" wrapText="1"/>
    </xf>
    <xf numFmtId="0" fontId="39" fillId="7" borderId="0" xfId="43" applyNumberFormat="1" applyFont="1" applyFill="1" applyBorder="1" applyAlignment="1">
      <alignment vertical="center" wrapText="1"/>
    </xf>
    <xf numFmtId="0" fontId="38" fillId="7" borderId="0" xfId="43" applyNumberFormat="1" applyFont="1" applyFill="1" applyBorder="1" applyAlignment="1">
      <alignment vertical="center" wrapText="1"/>
    </xf>
    <xf numFmtId="0" fontId="79" fillId="0" borderId="0" xfId="41" applyNumberFormat="1" applyFont="1">
      <alignment vertical="top"/>
    </xf>
    <xf numFmtId="49" fontId="79" fillId="0" borderId="0" xfId="41" applyNumberFormat="1" applyFont="1">
      <alignment vertical="top"/>
    </xf>
    <xf numFmtId="0" fontId="33" fillId="0" borderId="0" xfId="54" applyNumberFormat="1" applyFont="1" applyFill="1" applyBorder="1" applyAlignment="1" applyProtection="1">
      <alignment horizontal="center" vertical="center" wrapText="1"/>
    </xf>
    <xf numFmtId="0" fontId="0" fillId="0" borderId="0" xfId="0" applyNumberFormat="1" applyFill="1" applyProtection="1">
      <alignment vertical="top"/>
    </xf>
    <xf numFmtId="0" fontId="23" fillId="10" borderId="5" xfId="54" applyFont="1" applyFill="1" applyBorder="1" applyAlignment="1" applyProtection="1">
      <alignment horizontal="center" vertical="center" wrapText="1"/>
    </xf>
    <xf numFmtId="49" fontId="10" fillId="0" borderId="5" xfId="0" applyNumberFormat="1" applyFont="1" applyBorder="1" applyAlignment="1" applyProtection="1">
      <alignment horizontal="center" vertical="top" wrapText="1"/>
    </xf>
    <xf numFmtId="0" fontId="0" fillId="0" borderId="5" xfId="0" applyNumberFormat="1" applyBorder="1">
      <alignment vertical="top"/>
    </xf>
    <xf numFmtId="0" fontId="0" fillId="0" borderId="5" xfId="0" applyNumberFormat="1" applyBorder="1" applyAlignment="1">
      <alignment vertical="top" wrapText="1"/>
    </xf>
    <xf numFmtId="49" fontId="10" fillId="0" borderId="5" xfId="0" applyNumberFormat="1" applyFont="1" applyBorder="1" applyAlignment="1" applyProtection="1">
      <alignment horizontal="right" vertical="center"/>
    </xf>
    <xf numFmtId="0" fontId="107" fillId="0" borderId="0" xfId="0" applyNumberFormat="1" applyFont="1" applyAlignment="1">
      <alignment vertical="center"/>
    </xf>
    <xf numFmtId="49" fontId="61" fillId="0" borderId="0" xfId="53" applyNumberFormat="1" applyFont="1" applyFill="1" applyBorder="1" applyAlignment="1" applyProtection="1">
      <alignment horizontal="center" vertical="center" wrapText="1"/>
    </xf>
    <xf numFmtId="0" fontId="61" fillId="0" borderId="0" xfId="47" applyFont="1" applyFill="1" applyBorder="1" applyAlignment="1" applyProtection="1">
      <alignment vertical="center" wrapText="1"/>
    </xf>
    <xf numFmtId="49" fontId="61" fillId="0" borderId="0" xfId="53" applyNumberFormat="1" applyFont="1" applyFill="1" applyBorder="1" applyAlignment="1" applyProtection="1">
      <alignment vertical="center" wrapText="1"/>
    </xf>
    <xf numFmtId="0" fontId="61" fillId="0" borderId="0" xfId="47" applyNumberFormat="1" applyFont="1" applyFill="1" applyBorder="1" applyAlignment="1" applyProtection="1">
      <alignment vertical="center" wrapText="1"/>
    </xf>
    <xf numFmtId="49" fontId="108" fillId="0" borderId="0" xfId="53" applyNumberFormat="1" applyFont="1" applyFill="1" applyBorder="1" applyAlignment="1" applyProtection="1">
      <alignment vertical="center" wrapText="1"/>
    </xf>
    <xf numFmtId="0" fontId="61" fillId="0" borderId="0" xfId="47" applyFont="1" applyFill="1" applyBorder="1" applyAlignment="1" applyProtection="1">
      <alignment horizontal="right" vertical="center" wrapText="1"/>
    </xf>
    <xf numFmtId="0" fontId="107" fillId="0" borderId="0" xfId="0" applyNumberFormat="1" applyFont="1" applyBorder="1" applyAlignment="1">
      <alignment vertical="center"/>
    </xf>
    <xf numFmtId="49" fontId="0" fillId="0" borderId="0" xfId="0" applyBorder="1">
      <alignment vertical="top"/>
    </xf>
    <xf numFmtId="0" fontId="79" fillId="0" borderId="0" xfId="0" applyNumberFormat="1" applyFont="1" applyAlignment="1">
      <alignment vertical="center"/>
    </xf>
    <xf numFmtId="49" fontId="10" fillId="11" borderId="5" xfId="53" applyNumberFormat="1" applyFont="1" applyFill="1" applyBorder="1" applyAlignment="1" applyProtection="1">
      <alignment horizontal="center" vertical="center" wrapText="1"/>
    </xf>
    <xf numFmtId="0" fontId="10" fillId="7" borderId="26" xfId="54" applyFont="1" applyFill="1" applyBorder="1" applyAlignment="1" applyProtection="1">
      <alignment horizontal="center" vertical="center" wrapText="1"/>
    </xf>
    <xf numFmtId="0" fontId="10" fillId="7" borderId="28" xfId="54" applyFont="1" applyFill="1" applyBorder="1" applyAlignment="1" applyProtection="1">
      <alignment horizontal="center" vertical="center" wrapText="1"/>
    </xf>
    <xf numFmtId="0" fontId="10" fillId="7" borderId="16" xfId="54" applyFont="1" applyFill="1" applyBorder="1" applyAlignment="1" applyProtection="1">
      <alignment horizontal="center" vertical="center" wrapText="1"/>
    </xf>
    <xf numFmtId="49" fontId="0" fillId="0" borderId="0" xfId="0">
      <alignment vertical="top"/>
    </xf>
    <xf numFmtId="0" fontId="10" fillId="0" borderId="0" xfId="54" applyFont="1" applyFill="1" applyAlignment="1" applyProtection="1">
      <alignment vertical="center" wrapText="1"/>
    </xf>
    <xf numFmtId="0" fontId="10" fillId="7" borderId="0" xfId="54" applyFont="1" applyFill="1" applyBorder="1" applyAlignment="1" applyProtection="1">
      <alignment vertical="center" wrapText="1"/>
    </xf>
    <xf numFmtId="49" fontId="33" fillId="7" borderId="0" xfId="33" applyNumberFormat="1" applyFont="1" applyFill="1" applyBorder="1" applyAlignment="1" applyProtection="1">
      <alignment horizontal="center" vertical="center" wrapText="1"/>
    </xf>
    <xf numFmtId="49" fontId="10" fillId="0" borderId="0" xfId="0" applyNumberFormat="1" applyFont="1" applyProtection="1">
      <alignment vertical="top"/>
    </xf>
    <xf numFmtId="0" fontId="12" fillId="7" borderId="0" xfId="54" applyFont="1" applyFill="1" applyBorder="1" applyAlignment="1" applyProtection="1">
      <alignment horizontal="center" vertical="center" wrapText="1"/>
    </xf>
    <xf numFmtId="0" fontId="36" fillId="7" borderId="0" xfId="54" applyFont="1" applyFill="1" applyBorder="1" applyAlignment="1" applyProtection="1">
      <alignment vertical="center" wrapText="1"/>
    </xf>
    <xf numFmtId="0" fontId="36" fillId="0" borderId="0" xfId="54" applyFont="1" applyFill="1" applyAlignment="1" applyProtection="1">
      <alignment vertical="center" wrapText="1"/>
    </xf>
    <xf numFmtId="49" fontId="10" fillId="0" borderId="0" xfId="54" applyNumberFormat="1" applyFont="1" applyFill="1" applyAlignment="1" applyProtection="1">
      <alignment vertical="center" wrapText="1"/>
    </xf>
    <xf numFmtId="0" fontId="10" fillId="0" borderId="0" xfId="54" applyFont="1" applyFill="1" applyBorder="1" applyAlignment="1" applyProtection="1">
      <alignment vertical="center" wrapText="1"/>
    </xf>
    <xf numFmtId="0" fontId="22" fillId="0" borderId="0" xfId="54" applyFont="1" applyFill="1" applyBorder="1" applyAlignment="1" applyProtection="1">
      <alignment vertical="center" wrapText="1"/>
    </xf>
    <xf numFmtId="0" fontId="10" fillId="0" borderId="0" xfId="47" applyFont="1" applyFill="1" applyBorder="1" applyAlignment="1" applyProtection="1">
      <alignment horizontal="left" vertical="center" wrapText="1"/>
    </xf>
    <xf numFmtId="0" fontId="33" fillId="7" borderId="0" xfId="33" applyNumberFormat="1" applyFont="1" applyFill="1" applyBorder="1" applyAlignment="1" applyProtection="1">
      <alignment horizontal="center" vertical="center" wrapText="1"/>
    </xf>
    <xf numFmtId="0" fontId="10" fillId="0" borderId="0" xfId="47" applyFont="1" applyFill="1" applyBorder="1" applyAlignment="1" applyProtection="1">
      <alignment horizontal="right" vertical="center" wrapText="1"/>
    </xf>
    <xf numFmtId="0" fontId="78" fillId="7" borderId="0" xfId="54" applyFont="1" applyFill="1" applyBorder="1" applyAlignment="1" applyProtection="1">
      <alignment vertical="center" wrapText="1"/>
    </xf>
    <xf numFmtId="0" fontId="10" fillId="0" borderId="0" xfId="0" applyNumberFormat="1" applyFont="1" applyFill="1" applyBorder="1" applyAlignment="1">
      <alignment vertical="center"/>
    </xf>
    <xf numFmtId="0" fontId="0" fillId="0" borderId="0" xfId="0" applyNumberFormat="1" applyFill="1" applyBorder="1" applyAlignment="1">
      <alignment vertical="center"/>
    </xf>
    <xf numFmtId="49" fontId="0" fillId="13" borderId="13" xfId="0" applyFill="1" applyBorder="1" applyProtection="1">
      <alignment vertical="top"/>
    </xf>
    <xf numFmtId="4" fontId="10" fillId="0" borderId="5" xfId="30" applyNumberFormat="1" applyFont="1" applyFill="1" applyBorder="1" applyAlignment="1" applyProtection="1">
      <alignment vertical="center" wrapText="1"/>
    </xf>
    <xf numFmtId="49" fontId="10" fillId="0" borderId="5" xfId="54" applyNumberFormat="1" applyFont="1" applyFill="1" applyBorder="1" applyAlignment="1" applyProtection="1">
      <alignment horizontal="left" vertical="center" wrapText="1" indent="7"/>
    </xf>
    <xf numFmtId="0" fontId="79" fillId="7" borderId="0" xfId="33" applyNumberFormat="1" applyFont="1" applyFill="1" applyBorder="1" applyAlignment="1" applyProtection="1">
      <alignment horizontal="center" vertical="center" wrapText="1"/>
    </xf>
    <xf numFmtId="49" fontId="79" fillId="7" borderId="0" xfId="33" applyNumberFormat="1" applyFont="1" applyFill="1" applyBorder="1" applyAlignment="1" applyProtection="1">
      <alignment horizontal="center" vertical="center" wrapText="1"/>
    </xf>
    <xf numFmtId="0" fontId="22" fillId="0" borderId="0" xfId="55" applyFont="1" applyBorder="1" applyAlignment="1">
      <alignment horizontal="center" vertical="center" wrapText="1"/>
    </xf>
    <xf numFmtId="0" fontId="10" fillId="0" borderId="0" xfId="53" applyNumberFormat="1" applyFont="1" applyFill="1" applyBorder="1" applyAlignment="1" applyProtection="1">
      <alignment vertical="center" wrapText="1"/>
    </xf>
    <xf numFmtId="0" fontId="0" fillId="0" borderId="0" xfId="0" applyNumberFormat="1" applyFill="1" applyBorder="1" applyAlignment="1">
      <alignment horizontal="center" vertical="center"/>
    </xf>
    <xf numFmtId="0" fontId="79" fillId="0" borderId="0" xfId="54" applyFont="1" applyFill="1" applyAlignment="1" applyProtection="1">
      <alignment vertical="center" wrapText="1"/>
    </xf>
    <xf numFmtId="49" fontId="79" fillId="0" borderId="0" xfId="0" applyFont="1">
      <alignment vertical="top"/>
    </xf>
    <xf numFmtId="0" fontId="10" fillId="7" borderId="17" xfId="54" applyFont="1" applyFill="1" applyBorder="1" applyAlignment="1" applyProtection="1">
      <alignment vertical="center" wrapText="1"/>
    </xf>
    <xf numFmtId="0" fontId="79" fillId="0" borderId="0" xfId="53" applyNumberFormat="1" applyFont="1" applyFill="1" applyBorder="1" applyAlignment="1" applyProtection="1">
      <alignment vertical="center" wrapText="1"/>
    </xf>
    <xf numFmtId="0" fontId="79" fillId="0" borderId="0" xfId="54" applyFont="1" applyFill="1" applyAlignment="1" applyProtection="1">
      <alignment vertical="center"/>
    </xf>
    <xf numFmtId="0" fontId="79" fillId="0" borderId="0" xfId="0" applyNumberFormat="1" applyFont="1" applyFill="1" applyBorder="1" applyAlignment="1">
      <alignment vertical="center"/>
    </xf>
    <xf numFmtId="49" fontId="79" fillId="0" borderId="0" xfId="54" applyNumberFormat="1" applyFont="1" applyFill="1" applyAlignment="1" applyProtection="1">
      <alignment vertical="center" wrapText="1"/>
    </xf>
    <xf numFmtId="0" fontId="10" fillId="0" borderId="5" xfId="54" applyFont="1" applyFill="1" applyBorder="1" applyAlignment="1" applyProtection="1">
      <alignment horizontal="left" vertical="center" wrapText="1"/>
    </xf>
    <xf numFmtId="0" fontId="10" fillId="7" borderId="5" xfId="54" applyFont="1" applyFill="1" applyBorder="1" applyAlignment="1" applyProtection="1">
      <alignment horizontal="left" vertical="center" wrapText="1"/>
    </xf>
    <xf numFmtId="49" fontId="79" fillId="7" borderId="15" xfId="33" applyNumberFormat="1" applyFont="1" applyFill="1" applyBorder="1" applyAlignment="1" applyProtection="1">
      <alignment horizontal="center" vertical="center" wrapText="1"/>
    </xf>
    <xf numFmtId="49" fontId="77" fillId="0" borderId="0" xfId="54" applyNumberFormat="1" applyFont="1" applyFill="1" applyAlignment="1" applyProtection="1">
      <alignment vertical="center" wrapText="1"/>
    </xf>
    <xf numFmtId="0" fontId="77" fillId="0" borderId="0" xfId="0" applyNumberFormat="1" applyFont="1" applyFill="1" applyBorder="1" applyAlignment="1">
      <alignment vertical="center"/>
    </xf>
    <xf numFmtId="49" fontId="41" fillId="0" borderId="5" xfId="53" applyNumberFormat="1" applyFont="1" applyFill="1" applyBorder="1" applyAlignment="1" applyProtection="1">
      <alignment vertical="center" wrapText="1"/>
    </xf>
    <xf numFmtId="0" fontId="10" fillId="0" borderId="0" xfId="54" applyFont="1" applyFill="1" applyAlignment="1" applyProtection="1">
      <alignment horizontal="right" vertical="top" wrapText="1"/>
    </xf>
    <xf numFmtId="49" fontId="0" fillId="0" borderId="0" xfId="54" applyNumberFormat="1" applyFont="1" applyFill="1" applyAlignment="1" applyProtection="1">
      <alignment horizontal="left" vertical="top"/>
    </xf>
    <xf numFmtId="49" fontId="0" fillId="0" borderId="0" xfId="54" applyNumberFormat="1" applyFont="1" applyFill="1" applyAlignment="1" applyProtection="1">
      <alignment vertical="center" wrapText="1"/>
    </xf>
    <xf numFmtId="0" fontId="10" fillId="0" borderId="0" xfId="54" applyFont="1" applyFill="1" applyAlignment="1" applyProtection="1">
      <alignment vertical="top" wrapText="1"/>
    </xf>
    <xf numFmtId="49" fontId="0" fillId="0" borderId="0" xfId="54" applyNumberFormat="1" applyFont="1" applyFill="1" applyAlignment="1" applyProtection="1">
      <alignment vertical="center"/>
    </xf>
    <xf numFmtId="49" fontId="79" fillId="0" borderId="0" xfId="54" applyNumberFormat="1" applyFont="1" applyFill="1" applyAlignment="1" applyProtection="1">
      <alignment vertical="center"/>
    </xf>
    <xf numFmtId="0" fontId="109" fillId="0" borderId="0" xfId="0" applyNumberFormat="1" applyFont="1" applyFill="1" applyBorder="1" applyAlignment="1">
      <alignment vertical="center"/>
    </xf>
    <xf numFmtId="0" fontId="10" fillId="7" borderId="26" xfId="54" applyFont="1" applyFill="1" applyBorder="1" applyAlignment="1" applyProtection="1">
      <alignment vertical="center" wrapText="1"/>
    </xf>
    <xf numFmtId="0" fontId="10" fillId="7" borderId="28" xfId="54" applyFont="1" applyFill="1" applyBorder="1" applyAlignment="1" applyProtection="1">
      <alignment vertical="center" wrapText="1"/>
    </xf>
    <xf numFmtId="49" fontId="0" fillId="0" borderId="0" xfId="0">
      <alignment vertical="top"/>
    </xf>
    <xf numFmtId="0" fontId="10" fillId="0" borderId="0" xfId="54" applyFont="1" applyFill="1" applyAlignment="1" applyProtection="1">
      <alignment vertical="center" wrapText="1"/>
    </xf>
    <xf numFmtId="0" fontId="10" fillId="7" borderId="0" xfId="54" applyFont="1" applyFill="1" applyBorder="1" applyAlignment="1" applyProtection="1">
      <alignment vertical="center" wrapText="1"/>
    </xf>
    <xf numFmtId="49" fontId="33" fillId="7" borderId="0" xfId="33" applyNumberFormat="1" applyFont="1" applyFill="1" applyBorder="1" applyAlignment="1" applyProtection="1">
      <alignment horizontal="center" vertical="center" wrapText="1"/>
    </xf>
    <xf numFmtId="0" fontId="0" fillId="0" borderId="5" xfId="51" applyFont="1" applyFill="1" applyBorder="1" applyAlignment="1" applyProtection="1">
      <alignment vertical="center" wrapText="1"/>
    </xf>
    <xf numFmtId="49" fontId="10" fillId="0" borderId="0" xfId="0" applyNumberFormat="1" applyFont="1" applyProtection="1">
      <alignment vertical="top"/>
    </xf>
    <xf numFmtId="0" fontId="12" fillId="7" borderId="0" xfId="54" applyFont="1" applyFill="1" applyBorder="1" applyAlignment="1" applyProtection="1">
      <alignment horizontal="center" vertical="center" wrapText="1"/>
    </xf>
    <xf numFmtId="0" fontId="36" fillId="7" borderId="0" xfId="54" applyFont="1" applyFill="1" applyBorder="1" applyAlignment="1" applyProtection="1">
      <alignment vertical="center" wrapText="1"/>
    </xf>
    <xf numFmtId="0" fontId="36" fillId="0" borderId="0" xfId="54" applyFont="1" applyFill="1" applyAlignment="1" applyProtection="1">
      <alignment vertical="center" wrapText="1"/>
    </xf>
    <xf numFmtId="49" fontId="10" fillId="0" borderId="0" xfId="54" applyNumberFormat="1" applyFont="1" applyFill="1" applyAlignment="1" applyProtection="1">
      <alignment vertical="center" wrapText="1"/>
    </xf>
    <xf numFmtId="0" fontId="10" fillId="0" borderId="0" xfId="54" applyFont="1" applyFill="1" applyBorder="1" applyAlignment="1" applyProtection="1">
      <alignment vertical="center" wrapText="1"/>
    </xf>
    <xf numFmtId="0" fontId="0" fillId="0" borderId="0" xfId="0" applyNumberFormat="1" applyAlignment="1">
      <alignment vertical="center"/>
    </xf>
    <xf numFmtId="0" fontId="10"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4" fontId="10" fillId="7" borderId="5" xfId="30" applyNumberFormat="1" applyFont="1" applyFill="1" applyBorder="1" applyAlignment="1" applyProtection="1">
      <alignment horizontal="right" vertical="center" wrapText="1"/>
    </xf>
    <xf numFmtId="49" fontId="32" fillId="13" borderId="13" xfId="0" applyFont="1" applyFill="1" applyBorder="1" applyAlignment="1" applyProtection="1">
      <alignment horizontal="center" vertical="center"/>
    </xf>
    <xf numFmtId="49" fontId="10" fillId="7" borderId="5" xfId="54" applyNumberFormat="1" applyFont="1" applyFill="1" applyBorder="1" applyAlignment="1" applyProtection="1">
      <alignment horizontal="center" vertical="center" wrapText="1"/>
    </xf>
    <xf numFmtId="0" fontId="10" fillId="0" borderId="5" xfId="47" applyFont="1" applyFill="1" applyBorder="1" applyAlignment="1" applyProtection="1">
      <alignment horizontal="center" vertical="center" wrapText="1"/>
    </xf>
    <xf numFmtId="0" fontId="44" fillId="13" borderId="15" xfId="0" applyNumberFormat="1" applyFont="1" applyFill="1" applyBorder="1" applyAlignment="1" applyProtection="1">
      <alignment horizontal="left" vertical="center"/>
    </xf>
    <xf numFmtId="49" fontId="10" fillId="0" borderId="5" xfId="53" applyNumberFormat="1" applyFont="1" applyFill="1" applyBorder="1" applyAlignment="1" applyProtection="1">
      <alignment horizontal="center" vertical="center" wrapText="1"/>
    </xf>
    <xf numFmtId="0" fontId="41" fillId="0" borderId="5" xfId="51" applyFont="1" applyFill="1" applyBorder="1" applyAlignment="1" applyProtection="1">
      <alignment vertical="center" wrapText="1"/>
    </xf>
    <xf numFmtId="49" fontId="10" fillId="0" borderId="5" xfId="0" applyNumberFormat="1" applyFont="1" applyBorder="1" applyProtection="1">
      <alignment vertical="top"/>
    </xf>
    <xf numFmtId="49" fontId="32" fillId="13" borderId="15" xfId="0" applyFont="1" applyFill="1" applyBorder="1" applyAlignment="1" applyProtection="1">
      <alignment horizontal="left" vertical="center"/>
    </xf>
    <xf numFmtId="0" fontId="10" fillId="7" borderId="5" xfId="54" applyNumberFormat="1" applyFont="1" applyFill="1" applyBorder="1" applyAlignment="1" applyProtection="1">
      <alignment horizontal="left" vertical="center" wrapText="1" indent="1"/>
    </xf>
    <xf numFmtId="0" fontId="10" fillId="7" borderId="5" xfId="54" applyNumberFormat="1" applyFont="1" applyFill="1" applyBorder="1" applyAlignment="1" applyProtection="1">
      <alignment horizontal="left" vertical="center" wrapText="1" indent="2"/>
    </xf>
    <xf numFmtId="0" fontId="10" fillId="7" borderId="5" xfId="54" applyNumberFormat="1" applyFont="1" applyFill="1" applyBorder="1" applyAlignment="1" applyProtection="1">
      <alignment horizontal="left" vertical="center" wrapText="1" indent="3"/>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49" fontId="44" fillId="13" borderId="15" xfId="0" applyFont="1" applyFill="1" applyBorder="1" applyAlignment="1" applyProtection="1">
      <alignment horizontal="left" vertical="center" indent="4"/>
    </xf>
    <xf numFmtId="0" fontId="10" fillId="0" borderId="0" xfId="47" applyFont="1" applyFill="1" applyBorder="1" applyAlignment="1" applyProtection="1">
      <alignment vertical="center" wrapText="1"/>
    </xf>
    <xf numFmtId="49" fontId="10" fillId="0" borderId="0" xfId="53" applyNumberFormat="1" applyFont="1" applyFill="1" applyBorder="1" applyAlignment="1" applyProtection="1">
      <alignment horizontal="center" vertical="center" wrapText="1"/>
    </xf>
    <xf numFmtId="0" fontId="10" fillId="7" borderId="5" xfId="54" applyNumberFormat="1" applyFont="1" applyFill="1" applyBorder="1" applyAlignment="1" applyProtection="1">
      <alignment horizontal="left" vertical="center" wrapText="1" indent="4"/>
    </xf>
    <xf numFmtId="0" fontId="10" fillId="7" borderId="5" xfId="54" applyNumberFormat="1" applyFont="1" applyFill="1" applyBorder="1" applyAlignment="1" applyProtection="1">
      <alignment horizontal="left" vertical="center" wrapText="1" indent="5"/>
    </xf>
    <xf numFmtId="49" fontId="44" fillId="13" borderId="15" xfId="0" applyFont="1" applyFill="1" applyBorder="1" applyAlignment="1" applyProtection="1">
      <alignment horizontal="left" vertical="center" indent="5"/>
    </xf>
    <xf numFmtId="49" fontId="44" fillId="13" borderId="15" xfId="0" applyFont="1" applyFill="1" applyBorder="1" applyAlignment="1" applyProtection="1">
      <alignment horizontal="left" vertical="center" indent="6"/>
    </xf>
    <xf numFmtId="49" fontId="44" fillId="13" borderId="15" xfId="0" applyFont="1" applyFill="1" applyBorder="1" applyAlignment="1" applyProtection="1">
      <alignment horizontal="left" vertical="center" indent="1"/>
    </xf>
    <xf numFmtId="0" fontId="10" fillId="0" borderId="5" xfId="54" applyFont="1" applyFill="1" applyBorder="1" applyAlignment="1" applyProtection="1">
      <alignment vertical="center" wrapText="1"/>
    </xf>
    <xf numFmtId="49" fontId="10" fillId="13" borderId="14" xfId="53" applyNumberFormat="1" applyFont="1" applyFill="1" applyBorder="1" applyAlignment="1" applyProtection="1">
      <alignment horizontal="center" vertical="center" wrapText="1"/>
    </xf>
    <xf numFmtId="0" fontId="10" fillId="0" borderId="5" xfId="54" applyNumberFormat="1" applyFont="1" applyFill="1" applyBorder="1" applyAlignment="1" applyProtection="1">
      <alignment horizontal="left" vertical="center" wrapText="1" indent="4"/>
    </xf>
    <xf numFmtId="4" fontId="10" fillId="0" borderId="5" xfId="30" applyNumberFormat="1" applyFont="1" applyFill="1" applyBorder="1" applyAlignment="1" applyProtection="1">
      <alignment horizontal="right" vertical="center" wrapText="1"/>
    </xf>
    <xf numFmtId="49" fontId="41" fillId="13" borderId="15" xfId="53" applyNumberFormat="1" applyFont="1" applyFill="1" applyBorder="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49" fontId="44" fillId="13" borderId="15" xfId="0" applyFont="1" applyFill="1" applyBorder="1" applyAlignment="1" applyProtection="1">
      <alignment horizontal="left" vertical="center"/>
    </xf>
    <xf numFmtId="0" fontId="10" fillId="0" borderId="0" xfId="47" applyFont="1" applyFill="1" applyBorder="1" applyAlignment="1" applyProtection="1">
      <alignment horizontal="right" vertical="center" wrapText="1"/>
    </xf>
    <xf numFmtId="0" fontId="22" fillId="0" borderId="0" xfId="32" applyFont="1" applyFill="1" applyBorder="1" applyAlignment="1" applyProtection="1">
      <alignment vertical="center" wrapText="1"/>
    </xf>
    <xf numFmtId="49" fontId="10" fillId="0" borderId="29" xfId="0" applyNumberFormat="1" applyFont="1" applyBorder="1" applyAlignment="1" applyProtection="1">
      <alignment vertical="top" wrapText="1"/>
    </xf>
    <xf numFmtId="0" fontId="78" fillId="7" borderId="0" xfId="54" applyFont="1" applyFill="1" applyBorder="1" applyAlignment="1" applyProtection="1">
      <alignment vertical="center" wrapText="1"/>
    </xf>
    <xf numFmtId="0" fontId="0" fillId="0" borderId="0" xfId="0" applyNumberFormat="1" applyFill="1" applyBorder="1" applyAlignment="1">
      <alignment vertical="center"/>
    </xf>
    <xf numFmtId="49" fontId="10"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4" fillId="13" borderId="13" xfId="0" applyFont="1" applyFill="1" applyBorder="1" applyAlignment="1" applyProtection="1">
      <alignment vertical="center" wrapText="1"/>
    </xf>
    <xf numFmtId="49" fontId="44" fillId="13" borderId="15" xfId="0" applyFont="1" applyFill="1" applyBorder="1" applyAlignment="1" applyProtection="1">
      <alignment vertical="center"/>
    </xf>
    <xf numFmtId="49" fontId="44" fillId="13" borderId="15" xfId="0" applyFont="1" applyFill="1" applyBorder="1" applyAlignment="1" applyProtection="1">
      <alignment vertical="center" wrapText="1"/>
    </xf>
    <xf numFmtId="49" fontId="44" fillId="13" borderId="17" xfId="0" applyFont="1" applyFill="1" applyBorder="1" applyAlignment="1" applyProtection="1">
      <alignment horizontal="left" vertical="center" indent="2"/>
    </xf>
    <xf numFmtId="0" fontId="10" fillId="7" borderId="5" xfId="54" applyFont="1" applyFill="1" applyBorder="1" applyAlignment="1" applyProtection="1">
      <alignment vertical="center" wrapText="1"/>
    </xf>
    <xf numFmtId="0" fontId="22" fillId="0" borderId="0" xfId="55" applyFont="1" applyBorder="1" applyAlignment="1">
      <alignment horizontal="center" vertical="center" wrapText="1"/>
    </xf>
    <xf numFmtId="0" fontId="10" fillId="0" borderId="5" xfId="53" applyNumberFormat="1" applyFont="1" applyFill="1" applyBorder="1" applyAlignment="1" applyProtection="1">
      <alignment vertical="center" wrapText="1"/>
    </xf>
    <xf numFmtId="0" fontId="10" fillId="0" borderId="5" xfId="54" applyNumberFormat="1" applyFont="1" applyFill="1" applyBorder="1" applyAlignment="1" applyProtection="1">
      <alignment vertical="center" wrapText="1"/>
    </xf>
    <xf numFmtId="0" fontId="10" fillId="0" borderId="0" xfId="53" applyNumberFormat="1" applyFont="1" applyFill="1" applyBorder="1" applyAlignment="1" applyProtection="1">
      <alignment vertical="center" wrapText="1"/>
    </xf>
    <xf numFmtId="0" fontId="10" fillId="0" borderId="0" xfId="54" applyNumberFormat="1" applyFont="1" applyFill="1" applyAlignment="1" applyProtection="1">
      <alignment vertical="center" wrapText="1"/>
    </xf>
    <xf numFmtId="4" fontId="79" fillId="0" borderId="5" xfId="30" applyNumberFormat="1" applyFont="1" applyFill="1" applyBorder="1" applyAlignment="1" applyProtection="1">
      <alignment horizontal="center" vertical="center" wrapText="1"/>
    </xf>
    <xf numFmtId="0" fontId="79" fillId="0" borderId="0" xfId="54" applyFont="1" applyFill="1" applyAlignment="1" applyProtection="1">
      <alignment vertical="center" wrapText="1"/>
    </xf>
    <xf numFmtId="49" fontId="10" fillId="0" borderId="5" xfId="53" applyNumberFormat="1" applyFont="1" applyFill="1" applyBorder="1" applyAlignment="1" applyProtection="1">
      <alignment vertical="center" wrapText="1"/>
    </xf>
    <xf numFmtId="49" fontId="79" fillId="0" borderId="0" xfId="0" applyFont="1">
      <alignment vertical="top"/>
    </xf>
    <xf numFmtId="0" fontId="79" fillId="0" borderId="0" xfId="53" applyNumberFormat="1" applyFont="1" applyFill="1" applyBorder="1" applyAlignment="1" applyProtection="1">
      <alignment vertical="center" wrapText="1"/>
    </xf>
    <xf numFmtId="0" fontId="79" fillId="0" borderId="0" xfId="54" applyFont="1" applyFill="1" applyAlignment="1" applyProtection="1">
      <alignment vertical="center"/>
    </xf>
    <xf numFmtId="0" fontId="79" fillId="0" borderId="0" xfId="0" applyNumberFormat="1" applyFont="1" applyFill="1" applyBorder="1" applyAlignment="1">
      <alignment vertical="center"/>
    </xf>
    <xf numFmtId="49" fontId="79" fillId="0" borderId="0" xfId="54" applyNumberFormat="1" applyFont="1" applyFill="1" applyAlignment="1" applyProtection="1">
      <alignment vertical="center" wrapText="1"/>
    </xf>
    <xf numFmtId="49" fontId="10" fillId="0" borderId="5" xfId="33" applyNumberFormat="1" applyFont="1" applyFill="1" applyBorder="1" applyAlignment="1" applyProtection="1">
      <alignment horizontal="center" vertical="center" wrapText="1"/>
    </xf>
    <xf numFmtId="0" fontId="10" fillId="7" borderId="5" xfId="54" applyNumberFormat="1" applyFont="1" applyFill="1" applyBorder="1" applyAlignment="1" applyProtection="1">
      <alignment horizontal="left" vertical="center" wrapText="1"/>
    </xf>
    <xf numFmtId="49" fontId="10" fillId="0" borderId="0" xfId="54" applyNumberFormat="1" applyFont="1" applyFill="1" applyBorder="1" applyAlignment="1" applyProtection="1">
      <alignment vertical="center" wrapText="1"/>
    </xf>
    <xf numFmtId="49" fontId="79" fillId="0" borderId="0" xfId="0" applyNumberFormat="1" applyFont="1" applyFill="1" applyAlignment="1" applyProtection="1">
      <alignment vertical="center"/>
    </xf>
    <xf numFmtId="49" fontId="79" fillId="0" borderId="0" xfId="0" applyFont="1" applyFill="1" applyProtection="1">
      <alignment vertical="top"/>
    </xf>
    <xf numFmtId="49" fontId="0" fillId="0" borderId="0" xfId="0" applyFill="1" applyProtection="1">
      <alignment vertical="top"/>
    </xf>
    <xf numFmtId="49" fontId="0" fillId="0" borderId="0" xfId="0" applyFill="1" applyBorder="1" applyProtection="1">
      <alignment vertical="top"/>
    </xf>
    <xf numFmtId="0" fontId="51" fillId="0" borderId="0" xfId="47" applyFont="1" applyFill="1" applyBorder="1" applyAlignment="1" applyProtection="1">
      <alignment vertical="center" wrapText="1"/>
    </xf>
    <xf numFmtId="49" fontId="10" fillId="0" borderId="5" xfId="54" applyNumberFormat="1" applyFont="1" applyFill="1" applyBorder="1" applyAlignment="1" applyProtection="1">
      <alignment horizontal="left" vertical="center" wrapText="1"/>
    </xf>
    <xf numFmtId="49" fontId="44" fillId="13" borderId="13" xfId="0" applyFont="1" applyFill="1" applyBorder="1" applyAlignment="1" applyProtection="1">
      <alignment horizontal="left" vertical="center"/>
    </xf>
    <xf numFmtId="49" fontId="44" fillId="13" borderId="13" xfId="0" applyFont="1" applyFill="1" applyBorder="1" applyAlignment="1" applyProtection="1">
      <alignment horizontal="left" vertical="center" indent="1"/>
    </xf>
    <xf numFmtId="4" fontId="80" fillId="13" borderId="14" xfId="0" applyNumberFormat="1" applyFont="1" applyFill="1" applyBorder="1" applyAlignment="1" applyProtection="1">
      <alignment horizontal="right"/>
    </xf>
    <xf numFmtId="0" fontId="10" fillId="8" borderId="5" xfId="53"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5" fillId="7" borderId="0" xfId="33" applyNumberFormat="1" applyFont="1" applyFill="1" applyBorder="1" applyAlignment="1" applyProtection="1">
      <alignment horizontal="center" vertical="center" wrapText="1"/>
    </xf>
    <xf numFmtId="0" fontId="85" fillId="0" borderId="0" xfId="0" applyNumberFormat="1" applyFont="1" applyFill="1" applyBorder="1" applyAlignment="1">
      <alignment horizontal="center" vertical="center"/>
    </xf>
    <xf numFmtId="0" fontId="85" fillId="0" borderId="0" xfId="47" applyNumberFormat="1" applyFont="1" applyFill="1" applyBorder="1" applyAlignment="1" applyProtection="1">
      <alignment horizontal="center" vertical="center" wrapText="1"/>
    </xf>
    <xf numFmtId="0" fontId="85" fillId="0" borderId="0" xfId="53" applyNumberFormat="1" applyFont="1" applyFill="1" applyBorder="1" applyAlignment="1" applyProtection="1">
      <alignment horizontal="center" vertical="center" wrapText="1"/>
    </xf>
    <xf numFmtId="0" fontId="10" fillId="0" borderId="5" xfId="47" applyFont="1" applyFill="1" applyBorder="1" applyAlignment="1" applyProtection="1">
      <alignment horizontal="left" vertical="center" wrapText="1" indent="2"/>
    </xf>
    <xf numFmtId="49" fontId="10"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9" fillId="0" borderId="0" xfId="0" applyNumberFormat="1" applyFont="1" applyFill="1" applyBorder="1" applyAlignment="1" applyProtection="1">
      <alignment vertical="center"/>
    </xf>
    <xf numFmtId="0" fontId="86" fillId="0" borderId="0" xfId="0" applyNumberFormat="1" applyFont="1" applyFill="1" applyBorder="1" applyAlignment="1">
      <alignment vertical="center"/>
    </xf>
    <xf numFmtId="0" fontId="10" fillId="0" borderId="5" xfId="54" applyNumberFormat="1" applyFont="1" applyFill="1" applyBorder="1" applyAlignment="1" applyProtection="1">
      <alignment horizontal="center" vertical="center" wrapText="1"/>
    </xf>
    <xf numFmtId="0" fontId="0" fillId="7" borderId="5" xfId="52" applyFont="1" applyFill="1" applyBorder="1" applyAlignment="1" applyProtection="1">
      <alignment horizontal="right" vertical="center" wrapText="1" indent="1"/>
    </xf>
    <xf numFmtId="0" fontId="10" fillId="0" borderId="5" xfId="47" applyNumberFormat="1" applyFont="1" applyFill="1" applyBorder="1" applyAlignment="1" applyProtection="1">
      <alignment horizontal="center" vertical="center" wrapText="1"/>
    </xf>
    <xf numFmtId="49" fontId="10" fillId="13" borderId="13" xfId="54" applyNumberFormat="1" applyFont="1" applyFill="1" applyBorder="1" applyAlignment="1" applyProtection="1">
      <alignment horizontal="center" vertical="center" wrapText="1"/>
    </xf>
    <xf numFmtId="0" fontId="10" fillId="13" borderId="15" xfId="53" applyNumberFormat="1" applyFont="1" applyFill="1" applyBorder="1" applyAlignment="1" applyProtection="1">
      <alignment horizontal="left" vertical="center" wrapText="1"/>
    </xf>
    <xf numFmtId="49" fontId="10" fillId="13" borderId="14" xfId="54" applyNumberFormat="1" applyFont="1" applyFill="1" applyBorder="1" applyAlignment="1" applyProtection="1">
      <alignment vertical="center" wrapText="1"/>
    </xf>
    <xf numFmtId="0" fontId="10" fillId="0" borderId="5" xfId="47" applyFont="1" applyFill="1" applyBorder="1" applyAlignment="1" applyProtection="1">
      <alignment horizontal="left" vertical="center" wrapText="1" indent="3"/>
    </xf>
    <xf numFmtId="0" fontId="79" fillId="0" borderId="0" xfId="0" applyNumberFormat="1" applyFont="1" applyFill="1" applyBorder="1" applyAlignment="1">
      <alignment horizontal="center" vertical="center"/>
    </xf>
    <xf numFmtId="0" fontId="10" fillId="13" borderId="14" xfId="53" applyNumberFormat="1" applyFont="1" applyFill="1" applyBorder="1" applyAlignment="1" applyProtection="1">
      <alignment horizontal="left" vertical="center" wrapText="1"/>
    </xf>
    <xf numFmtId="49" fontId="10" fillId="0" borderId="23" xfId="54" applyNumberFormat="1" applyFont="1" applyFill="1" applyBorder="1" applyAlignment="1" applyProtection="1">
      <alignment horizontal="center" vertical="center" wrapText="1"/>
    </xf>
    <xf numFmtId="0" fontId="10" fillId="0" borderId="23" xfId="47" applyFont="1" applyFill="1" applyBorder="1" applyAlignment="1" applyProtection="1">
      <alignment horizontal="left" vertical="center" wrapText="1" indent="2"/>
    </xf>
    <xf numFmtId="0" fontId="10" fillId="0" borderId="23" xfId="53" applyNumberFormat="1" applyFont="1" applyFill="1" applyBorder="1" applyAlignment="1" applyProtection="1">
      <alignment horizontal="left" vertical="center" wrapText="1"/>
    </xf>
    <xf numFmtId="49" fontId="10" fillId="0" borderId="23" xfId="54" applyNumberFormat="1" applyFont="1" applyFill="1" applyBorder="1" applyAlignment="1" applyProtection="1">
      <alignment vertical="center" wrapText="1"/>
    </xf>
    <xf numFmtId="49" fontId="0" fillId="0" borderId="5" xfId="0" applyNumberFormat="1" applyFill="1" applyBorder="1" applyAlignment="1" applyProtection="1">
      <alignment horizontal="left" vertical="center"/>
    </xf>
    <xf numFmtId="0" fontId="10" fillId="0" borderId="5" xfId="54" applyNumberFormat="1" applyFont="1" applyFill="1" applyBorder="1" applyAlignment="1" applyProtection="1">
      <alignment vertical="top" wrapText="1"/>
    </xf>
    <xf numFmtId="0" fontId="10" fillId="0" borderId="5" xfId="54" applyNumberFormat="1" applyFont="1" applyFill="1" applyBorder="1" applyAlignment="1" applyProtection="1">
      <alignment horizontal="left" vertical="center" wrapText="1"/>
    </xf>
    <xf numFmtId="0" fontId="10" fillId="0" borderId="5" xfId="47" applyFont="1" applyFill="1" applyBorder="1" applyAlignment="1" applyProtection="1">
      <alignment horizontal="left" vertical="center" wrapText="1" indent="1"/>
    </xf>
    <xf numFmtId="0" fontId="10" fillId="0" borderId="5" xfId="47" applyFont="1" applyFill="1" applyBorder="1" applyAlignment="1" applyProtection="1">
      <alignment horizontal="left" vertical="center" wrapText="1" indent="4"/>
    </xf>
    <xf numFmtId="49" fontId="10" fillId="13" borderId="25" xfId="54" applyNumberFormat="1" applyFont="1" applyFill="1" applyBorder="1" applyAlignment="1" applyProtection="1">
      <alignment horizontal="center" vertical="center" wrapText="1"/>
    </xf>
    <xf numFmtId="0" fontId="10" fillId="13" borderId="17" xfId="53" applyNumberFormat="1" applyFont="1" applyFill="1" applyBorder="1" applyAlignment="1" applyProtection="1">
      <alignment horizontal="left" vertical="center" wrapText="1"/>
    </xf>
    <xf numFmtId="49" fontId="10" fillId="13" borderId="18" xfId="54" applyNumberFormat="1" applyFont="1" applyFill="1" applyBorder="1" applyAlignment="1" applyProtection="1">
      <alignment vertical="center" wrapText="1"/>
    </xf>
    <xf numFmtId="49" fontId="33" fillId="7" borderId="15" xfId="33" applyNumberFormat="1" applyFont="1" applyFill="1" applyBorder="1" applyAlignment="1" applyProtection="1">
      <alignment horizontal="center" vertical="center" wrapText="1"/>
    </xf>
    <xf numFmtId="0" fontId="33" fillId="7" borderId="15" xfId="33" applyNumberFormat="1" applyFont="1" applyFill="1" applyBorder="1" applyAlignment="1" applyProtection="1">
      <alignment horizontal="center" vertical="center" wrapText="1"/>
    </xf>
    <xf numFmtId="0" fontId="79" fillId="7" borderId="15" xfId="33" applyNumberFormat="1" applyFont="1" applyFill="1" applyBorder="1" applyAlignment="1" applyProtection="1">
      <alignment horizontal="center" vertical="center" wrapText="1"/>
    </xf>
    <xf numFmtId="0" fontId="71" fillId="0" borderId="0" xfId="54" applyFont="1" applyFill="1" applyAlignment="1" applyProtection="1">
      <alignment vertical="center" wrapText="1"/>
    </xf>
    <xf numFmtId="0" fontId="10" fillId="0" borderId="5" xfId="47" applyFont="1" applyFill="1" applyBorder="1" applyAlignment="1" applyProtection="1">
      <alignment vertical="center" wrapText="1"/>
    </xf>
    <xf numFmtId="0" fontId="107" fillId="0" borderId="0" xfId="0" applyNumberFormat="1" applyFont="1" applyAlignment="1">
      <alignment vertical="center"/>
    </xf>
    <xf numFmtId="49" fontId="61" fillId="0" borderId="0" xfId="53" applyNumberFormat="1" applyFont="1" applyFill="1" applyBorder="1" applyAlignment="1" applyProtection="1">
      <alignment horizontal="center" vertical="center" wrapText="1"/>
    </xf>
    <xf numFmtId="0" fontId="61" fillId="0" borderId="0" xfId="47" applyFont="1" applyFill="1" applyBorder="1" applyAlignment="1" applyProtection="1">
      <alignment vertical="center" wrapText="1"/>
    </xf>
    <xf numFmtId="0" fontId="107" fillId="0" borderId="0" xfId="0" applyNumberFormat="1" applyFont="1" applyBorder="1" applyAlignment="1">
      <alignment vertical="center"/>
    </xf>
    <xf numFmtId="0" fontId="10" fillId="0" borderId="5" xfId="54" applyNumberFormat="1" applyFont="1" applyFill="1" applyBorder="1" applyAlignment="1" applyProtection="1">
      <alignment horizontal="left" vertical="center" wrapText="1" indent="6"/>
    </xf>
    <xf numFmtId="49" fontId="33" fillId="7" borderId="23" xfId="33" applyNumberFormat="1" applyFont="1" applyFill="1" applyBorder="1" applyAlignment="1" applyProtection="1">
      <alignment horizontal="center" vertical="center" wrapText="1"/>
    </xf>
    <xf numFmtId="0" fontId="33" fillId="7" borderId="23" xfId="33" applyNumberFormat="1" applyFont="1" applyFill="1" applyBorder="1" applyAlignment="1" applyProtection="1">
      <alignment horizontal="center" vertical="center" wrapText="1"/>
    </xf>
    <xf numFmtId="0" fontId="79" fillId="7" borderId="23" xfId="33" applyNumberFormat="1" applyFont="1" applyFill="1" applyBorder="1" applyAlignment="1" applyProtection="1">
      <alignment horizontal="center" vertical="center" wrapText="1"/>
    </xf>
    <xf numFmtId="49" fontId="10" fillId="11" borderId="5" xfId="53" applyNumberFormat="1" applyFont="1" applyFill="1" applyBorder="1" applyAlignment="1" applyProtection="1">
      <alignment horizontal="center" vertical="center" wrapText="1"/>
    </xf>
    <xf numFmtId="0" fontId="79" fillId="7" borderId="0" xfId="33" applyNumberFormat="1" applyFont="1" applyFill="1" applyBorder="1" applyAlignment="1" applyProtection="1">
      <alignment horizontal="center" vertical="center" wrapText="1"/>
    </xf>
    <xf numFmtId="0" fontId="10" fillId="12" borderId="5" xfId="45" applyFont="1" applyFill="1" applyBorder="1" applyAlignment="1" applyProtection="1">
      <alignment horizontal="center" vertical="center" wrapText="1"/>
    </xf>
    <xf numFmtId="0" fontId="0" fillId="12" borderId="13" xfId="45" applyFont="1" applyFill="1" applyBorder="1" applyAlignment="1" applyProtection="1">
      <alignment horizontal="center" vertical="center" wrapText="1"/>
    </xf>
    <xf numFmtId="0" fontId="0" fillId="12" borderId="14" xfId="45" applyFont="1" applyFill="1" applyBorder="1" applyAlignment="1" applyProtection="1">
      <alignment horizontal="center" vertical="center" wrapText="1"/>
    </xf>
    <xf numFmtId="0" fontId="10" fillId="12" borderId="23" xfId="45" applyFont="1" applyFill="1" applyBorder="1" applyAlignment="1" applyProtection="1">
      <alignment horizontal="center" vertical="center" wrapText="1"/>
    </xf>
    <xf numFmtId="0" fontId="10" fillId="0" borderId="13" xfId="53" applyFont="1" applyBorder="1" applyAlignment="1" applyProtection="1">
      <alignment horizontal="left" vertical="center"/>
    </xf>
    <xf numFmtId="49" fontId="10" fillId="0" borderId="13" xfId="0" applyNumberFormat="1" applyFont="1" applyBorder="1" applyProtection="1">
      <alignment vertical="top"/>
    </xf>
    <xf numFmtId="49" fontId="41" fillId="0" borderId="13" xfId="0" applyNumberFormat="1" applyFont="1" applyBorder="1" applyProtection="1">
      <alignment vertical="top"/>
    </xf>
    <xf numFmtId="0" fontId="41" fillId="0" borderId="13" xfId="53" applyFont="1" applyBorder="1" applyAlignment="1" applyProtection="1">
      <alignment horizontal="left" vertical="center"/>
    </xf>
    <xf numFmtId="49" fontId="10" fillId="0" borderId="45" xfId="0" applyNumberFormat="1" applyFont="1" applyBorder="1" applyAlignment="1" applyProtection="1">
      <alignment vertical="center" wrapText="1"/>
    </xf>
    <xf numFmtId="0" fontId="10" fillId="0" borderId="16" xfId="54" applyFont="1" applyFill="1" applyBorder="1" applyAlignment="1" applyProtection="1">
      <alignment vertical="center" wrapText="1"/>
    </xf>
    <xf numFmtId="0" fontId="10" fillId="0" borderId="28" xfId="54" applyFont="1" applyFill="1" applyBorder="1" applyAlignment="1" applyProtection="1">
      <alignment vertical="center" wrapText="1"/>
    </xf>
    <xf numFmtId="0" fontId="10" fillId="0" borderId="26" xfId="54" applyFont="1" applyFill="1" applyBorder="1" applyAlignment="1" applyProtection="1">
      <alignment vertical="center" wrapText="1"/>
    </xf>
    <xf numFmtId="0" fontId="22" fillId="0" borderId="0" xfId="55" applyFont="1" applyFill="1" applyBorder="1" applyAlignment="1">
      <alignment vertical="center" wrapText="1"/>
    </xf>
    <xf numFmtId="49" fontId="41" fillId="13" borderId="14" xfId="53" applyNumberFormat="1" applyFont="1" applyFill="1" applyBorder="1" applyAlignment="1" applyProtection="1">
      <alignment horizontal="center" vertical="center" wrapText="1"/>
    </xf>
    <xf numFmtId="0" fontId="0" fillId="0" borderId="13" xfId="0" applyNumberFormat="1" applyFill="1" applyBorder="1" applyAlignment="1" applyProtection="1">
      <alignment vertical="center"/>
    </xf>
    <xf numFmtId="0" fontId="108" fillId="0" borderId="0" xfId="47" applyFont="1" applyFill="1" applyBorder="1" applyAlignment="1" applyProtection="1">
      <alignment horizontal="left" vertical="center" wrapText="1"/>
    </xf>
    <xf numFmtId="49" fontId="79" fillId="7" borderId="23" xfId="33" applyNumberFormat="1" applyFont="1" applyFill="1" applyBorder="1" applyAlignment="1" applyProtection="1">
      <alignment horizontal="center" vertical="center" wrapText="1"/>
    </xf>
    <xf numFmtId="0" fontId="108" fillId="7" borderId="0" xfId="54" applyFont="1" applyFill="1" applyBorder="1" applyAlignment="1" applyProtection="1">
      <alignment vertical="center" wrapText="1"/>
    </xf>
    <xf numFmtId="49" fontId="10" fillId="7" borderId="5" xfId="53" applyNumberFormat="1" applyFont="1" applyFill="1" applyBorder="1" applyAlignment="1" applyProtection="1">
      <alignment horizontal="center" vertical="center" wrapText="1"/>
    </xf>
    <xf numFmtId="165" fontId="0" fillId="9" borderId="5" xfId="0" applyNumberFormat="1" applyFill="1" applyBorder="1" applyAlignment="1" applyProtection="1">
      <alignment horizontal="right" vertical="center"/>
      <protection locked="0"/>
    </xf>
    <xf numFmtId="0" fontId="0" fillId="7" borderId="13" xfId="52" applyFont="1" applyFill="1" applyBorder="1" applyAlignment="1" applyProtection="1">
      <alignment horizontal="right" vertical="center" wrapText="1" indent="1"/>
    </xf>
    <xf numFmtId="4" fontId="0" fillId="13" borderId="13" xfId="0" applyNumberFormat="1" applyFill="1" applyBorder="1" applyAlignment="1" applyProtection="1">
      <alignment horizontal="right" vertical="center"/>
    </xf>
    <xf numFmtId="0" fontId="33" fillId="7" borderId="0" xfId="33" applyNumberFormat="1" applyFont="1" applyFill="1" applyBorder="1" applyAlignment="1" applyProtection="1">
      <alignment vertical="center" wrapText="1"/>
    </xf>
    <xf numFmtId="0" fontId="33" fillId="7" borderId="0" xfId="33" applyNumberFormat="1" applyFont="1" applyFill="1" applyBorder="1" applyAlignment="1" applyProtection="1">
      <alignment horizontal="left" vertical="center" wrapText="1" indent="2"/>
    </xf>
    <xf numFmtId="49" fontId="44" fillId="0" borderId="0" xfId="0" applyFont="1" applyFill="1" applyBorder="1" applyAlignment="1" applyProtection="1">
      <alignment horizontal="left" vertical="center"/>
    </xf>
    <xf numFmtId="49" fontId="44" fillId="0" borderId="0" xfId="0" applyFont="1" applyFill="1" applyBorder="1" applyAlignment="1" applyProtection="1">
      <alignment horizontal="left" vertical="center" indent="2"/>
    </xf>
    <xf numFmtId="49" fontId="32" fillId="0" borderId="0" xfId="0" applyFont="1" applyFill="1" applyBorder="1" applyAlignment="1" applyProtection="1">
      <alignment horizontal="left" vertical="center"/>
    </xf>
    <xf numFmtId="49" fontId="0" fillId="0" borderId="0" xfId="53" applyNumberFormat="1" applyFont="1" applyFill="1" applyBorder="1" applyAlignment="1" applyProtection="1">
      <alignment horizontal="center" vertical="center" wrapText="1"/>
    </xf>
    <xf numFmtId="49" fontId="41" fillId="0" borderId="0" xfId="53" applyNumberFormat="1" applyFont="1" applyFill="1" applyBorder="1" applyAlignment="1" applyProtection="1">
      <alignment horizontal="center" vertical="center" wrapText="1"/>
    </xf>
    <xf numFmtId="49" fontId="15" fillId="0" borderId="0" xfId="0" applyFont="1" applyFill="1" applyProtection="1">
      <alignment vertical="top"/>
    </xf>
    <xf numFmtId="49" fontId="36" fillId="0" borderId="0" xfId="0" applyFont="1" applyFill="1" applyBorder="1" applyProtection="1">
      <alignment vertical="top"/>
    </xf>
    <xf numFmtId="4" fontId="10" fillId="9" borderId="5" xfId="30" applyNumberFormat="1" applyFont="1" applyFill="1" applyBorder="1" applyAlignment="1" applyProtection="1">
      <alignment horizontal="right" vertical="center" wrapText="1"/>
      <protection locked="0"/>
    </xf>
    <xf numFmtId="49" fontId="0" fillId="0" borderId="0" xfId="0">
      <alignment vertical="top"/>
    </xf>
    <xf numFmtId="0" fontId="10" fillId="0" borderId="0" xfId="54" applyFont="1" applyFill="1" applyAlignment="1" applyProtection="1">
      <alignment vertical="center" wrapText="1"/>
    </xf>
    <xf numFmtId="0" fontId="36" fillId="7" borderId="0" xfId="54" applyFont="1" applyFill="1" applyBorder="1" applyAlignment="1" applyProtection="1">
      <alignment vertical="center" wrapText="1"/>
    </xf>
    <xf numFmtId="49" fontId="10" fillId="0" borderId="0" xfId="54" applyNumberFormat="1" applyFont="1" applyFill="1" applyAlignment="1" applyProtection="1">
      <alignment vertical="center" wrapText="1"/>
    </xf>
    <xf numFmtId="49" fontId="32" fillId="13" borderId="13" xfId="0" applyFont="1" applyFill="1" applyBorder="1" applyAlignment="1" applyProtection="1">
      <alignment horizontal="center" vertical="center"/>
    </xf>
    <xf numFmtId="49" fontId="10" fillId="7" borderId="5" xfId="54" applyNumberFormat="1" applyFont="1" applyFill="1" applyBorder="1" applyAlignment="1" applyProtection="1">
      <alignment horizontal="center" vertical="center" wrapText="1"/>
    </xf>
    <xf numFmtId="49" fontId="10" fillId="0" borderId="5" xfId="53" applyNumberFormat="1" applyFont="1" applyFill="1" applyBorder="1" applyAlignment="1" applyProtection="1">
      <alignment horizontal="center" vertical="center" wrapText="1"/>
    </xf>
    <xf numFmtId="49" fontId="32" fillId="13" borderId="15" xfId="0" applyFont="1" applyFill="1" applyBorder="1" applyAlignment="1" applyProtection="1">
      <alignment horizontal="left" vertical="center"/>
    </xf>
    <xf numFmtId="0" fontId="10" fillId="7" borderId="5" xfId="54" applyNumberFormat="1" applyFont="1" applyFill="1" applyBorder="1" applyAlignment="1" applyProtection="1">
      <alignment horizontal="left" vertical="center" wrapText="1" indent="1"/>
    </xf>
    <xf numFmtId="0" fontId="10" fillId="7" borderId="5" xfId="54" applyNumberFormat="1" applyFont="1" applyFill="1" applyBorder="1" applyAlignment="1" applyProtection="1">
      <alignment horizontal="left" vertical="center" wrapText="1" indent="2"/>
    </xf>
    <xf numFmtId="0" fontId="10" fillId="7" borderId="5" xfId="54" applyNumberFormat="1" applyFont="1" applyFill="1" applyBorder="1" applyAlignment="1" applyProtection="1">
      <alignment horizontal="left" vertical="center" wrapText="1" indent="3"/>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49" fontId="44" fillId="13" borderId="15" xfId="0" applyFont="1" applyFill="1" applyBorder="1" applyAlignment="1" applyProtection="1">
      <alignment horizontal="left" vertical="center" indent="4"/>
    </xf>
    <xf numFmtId="49" fontId="44" fillId="13" borderId="15" xfId="0" applyFont="1" applyFill="1" applyBorder="1" applyAlignment="1" applyProtection="1">
      <alignment horizontal="left" vertical="center" indent="1"/>
    </xf>
    <xf numFmtId="49" fontId="10" fillId="13" borderId="14" xfId="53" applyNumberFormat="1" applyFont="1" applyFill="1" applyBorder="1" applyAlignment="1" applyProtection="1">
      <alignment horizontal="center" vertical="center" wrapText="1"/>
    </xf>
    <xf numFmtId="49" fontId="10" fillId="2" borderId="5" xfId="54" applyNumberFormat="1" applyFont="1" applyFill="1" applyBorder="1" applyAlignment="1" applyProtection="1">
      <alignment vertical="center" wrapText="1"/>
      <protection locked="0"/>
    </xf>
    <xf numFmtId="0" fontId="10" fillId="0" borderId="5" xfId="54" applyNumberFormat="1" applyFont="1" applyFill="1" applyBorder="1" applyAlignment="1" applyProtection="1">
      <alignment horizontal="left" vertical="center" wrapText="1" indent="4"/>
    </xf>
    <xf numFmtId="4" fontId="10" fillId="0" borderId="5" xfId="30" applyNumberFormat="1" applyFont="1" applyFill="1" applyBorder="1" applyAlignment="1" applyProtection="1">
      <alignment horizontal="right" vertical="center" wrapText="1"/>
    </xf>
    <xf numFmtId="49" fontId="41" fillId="13" borderId="15" xfId="53" applyNumberFormat="1" applyFont="1" applyFill="1" applyBorder="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49" fontId="44" fillId="13" borderId="15" xfId="0" applyFont="1" applyFill="1" applyBorder="1" applyAlignment="1" applyProtection="1">
      <alignment horizontal="left" vertical="center"/>
    </xf>
    <xf numFmtId="49" fontId="10"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4" fillId="13" borderId="13" xfId="0" applyFont="1" applyFill="1" applyBorder="1" applyAlignment="1" applyProtection="1">
      <alignment vertical="center" wrapText="1"/>
    </xf>
    <xf numFmtId="49" fontId="44" fillId="13" borderId="15" xfId="0" applyFont="1" applyFill="1" applyBorder="1" applyAlignment="1" applyProtection="1">
      <alignment vertical="center"/>
    </xf>
    <xf numFmtId="49" fontId="44" fillId="13" borderId="15" xfId="0" applyFont="1" applyFill="1" applyBorder="1" applyAlignment="1" applyProtection="1">
      <alignment vertical="center" wrapText="1"/>
    </xf>
    <xf numFmtId="4" fontId="10" fillId="0" borderId="5" xfId="30" applyNumberFormat="1" applyFont="1" applyFill="1" applyBorder="1" applyAlignment="1" applyProtection="1">
      <alignment vertical="center" wrapText="1"/>
    </xf>
    <xf numFmtId="49" fontId="10" fillId="0" borderId="5" xfId="54" applyNumberFormat="1" applyFont="1" applyFill="1" applyBorder="1" applyAlignment="1" applyProtection="1">
      <alignment horizontal="left" vertical="center" wrapText="1" indent="7"/>
    </xf>
    <xf numFmtId="0" fontId="10" fillId="0" borderId="5" xfId="54" applyNumberFormat="1" applyFont="1" applyFill="1" applyBorder="1" applyAlignment="1" applyProtection="1">
      <alignment horizontal="left" vertical="center" wrapText="1"/>
    </xf>
    <xf numFmtId="0" fontId="10" fillId="7" borderId="5" xfId="54" applyFont="1" applyFill="1" applyBorder="1" applyAlignment="1" applyProtection="1">
      <alignment vertical="center" wrapText="1"/>
    </xf>
    <xf numFmtId="0" fontId="10" fillId="0" borderId="5" xfId="53" applyNumberFormat="1" applyFont="1" applyFill="1" applyBorder="1" applyAlignment="1" applyProtection="1">
      <alignment vertical="center" wrapText="1"/>
    </xf>
    <xf numFmtId="0" fontId="10" fillId="0" borderId="5" xfId="54" applyNumberFormat="1" applyFont="1" applyFill="1" applyBorder="1" applyAlignment="1" applyProtection="1">
      <alignment vertical="center" wrapText="1"/>
    </xf>
    <xf numFmtId="4" fontId="79" fillId="0" borderId="5" xfId="30" applyNumberFormat="1" applyFont="1" applyFill="1" applyBorder="1" applyAlignment="1" applyProtection="1">
      <alignment horizontal="center" vertical="center" wrapText="1"/>
    </xf>
    <xf numFmtId="0" fontId="79" fillId="0" borderId="0" xfId="54" applyFont="1" applyFill="1" applyAlignment="1" applyProtection="1">
      <alignment vertical="center" wrapText="1"/>
    </xf>
    <xf numFmtId="49" fontId="10" fillId="0" borderId="5" xfId="53" applyNumberFormat="1" applyFont="1" applyFill="1" applyBorder="1" applyAlignment="1" applyProtection="1">
      <alignment vertical="center" wrapText="1"/>
    </xf>
    <xf numFmtId="49" fontId="79" fillId="0" borderId="0" xfId="0" applyFont="1">
      <alignment vertical="top"/>
    </xf>
    <xf numFmtId="0" fontId="79" fillId="0" borderId="0" xfId="54" applyFont="1" applyFill="1" applyAlignment="1" applyProtection="1">
      <alignment vertical="center"/>
    </xf>
    <xf numFmtId="49" fontId="79" fillId="0" borderId="0" xfId="0" applyFont="1" applyAlignment="1">
      <alignment vertical="top"/>
    </xf>
    <xf numFmtId="0" fontId="10" fillId="7" borderId="5" xfId="54" applyNumberFormat="1" applyFont="1" applyFill="1" applyBorder="1" applyAlignment="1" applyProtection="1">
      <alignment horizontal="left" vertical="center" wrapText="1"/>
    </xf>
    <xf numFmtId="0" fontId="10" fillId="0" borderId="0" xfId="54" applyFont="1" applyFill="1" applyAlignment="1" applyProtection="1">
      <alignment vertical="top" wrapText="1"/>
    </xf>
    <xf numFmtId="49" fontId="44" fillId="13" borderId="13" xfId="0" applyFont="1" applyFill="1" applyBorder="1" applyAlignment="1" applyProtection="1">
      <alignment horizontal="left" vertical="center"/>
    </xf>
    <xf numFmtId="4" fontId="0" fillId="7" borderId="5" xfId="0" applyNumberFormat="1" applyFill="1" applyBorder="1" applyAlignment="1" applyProtection="1">
      <alignment horizontal="right" vertical="center"/>
    </xf>
    <xf numFmtId="49" fontId="41" fillId="0" borderId="5" xfId="53" applyNumberFormat="1" applyFont="1" applyFill="1" applyBorder="1" applyAlignment="1" applyProtection="1">
      <alignment vertical="center" wrapText="1"/>
    </xf>
    <xf numFmtId="49" fontId="0" fillId="0" borderId="0" xfId="0">
      <alignment vertical="top"/>
    </xf>
    <xf numFmtId="49" fontId="10" fillId="0" borderId="0" xfId="0" applyFont="1">
      <alignment vertical="top"/>
    </xf>
    <xf numFmtId="49" fontId="0" fillId="0" borderId="0" xfId="0">
      <alignment vertical="top"/>
    </xf>
    <xf numFmtId="49" fontId="36" fillId="0" borderId="0" xfId="0" applyFont="1" applyBorder="1">
      <alignment vertical="top"/>
    </xf>
    <xf numFmtId="49" fontId="44" fillId="13" borderId="15" xfId="0" applyFont="1" applyFill="1" applyBorder="1" applyAlignment="1" applyProtection="1">
      <alignment horizontal="left" vertical="center" indent="1"/>
    </xf>
    <xf numFmtId="49" fontId="10" fillId="0" borderId="0" xfId="0" applyNumberFormat="1" applyFont="1" applyAlignment="1">
      <alignment vertical="center"/>
    </xf>
    <xf numFmtId="49" fontId="10" fillId="0" borderId="0" xfId="0" applyFont="1">
      <alignment vertical="top"/>
    </xf>
    <xf numFmtId="49" fontId="44" fillId="13" borderId="15" xfId="0" applyFont="1" applyFill="1" applyBorder="1" applyAlignment="1" applyProtection="1">
      <alignment horizontal="left" vertical="center"/>
    </xf>
    <xf numFmtId="49" fontId="10" fillId="13" borderId="15" xfId="54" applyNumberFormat="1" applyFont="1" applyFill="1" applyBorder="1" applyAlignment="1" applyProtection="1">
      <alignment horizontal="left" vertical="center" wrapText="1" indent="4"/>
    </xf>
    <xf numFmtId="49" fontId="10" fillId="7" borderId="16" xfId="54" applyNumberFormat="1" applyFont="1" applyFill="1" applyBorder="1" applyAlignment="1" applyProtection="1">
      <alignment horizontal="center" vertical="center" wrapText="1"/>
    </xf>
    <xf numFmtId="0" fontId="0" fillId="0" borderId="0" xfId="0" applyNumberFormat="1" applyAlignment="1">
      <alignment vertical="center"/>
    </xf>
    <xf numFmtId="49" fontId="10" fillId="0" borderId="5" xfId="0" applyNumberFormat="1" applyFont="1" applyBorder="1" applyAlignment="1" applyProtection="1">
      <alignment vertical="top" wrapText="1"/>
    </xf>
    <xf numFmtId="0" fontId="0" fillId="13" borderId="15" xfId="0" applyNumberFormat="1" applyFill="1" applyBorder="1" applyAlignment="1" applyProtection="1">
      <alignment vertical="center"/>
    </xf>
    <xf numFmtId="49" fontId="0" fillId="0" borderId="0" xfId="0">
      <alignment vertical="top"/>
    </xf>
    <xf numFmtId="0" fontId="0" fillId="0" borderId="0" xfId="0" applyNumberFormat="1" applyAlignment="1">
      <alignment vertical="center"/>
    </xf>
    <xf numFmtId="0" fontId="44" fillId="13" borderId="13" xfId="0" applyNumberFormat="1" applyFont="1" applyFill="1" applyBorder="1" applyAlignment="1" applyProtection="1">
      <alignment horizontal="left" vertical="center"/>
    </xf>
    <xf numFmtId="0" fontId="44" fillId="13" borderId="15" xfId="0" applyNumberFormat="1" applyFont="1" applyFill="1" applyBorder="1" applyAlignment="1" applyProtection="1">
      <alignment horizontal="left" vertical="center"/>
    </xf>
    <xf numFmtId="0" fontId="44" fillId="13" borderId="14" xfId="0" applyNumberFormat="1" applyFont="1" applyFill="1" applyBorder="1" applyAlignment="1" applyProtection="1">
      <alignment horizontal="left" vertical="center"/>
    </xf>
    <xf numFmtId="0" fontId="0" fillId="0" borderId="0" xfId="0" applyNumberFormat="1" applyBorder="1" applyAlignment="1">
      <alignment vertical="center"/>
    </xf>
    <xf numFmtId="49" fontId="0" fillId="0" borderId="0" xfId="0" applyNumberFormat="1" applyAlignment="1">
      <alignment vertical="center"/>
    </xf>
    <xf numFmtId="0" fontId="10" fillId="0" borderId="0" xfId="53" applyNumberFormat="1" applyFont="1" applyFill="1" applyBorder="1" applyAlignment="1" applyProtection="1">
      <alignment horizontal="left" vertical="center" wrapText="1" indent="1"/>
    </xf>
    <xf numFmtId="0" fontId="0" fillId="0" borderId="0" xfId="52" applyFont="1" applyFill="1" applyBorder="1" applyAlignment="1" applyProtection="1">
      <alignment horizontal="right" vertical="center" wrapText="1" indent="1"/>
    </xf>
    <xf numFmtId="0" fontId="10" fillId="0" borderId="5" xfId="51" applyFont="1" applyFill="1" applyBorder="1" applyAlignment="1" applyProtection="1">
      <alignment vertical="center" wrapText="1"/>
    </xf>
    <xf numFmtId="0" fontId="10" fillId="0" borderId="0" xfId="47" applyFont="1" applyFill="1" applyBorder="1" applyAlignment="1" applyProtection="1">
      <alignment vertical="center" wrapText="1"/>
    </xf>
    <xf numFmtId="49" fontId="10" fillId="0" borderId="5" xfId="0" applyNumberFormat="1" applyFont="1" applyFill="1" applyBorder="1" applyAlignment="1" applyProtection="1">
      <alignment vertical="center" wrapText="1"/>
    </xf>
    <xf numFmtId="0" fontId="10" fillId="7" borderId="0" xfId="54" applyFont="1" applyFill="1" applyBorder="1" applyAlignment="1" applyProtection="1">
      <alignment vertical="center" wrapText="1"/>
    </xf>
    <xf numFmtId="0" fontId="12" fillId="7" borderId="0"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49" fontId="32" fillId="13" borderId="15" xfId="0" applyFont="1" applyFill="1" applyBorder="1" applyAlignment="1" applyProtection="1">
      <alignment horizontal="left" vertical="center"/>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49" fontId="44" fillId="13" borderId="15" xfId="0" applyFont="1" applyFill="1" applyBorder="1" applyAlignment="1" applyProtection="1">
      <alignment horizontal="left" vertical="center" indent="4"/>
    </xf>
    <xf numFmtId="0" fontId="10" fillId="0" borderId="0" xfId="47" applyFont="1" applyFill="1" applyBorder="1" applyAlignment="1" applyProtection="1">
      <alignment vertical="center" wrapText="1"/>
    </xf>
    <xf numFmtId="49" fontId="10" fillId="13" borderId="14" xfId="53" applyNumberFormat="1" applyFont="1" applyFill="1" applyBorder="1" applyAlignment="1" applyProtection="1">
      <alignment horizontal="center" vertical="center" wrapText="1"/>
    </xf>
    <xf numFmtId="4" fontId="10" fillId="0" borderId="5" xfId="30" applyNumberFormat="1" applyFont="1" applyFill="1" applyBorder="1" applyAlignment="1" applyProtection="1">
      <alignment horizontal="right" vertical="center" wrapText="1"/>
    </xf>
    <xf numFmtId="49" fontId="41" fillId="13" borderId="15" xfId="53" applyNumberFormat="1" applyFont="1" applyFill="1" applyBorder="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49" fontId="0" fillId="13" borderId="15" xfId="53" applyNumberFormat="1" applyFont="1" applyFill="1" applyBorder="1" applyAlignment="1" applyProtection="1">
      <alignment horizontal="center" vertical="center" wrapText="1"/>
    </xf>
    <xf numFmtId="0" fontId="10" fillId="0" borderId="0" xfId="53" applyNumberFormat="1" applyFont="1" applyFill="1" applyBorder="1" applyAlignment="1" applyProtection="1">
      <alignment vertical="center" wrapText="1"/>
    </xf>
    <xf numFmtId="0" fontId="10" fillId="0" borderId="0" xfId="54" applyNumberFormat="1" applyFont="1" applyFill="1" applyAlignment="1" applyProtection="1">
      <alignment vertical="center" wrapText="1"/>
    </xf>
    <xf numFmtId="4" fontId="79" fillId="0" borderId="5" xfId="30" applyNumberFormat="1" applyFont="1" applyFill="1" applyBorder="1" applyAlignment="1" applyProtection="1">
      <alignment horizontal="center" vertical="center" wrapText="1"/>
    </xf>
    <xf numFmtId="0" fontId="79" fillId="0" borderId="0" xfId="53" applyNumberFormat="1" applyFont="1" applyFill="1" applyBorder="1" applyAlignment="1" applyProtection="1">
      <alignment vertical="center" wrapText="1"/>
    </xf>
    <xf numFmtId="0" fontId="79" fillId="0" borderId="0" xfId="0" applyNumberFormat="1" applyFont="1" applyFill="1" applyBorder="1" applyAlignment="1">
      <alignment vertical="center"/>
    </xf>
    <xf numFmtId="0" fontId="0" fillId="0" borderId="0" xfId="0" applyNumberFormat="1" applyFill="1" applyBorder="1" applyAlignment="1" applyProtection="1">
      <alignment vertical="center"/>
    </xf>
    <xf numFmtId="0" fontId="79" fillId="0" borderId="0" xfId="0" applyNumberFormat="1" applyFont="1" applyFill="1" applyBorder="1" applyAlignment="1" applyProtection="1">
      <alignment vertical="center"/>
    </xf>
    <xf numFmtId="49" fontId="10" fillId="11" borderId="5" xfId="53" applyNumberFormat="1" applyFont="1" applyFill="1" applyBorder="1" applyAlignment="1" applyProtection="1">
      <alignment horizontal="center" vertical="center" wrapText="1"/>
    </xf>
    <xf numFmtId="49" fontId="10" fillId="0" borderId="0"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9" fillId="0" borderId="0" xfId="0" applyNumberFormat="1" applyFont="1" applyFill="1" applyBorder="1" applyAlignment="1">
      <alignment horizontal="center" vertical="center"/>
    </xf>
    <xf numFmtId="0" fontId="33" fillId="7" borderId="23" xfId="33" applyNumberFormat="1" applyFont="1" applyFill="1" applyBorder="1" applyAlignment="1" applyProtection="1">
      <alignment horizontal="center" vertical="center" wrapText="1"/>
    </xf>
    <xf numFmtId="0" fontId="10" fillId="0" borderId="0" xfId="47" applyFont="1" applyFill="1" applyBorder="1" applyAlignment="1" applyProtection="1">
      <alignment horizontal="right" vertical="center" wrapText="1"/>
    </xf>
    <xf numFmtId="0" fontId="0" fillId="12" borderId="5" xfId="47" applyFont="1" applyFill="1" applyBorder="1" applyAlignment="1" applyProtection="1">
      <alignment horizontal="center" vertical="center" wrapText="1"/>
    </xf>
    <xf numFmtId="0" fontId="10" fillId="7"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horizontal="left" vertical="center" wrapText="1" indent="1"/>
    </xf>
    <xf numFmtId="49" fontId="110" fillId="0" borderId="13" xfId="30" applyNumberFormat="1" applyFont="1" applyFill="1" applyBorder="1" applyAlignment="1" applyProtection="1">
      <alignment horizontal="left" vertical="center" wrapText="1"/>
    </xf>
    <xf numFmtId="0" fontId="107" fillId="0" borderId="5" xfId="30" applyNumberFormat="1" applyFont="1" applyFill="1" applyBorder="1" applyAlignment="1" applyProtection="1">
      <alignment horizontal="left" vertical="center" wrapText="1" indent="2"/>
    </xf>
    <xf numFmtId="49" fontId="107" fillId="0" borderId="5" xfId="54" applyNumberFormat="1" applyFont="1" applyFill="1" applyBorder="1" applyAlignment="1" applyProtection="1">
      <alignment horizontal="center" vertical="center" wrapText="1"/>
    </xf>
    <xf numFmtId="0" fontId="108" fillId="0" borderId="0" xfId="54" applyFont="1" applyFill="1" applyAlignment="1" applyProtection="1">
      <alignment vertical="center" wrapText="1"/>
    </xf>
    <xf numFmtId="0" fontId="10" fillId="0" borderId="0" xfId="54" applyFont="1" applyFill="1" applyAlignment="1" applyProtection="1">
      <alignment vertical="top"/>
    </xf>
    <xf numFmtId="0" fontId="59" fillId="0" borderId="0" xfId="54" applyFont="1" applyFill="1" applyAlignment="1" applyProtection="1">
      <alignment horizontal="right" vertical="top" wrapText="1"/>
    </xf>
    <xf numFmtId="0" fontId="10" fillId="0" borderId="16" xfId="54" applyNumberFormat="1" applyFont="1" applyFill="1" applyBorder="1" applyAlignment="1" applyProtection="1">
      <alignment vertical="center" wrapText="1"/>
    </xf>
    <xf numFmtId="49" fontId="47" fillId="13" borderId="15" xfId="35" applyFont="1" applyFill="1" applyBorder="1" applyAlignment="1" applyProtection="1">
      <alignment horizontal="center" vertical="top"/>
    </xf>
    <xf numFmtId="0" fontId="10" fillId="0" borderId="26" xfId="54" applyNumberFormat="1" applyFont="1" applyFill="1" applyBorder="1" applyAlignment="1" applyProtection="1">
      <alignment vertical="top" wrapText="1"/>
    </xf>
    <xf numFmtId="0" fontId="0" fillId="0" borderId="0" xfId="0" applyNumberFormat="1" applyAlignment="1">
      <alignment horizontal="left" vertical="top" wrapText="1"/>
    </xf>
    <xf numFmtId="0" fontId="107" fillId="0" borderId="0" xfId="0" applyNumberFormat="1" applyFont="1" applyFill="1" applyBorder="1" applyAlignment="1" applyProtection="1">
      <alignment vertical="center"/>
    </xf>
    <xf numFmtId="49" fontId="61" fillId="0" borderId="0" xfId="54" applyNumberFormat="1" applyFont="1" applyFill="1" applyAlignment="1" applyProtection="1">
      <alignment vertical="center" wrapText="1"/>
    </xf>
    <xf numFmtId="0" fontId="111" fillId="7" borderId="0" xfId="54" applyFont="1" applyFill="1" applyBorder="1" applyAlignment="1" applyProtection="1">
      <alignment vertical="center" wrapText="1"/>
    </xf>
    <xf numFmtId="0" fontId="61" fillId="7" borderId="0" xfId="54" applyFont="1" applyFill="1" applyBorder="1" applyAlignment="1" applyProtection="1">
      <alignment vertical="center" wrapText="1"/>
    </xf>
    <xf numFmtId="0" fontId="10" fillId="7" borderId="0" xfId="52" applyFont="1" applyFill="1" applyBorder="1" applyAlignment="1" applyProtection="1">
      <alignment horizontal="right" vertical="center" wrapText="1" indent="1"/>
    </xf>
    <xf numFmtId="0" fontId="10" fillId="0" borderId="16" xfId="54" applyNumberFormat="1" applyFont="1" applyFill="1" applyBorder="1" applyAlignment="1" applyProtection="1">
      <alignment vertical="top" wrapText="1"/>
    </xf>
    <xf numFmtId="0" fontId="10" fillId="0" borderId="0" xfId="54" applyFont="1" applyFill="1" applyAlignment="1" applyProtection="1">
      <alignment vertical="center" wrapText="1"/>
    </xf>
    <xf numFmtId="49" fontId="10" fillId="0" borderId="5" xfId="54"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center" vertical="center" wrapText="1"/>
    </xf>
    <xf numFmtId="0" fontId="10" fillId="0" borderId="5" xfId="53" applyFont="1" applyBorder="1" applyAlignment="1" applyProtection="1">
      <alignment horizontal="left" vertical="center"/>
    </xf>
    <xf numFmtId="49" fontId="10" fillId="0" borderId="0" xfId="35" applyNumberFormat="1" applyFont="1">
      <alignment vertical="top"/>
    </xf>
    <xf numFmtId="0" fontId="10" fillId="0" borderId="0" xfId="54" applyFont="1" applyFill="1" applyBorder="1" applyAlignment="1" applyProtection="1">
      <alignment vertical="center" wrapText="1"/>
    </xf>
    <xf numFmtId="0" fontId="10" fillId="8" borderId="5" xfId="53" applyNumberFormat="1" applyFont="1" applyFill="1" applyBorder="1" applyAlignment="1" applyProtection="1">
      <alignment horizontal="left" vertical="center" wrapText="1"/>
    </xf>
    <xf numFmtId="0" fontId="71" fillId="0" borderId="0" xfId="54" applyFont="1" applyFill="1" applyAlignment="1" applyProtection="1">
      <alignment vertical="center" wrapText="1"/>
    </xf>
    <xf numFmtId="49" fontId="79" fillId="0" borderId="0" xfId="54" applyNumberFormat="1" applyFont="1" applyFill="1" applyAlignment="1" applyProtection="1">
      <alignment vertical="center" wrapText="1"/>
    </xf>
    <xf numFmtId="0" fontId="79" fillId="0" borderId="0" xfId="54" applyFont="1" applyFill="1" applyAlignment="1" applyProtection="1">
      <alignment vertical="center" wrapText="1"/>
    </xf>
    <xf numFmtId="0" fontId="36" fillId="0" borderId="0" xfId="54" applyFont="1" applyFill="1" applyAlignment="1" applyProtection="1">
      <alignment vertical="center" wrapText="1"/>
    </xf>
    <xf numFmtId="0" fontId="10" fillId="0" borderId="5" xfId="47" applyNumberFormat="1" applyFont="1" applyFill="1" applyBorder="1" applyAlignment="1" applyProtection="1">
      <alignment horizontal="center" vertical="center" wrapText="1"/>
    </xf>
    <xf numFmtId="49" fontId="85" fillId="7" borderId="0" xfId="33" applyNumberFormat="1" applyFont="1" applyFill="1" applyBorder="1" applyAlignment="1" applyProtection="1">
      <alignment horizontal="center" vertical="center" wrapText="1"/>
    </xf>
    <xf numFmtId="0" fontId="85" fillId="0" borderId="0" xfId="47" applyNumberFormat="1" applyFont="1" applyFill="1" applyBorder="1" applyAlignment="1" applyProtection="1">
      <alignment horizontal="center" vertical="center" wrapText="1"/>
    </xf>
    <xf numFmtId="0" fontId="85" fillId="0" borderId="0" xfId="53" applyNumberFormat="1" applyFont="1" applyFill="1" applyBorder="1" applyAlignment="1" applyProtection="1">
      <alignment horizontal="center" vertical="center" wrapText="1"/>
    </xf>
    <xf numFmtId="0" fontId="10" fillId="0" borderId="5" xfId="54" applyNumberFormat="1" applyFont="1" applyFill="1" applyBorder="1" applyAlignment="1" applyProtection="1">
      <alignment horizontal="center" vertical="center" wrapText="1"/>
    </xf>
    <xf numFmtId="0" fontId="10" fillId="0" borderId="5" xfId="47" applyFont="1" applyFill="1" applyBorder="1" applyAlignment="1" applyProtection="1">
      <alignment horizontal="left" vertical="center" wrapText="1" indent="1"/>
    </xf>
    <xf numFmtId="0" fontId="10" fillId="0" borderId="5" xfId="54" applyNumberFormat="1" applyFont="1" applyFill="1" applyBorder="1" applyAlignment="1" applyProtection="1">
      <alignment vertical="center" wrapText="1"/>
    </xf>
    <xf numFmtId="0" fontId="10" fillId="0" borderId="5" xfId="47" applyFont="1" applyFill="1" applyBorder="1" applyAlignment="1" applyProtection="1">
      <alignment horizontal="left" vertical="center" wrapText="1" indent="3"/>
    </xf>
    <xf numFmtId="0" fontId="10" fillId="0" borderId="5" xfId="47" applyFont="1" applyFill="1" applyBorder="1" applyAlignment="1" applyProtection="1">
      <alignment horizontal="left" vertical="center" wrapText="1" indent="4"/>
    </xf>
    <xf numFmtId="49" fontId="10" fillId="13" borderId="13" xfId="54" applyNumberFormat="1" applyFont="1" applyFill="1" applyBorder="1" applyAlignment="1" applyProtection="1">
      <alignment horizontal="center" vertical="center" wrapText="1"/>
    </xf>
    <xf numFmtId="0" fontId="10" fillId="13" borderId="15" xfId="53" applyNumberFormat="1" applyFont="1" applyFill="1" applyBorder="1" applyAlignment="1" applyProtection="1">
      <alignment horizontal="left" vertical="center" wrapText="1"/>
    </xf>
    <xf numFmtId="49" fontId="10" fillId="13" borderId="14" xfId="54" applyNumberFormat="1" applyFont="1" applyFill="1" applyBorder="1" applyAlignment="1" applyProtection="1">
      <alignment vertical="center" wrapText="1"/>
    </xf>
    <xf numFmtId="49" fontId="10" fillId="0" borderId="0" xfId="54" applyNumberFormat="1"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10" fillId="13" borderId="13" xfId="54" applyFont="1" applyFill="1" applyBorder="1" applyAlignment="1" applyProtection="1">
      <alignment vertical="center" wrapText="1"/>
    </xf>
    <xf numFmtId="49" fontId="10" fillId="10" borderId="5" xfId="35" applyNumberFormat="1" applyFont="1" applyFill="1" applyBorder="1" applyAlignment="1" applyProtection="1">
      <alignment horizontal="center" vertical="top" wrapText="1"/>
    </xf>
    <xf numFmtId="0" fontId="10" fillId="9" borderId="5" xfId="52" applyNumberFormat="1" applyFont="1" applyFill="1" applyBorder="1" applyAlignment="1" applyProtection="1">
      <alignment horizontal="left" vertical="center" wrapText="1" indent="1"/>
      <protection locked="0"/>
    </xf>
    <xf numFmtId="49" fontId="44" fillId="13" borderId="15" xfId="35" applyFont="1" applyFill="1" applyBorder="1" applyAlignment="1" applyProtection="1">
      <alignment horizontal="left" vertical="center" indent="2"/>
    </xf>
    <xf numFmtId="0" fontId="61" fillId="0" borderId="0" xfId="54" applyFont="1" applyFill="1" applyAlignment="1" applyProtection="1">
      <alignment vertical="center" wrapText="1"/>
    </xf>
    <xf numFmtId="0" fontId="79" fillId="0" borderId="0" xfId="54" applyFont="1" applyFill="1" applyAlignment="1" applyProtection="1">
      <alignment vertical="center"/>
    </xf>
    <xf numFmtId="0" fontId="10" fillId="0" borderId="5" xfId="47" applyFont="1" applyFill="1" applyBorder="1" applyAlignment="1" applyProtection="1">
      <alignment horizontal="left" vertical="center" wrapText="1" indent="2"/>
    </xf>
    <xf numFmtId="0" fontId="112" fillId="7" borderId="0" xfId="54" applyFont="1" applyFill="1" applyBorder="1" applyAlignment="1" applyProtection="1">
      <alignment horizontal="center" vertical="center" wrapText="1"/>
    </xf>
    <xf numFmtId="0" fontId="61" fillId="0" borderId="0" xfId="53" applyNumberFormat="1" applyFont="1" applyFill="1" applyBorder="1" applyAlignment="1" applyProtection="1">
      <alignment vertical="center" wrapText="1"/>
    </xf>
    <xf numFmtId="0" fontId="61" fillId="0" borderId="0" xfId="54" applyFont="1" applyFill="1" applyBorder="1" applyAlignment="1" applyProtection="1">
      <alignment vertical="center" wrapText="1"/>
    </xf>
    <xf numFmtId="49" fontId="44" fillId="13" borderId="17" xfId="0" applyFont="1" applyFill="1" applyBorder="1" applyAlignment="1" applyProtection="1">
      <alignment vertical="center" wrapText="1"/>
    </xf>
    <xf numFmtId="49" fontId="44" fillId="13" borderId="17" xfId="0" applyFont="1" applyFill="1" applyBorder="1" applyAlignment="1" applyProtection="1">
      <alignment vertical="center"/>
    </xf>
    <xf numFmtId="49" fontId="10" fillId="13" borderId="17" xfId="54" applyNumberFormat="1" applyFont="1" applyFill="1" applyBorder="1" applyAlignment="1" applyProtection="1">
      <alignment horizontal="left" vertical="center" wrapText="1" indent="4"/>
    </xf>
    <xf numFmtId="0" fontId="10" fillId="0" borderId="14" xfId="54" applyNumberFormat="1" applyFont="1" applyFill="1" applyBorder="1" applyAlignment="1" applyProtection="1">
      <alignment horizontal="left" vertical="center" wrapText="1" indent="4"/>
    </xf>
    <xf numFmtId="0" fontId="10" fillId="0" borderId="13" xfId="54" applyNumberFormat="1" applyFont="1" applyFill="1" applyBorder="1" applyAlignment="1" applyProtection="1">
      <alignment horizontal="left" vertical="center" wrapText="1" indent="6"/>
    </xf>
    <xf numFmtId="4" fontId="0" fillId="7" borderId="13" xfId="0" applyNumberFormat="1" applyFill="1" applyBorder="1" applyAlignment="1" applyProtection="1">
      <alignment horizontal="right" vertical="center"/>
    </xf>
    <xf numFmtId="49" fontId="61" fillId="0" borderId="46" xfId="53" applyNumberFormat="1" applyFont="1" applyFill="1" applyBorder="1" applyAlignment="1" applyProtection="1">
      <alignment horizontal="center" vertical="center" wrapText="1"/>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37" fillId="0" borderId="20" xfId="54" applyFont="1" applyFill="1" applyBorder="1" applyAlignment="1" applyProtection="1">
      <alignment horizontal="center"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0" fontId="10" fillId="0" borderId="0" xfId="54" applyFont="1" applyFill="1" applyAlignment="1" applyProtection="1">
      <alignment vertical="center" wrapText="1"/>
    </xf>
    <xf numFmtId="49" fontId="36" fillId="0" borderId="0" xfId="0" applyFont="1" applyBorder="1">
      <alignment vertical="top"/>
    </xf>
    <xf numFmtId="0" fontId="37" fillId="0" borderId="0" xfId="54" applyFont="1" applyFill="1" applyAlignment="1" applyProtection="1">
      <alignment horizontal="center" vertical="center" wrapText="1"/>
    </xf>
    <xf numFmtId="49" fontId="10" fillId="0" borderId="0" xfId="0" applyFont="1" applyBorder="1">
      <alignment vertical="top"/>
    </xf>
    <xf numFmtId="49" fontId="10" fillId="0" borderId="0" xfId="0" applyFont="1" applyBorder="1" applyAlignment="1">
      <alignment vertical="top"/>
    </xf>
    <xf numFmtId="0" fontId="79" fillId="0" borderId="0" xfId="54" applyFont="1" applyFill="1" applyBorder="1" applyAlignment="1" applyProtection="1">
      <alignment vertical="center" wrapText="1"/>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0" fontId="10" fillId="0" borderId="0" xfId="54" applyFont="1" applyFill="1" applyAlignment="1" applyProtection="1">
      <alignment vertical="center" wrapText="1"/>
    </xf>
    <xf numFmtId="0" fontId="37" fillId="7" borderId="0" xfId="54" applyFont="1" applyFill="1" applyBorder="1" applyAlignment="1" applyProtection="1">
      <alignment horizontal="center" vertical="center" wrapText="1"/>
    </xf>
    <xf numFmtId="49" fontId="15" fillId="0" borderId="0" xfId="0" applyFont="1">
      <alignment vertical="top"/>
    </xf>
    <xf numFmtId="49" fontId="36" fillId="0" borderId="0" xfId="0" applyFont="1" applyBorder="1">
      <alignment vertical="top"/>
    </xf>
    <xf numFmtId="0" fontId="36" fillId="7" borderId="0" xfId="54" applyFont="1" applyFill="1" applyBorder="1" applyAlignment="1" applyProtection="1">
      <alignment vertical="center" wrapText="1"/>
    </xf>
    <xf numFmtId="0" fontId="37" fillId="0" borderId="0" xfId="54" applyFont="1" applyFill="1" applyAlignment="1" applyProtection="1">
      <alignment horizontal="center" vertical="center" wrapText="1"/>
    </xf>
    <xf numFmtId="49" fontId="10" fillId="0" borderId="0" xfId="0" applyNumberFormat="1" applyFont="1" applyAlignment="1">
      <alignment vertical="center"/>
    </xf>
    <xf numFmtId="49" fontId="10" fillId="0" borderId="0" xfId="0" applyFont="1">
      <alignment vertical="top"/>
    </xf>
    <xf numFmtId="49" fontId="10" fillId="0" borderId="0" xfId="0" applyFont="1" applyBorder="1">
      <alignment vertical="top"/>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49" fontId="79" fillId="0" borderId="0" xfId="0" applyFont="1" applyBorder="1">
      <alignment vertical="top"/>
    </xf>
    <xf numFmtId="49" fontId="79" fillId="0" borderId="0" xfId="0" applyNumberFormat="1" applyFont="1" applyBorder="1" applyAlignment="1">
      <alignment vertical="center"/>
    </xf>
    <xf numFmtId="0" fontId="37" fillId="7" borderId="0" xfId="54" applyFont="1" applyFill="1" applyBorder="1" applyAlignment="1" applyProtection="1">
      <alignment vertical="center" wrapText="1"/>
    </xf>
    <xf numFmtId="0" fontId="15" fillId="0" borderId="0" xfId="54" applyFont="1" applyFill="1" applyBorder="1" applyAlignment="1" applyProtection="1">
      <alignment horizontal="center" vertical="center" wrapText="1"/>
    </xf>
    <xf numFmtId="0" fontId="15" fillId="0" borderId="0" xfId="54" applyFont="1" applyFill="1" applyBorder="1" applyAlignment="1" applyProtection="1">
      <alignment vertical="center" wrapText="1"/>
    </xf>
    <xf numFmtId="49" fontId="0" fillId="0" borderId="0" xfId="0">
      <alignment vertical="top"/>
    </xf>
    <xf numFmtId="0" fontId="10" fillId="0" borderId="0" xfId="54" applyFont="1" applyFill="1" applyAlignment="1" applyProtection="1">
      <alignment vertical="center" wrapText="1"/>
    </xf>
    <xf numFmtId="0" fontId="10" fillId="7" borderId="0" xfId="54" applyFont="1" applyFill="1" applyBorder="1" applyAlignment="1" applyProtection="1">
      <alignment vertical="center" wrapText="1"/>
    </xf>
    <xf numFmtId="0" fontId="37" fillId="7" borderId="0" xfId="54" applyFont="1" applyFill="1" applyBorder="1" applyAlignment="1" applyProtection="1">
      <alignment horizontal="center" vertical="center" wrapText="1"/>
    </xf>
    <xf numFmtId="49" fontId="15" fillId="0" borderId="0" xfId="0" applyFont="1">
      <alignment vertical="top"/>
    </xf>
    <xf numFmtId="49" fontId="36" fillId="0" borderId="0" xfId="0" applyFont="1" applyBorder="1">
      <alignment vertical="top"/>
    </xf>
    <xf numFmtId="0" fontId="36" fillId="7" borderId="0" xfId="54" applyFont="1" applyFill="1" applyBorder="1" applyAlignment="1" applyProtection="1">
      <alignment vertical="center" wrapText="1"/>
    </xf>
    <xf numFmtId="49" fontId="10" fillId="0" borderId="0" xfId="54" applyNumberFormat="1" applyFont="1" applyFill="1" applyAlignment="1" applyProtection="1">
      <alignment vertical="center" wrapText="1"/>
    </xf>
    <xf numFmtId="0" fontId="15" fillId="0" borderId="0" xfId="54" applyFont="1" applyFill="1" applyAlignment="1" applyProtection="1">
      <alignment horizontal="center" vertical="center" wrapText="1"/>
    </xf>
    <xf numFmtId="0" fontId="10" fillId="0" borderId="0" xfId="54" applyFont="1" applyFill="1" applyBorder="1" applyAlignment="1" applyProtection="1">
      <alignment vertical="center" wrapText="1"/>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49" fontId="44" fillId="13" borderId="15" xfId="0" applyFont="1" applyFill="1" applyBorder="1" applyAlignment="1" applyProtection="1">
      <alignment horizontal="left" vertical="center" indent="4"/>
    </xf>
    <xf numFmtId="49" fontId="10" fillId="0" borderId="0" xfId="0" applyNumberFormat="1" applyFont="1" applyAlignment="1">
      <alignment vertical="center"/>
    </xf>
    <xf numFmtId="49" fontId="10" fillId="0" borderId="0" xfId="0" applyFont="1">
      <alignment vertical="top"/>
    </xf>
    <xf numFmtId="49" fontId="10" fillId="13" borderId="18" xfId="53" applyNumberFormat="1" applyFont="1" applyFill="1" applyBorder="1" applyAlignment="1" applyProtection="1">
      <alignment horizontal="center" vertical="center" wrapText="1"/>
    </xf>
    <xf numFmtId="49" fontId="41" fillId="13" borderId="15" xfId="53" applyNumberFormat="1" applyFont="1" applyFill="1" applyBorder="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0" fontId="0" fillId="0" borderId="0" xfId="0" applyNumberFormat="1" applyFill="1" applyBorder="1" applyAlignment="1">
      <alignment vertical="center"/>
    </xf>
    <xf numFmtId="0" fontId="79" fillId="0" borderId="0" xfId="54" applyFont="1" applyFill="1" applyAlignment="1" applyProtection="1">
      <alignment vertical="center" wrapText="1"/>
    </xf>
    <xf numFmtId="0" fontId="45" fillId="7" borderId="0" xfId="54" applyFont="1" applyFill="1" applyBorder="1" applyAlignment="1" applyProtection="1">
      <alignment vertical="top" wrapText="1"/>
    </xf>
    <xf numFmtId="49" fontId="79" fillId="0" borderId="0" xfId="0" applyFont="1">
      <alignment vertical="top"/>
    </xf>
    <xf numFmtId="0" fontId="79" fillId="0" borderId="0" xfId="53" applyNumberFormat="1" applyFont="1" applyFill="1" applyBorder="1" applyAlignment="1" applyProtection="1">
      <alignment vertical="center" wrapText="1"/>
    </xf>
    <xf numFmtId="49" fontId="79" fillId="0" borderId="0" xfId="0" applyFont="1" applyAlignment="1">
      <alignment vertical="top"/>
    </xf>
    <xf numFmtId="0" fontId="79" fillId="0" borderId="0" xfId="0" applyNumberFormat="1" applyFont="1" applyFill="1" applyBorder="1" applyAlignment="1">
      <alignment vertical="center"/>
    </xf>
    <xf numFmtId="49" fontId="79" fillId="0" borderId="0" xfId="54" applyNumberFormat="1" applyFont="1" applyFill="1" applyAlignment="1" applyProtection="1">
      <alignment vertical="center" wrapText="1"/>
    </xf>
    <xf numFmtId="0" fontId="79" fillId="0" borderId="0" xfId="54" applyFont="1" applyFill="1" applyBorder="1" applyAlignment="1" applyProtection="1">
      <alignment vertical="center" wrapText="1"/>
    </xf>
    <xf numFmtId="49" fontId="79" fillId="0" borderId="0" xfId="0" applyFont="1" applyBorder="1">
      <alignment vertical="top"/>
    </xf>
    <xf numFmtId="49" fontId="79" fillId="0" borderId="0" xfId="0" applyNumberFormat="1" applyFont="1" applyAlignment="1">
      <alignment vertical="center"/>
    </xf>
    <xf numFmtId="0" fontId="79" fillId="0" borderId="0" xfId="54" applyFont="1" applyFill="1" applyAlignment="1" applyProtection="1">
      <alignment horizontal="center" vertical="center" wrapText="1"/>
    </xf>
    <xf numFmtId="0" fontId="10" fillId="0" borderId="0" xfId="54" applyFont="1" applyFill="1" applyAlignment="1" applyProtection="1">
      <alignment vertical="top" wrapText="1"/>
    </xf>
    <xf numFmtId="0" fontId="10" fillId="0" borderId="16" xfId="54" applyNumberFormat="1" applyFont="1" applyFill="1" applyBorder="1" applyAlignment="1" applyProtection="1">
      <alignment vertical="center" wrapText="1"/>
    </xf>
    <xf numFmtId="0" fontId="10" fillId="0" borderId="0"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9" fillId="0" borderId="0" xfId="0" applyNumberFormat="1" applyFont="1" applyFill="1" applyBorder="1" applyAlignment="1">
      <alignment horizontal="center" vertical="center"/>
    </xf>
    <xf numFmtId="0" fontId="10" fillId="0" borderId="0" xfId="47" applyFont="1" applyFill="1" applyBorder="1" applyAlignment="1" applyProtection="1">
      <alignment horizontal="right" vertical="center" wrapText="1"/>
    </xf>
    <xf numFmtId="0" fontId="33" fillId="7" borderId="23" xfId="33" applyNumberFormat="1" applyFont="1" applyFill="1" applyBorder="1" applyAlignment="1" applyProtection="1">
      <alignment horizontal="center" vertical="center" wrapText="1"/>
    </xf>
    <xf numFmtId="0" fontId="79" fillId="0" borderId="0" xfId="54" applyFont="1" applyFill="1" applyBorder="1" applyAlignment="1" applyProtection="1">
      <alignment horizontal="center" vertical="center" wrapText="1"/>
    </xf>
    <xf numFmtId="0" fontId="10"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0" fontId="10" fillId="0" borderId="5" xfId="54" applyNumberFormat="1" applyFont="1" applyFill="1" applyBorder="1" applyAlignment="1" applyProtection="1">
      <alignment horizontal="center" vertical="center" wrapText="1"/>
    </xf>
    <xf numFmtId="0" fontId="10" fillId="7" borderId="5" xfId="54"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center" vertical="center" wrapText="1"/>
    </xf>
    <xf numFmtId="0" fontId="0" fillId="0" borderId="0" xfId="0" applyNumberFormat="1">
      <alignment vertical="top"/>
    </xf>
    <xf numFmtId="0" fontId="10" fillId="0" borderId="5" xfId="51" applyFont="1" applyFill="1" applyBorder="1" applyAlignment="1" applyProtection="1">
      <alignment vertical="top" wrapText="1"/>
    </xf>
    <xf numFmtId="0" fontId="0" fillId="0" borderId="16" xfId="0" applyNumberFormat="1" applyBorder="1" applyAlignment="1">
      <alignment vertical="top" wrapText="1"/>
    </xf>
    <xf numFmtId="0" fontId="10" fillId="0" borderId="16" xfId="51" applyFont="1" applyFill="1" applyBorder="1" applyAlignment="1" applyProtection="1">
      <alignment vertical="center" wrapText="1"/>
    </xf>
    <xf numFmtId="0" fontId="0" fillId="0" borderId="16" xfId="0" applyNumberFormat="1" applyBorder="1">
      <alignment vertical="top"/>
    </xf>
    <xf numFmtId="0" fontId="0" fillId="0" borderId="5" xfId="51" applyFont="1" applyFill="1" applyBorder="1" applyAlignment="1" applyProtection="1">
      <alignment horizontal="right" vertical="top" wrapText="1"/>
    </xf>
    <xf numFmtId="49" fontId="10" fillId="0" borderId="5" xfId="0" applyNumberFormat="1" applyFont="1" applyBorder="1" applyAlignment="1" applyProtection="1">
      <alignment horizontal="right" vertical="top"/>
    </xf>
    <xf numFmtId="49" fontId="10" fillId="0" borderId="16" xfId="0" applyNumberFormat="1" applyFont="1" applyBorder="1" applyAlignment="1" applyProtection="1">
      <alignment horizontal="right" vertical="top"/>
    </xf>
    <xf numFmtId="49" fontId="44" fillId="13" borderId="15" xfId="0" applyFont="1" applyFill="1" applyBorder="1" applyAlignment="1" applyProtection="1">
      <alignment horizontal="left" vertical="center" indent="3"/>
    </xf>
    <xf numFmtId="49" fontId="0" fillId="0" borderId="0" xfId="0">
      <alignment vertical="top"/>
    </xf>
    <xf numFmtId="0" fontId="10" fillId="0" borderId="0" xfId="54" applyFont="1" applyFill="1" applyAlignment="1" applyProtection="1">
      <alignment vertical="center" wrapText="1"/>
    </xf>
    <xf numFmtId="0" fontId="37" fillId="7" borderId="0" xfId="54" applyFont="1" applyFill="1" applyBorder="1" applyAlignment="1" applyProtection="1">
      <alignment horizontal="center" vertical="center" wrapText="1"/>
    </xf>
    <xf numFmtId="49" fontId="15" fillId="0" borderId="0" xfId="0" applyFont="1">
      <alignment vertical="top"/>
    </xf>
    <xf numFmtId="49" fontId="36" fillId="0" borderId="0" xfId="0" applyFont="1" applyBorder="1">
      <alignment vertical="top"/>
    </xf>
    <xf numFmtId="0" fontId="36" fillId="7" borderId="0" xfId="54" applyFont="1" applyFill="1" applyBorder="1" applyAlignment="1" applyProtection="1">
      <alignment vertical="center" wrapText="1"/>
    </xf>
    <xf numFmtId="0" fontId="15" fillId="0" borderId="0" xfId="54" applyFont="1" applyFill="1" applyAlignment="1" applyProtection="1">
      <alignment vertical="center" wrapText="1"/>
    </xf>
    <xf numFmtId="0" fontId="15" fillId="0" borderId="0" xfId="54" applyFont="1" applyFill="1" applyAlignment="1" applyProtection="1">
      <alignment horizontal="center" vertical="center" wrapText="1"/>
    </xf>
    <xf numFmtId="0" fontId="37" fillId="0" borderId="0" xfId="54" applyFont="1" applyFill="1" applyAlignment="1" applyProtection="1">
      <alignment horizontal="center" vertical="center" wrapText="1"/>
    </xf>
    <xf numFmtId="49" fontId="10" fillId="0" borderId="0" xfId="0" applyFont="1">
      <alignment vertical="top"/>
    </xf>
    <xf numFmtId="0" fontId="45" fillId="7" borderId="0" xfId="54" applyFont="1" applyFill="1" applyBorder="1" applyAlignment="1" applyProtection="1">
      <alignment vertical="top" wrapText="1"/>
    </xf>
    <xf numFmtId="49" fontId="79" fillId="0" borderId="0" xfId="0" applyFont="1">
      <alignment vertical="top"/>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79" fillId="0" borderId="0" xfId="0" applyFont="1" applyFill="1" applyBorder="1" applyProtection="1">
      <alignment vertical="top"/>
    </xf>
    <xf numFmtId="49" fontId="79" fillId="0" borderId="0" xfId="0" applyFont="1" applyBorder="1">
      <alignment vertical="top"/>
    </xf>
    <xf numFmtId="49" fontId="79" fillId="0" borderId="0" xfId="0" applyNumberFormat="1" applyFont="1" applyBorder="1" applyAlignment="1">
      <alignment vertical="center"/>
    </xf>
    <xf numFmtId="49" fontId="79" fillId="0" borderId="0" xfId="0" applyNumberFormat="1" applyFont="1" applyAlignment="1">
      <alignment vertical="center"/>
    </xf>
    <xf numFmtId="49" fontId="0" fillId="0" borderId="0" xfId="0">
      <alignment vertical="top"/>
    </xf>
    <xf numFmtId="0" fontId="10" fillId="0" borderId="0" xfId="54" applyFont="1" applyFill="1" applyAlignment="1" applyProtection="1">
      <alignment vertical="center" wrapText="1"/>
    </xf>
    <xf numFmtId="0" fontId="37" fillId="7" borderId="0" xfId="54" applyFont="1" applyFill="1" applyBorder="1" applyAlignment="1" applyProtection="1">
      <alignment horizontal="center" vertical="center" wrapText="1"/>
    </xf>
    <xf numFmtId="49" fontId="15" fillId="0" borderId="0" xfId="0" applyFont="1">
      <alignment vertical="top"/>
    </xf>
    <xf numFmtId="49" fontId="36" fillId="0" borderId="0" xfId="0" applyFont="1" applyBorder="1">
      <alignment vertical="top"/>
    </xf>
    <xf numFmtId="0" fontId="36" fillId="7" borderId="0" xfId="54" applyFont="1" applyFill="1" applyBorder="1" applyAlignment="1" applyProtection="1">
      <alignment vertical="center" wrapText="1"/>
    </xf>
    <xf numFmtId="0" fontId="15" fillId="0" borderId="0" xfId="54" applyFont="1" applyFill="1" applyAlignment="1" applyProtection="1">
      <alignment vertical="center" wrapText="1"/>
    </xf>
    <xf numFmtId="0" fontId="15" fillId="0" borderId="0" xfId="54" applyFont="1" applyFill="1" applyAlignment="1" applyProtection="1">
      <alignment horizontal="center" vertical="center" wrapText="1"/>
    </xf>
    <xf numFmtId="0" fontId="37" fillId="0" borderId="0" xfId="54" applyFont="1" applyFill="1" applyAlignment="1" applyProtection="1">
      <alignment horizontal="center" vertical="center" wrapText="1"/>
    </xf>
    <xf numFmtId="0" fontId="10" fillId="9" borderId="5" xfId="54" applyNumberFormat="1" applyFont="1" applyFill="1" applyBorder="1" applyAlignment="1" applyProtection="1">
      <alignment horizontal="left" vertical="center" wrapText="1" indent="6"/>
      <protection locked="0"/>
    </xf>
    <xf numFmtId="49" fontId="10" fillId="0" borderId="0" xfId="0" applyFont="1">
      <alignment vertical="top"/>
    </xf>
    <xf numFmtId="49" fontId="10" fillId="9" borderId="5" xfId="54" applyNumberFormat="1" applyFont="1" applyFill="1" applyBorder="1" applyAlignment="1" applyProtection="1">
      <alignment horizontal="left" vertical="center" wrapText="1" indent="7"/>
      <protection locked="0"/>
    </xf>
    <xf numFmtId="49" fontId="10" fillId="9" borderId="5" xfId="54" applyNumberFormat="1" applyFont="1" applyFill="1" applyBorder="1" applyAlignment="1" applyProtection="1">
      <alignment horizontal="left" vertical="center" wrapText="1" indent="4"/>
      <protection locked="0"/>
    </xf>
    <xf numFmtId="49" fontId="10" fillId="9" borderId="5" xfId="49" applyNumberFormat="1" applyFont="1" applyFill="1" applyBorder="1" applyAlignment="1" applyProtection="1">
      <alignment horizontal="left" vertical="center" wrapText="1"/>
      <protection locked="0"/>
    </xf>
    <xf numFmtId="49" fontId="10" fillId="2" borderId="5" xfId="30" applyNumberFormat="1" applyFont="1" applyFill="1" applyBorder="1" applyAlignment="1" applyProtection="1">
      <alignment horizontal="left" vertical="center" wrapText="1"/>
      <protection locked="0"/>
    </xf>
    <xf numFmtId="4" fontId="0" fillId="9" borderId="5" xfId="0" applyNumberFormat="1" applyFill="1" applyBorder="1" applyAlignment="1" applyProtection="1">
      <alignment horizontal="right" vertical="center" wrapText="1"/>
      <protection locked="0"/>
    </xf>
    <xf numFmtId="0" fontId="45" fillId="7" borderId="0" xfId="54" applyFont="1" applyFill="1" applyBorder="1" applyAlignment="1" applyProtection="1">
      <alignment vertical="top" wrapText="1"/>
    </xf>
    <xf numFmtId="49" fontId="79" fillId="0" borderId="0" xfId="0" applyFont="1">
      <alignment vertical="top"/>
    </xf>
    <xf numFmtId="165" fontId="10" fillId="9" borderId="5" xfId="30" applyNumberFormat="1" applyFont="1" applyFill="1" applyBorder="1" applyAlignment="1" applyProtection="1">
      <alignment horizontal="right" vertical="center" wrapText="1"/>
      <protection locked="0"/>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79" fillId="0" borderId="0" xfId="0" applyFont="1" applyFill="1" applyBorder="1" applyProtection="1">
      <alignment vertical="top"/>
    </xf>
    <xf numFmtId="49" fontId="79" fillId="0" borderId="0" xfId="0" applyFont="1" applyBorder="1">
      <alignment vertical="top"/>
    </xf>
    <xf numFmtId="49" fontId="79" fillId="0" borderId="0" xfId="0" applyNumberFormat="1" applyFont="1" applyBorder="1" applyAlignment="1">
      <alignment vertical="center"/>
    </xf>
    <xf numFmtId="49" fontId="79" fillId="0" borderId="0" xfId="0" applyNumberFormat="1" applyFont="1" applyAlignment="1">
      <alignment vertical="center"/>
    </xf>
    <xf numFmtId="49" fontId="10" fillId="9" borderId="5" xfId="53" applyNumberFormat="1" applyFont="1" applyFill="1" applyBorder="1" applyAlignment="1" applyProtection="1">
      <alignment horizontal="left" vertical="center" wrapText="1"/>
      <protection locked="0"/>
    </xf>
    <xf numFmtId="49" fontId="10" fillId="0" borderId="5" xfId="53" applyNumberFormat="1" applyFont="1" applyFill="1" applyBorder="1" applyAlignment="1" applyProtection="1">
      <alignment horizontal="center" vertical="center" wrapText="1"/>
    </xf>
    <xf numFmtId="49" fontId="10" fillId="0" borderId="5" xfId="33" applyNumberFormat="1" applyFont="1" applyFill="1" applyBorder="1" applyAlignment="1" applyProtection="1">
      <alignment horizontal="center" vertical="center" wrapText="1"/>
    </xf>
    <xf numFmtId="0" fontId="44" fillId="0" borderId="5" xfId="0" applyNumberFormat="1" applyFont="1" applyFill="1" applyBorder="1" applyAlignment="1" applyProtection="1">
      <alignment horizontal="left" vertical="center"/>
    </xf>
    <xf numFmtId="49" fontId="74" fillId="9" borderId="5" xfId="30"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0" fontId="0" fillId="0" borderId="0" xfId="0" applyNumberFormat="1">
      <alignment vertical="top"/>
    </xf>
    <xf numFmtId="0" fontId="10" fillId="9" borderId="5" xfId="54" applyNumberFormat="1" applyFont="1" applyFill="1" applyBorder="1" applyAlignment="1" applyProtection="1">
      <alignment horizontal="left" vertical="center" wrapText="1"/>
      <protection locked="0"/>
    </xf>
    <xf numFmtId="165" fontId="10" fillId="0" borderId="5" xfId="30" applyNumberFormat="1" applyFont="1" applyFill="1" applyBorder="1" applyAlignment="1" applyProtection="1">
      <alignment horizontal="right" vertical="center" wrapText="1"/>
    </xf>
    <xf numFmtId="165" fontId="10" fillId="0" borderId="5" xfId="30" applyNumberFormat="1" applyFont="1" applyFill="1" applyBorder="1" applyAlignment="1" applyProtection="1">
      <alignment vertical="center" wrapText="1"/>
    </xf>
    <xf numFmtId="4" fontId="10" fillId="0" borderId="5" xfId="54" applyNumberFormat="1" applyFont="1" applyFill="1" applyBorder="1" applyAlignment="1" applyProtection="1">
      <alignment horizontal="left" vertical="center" wrapText="1"/>
    </xf>
    <xf numFmtId="49" fontId="0" fillId="7" borderId="5" xfId="53" applyNumberFormat="1" applyFont="1" applyFill="1" applyBorder="1" applyAlignment="1" applyProtection="1">
      <alignment horizontal="center" vertical="center" wrapText="1"/>
    </xf>
    <xf numFmtId="0" fontId="79" fillId="0" borderId="0" xfId="54" applyFont="1" applyFill="1" applyAlignment="1" applyProtection="1">
      <alignment vertical="top" wrapText="1"/>
    </xf>
    <xf numFmtId="49" fontId="0" fillId="9" borderId="5" xfId="53" applyNumberFormat="1" applyFont="1" applyFill="1" applyBorder="1" applyAlignment="1" applyProtection="1">
      <alignment horizontal="center" vertical="center" wrapText="1"/>
      <protection locked="0"/>
    </xf>
    <xf numFmtId="0" fontId="0" fillId="0" borderId="0" xfId="0" applyNumberFormat="1">
      <alignment vertical="top"/>
    </xf>
    <xf numFmtId="0" fontId="0" fillId="0" borderId="0" xfId="0" applyNumberFormat="1" applyAlignment="1">
      <alignment vertical="center"/>
    </xf>
    <xf numFmtId="0" fontId="10" fillId="0" borderId="5"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9" fillId="0" borderId="0" xfId="0" applyNumberFormat="1" applyFont="1" applyFill="1" applyBorder="1" applyAlignment="1">
      <alignment horizontal="center" vertical="center"/>
    </xf>
    <xf numFmtId="0" fontId="10" fillId="0" borderId="5" xfId="54" applyNumberFormat="1" applyFont="1" applyFill="1" applyBorder="1" applyAlignment="1" applyProtection="1">
      <alignment horizontal="left" vertical="top" wrapText="1"/>
    </xf>
    <xf numFmtId="0" fontId="33" fillId="7" borderId="23" xfId="33" applyNumberFormat="1" applyFont="1" applyFill="1" applyBorder="1" applyAlignment="1" applyProtection="1">
      <alignment horizontal="center" vertical="center" wrapText="1"/>
    </xf>
    <xf numFmtId="0" fontId="10"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49" fontId="10" fillId="0" borderId="5" xfId="33" applyNumberFormat="1" applyFont="1" applyFill="1" applyBorder="1" applyAlignment="1" applyProtection="1">
      <alignment horizontal="center" vertical="center" wrapText="1"/>
    </xf>
    <xf numFmtId="49" fontId="0" fillId="9" borderId="5" xfId="0" applyNumberFormat="1" applyFill="1" applyBorder="1" applyAlignment="1" applyProtection="1">
      <alignment horizontal="left" vertical="center" wrapText="1"/>
      <protection locked="0"/>
    </xf>
    <xf numFmtId="0" fontId="10" fillId="0" borderId="5" xfId="53" applyNumberFormat="1" applyFont="1" applyFill="1" applyBorder="1" applyAlignment="1" applyProtection="1">
      <alignment horizontal="center" vertical="center" wrapText="1"/>
    </xf>
    <xf numFmtId="14" fontId="10" fillId="8" borderId="5" xfId="53" applyNumberFormat="1" applyFont="1" applyFill="1" applyBorder="1" applyAlignment="1" applyProtection="1">
      <alignment horizontal="left" vertical="center" wrapText="1" indent="1"/>
    </xf>
    <xf numFmtId="14" fontId="53" fillId="0" borderId="5" xfId="53" applyNumberFormat="1" applyFont="1" applyFill="1" applyBorder="1" applyAlignment="1" applyProtection="1">
      <alignment horizontal="center" vertical="center" wrapText="1"/>
    </xf>
    <xf numFmtId="0" fontId="0" fillId="0" borderId="0" xfId="0" applyNumberFormat="1">
      <alignment vertical="top"/>
    </xf>
    <xf numFmtId="22" fontId="10" fillId="0" borderId="0" xfId="49" applyNumberFormat="1" applyFont="1" applyAlignment="1" applyProtection="1">
      <alignment horizontal="left" vertical="center" wrapText="1"/>
    </xf>
    <xf numFmtId="49" fontId="0" fillId="8" borderId="5" xfId="53" applyNumberFormat="1" applyFont="1" applyFill="1" applyBorder="1" applyAlignment="1" applyProtection="1">
      <alignment horizontal="left" vertical="center" wrapText="1" indent="1"/>
    </xf>
    <xf numFmtId="0" fontId="10" fillId="8" borderId="5" xfId="52" applyNumberFormat="1" applyFont="1" applyFill="1" applyBorder="1" applyAlignment="1" applyProtection="1">
      <alignment horizontal="left" vertical="center" wrapText="1" indent="1"/>
    </xf>
    <xf numFmtId="0" fontId="0" fillId="2" borderId="5" xfId="30" applyNumberFormat="1" applyFont="1" applyFill="1" applyBorder="1" applyAlignment="1" applyProtection="1">
      <alignment horizontal="left" vertical="center" wrapText="1" indent="2"/>
      <protection locked="0"/>
    </xf>
    <xf numFmtId="49" fontId="74" fillId="2" borderId="13" xfId="30" applyNumberFormat="1" applyFont="1" applyFill="1" applyBorder="1" applyAlignment="1" applyProtection="1">
      <alignment horizontal="left" vertical="center" wrapText="1"/>
      <protection locked="0"/>
    </xf>
    <xf numFmtId="49" fontId="38" fillId="8" borderId="5" xfId="124" applyFont="1" applyFill="1" applyBorder="1" applyAlignment="1" applyProtection="1">
      <alignment horizontal="left" vertical="center" wrapText="1" indent="1"/>
      <protection locked="0"/>
    </xf>
    <xf numFmtId="49" fontId="113" fillId="0" borderId="0" xfId="0" applyFont="1">
      <alignment vertical="top"/>
    </xf>
    <xf numFmtId="49" fontId="37" fillId="0" borderId="5" xfId="33" applyNumberFormat="1" applyFont="1" applyFill="1" applyBorder="1" applyAlignment="1" applyProtection="1">
      <alignment horizontal="center" vertical="center" wrapText="1"/>
    </xf>
    <xf numFmtId="49" fontId="10" fillId="8" borderId="29" xfId="53" applyNumberFormat="1" applyFont="1" applyFill="1" applyBorder="1" applyAlignment="1" applyProtection="1">
      <alignment horizontal="center" vertical="center" wrapText="1"/>
    </xf>
    <xf numFmtId="49" fontId="0" fillId="8" borderId="5" xfId="0" applyNumberFormat="1" applyFill="1" applyBorder="1" applyAlignment="1" applyProtection="1">
      <alignment horizontal="left" vertical="center" wrapText="1"/>
    </xf>
    <xf numFmtId="49" fontId="0" fillId="12" borderId="47" xfId="0" applyFont="1" applyFill="1" applyBorder="1" applyAlignment="1">
      <alignment horizontal="center" vertical="center"/>
    </xf>
    <xf numFmtId="0" fontId="0" fillId="0" borderId="0" xfId="0" applyNumberFormat="1">
      <alignment vertical="top"/>
    </xf>
    <xf numFmtId="0" fontId="0" fillId="0" borderId="0" xfId="0" applyNumberFormat="1" applyAlignment="1">
      <alignment vertical="center"/>
    </xf>
    <xf numFmtId="0" fontId="18" fillId="7" borderId="0" xfId="43" applyNumberFormat="1" applyFont="1" applyFill="1" applyBorder="1" applyAlignment="1" applyProtection="1">
      <alignment horizontal="justify" vertical="top" wrapText="1"/>
    </xf>
    <xf numFmtId="49" fontId="18" fillId="7" borderId="0" xfId="43" applyFont="1" applyFill="1" applyBorder="1" applyAlignment="1">
      <alignment horizontal="left" vertical="top" wrapText="1" indent="1"/>
    </xf>
    <xf numFmtId="49" fontId="74" fillId="0" borderId="0" xfId="30" applyNumberFormat="1" applyBorder="1" applyAlignment="1" applyProtection="1">
      <alignment vertical="center"/>
    </xf>
    <xf numFmtId="0" fontId="22" fillId="14" borderId="34" xfId="28" applyNumberFormat="1" applyFont="1" applyFill="1" applyBorder="1" applyAlignment="1" applyProtection="1">
      <alignment horizontal="left" vertical="center" wrapText="1" indent="1"/>
    </xf>
    <xf numFmtId="0" fontId="22" fillId="14" borderId="35" xfId="28" applyNumberFormat="1" applyFont="1" applyFill="1" applyBorder="1" applyAlignment="1" applyProtection="1">
      <alignment horizontal="left" vertical="center" wrapText="1" indent="1"/>
    </xf>
    <xf numFmtId="0" fontId="18" fillId="7" borderId="0" xfId="43" applyNumberFormat="1" applyFont="1" applyFill="1" applyBorder="1" applyAlignment="1">
      <alignment horizontal="justify" vertical="center" wrapText="1"/>
    </xf>
    <xf numFmtId="49" fontId="18" fillId="7" borderId="27" xfId="43" applyFont="1" applyFill="1" applyBorder="1" applyAlignment="1">
      <alignment vertical="center" wrapText="1"/>
    </xf>
    <xf numFmtId="49" fontId="18" fillId="7" borderId="0" xfId="43" applyFont="1" applyFill="1" applyBorder="1" applyAlignment="1">
      <alignment vertical="center" wrapText="1"/>
    </xf>
    <xf numFmtId="49" fontId="18" fillId="7" borderId="27" xfId="43" applyFont="1" applyFill="1" applyBorder="1" applyAlignment="1">
      <alignment horizontal="left" vertical="center" wrapText="1"/>
    </xf>
    <xf numFmtId="49" fontId="18" fillId="7" borderId="0" xfId="43" applyFont="1" applyFill="1" applyBorder="1" applyAlignment="1">
      <alignment horizontal="left" vertical="center" wrapText="1"/>
    </xf>
    <xf numFmtId="49" fontId="74" fillId="0" borderId="0" xfId="30" applyNumberFormat="1" applyFont="1" applyBorder="1" applyProtection="1">
      <alignment vertical="top"/>
    </xf>
    <xf numFmtId="49" fontId="0" fillId="0" borderId="0" xfId="0" applyBorder="1">
      <alignment vertical="top"/>
    </xf>
    <xf numFmtId="49" fontId="18" fillId="7" borderId="0" xfId="43" applyFont="1" applyFill="1" applyBorder="1" applyAlignment="1">
      <alignment horizontal="left" wrapText="1"/>
    </xf>
    <xf numFmtId="0" fontId="22" fillId="0" borderId="0" xfId="22" applyFont="1" applyFill="1" applyBorder="1" applyAlignment="1" applyProtection="1">
      <alignment horizontal="right" vertical="top" wrapText="1" indent="1"/>
    </xf>
    <xf numFmtId="49" fontId="18" fillId="7" borderId="0" xfId="43" applyFont="1" applyFill="1" applyBorder="1" applyAlignment="1">
      <alignment horizontal="justify" vertical="justify" wrapText="1"/>
    </xf>
    <xf numFmtId="0" fontId="22" fillId="0" borderId="0" xfId="22" applyFont="1" applyFill="1" applyBorder="1" applyAlignment="1" applyProtection="1">
      <alignment horizontal="left" vertical="top" wrapText="1"/>
    </xf>
    <xf numFmtId="0" fontId="18" fillId="7" borderId="0" xfId="43" applyNumberFormat="1" applyFont="1" applyFill="1" applyBorder="1" applyAlignment="1">
      <alignment horizontal="justify" vertical="top" wrapText="1"/>
    </xf>
    <xf numFmtId="0" fontId="22" fillId="0" borderId="0" xfId="22" applyFont="1" applyFill="1" applyBorder="1" applyAlignment="1" applyProtection="1">
      <alignment horizontal="right" vertical="top" wrapText="1"/>
    </xf>
    <xf numFmtId="0" fontId="22" fillId="0" borderId="14" xfId="55" applyFont="1" applyBorder="1" applyAlignment="1">
      <alignment horizontal="center" vertical="center" wrapText="1"/>
    </xf>
    <xf numFmtId="0" fontId="22" fillId="0" borderId="13" xfId="55" applyFont="1" applyBorder="1" applyAlignment="1">
      <alignment horizontal="center" vertical="center" wrapText="1"/>
    </xf>
    <xf numFmtId="0" fontId="12" fillId="0" borderId="0" xfId="52" applyFont="1" applyAlignment="1" applyProtection="1">
      <alignment horizontal="left" vertical="top" wrapText="1"/>
    </xf>
    <xf numFmtId="14" fontId="10" fillId="8" borderId="5" xfId="53" applyNumberFormat="1" applyFont="1" applyFill="1" applyBorder="1" applyAlignment="1" applyProtection="1">
      <alignment horizontal="left" vertical="center" wrapText="1" indent="1"/>
    </xf>
    <xf numFmtId="0" fontId="37" fillId="0" borderId="20" xfId="54" applyFont="1" applyFill="1" applyBorder="1" applyAlignment="1" applyProtection="1">
      <alignment horizontal="center" vertical="center" wrapText="1"/>
    </xf>
    <xf numFmtId="0" fontId="10" fillId="0" borderId="5" xfId="54" applyFont="1" applyFill="1" applyBorder="1" applyAlignment="1" applyProtection="1">
      <alignment horizontal="center" vertical="center" wrapText="1"/>
    </xf>
    <xf numFmtId="0" fontId="10" fillId="8" borderId="16" xfId="54" applyNumberFormat="1" applyFont="1" applyFill="1" applyBorder="1" applyAlignment="1" applyProtection="1">
      <alignment horizontal="left" vertical="center" wrapText="1" indent="1"/>
    </xf>
    <xf numFmtId="0" fontId="10" fillId="8" borderId="28" xfId="54" applyNumberFormat="1" applyFont="1" applyFill="1" applyBorder="1" applyAlignment="1" applyProtection="1">
      <alignment horizontal="left" vertical="center" wrapText="1" indent="1"/>
    </xf>
    <xf numFmtId="14" fontId="37" fillId="0" borderId="16" xfId="53" applyNumberFormat="1" applyFont="1" applyFill="1" applyBorder="1" applyAlignment="1" applyProtection="1">
      <alignment horizontal="center" vertical="center" wrapText="1"/>
    </xf>
    <xf numFmtId="14" fontId="37" fillId="0" borderId="28" xfId="53" applyNumberFormat="1" applyFont="1" applyFill="1" applyBorder="1" applyAlignment="1" applyProtection="1">
      <alignment horizontal="center" vertical="center" wrapText="1"/>
    </xf>
    <xf numFmtId="167" fontId="10" fillId="0" borderId="13" xfId="54" applyNumberFormat="1" applyFont="1" applyFill="1" applyBorder="1" applyAlignment="1" applyProtection="1">
      <alignment horizontal="center" vertical="center" wrapText="1"/>
    </xf>
    <xf numFmtId="167" fontId="10" fillId="0" borderId="14" xfId="54" applyNumberFormat="1" applyFont="1" applyFill="1" applyBorder="1" applyAlignment="1" applyProtection="1">
      <alignment horizontal="center" vertical="center" wrapText="1"/>
    </xf>
    <xf numFmtId="167" fontId="10" fillId="0" borderId="5" xfId="54" applyNumberFormat="1" applyFont="1" applyFill="1" applyBorder="1" applyAlignment="1" applyProtection="1">
      <alignment horizontal="center" vertical="center" wrapText="1"/>
    </xf>
    <xf numFmtId="49" fontId="33" fillId="0" borderId="15" xfId="33" applyNumberFormat="1" applyFont="1" applyFill="1" applyBorder="1" applyAlignment="1" applyProtection="1">
      <alignment horizontal="center" vertical="center" wrapText="1"/>
    </xf>
    <xf numFmtId="0" fontId="22" fillId="0" borderId="14" xfId="32" applyFont="1" applyFill="1" applyBorder="1" applyAlignment="1" applyProtection="1">
      <alignment horizontal="left" vertical="center" wrapText="1" indent="1"/>
    </xf>
    <xf numFmtId="0" fontId="22" fillId="0" borderId="5" xfId="32" applyFont="1" applyFill="1" applyBorder="1" applyAlignment="1" applyProtection="1">
      <alignment horizontal="left" vertical="center" wrapText="1" indent="1"/>
    </xf>
    <xf numFmtId="0" fontId="22" fillId="0" borderId="13" xfId="32" applyFont="1" applyFill="1" applyBorder="1" applyAlignment="1" applyProtection="1">
      <alignment horizontal="left" vertical="center" wrapText="1" indent="1"/>
    </xf>
    <xf numFmtId="0" fontId="10" fillId="0" borderId="0" xfId="54" applyFont="1" applyFill="1" applyBorder="1" applyAlignment="1" applyProtection="1">
      <alignment horizontal="center" vertical="center" wrapText="1"/>
    </xf>
    <xf numFmtId="49" fontId="10" fillId="0" borderId="0" xfId="53" applyNumberFormat="1" applyFont="1" applyFill="1" applyBorder="1" applyAlignment="1" applyProtection="1">
      <alignment horizontal="center" vertical="center" wrapText="1"/>
    </xf>
    <xf numFmtId="4" fontId="10" fillId="0" borderId="5" xfId="34" applyFont="1" applyFill="1" applyBorder="1" applyAlignment="1" applyProtection="1">
      <alignment horizontal="center" vertical="center" wrapText="1"/>
    </xf>
    <xf numFmtId="49" fontId="10" fillId="0" borderId="5" xfId="33" applyNumberFormat="1" applyFont="1" applyFill="1" applyBorder="1" applyAlignment="1" applyProtection="1">
      <alignment horizontal="center" vertical="center" wrapText="1"/>
    </xf>
    <xf numFmtId="49" fontId="0" fillId="8" borderId="5" xfId="0" applyNumberFormat="1" applyFill="1" applyBorder="1" applyAlignment="1" applyProtection="1">
      <alignment horizontal="left" vertical="center" wrapText="1"/>
    </xf>
    <xf numFmtId="49" fontId="10" fillId="8" borderId="5" xfId="53" applyNumberFormat="1" applyFont="1" applyFill="1" applyBorder="1" applyAlignment="1" applyProtection="1">
      <alignment horizontal="center" vertical="center" wrapText="1"/>
    </xf>
    <xf numFmtId="49" fontId="0" fillId="8" borderId="5" xfId="0" applyFill="1" applyBorder="1" applyProtection="1">
      <alignment vertical="top"/>
    </xf>
    <xf numFmtId="49" fontId="0" fillId="0" borderId="5" xfId="0" applyBorder="1">
      <alignment vertical="top"/>
    </xf>
    <xf numFmtId="0" fontId="0" fillId="8" borderId="5" xfId="0" applyNumberFormat="1" applyFill="1" applyBorder="1" applyAlignment="1" applyProtection="1">
      <alignment horizontal="left" vertical="center" wrapText="1"/>
    </xf>
    <xf numFmtId="0" fontId="0" fillId="0" borderId="5" xfId="0" applyNumberFormat="1" applyBorder="1" applyAlignment="1">
      <alignment horizontal="center" vertical="center"/>
    </xf>
    <xf numFmtId="0" fontId="10" fillId="8" borderId="5" xfId="33" applyNumberFormat="1" applyFont="1" applyFill="1" applyBorder="1" applyAlignment="1" applyProtection="1">
      <alignment horizontal="left" vertical="center" wrapText="1"/>
    </xf>
    <xf numFmtId="49" fontId="0" fillId="8" borderId="5" xfId="0" applyFill="1" applyBorder="1" applyAlignment="1" applyProtection="1">
      <alignment horizontal="left" vertical="top"/>
    </xf>
    <xf numFmtId="0" fontId="10" fillId="8" borderId="16" xfId="53" applyNumberFormat="1" applyFont="1" applyFill="1" applyBorder="1" applyAlignment="1" applyProtection="1">
      <alignment horizontal="left" vertical="center" wrapText="1"/>
    </xf>
    <xf numFmtId="0" fontId="10" fillId="8" borderId="28" xfId="53" applyNumberFormat="1" applyFont="1" applyFill="1" applyBorder="1" applyAlignment="1" applyProtection="1">
      <alignment horizontal="left" vertical="center" wrapText="1"/>
    </xf>
    <xf numFmtId="0" fontId="10" fillId="8" borderId="26" xfId="53" applyNumberFormat="1" applyFont="1" applyFill="1" applyBorder="1" applyAlignment="1" applyProtection="1">
      <alignment horizontal="left" vertical="center" wrapText="1"/>
    </xf>
    <xf numFmtId="0" fontId="10" fillId="8" borderId="5" xfId="53" applyNumberFormat="1" applyFont="1" applyFill="1" applyBorder="1" applyAlignment="1" applyProtection="1">
      <alignment horizontal="center" vertical="center" wrapText="1"/>
    </xf>
    <xf numFmtId="0" fontId="0" fillId="0" borderId="0" xfId="0" applyNumberFormat="1" applyAlignment="1">
      <alignment horizontal="left" vertical="top" wrapText="1"/>
    </xf>
    <xf numFmtId="0" fontId="0" fillId="0" borderId="0" xfId="0" quotePrefix="1" applyNumberFormat="1" applyAlignment="1">
      <alignment horizontal="left" vertical="top" wrapText="1" indent="1"/>
    </xf>
    <xf numFmtId="0" fontId="0" fillId="0" borderId="0" xfId="0" applyNumberFormat="1" applyAlignment="1">
      <alignment horizontal="left" vertical="top" wrapText="1" indent="1"/>
    </xf>
    <xf numFmtId="0" fontId="107" fillId="0" borderId="0" xfId="0" applyNumberFormat="1" applyFont="1" applyFill="1" applyBorder="1" applyAlignment="1" applyProtection="1">
      <alignment horizontal="center" vertical="center"/>
    </xf>
    <xf numFmtId="0" fontId="10" fillId="0" borderId="5" xfId="47" applyFont="1" applyFill="1" applyBorder="1" applyAlignment="1" applyProtection="1">
      <alignment horizontal="center" vertical="center" wrapText="1"/>
    </xf>
    <xf numFmtId="49" fontId="33" fillId="7" borderId="17" xfId="33" applyNumberFormat="1" applyFont="1" applyFill="1" applyBorder="1" applyAlignment="1" applyProtection="1">
      <alignment horizontal="center" vertical="center" wrapText="1"/>
    </xf>
    <xf numFmtId="0" fontId="0" fillId="0" borderId="5" xfId="0" applyNumberFormat="1" applyBorder="1" applyAlignment="1">
      <alignment horizontal="center" vertical="center" wrapText="1"/>
    </xf>
    <xf numFmtId="49" fontId="10" fillId="8" borderId="16" xfId="33" applyNumberFormat="1" applyFont="1" applyFill="1" applyBorder="1" applyAlignment="1" applyProtection="1">
      <alignment horizontal="left" vertical="center" wrapText="1"/>
    </xf>
    <xf numFmtId="49" fontId="10" fillId="8" borderId="28" xfId="33" applyNumberFormat="1" applyFont="1" applyFill="1" applyBorder="1" applyAlignment="1" applyProtection="1">
      <alignment horizontal="left" vertical="center" wrapText="1"/>
    </xf>
    <xf numFmtId="49" fontId="10" fillId="8" borderId="26" xfId="33" applyNumberFormat="1" applyFont="1" applyFill="1" applyBorder="1" applyAlignment="1" applyProtection="1">
      <alignment horizontal="left" vertical="center" wrapText="1"/>
    </xf>
    <xf numFmtId="0" fontId="107" fillId="0" borderId="0" xfId="0" applyNumberFormat="1" applyFont="1" applyFill="1" applyBorder="1" applyAlignment="1">
      <alignment horizontal="right" vertical="center"/>
    </xf>
    <xf numFmtId="0" fontId="61" fillId="0" borderId="20" xfId="32" applyFont="1" applyFill="1" applyBorder="1" applyAlignment="1" applyProtection="1">
      <alignment horizontal="left" vertical="center" wrapText="1" indent="1"/>
    </xf>
    <xf numFmtId="0" fontId="61" fillId="0" borderId="28" xfId="32" applyFont="1" applyFill="1" applyBorder="1" applyAlignment="1" applyProtection="1">
      <alignment horizontal="left" vertical="center" wrapText="1" indent="1"/>
    </xf>
    <xf numFmtId="0" fontId="61" fillId="0" borderId="24" xfId="32" applyFont="1" applyFill="1" applyBorder="1" applyAlignment="1" applyProtection="1">
      <alignment horizontal="left" vertical="center" wrapText="1" indent="1"/>
    </xf>
    <xf numFmtId="0" fontId="61" fillId="0" borderId="0" xfId="47" applyFont="1" applyFill="1" applyBorder="1" applyAlignment="1" applyProtection="1">
      <alignment horizontal="right" vertical="center" wrapText="1"/>
    </xf>
    <xf numFmtId="0" fontId="61" fillId="0" borderId="17" xfId="47" applyFont="1" applyFill="1" applyBorder="1" applyAlignment="1" applyProtection="1">
      <alignment horizontal="right" vertical="center" wrapText="1"/>
    </xf>
    <xf numFmtId="0" fontId="10" fillId="0" borderId="5" xfId="47" applyFont="1" applyFill="1" applyBorder="1" applyAlignment="1" applyProtection="1">
      <alignment horizontal="right" vertical="center" wrapText="1"/>
    </xf>
    <xf numFmtId="0" fontId="10" fillId="0" borderId="0" xfId="54" applyFont="1" applyFill="1" applyAlignment="1" applyProtection="1">
      <alignment horizontal="left" vertical="top" wrapText="1"/>
    </xf>
    <xf numFmtId="0" fontId="22" fillId="0" borderId="14" xfId="55" applyFont="1" applyFill="1" applyBorder="1" applyAlignment="1">
      <alignment horizontal="left" vertical="center" wrapText="1" indent="1"/>
    </xf>
    <xf numFmtId="0" fontId="22" fillId="0" borderId="5" xfId="55" applyFont="1" applyFill="1" applyBorder="1" applyAlignment="1">
      <alignment horizontal="left" vertical="center" wrapText="1" indent="1"/>
    </xf>
    <xf numFmtId="0" fontId="22" fillId="0" borderId="13" xfId="55" applyFont="1" applyFill="1" applyBorder="1" applyAlignment="1">
      <alignment horizontal="left" vertical="center" wrapText="1" indent="1"/>
    </xf>
    <xf numFmtId="0" fontId="0" fillId="0" borderId="5" xfId="0" applyNumberFormat="1" applyFill="1" applyBorder="1" applyAlignment="1">
      <alignment horizontal="center" vertical="center"/>
    </xf>
    <xf numFmtId="0" fontId="79" fillId="0" borderId="0" xfId="0" applyNumberFormat="1" applyFont="1" applyFill="1" applyBorder="1" applyAlignment="1">
      <alignment horizontal="center" vertical="center"/>
    </xf>
    <xf numFmtId="0" fontId="10" fillId="0" borderId="5" xfId="54" applyNumberFormat="1" applyFont="1" applyFill="1" applyBorder="1" applyAlignment="1" applyProtection="1">
      <alignment horizontal="left" vertical="top" wrapText="1"/>
    </xf>
    <xf numFmtId="0" fontId="10" fillId="0" borderId="16" xfId="54" applyNumberFormat="1" applyFont="1" applyFill="1" applyBorder="1" applyAlignment="1" applyProtection="1">
      <alignment horizontal="left" vertical="top" wrapText="1"/>
    </xf>
    <xf numFmtId="0" fontId="10" fillId="0" borderId="28" xfId="54" applyNumberFormat="1" applyFont="1" applyFill="1" applyBorder="1" applyAlignment="1" applyProtection="1">
      <alignment horizontal="left" vertical="top" wrapText="1"/>
    </xf>
    <xf numFmtId="0" fontId="10" fillId="0" borderId="26" xfId="54" applyNumberFormat="1" applyFont="1" applyFill="1" applyBorder="1" applyAlignment="1" applyProtection="1">
      <alignment horizontal="left" vertical="top" wrapText="1"/>
    </xf>
    <xf numFmtId="0" fontId="10" fillId="8" borderId="5" xfId="53" applyNumberFormat="1" applyFont="1" applyFill="1" applyBorder="1" applyAlignment="1" applyProtection="1">
      <alignment horizontal="left" vertical="center" wrapText="1" indent="1"/>
    </xf>
    <xf numFmtId="0" fontId="37" fillId="0" borderId="17" xfId="54" applyFont="1" applyFill="1" applyBorder="1" applyAlignment="1" applyProtection="1">
      <alignment horizontal="center" vertical="center" wrapText="1"/>
    </xf>
    <xf numFmtId="0" fontId="0" fillId="12" borderId="13" xfId="47" applyFont="1" applyFill="1" applyBorder="1" applyAlignment="1" applyProtection="1">
      <alignment horizontal="center" vertical="center" wrapText="1"/>
    </xf>
    <xf numFmtId="0" fontId="0" fillId="12" borderId="14" xfId="47" applyFont="1" applyFill="1" applyBorder="1" applyAlignment="1" applyProtection="1">
      <alignment horizontal="center" vertical="center" wrapText="1"/>
    </xf>
    <xf numFmtId="49" fontId="44" fillId="13" borderId="16" xfId="0" applyFont="1" applyFill="1" applyBorder="1" applyAlignment="1" applyProtection="1">
      <alignment horizontal="center" vertical="center" textRotation="90" wrapText="1"/>
    </xf>
    <xf numFmtId="49" fontId="44" fillId="13" borderId="28" xfId="0" applyFont="1" applyFill="1" applyBorder="1" applyAlignment="1" applyProtection="1">
      <alignment horizontal="center" vertical="center" textRotation="90" wrapText="1"/>
    </xf>
    <xf numFmtId="49" fontId="44" fillId="13" borderId="26" xfId="0" applyFont="1" applyFill="1" applyBorder="1" applyAlignment="1" applyProtection="1">
      <alignment horizontal="center" vertical="center" textRotation="90" wrapText="1"/>
    </xf>
    <xf numFmtId="0" fontId="10" fillId="7" borderId="5" xfId="54" applyFont="1" applyFill="1" applyBorder="1" applyAlignment="1" applyProtection="1">
      <alignment horizontal="center" vertical="center" wrapText="1"/>
    </xf>
    <xf numFmtId="0" fontId="0" fillId="7" borderId="13" xfId="102" applyNumberFormat="1" applyFont="1" applyFill="1" applyBorder="1" applyAlignment="1" applyProtection="1">
      <alignment horizontal="center" vertical="center" wrapText="1"/>
    </xf>
    <xf numFmtId="0" fontId="0" fillId="7" borderId="15" xfId="102" applyNumberFormat="1" applyFont="1" applyFill="1" applyBorder="1" applyAlignment="1" applyProtection="1">
      <alignment horizontal="center" vertical="center" wrapText="1"/>
    </xf>
    <xf numFmtId="0" fontId="0" fillId="7" borderId="14" xfId="102" applyNumberFormat="1" applyFont="1" applyFill="1" applyBorder="1" applyAlignment="1" applyProtection="1">
      <alignment horizontal="center" vertical="center" wrapText="1"/>
    </xf>
    <xf numFmtId="0" fontId="10" fillId="12" borderId="13" xfId="45" applyFont="1" applyFill="1" applyBorder="1" applyAlignment="1" applyProtection="1">
      <alignment horizontal="center" vertical="center" wrapText="1"/>
    </xf>
    <xf numFmtId="0" fontId="10" fillId="12" borderId="14" xfId="45" applyFont="1" applyFill="1" applyBorder="1" applyAlignment="1" applyProtection="1">
      <alignment horizontal="center" vertical="center" wrapText="1"/>
    </xf>
    <xf numFmtId="0" fontId="10" fillId="12" borderId="16" xfId="45" applyFont="1" applyFill="1" applyBorder="1" applyAlignment="1" applyProtection="1">
      <alignment horizontal="center" vertical="center" wrapText="1"/>
    </xf>
    <xf numFmtId="0" fontId="10" fillId="12" borderId="26" xfId="45" applyFont="1" applyFill="1" applyBorder="1" applyAlignment="1" applyProtection="1">
      <alignment horizontal="center" vertical="center" wrapText="1"/>
    </xf>
    <xf numFmtId="0" fontId="10" fillId="12" borderId="13" xfId="47" applyFont="1" applyFill="1" applyBorder="1" applyAlignment="1" applyProtection="1">
      <alignment horizontal="center" vertical="center" wrapText="1"/>
    </xf>
    <xf numFmtId="0" fontId="10" fillId="12" borderId="15" xfId="47" applyFont="1" applyFill="1" applyBorder="1" applyAlignment="1" applyProtection="1">
      <alignment horizontal="center" vertical="center" wrapText="1"/>
    </xf>
    <xf numFmtId="0" fontId="10" fillId="12" borderId="14" xfId="47" applyFont="1" applyFill="1" applyBorder="1" applyAlignment="1" applyProtection="1">
      <alignment horizontal="center" vertical="center" wrapText="1"/>
    </xf>
    <xf numFmtId="0" fontId="10" fillId="7" borderId="16" xfId="54" applyFont="1" applyFill="1" applyBorder="1" applyAlignment="1" applyProtection="1">
      <alignment horizontal="center" vertical="center" wrapText="1"/>
    </xf>
    <xf numFmtId="0" fontId="10" fillId="7" borderId="28" xfId="54" applyFont="1" applyFill="1" applyBorder="1" applyAlignment="1" applyProtection="1">
      <alignment horizontal="center" vertical="center" wrapText="1"/>
    </xf>
    <xf numFmtId="0" fontId="10" fillId="7" borderId="26" xfId="54" applyFont="1" applyFill="1" applyBorder="1" applyAlignment="1" applyProtection="1">
      <alignment horizontal="center" vertical="center" wrapText="1"/>
    </xf>
    <xf numFmtId="49" fontId="41" fillId="9" borderId="5" xfId="53" applyNumberFormat="1" applyFont="1" applyFill="1" applyBorder="1" applyAlignment="1" applyProtection="1">
      <alignment horizontal="center" vertical="center" wrapText="1"/>
      <protection locked="0"/>
    </xf>
    <xf numFmtId="49" fontId="10" fillId="11" borderId="5" xfId="53" applyNumberFormat="1" applyFont="1" applyFill="1" applyBorder="1" applyAlignment="1" applyProtection="1">
      <alignment horizontal="center" vertical="center" wrapText="1"/>
    </xf>
    <xf numFmtId="0" fontId="22" fillId="0" borderId="15" xfId="55" applyFont="1" applyBorder="1" applyAlignment="1">
      <alignment horizontal="left" vertical="center" wrapText="1" indent="1"/>
    </xf>
    <xf numFmtId="0" fontId="10" fillId="0" borderId="0" xfId="47" applyFont="1" applyFill="1" applyBorder="1" applyAlignment="1" applyProtection="1">
      <alignment horizontal="right" vertical="center" wrapText="1"/>
    </xf>
    <xf numFmtId="0" fontId="33" fillId="7" borderId="23" xfId="33" applyNumberFormat="1" applyFont="1" applyFill="1" applyBorder="1" applyAlignment="1" applyProtection="1">
      <alignment horizontal="center" vertical="center" wrapText="1"/>
    </xf>
    <xf numFmtId="0" fontId="79" fillId="0" borderId="0" xfId="54" applyFont="1" applyFill="1" applyBorder="1" applyAlignment="1" applyProtection="1">
      <alignment horizontal="center" vertical="center" wrapText="1"/>
    </xf>
    <xf numFmtId="4" fontId="10" fillId="8" borderId="5" xfId="30" applyNumberFormat="1" applyFont="1" applyFill="1" applyBorder="1" applyAlignment="1" applyProtection="1">
      <alignment horizontal="left" vertical="center" wrapText="1"/>
    </xf>
    <xf numFmtId="0" fontId="10" fillId="9" borderId="5" xfId="54" applyNumberFormat="1" applyFont="1" applyFill="1" applyBorder="1" applyAlignment="1" applyProtection="1">
      <alignment horizontal="left" vertical="center" wrapText="1"/>
      <protection locked="0"/>
    </xf>
    <xf numFmtId="0" fontId="10" fillId="9" borderId="13" xfId="54" applyNumberFormat="1" applyFont="1" applyFill="1" applyBorder="1" applyAlignment="1" applyProtection="1">
      <alignment horizontal="left" vertical="center" wrapText="1"/>
      <protection locked="0"/>
    </xf>
    <xf numFmtId="0" fontId="10" fillId="9" borderId="15" xfId="54" applyNumberFormat="1" applyFont="1" applyFill="1" applyBorder="1" applyAlignment="1" applyProtection="1">
      <alignment horizontal="left" vertical="center" wrapText="1"/>
      <protection locked="0"/>
    </xf>
    <xf numFmtId="0" fontId="10" fillId="9" borderId="14" xfId="54" applyNumberFormat="1" applyFont="1" applyFill="1" applyBorder="1" applyAlignment="1" applyProtection="1">
      <alignment horizontal="left" vertical="center" wrapText="1"/>
      <protection locked="0"/>
    </xf>
    <xf numFmtId="49" fontId="10" fillId="11" borderId="5" xfId="53" applyNumberFormat="1" applyFont="1" applyFill="1" applyBorder="1" applyAlignment="1" applyProtection="1">
      <alignment horizontal="left" vertical="center" wrapText="1" indent="1"/>
    </xf>
    <xf numFmtId="49" fontId="74" fillId="9" borderId="13" xfId="30" applyNumberFormat="1" applyFont="1" applyFill="1" applyBorder="1" applyAlignment="1" applyProtection="1">
      <alignment horizontal="left" vertical="center" wrapText="1" indent="1"/>
      <protection locked="0"/>
    </xf>
    <xf numFmtId="49" fontId="74" fillId="9" borderId="15" xfId="30" applyNumberFormat="1" applyFont="1" applyFill="1" applyBorder="1" applyAlignment="1" applyProtection="1">
      <alignment horizontal="left" vertical="center" wrapText="1" indent="1"/>
      <protection locked="0"/>
    </xf>
    <xf numFmtId="49" fontId="74" fillId="9" borderId="14" xfId="30"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center" vertical="center" wrapText="1"/>
      <protection locked="0"/>
    </xf>
    <xf numFmtId="0" fontId="33" fillId="7" borderId="15" xfId="33" applyNumberFormat="1" applyFont="1" applyFill="1" applyBorder="1" applyAlignment="1" applyProtection="1">
      <alignment horizontal="center" vertical="center" wrapText="1"/>
    </xf>
    <xf numFmtId="0" fontId="10" fillId="8" borderId="5" xfId="53" applyNumberFormat="1" applyFont="1" applyFill="1" applyBorder="1" applyAlignment="1" applyProtection="1">
      <alignment horizontal="left" vertical="center" wrapText="1"/>
    </xf>
    <xf numFmtId="49" fontId="44" fillId="13" borderId="5" xfId="0" applyFont="1" applyFill="1" applyBorder="1" applyAlignment="1" applyProtection="1">
      <alignment horizontal="center" vertical="center" textRotation="90" wrapText="1"/>
    </xf>
    <xf numFmtId="0" fontId="51" fillId="0" borderId="0" xfId="47" applyFont="1" applyFill="1" applyBorder="1" applyAlignment="1" applyProtection="1">
      <alignment horizontal="center" vertical="center" wrapText="1"/>
    </xf>
    <xf numFmtId="0" fontId="10" fillId="8" borderId="13" xfId="53" applyNumberFormat="1" applyFont="1" applyFill="1" applyBorder="1" applyAlignment="1" applyProtection="1">
      <alignment horizontal="left" vertical="center" wrapText="1" indent="1"/>
    </xf>
    <xf numFmtId="0" fontId="10" fillId="8" borderId="15" xfId="53" applyNumberFormat="1" applyFont="1" applyFill="1" applyBorder="1" applyAlignment="1" applyProtection="1">
      <alignment horizontal="left" vertical="center" wrapText="1" indent="1"/>
    </xf>
    <xf numFmtId="0" fontId="10" fillId="8" borderId="14" xfId="53" applyNumberFormat="1" applyFont="1" applyFill="1" applyBorder="1" applyAlignment="1" applyProtection="1">
      <alignment horizontal="left" vertical="center" wrapText="1" indent="1"/>
    </xf>
    <xf numFmtId="0" fontId="10" fillId="0" borderId="23" xfId="53" applyNumberFormat="1" applyFont="1" applyFill="1" applyBorder="1" applyAlignment="1" applyProtection="1">
      <alignment horizontal="center" vertical="center" wrapText="1"/>
    </xf>
    <xf numFmtId="0" fontId="51" fillId="0" borderId="17" xfId="47" applyFont="1" applyFill="1" applyBorder="1" applyAlignment="1" applyProtection="1">
      <alignment horizontal="center" vertical="center" wrapText="1"/>
    </xf>
    <xf numFmtId="0" fontId="37" fillId="0" borderId="0" xfId="54" applyFont="1" applyFill="1" applyBorder="1" applyAlignment="1" applyProtection="1">
      <alignment horizontal="center" vertical="center" wrapText="1"/>
    </xf>
    <xf numFmtId="0" fontId="10" fillId="0" borderId="0" xfId="53" applyNumberFormat="1" applyFont="1" applyFill="1" applyBorder="1" applyAlignment="1" applyProtection="1">
      <alignment horizontal="center" vertical="center" wrapText="1"/>
    </xf>
    <xf numFmtId="0" fontId="15" fillId="0" borderId="0" xfId="54" applyFont="1" applyFill="1" applyAlignment="1" applyProtection="1">
      <alignment horizontal="center" vertical="center" wrapText="1"/>
    </xf>
    <xf numFmtId="0" fontId="37" fillId="7" borderId="0" xfId="54" applyFont="1" applyFill="1" applyBorder="1" applyAlignment="1" applyProtection="1">
      <alignment horizontal="center" vertical="center" wrapText="1"/>
    </xf>
    <xf numFmtId="0" fontId="10" fillId="12" borderId="5" xfId="47" applyFont="1" applyFill="1" applyBorder="1" applyAlignment="1" applyProtection="1">
      <alignment horizontal="center" vertical="center" wrapText="1"/>
    </xf>
    <xf numFmtId="0" fontId="1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10" fillId="0" borderId="21" xfId="54" applyNumberFormat="1" applyFont="1" applyFill="1" applyBorder="1" applyAlignment="1" applyProtection="1">
      <alignment horizontal="left" vertical="center" wrapText="1"/>
    </xf>
    <xf numFmtId="0" fontId="10" fillId="0" borderId="20" xfId="54" applyNumberFormat="1" applyFont="1" applyFill="1" applyBorder="1" applyAlignment="1" applyProtection="1">
      <alignment horizontal="left" vertical="center" wrapText="1"/>
    </xf>
    <xf numFmtId="0" fontId="10" fillId="0" borderId="18" xfId="54" applyNumberFormat="1" applyFont="1" applyFill="1" applyBorder="1" applyAlignment="1" applyProtection="1">
      <alignment horizontal="left" vertical="center" wrapText="1"/>
    </xf>
    <xf numFmtId="49" fontId="10" fillId="7" borderId="5" xfId="54" applyNumberFormat="1" applyFont="1" applyFill="1" applyBorder="1" applyAlignment="1" applyProtection="1">
      <alignment horizontal="center" vertical="center" wrapText="1"/>
    </xf>
    <xf numFmtId="0" fontId="10" fillId="0" borderId="16" xfId="54" applyNumberFormat="1" applyFont="1" applyFill="1" applyBorder="1" applyAlignment="1" applyProtection="1">
      <alignment horizontal="left" vertical="center" wrapText="1"/>
    </xf>
    <xf numFmtId="0" fontId="10" fillId="0" borderId="28" xfId="54" applyNumberFormat="1" applyFont="1" applyFill="1" applyBorder="1" applyAlignment="1" applyProtection="1">
      <alignment horizontal="left" vertical="center" wrapText="1"/>
    </xf>
    <xf numFmtId="0" fontId="10" fillId="0" borderId="26" xfId="54" applyNumberFormat="1" applyFont="1" applyFill="1" applyBorder="1" applyAlignment="1" applyProtection="1">
      <alignment horizontal="left" vertical="center" wrapText="1"/>
    </xf>
    <xf numFmtId="0" fontId="37" fillId="0" borderId="5" xfId="54" applyFont="1" applyFill="1" applyBorder="1" applyAlignment="1" applyProtection="1">
      <alignment horizontal="center" vertical="center" wrapText="1"/>
    </xf>
    <xf numFmtId="0" fontId="0" fillId="7" borderId="5" xfId="102" applyNumberFormat="1" applyFont="1" applyFill="1" applyBorder="1" applyAlignment="1" applyProtection="1">
      <alignment horizontal="center" vertical="center" wrapText="1"/>
    </xf>
    <xf numFmtId="0" fontId="33" fillId="7" borderId="0" xfId="33" applyNumberFormat="1" applyFont="1" applyFill="1" applyBorder="1" applyAlignment="1" applyProtection="1">
      <alignment horizontal="center" vertical="center" wrapText="1"/>
    </xf>
    <xf numFmtId="0" fontId="10" fillId="8" borderId="5" xfId="47" applyNumberFormat="1" applyFont="1" applyFill="1" applyBorder="1" applyAlignment="1" applyProtection="1">
      <alignment horizontal="left" vertical="center" wrapText="1"/>
    </xf>
    <xf numFmtId="0" fontId="10" fillId="8" borderId="5" xfId="54" applyNumberFormat="1" applyFont="1" applyFill="1" applyBorder="1" applyAlignment="1" applyProtection="1">
      <alignment horizontal="left" vertical="center" wrapText="1"/>
    </xf>
    <xf numFmtId="0" fontId="10" fillId="7" borderId="5" xfId="54" applyNumberFormat="1" applyFont="1" applyFill="1" applyBorder="1" applyAlignment="1" applyProtection="1">
      <alignment horizontal="left" vertical="center" wrapText="1"/>
    </xf>
    <xf numFmtId="49" fontId="10" fillId="2" borderId="5" xfId="54" applyNumberFormat="1" applyFont="1" applyFill="1" applyBorder="1" applyAlignment="1" applyProtection="1">
      <alignment horizontal="left" vertical="center" wrapText="1" indent="4"/>
      <protection locked="0"/>
    </xf>
    <xf numFmtId="0" fontId="10" fillId="7" borderId="5" xfId="54" applyFont="1" applyFill="1" applyBorder="1" applyAlignment="1" applyProtection="1">
      <alignment horizontal="center" vertical="center"/>
    </xf>
    <xf numFmtId="0" fontId="0" fillId="0" borderId="5" xfId="54" applyFont="1" applyFill="1" applyBorder="1" applyAlignment="1" applyProtection="1">
      <alignment horizontal="left" vertical="center" wrapText="1"/>
    </xf>
    <xf numFmtId="0" fontId="41" fillId="0" borderId="5" xfId="54" applyFont="1" applyFill="1" applyBorder="1" applyAlignment="1" applyProtection="1">
      <alignment horizontal="left" vertical="center" wrapText="1"/>
    </xf>
    <xf numFmtId="0" fontId="0" fillId="0" borderId="5" xfId="54" applyFont="1" applyFill="1" applyBorder="1" applyAlignment="1" applyProtection="1">
      <alignment horizontal="left" vertical="center" wrapText="1" indent="1"/>
    </xf>
    <xf numFmtId="0" fontId="22" fillId="0" borderId="15" xfId="32" applyFont="1" applyFill="1" applyBorder="1" applyAlignment="1" applyProtection="1">
      <alignment horizontal="left" vertical="center" wrapText="1" indent="1"/>
    </xf>
    <xf numFmtId="49" fontId="10" fillId="0" borderId="0" xfId="41" applyBorder="1" applyAlignment="1" applyProtection="1">
      <alignment horizontal="left" vertical="top" wrapText="1"/>
    </xf>
    <xf numFmtId="0" fontId="10" fillId="7" borderId="5" xfId="48" applyNumberFormat="1" applyFont="1" applyFill="1" applyBorder="1" applyAlignment="1" applyProtection="1">
      <alignment horizontal="center" vertical="center" wrapText="1"/>
    </xf>
    <xf numFmtId="49" fontId="10" fillId="0" borderId="0" xfId="41" applyFont="1" applyAlignment="1">
      <alignment horizontal="left" vertical="top" wrapText="1"/>
    </xf>
    <xf numFmtId="49" fontId="0" fillId="12" borderId="15" xfId="0" applyFont="1" applyFill="1" applyBorder="1" applyAlignment="1">
      <alignment horizontal="left" vertical="center" indent="1"/>
    </xf>
    <xf numFmtId="4" fontId="10" fillId="8" borderId="13" xfId="30" applyNumberFormat="1" applyFont="1" applyFill="1" applyBorder="1" applyAlignment="1" applyProtection="1">
      <alignment horizontal="left" vertical="center" wrapText="1"/>
    </xf>
    <xf numFmtId="4" fontId="10" fillId="8" borderId="15" xfId="30" applyNumberFormat="1" applyFont="1" applyFill="1" applyBorder="1" applyAlignment="1" applyProtection="1">
      <alignment horizontal="left" vertical="center" wrapText="1"/>
    </xf>
    <xf numFmtId="4" fontId="10" fillId="8" borderId="14" xfId="30" applyNumberFormat="1" applyFont="1" applyFill="1" applyBorder="1" applyAlignment="1" applyProtection="1">
      <alignment horizontal="left" vertical="center" wrapText="1"/>
    </xf>
    <xf numFmtId="0" fontId="10" fillId="8" borderId="13" xfId="53" applyNumberFormat="1" applyFont="1" applyFill="1" applyBorder="1" applyAlignment="1" applyProtection="1">
      <alignment horizontal="left" vertical="center" wrapText="1"/>
    </xf>
    <xf numFmtId="0" fontId="10" fillId="8" borderId="15" xfId="53" applyNumberFormat="1" applyFont="1" applyFill="1" applyBorder="1" applyAlignment="1" applyProtection="1">
      <alignment horizontal="left" vertical="center" wrapText="1"/>
    </xf>
    <xf numFmtId="0" fontId="10" fillId="8" borderId="14" xfId="53" applyNumberFormat="1" applyFont="1" applyFill="1" applyBorder="1" applyAlignment="1" applyProtection="1">
      <alignment horizontal="left" vertical="center" wrapText="1"/>
    </xf>
    <xf numFmtId="0" fontId="10" fillId="0" borderId="13" xfId="54" applyNumberFormat="1" applyFont="1" applyFill="1" applyBorder="1" applyAlignment="1" applyProtection="1">
      <alignment horizontal="left" vertical="center" wrapText="1"/>
    </xf>
    <xf numFmtId="0" fontId="10" fillId="0" borderId="15" xfId="54" applyNumberFormat="1" applyFont="1" applyFill="1" applyBorder="1" applyAlignment="1" applyProtection="1">
      <alignment horizontal="left" vertical="center" wrapText="1"/>
    </xf>
    <xf numFmtId="0" fontId="10" fillId="0" borderId="14" xfId="54" applyNumberFormat="1" applyFont="1" applyFill="1" applyBorder="1" applyAlignment="1" applyProtection="1">
      <alignment horizontal="left" vertical="center" wrapText="1"/>
    </xf>
    <xf numFmtId="0" fontId="10" fillId="0" borderId="5" xfId="54" applyNumberFormat="1" applyFont="1" applyFill="1" applyBorder="1" applyAlignment="1" applyProtection="1">
      <alignment horizontal="left" vertical="center" wrapText="1"/>
    </xf>
    <xf numFmtId="0" fontId="0" fillId="0" borderId="5" xfId="0" applyNumberFormat="1" applyFill="1" applyBorder="1" applyAlignment="1" applyProtection="1">
      <alignment horizontal="center" vertical="center"/>
    </xf>
    <xf numFmtId="49" fontId="10" fillId="2" borderId="5" xfId="33" applyNumberFormat="1" applyFont="1" applyFill="1" applyBorder="1" applyAlignment="1" applyProtection="1">
      <alignment horizontal="left" vertical="center" wrapText="1"/>
      <protection locked="0"/>
    </xf>
    <xf numFmtId="49" fontId="0" fillId="2" borderId="5" xfId="0" applyFill="1" applyBorder="1" applyAlignment="1" applyProtection="1">
      <alignment horizontal="left" vertical="top"/>
      <protection locked="0"/>
    </xf>
    <xf numFmtId="0" fontId="0" fillId="7" borderId="5" xfId="37" applyNumberFormat="1" applyFont="1" applyFill="1" applyBorder="1" applyAlignment="1" applyProtection="1">
      <alignment horizontal="center" vertical="center" wrapText="1"/>
    </xf>
    <xf numFmtId="0" fontId="0" fillId="9" borderId="5" xfId="0" applyNumberFormat="1" applyFill="1" applyBorder="1" applyAlignment="1" applyProtection="1">
      <alignment horizontal="left" vertical="center" wrapText="1"/>
      <protection locked="0"/>
    </xf>
    <xf numFmtId="49" fontId="0" fillId="9" borderId="5" xfId="0" applyNumberFormat="1" applyFill="1" applyBorder="1" applyAlignment="1" applyProtection="1">
      <alignment horizontal="left" vertical="center" wrapText="1"/>
      <protection locked="0"/>
    </xf>
    <xf numFmtId="0" fontId="10" fillId="9" borderId="5" xfId="33" applyNumberFormat="1" applyFont="1" applyFill="1" applyBorder="1" applyAlignment="1" applyProtection="1">
      <alignment horizontal="left" vertical="center" wrapText="1"/>
      <protection locked="0"/>
    </xf>
    <xf numFmtId="49" fontId="0" fillId="0" borderId="5" xfId="0" applyBorder="1" applyAlignment="1">
      <alignment horizontal="left" vertical="top"/>
    </xf>
    <xf numFmtId="0" fontId="10" fillId="11" borderId="5" xfId="53" applyNumberFormat="1" applyFont="1" applyFill="1" applyBorder="1" applyAlignment="1" applyProtection="1">
      <alignment horizontal="left" vertical="center" wrapText="1"/>
    </xf>
    <xf numFmtId="49" fontId="0" fillId="11" borderId="5" xfId="0" applyFill="1" applyBorder="1" applyAlignment="1" applyProtection="1">
      <alignment horizontal="left" vertical="top"/>
    </xf>
    <xf numFmtId="0" fontId="10" fillId="0" borderId="5" xfId="33"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left" vertical="center" wrapText="1"/>
    </xf>
    <xf numFmtId="0" fontId="10" fillId="11" borderId="5" xfId="53" applyNumberFormat="1" applyFont="1" applyFill="1" applyBorder="1" applyAlignment="1" applyProtection="1">
      <alignment horizontal="center" vertical="center" wrapText="1"/>
    </xf>
    <xf numFmtId="0" fontId="10" fillId="0" borderId="5" xfId="53" applyNumberFormat="1" applyFont="1" applyFill="1" applyBorder="1" applyAlignment="1" applyProtection="1">
      <alignment horizontal="center" vertical="center" wrapText="1"/>
    </xf>
    <xf numFmtId="0" fontId="10" fillId="7" borderId="0" xfId="54" applyFont="1" applyFill="1" applyBorder="1" applyAlignment="1" applyProtection="1">
      <alignment horizontal="center" vertical="center" wrapText="1"/>
    </xf>
    <xf numFmtId="0" fontId="33" fillId="7" borderId="17" xfId="33" applyNumberFormat="1" applyFont="1" applyFill="1" applyBorder="1" applyAlignment="1" applyProtection="1">
      <alignment horizontal="center" vertical="center" wrapText="1"/>
    </xf>
    <xf numFmtId="49" fontId="10" fillId="7" borderId="16" xfId="54" applyNumberFormat="1" applyFont="1" applyFill="1" applyBorder="1" applyAlignment="1" applyProtection="1">
      <alignment horizontal="center" vertical="center" wrapText="1"/>
    </xf>
    <xf numFmtId="49" fontId="10" fillId="7" borderId="26" xfId="54" applyNumberFormat="1" applyFont="1" applyFill="1" applyBorder="1" applyAlignment="1" applyProtection="1">
      <alignment horizontal="center" vertical="center" wrapText="1"/>
    </xf>
    <xf numFmtId="0" fontId="10" fillId="8" borderId="13" xfId="54" applyNumberFormat="1" applyFont="1" applyFill="1" applyBorder="1" applyAlignment="1" applyProtection="1">
      <alignment horizontal="left" vertical="center" wrapText="1"/>
    </xf>
    <xf numFmtId="0" fontId="10" fillId="8" borderId="15" xfId="54" applyNumberFormat="1" applyFont="1" applyFill="1" applyBorder="1" applyAlignment="1" applyProtection="1">
      <alignment horizontal="left" vertical="center" wrapText="1"/>
    </xf>
    <xf numFmtId="0" fontId="10" fillId="8" borderId="14" xfId="54" applyNumberFormat="1" applyFont="1" applyFill="1" applyBorder="1" applyAlignment="1" applyProtection="1">
      <alignment horizontal="left" vertical="center" wrapText="1"/>
    </xf>
    <xf numFmtId="0" fontId="10" fillId="8" borderId="13" xfId="47" applyNumberFormat="1" applyFont="1" applyFill="1" applyBorder="1" applyAlignment="1" applyProtection="1">
      <alignment horizontal="left" vertical="center" wrapText="1"/>
    </xf>
    <xf numFmtId="0" fontId="10" fillId="8" borderId="15" xfId="47" applyNumberFormat="1" applyFont="1" applyFill="1" applyBorder="1" applyAlignment="1" applyProtection="1">
      <alignment horizontal="left" vertical="center" wrapText="1"/>
    </xf>
    <xf numFmtId="0" fontId="10" fillId="8" borderId="14" xfId="47" applyNumberFormat="1" applyFont="1" applyFill="1" applyBorder="1" applyAlignment="1" applyProtection="1">
      <alignment horizontal="left" vertical="center" wrapText="1"/>
    </xf>
    <xf numFmtId="49" fontId="10" fillId="11" borderId="13" xfId="53" applyNumberFormat="1" applyFont="1" applyFill="1" applyBorder="1" applyAlignment="1" applyProtection="1">
      <alignment horizontal="center" vertical="center" wrapText="1"/>
    </xf>
    <xf numFmtId="0" fontId="37" fillId="0" borderId="21" xfId="54" applyFont="1" applyFill="1" applyBorder="1" applyAlignment="1" applyProtection="1">
      <alignment horizontal="center" vertical="center" wrapText="1"/>
    </xf>
    <xf numFmtId="0" fontId="37" fillId="0" borderId="18" xfId="54" applyFont="1" applyFill="1" applyBorder="1" applyAlignment="1" applyProtection="1">
      <alignment horizontal="center" vertical="center" wrapText="1"/>
    </xf>
    <xf numFmtId="0" fontId="33" fillId="0" borderId="20" xfId="54" applyFont="1" applyFill="1" applyBorder="1" applyAlignment="1" applyProtection="1">
      <alignment horizontal="center" vertical="top" wrapText="1"/>
    </xf>
    <xf numFmtId="0" fontId="33" fillId="0" borderId="0" xfId="54" applyFont="1" applyFill="1" applyBorder="1" applyAlignment="1" applyProtection="1">
      <alignment horizontal="center" vertical="top" wrapText="1"/>
    </xf>
    <xf numFmtId="14" fontId="53" fillId="0" borderId="5" xfId="53" applyNumberFormat="1" applyFont="1" applyFill="1" applyBorder="1" applyAlignment="1" applyProtection="1">
      <alignment horizontal="center" vertical="center" wrapText="1"/>
    </xf>
    <xf numFmtId="0" fontId="12" fillId="10" borderId="5" xfId="0" applyNumberFormat="1" applyFont="1" applyFill="1" applyBorder="1" applyAlignment="1" applyProtection="1">
      <alignment horizontal="center" vertical="center" wrapText="1"/>
    </xf>
  </cellXfs>
  <cellStyles count="125">
    <cellStyle name=" 1" xfId="1"/>
    <cellStyle name=" 1 2" xfId="2"/>
    <cellStyle name=" 1_Stage1" xfId="3"/>
    <cellStyle name="_Model_RAB Мой_PR.PROG.WARM.NOTCOMBI.2012.2.16_v1.4(04.04.11) " xfId="4"/>
    <cellStyle name="_Model_RAB Мой_Книга2_PR.PROG.WARM.NOTCOMBI.2012.2.16_v1.4(04.04.11) " xfId="5"/>
    <cellStyle name="_Model_RAB_MRSK_svod_PR.PROG.WARM.NOTCOMBI.2012.2.16_v1.4(04.04.11) " xfId="6"/>
    <cellStyle name="_Model_RAB_MRSK_svod_Книга2_PR.PROG.WARM.NOTCOMBI.2012.2.16_v1.4(04.04.11) " xfId="7"/>
    <cellStyle name="_МОДЕЛЬ_1 (2)_PR.PROG.WARM.NOTCOMBI.2012.2.16_v1.4(04.04.11) " xfId="8"/>
    <cellStyle name="_МОДЕЛЬ_1 (2)_Книга2_PR.PROG.WARM.NOTCOMBI.2012.2.16_v1.4(04.04.11) " xfId="9"/>
    <cellStyle name="_пр 5 тариф RAB_PR.PROG.WARM.NOTCOMBI.2012.2.16_v1.4(04.04.11) " xfId="10"/>
    <cellStyle name="_пр 5 тариф RAB_Книга2_PR.PROG.WARM.NOTCOMBI.2012.2.16_v1.4(04.04.11) " xfId="11"/>
    <cellStyle name="_Расчет RAB_22072008_PR.PROG.WARM.NOTCOMBI.2012.2.16_v1.4(04.04.11) " xfId="12"/>
    <cellStyle name="_Расчет RAB_22072008_Книга2_PR.PROG.WARM.NOTCOMBI.2012.2.16_v1.4(04.04.11) " xfId="13"/>
    <cellStyle name="_Расчет RAB_Лен и МОЭСК_с 2010 года_14.04.2009_со сглаж_version 3.0_без ФСК_PR.PROG.WARM.NOTCOMBI.2012.2.16_v1.4(04.04.11) " xfId="14"/>
    <cellStyle name="_Расчет RAB_Лен и МОЭСК_с 2010 года_14.04.2009_со сглаж_version 3.0_без ФСК_Книга2_PR.PROG.WARM.NOTCOMBI.2012.2.16_v1.4(04.04.11) " xfId="15"/>
    <cellStyle name="20% — акцент1" xfId="73" builtinId="30" hidden="1"/>
    <cellStyle name="20% — акцент2" xfId="77" builtinId="34" hidden="1"/>
    <cellStyle name="20% — акцент3" xfId="81" builtinId="38" hidden="1"/>
    <cellStyle name="20% — акцент4" xfId="85" builtinId="42" hidden="1"/>
    <cellStyle name="20% — акцент5" xfId="89" builtinId="46" hidden="1"/>
    <cellStyle name="20% — акцент6" xfId="93" builtinId="50" hidden="1"/>
    <cellStyle name="40% — акцент1" xfId="74" builtinId="31" hidden="1"/>
    <cellStyle name="40% — акцент2" xfId="78" builtinId="35" hidden="1"/>
    <cellStyle name="40% — акцент3" xfId="82" builtinId="39" hidden="1"/>
    <cellStyle name="40% — акцент4" xfId="86" builtinId="43" hidden="1"/>
    <cellStyle name="40% — акцент5" xfId="90" builtinId="47" hidden="1"/>
    <cellStyle name="40% — акцент6" xfId="94" builtinId="51" hidden="1"/>
    <cellStyle name="60% — акцент1" xfId="75" builtinId="32" hidden="1"/>
    <cellStyle name="60% — акцент2" xfId="79" builtinId="36" hidden="1"/>
    <cellStyle name="60% — акцент3" xfId="83" builtinId="40" hidden="1"/>
    <cellStyle name="60% — акцент4" xfId="87" builtinId="44" hidden="1"/>
    <cellStyle name="60% — акцент5" xfId="91" builtinId="48" hidden="1"/>
    <cellStyle name="60% — акцент6" xfId="95" builtinId="52" hidden="1"/>
    <cellStyle name="Cells 2" xfId="103"/>
    <cellStyle name="Currency [0]" xfId="16"/>
    <cellStyle name="currency1" xfId="17"/>
    <cellStyle name="Currency2" xfId="18"/>
    <cellStyle name="currency3" xfId="19"/>
    <cellStyle name="currency4" xfId="20"/>
    <cellStyle name="Followed Hyperlink" xfId="21"/>
    <cellStyle name="Header 3" xfId="22"/>
    <cellStyle name="Hyperlink" xfId="23"/>
    <cellStyle name="normal" xfId="24"/>
    <cellStyle name="Normal1" xfId="25"/>
    <cellStyle name="Normal2" xfId="26"/>
    <cellStyle name="Percent1" xfId="27"/>
    <cellStyle name="Title 4" xfId="28"/>
    <cellStyle name="Акцент1" xfId="72" builtinId="29" hidden="1"/>
    <cellStyle name="Акцент2" xfId="76" builtinId="33" hidden="1"/>
    <cellStyle name="Акцент3" xfId="80" builtinId="37" hidden="1"/>
    <cellStyle name="Акцент4" xfId="84" builtinId="41" hidden="1"/>
    <cellStyle name="Акцент5" xfId="88" builtinId="45" hidden="1"/>
    <cellStyle name="Акцент6" xfId="92" builtinId="49" hidden="1"/>
    <cellStyle name="Ввод " xfId="29" builtinId="20" customBuiltin="1"/>
    <cellStyle name="Вывод" xfId="64" builtinId="21" hidden="1"/>
    <cellStyle name="Вычисление" xfId="65" builtinId="22" hidden="1"/>
    <cellStyle name="Гиперссылка" xfId="30" builtinId="8" customBuiltin="1"/>
    <cellStyle name="Гиперссылка 2" xfId="104"/>
    <cellStyle name="Гиперссылка 2 2" xfId="31"/>
    <cellStyle name="Гиперссылка 4" xfId="105"/>
    <cellStyle name="Гиперссылка 5" xfId="119"/>
    <cellStyle name="Границы" xfId="120"/>
    <cellStyle name="Денежный" xfId="99" builtinId="4" hidden="1"/>
    <cellStyle name="Денежный [0]" xfId="100" builtinId="7" hidden="1"/>
    <cellStyle name="Заголовок" xfId="32"/>
    <cellStyle name="Заголовок 1" xfId="57" builtinId="16" hidden="1"/>
    <cellStyle name="Заголовок 2" xfId="58" builtinId="17" hidden="1"/>
    <cellStyle name="Заголовок 3" xfId="59" builtinId="18" hidden="1"/>
    <cellStyle name="Заголовок 4" xfId="60" builtinId="19" hidden="1"/>
    <cellStyle name="ЗаголовокСтолбца" xfId="33"/>
    <cellStyle name="Значение" xfId="34"/>
    <cellStyle name="Итог" xfId="71" builtinId="25" hidden="1"/>
    <cellStyle name="Контрольная ячейка" xfId="67" builtinId="23" hidden="1"/>
    <cellStyle name="Название" xfId="56" builtinId="15" hidden="1"/>
    <cellStyle name="Нейтральный" xfId="63" builtinId="28" hidden="1"/>
    <cellStyle name="Обычный" xfId="0" builtinId="0" customBuiltin="1"/>
    <cellStyle name="Обычный 10" xfId="35"/>
    <cellStyle name="Обычный 12" xfId="106"/>
    <cellStyle name="Обычный 12 2" xfId="36"/>
    <cellStyle name="Обычный 12 3" xfId="115"/>
    <cellStyle name="Обычный 14" xfId="37"/>
    <cellStyle name="Обычный 14 2" xfId="111"/>
    <cellStyle name="Обычный 14 2 2" xfId="116"/>
    <cellStyle name="Обычный 14 3" xfId="112"/>
    <cellStyle name="Обычный 14 3 2" xfId="117"/>
    <cellStyle name="Обычный 14 4" xfId="113"/>
    <cellStyle name="Обычный 14 4 2" xfId="118"/>
    <cellStyle name="Обычный 14 5" xfId="96"/>
    <cellStyle name="Обычный 14 6" xfId="102"/>
    <cellStyle name="Обычный 14 7" xfId="114"/>
    <cellStyle name="Обычный 14 8" xfId="122"/>
    <cellStyle name="Обычный 14 9" xfId="123"/>
    <cellStyle name="Обычный 15" xfId="38"/>
    <cellStyle name="Обычный 2" xfId="39"/>
    <cellStyle name="Обычный 2 10 2" xfId="107"/>
    <cellStyle name="Обычный 2 2" xfId="40"/>
    <cellStyle name="Обычный 2 3" xfId="108"/>
    <cellStyle name="Обычный 2 4" xfId="109"/>
    <cellStyle name="Обычный 3" xfId="41"/>
    <cellStyle name="Обычный 3 2" xfId="42"/>
    <cellStyle name="Обычный 3 3" xfId="43"/>
    <cellStyle name="Обычный 3 4" xfId="121"/>
    <cellStyle name="Обычный 4" xfId="44"/>
    <cellStyle name="Обычный 5" xfId="110"/>
    <cellStyle name="Обычный 7" xfId="124"/>
    <cellStyle name="Обычный_BALANCE.WARM.2007YEAR(FACT)" xfId="45"/>
    <cellStyle name="Обычный_INVEST.WARM.PLAN.4.78(v0.1)" xfId="46"/>
    <cellStyle name="Обычный_JKH.OPEN.INFO.HVS(v3.5)_цены161210" xfId="47"/>
    <cellStyle name="Обычный_JKH.OPEN.INFO.PRICE.VO_v4.0(10.02.11)" xfId="48"/>
    <cellStyle name="Обычный_MINENERGO.340.PRIL79(v0.1)" xfId="49"/>
    <cellStyle name="Обычный_PREDEL.JKH.2010(v1.3)" xfId="50"/>
    <cellStyle name="Обычный_razrabotka_sablonov_po_WKU" xfId="51"/>
    <cellStyle name="Обычный_SIMPLE_1_massive2" xfId="52"/>
    <cellStyle name="Обычный_ЖКУ_проект3" xfId="53"/>
    <cellStyle name="Обычный_Мониторинг инвестиций" xfId="54"/>
    <cellStyle name="Обычный_Шаблон по источникам для Модуля Реестр (2)" xfId="55"/>
    <cellStyle name="Плохой" xfId="62" builtinId="27" hidden="1"/>
    <cellStyle name="Пояснение" xfId="70" builtinId="53" hidden="1"/>
    <cellStyle name="Примечание" xfId="69" builtinId="10" hidden="1"/>
    <cellStyle name="Процентный" xfId="101" builtinId="5" hidden="1"/>
    <cellStyle name="Связанная ячейка" xfId="66" builtinId="24" hidden="1"/>
    <cellStyle name="Текст предупреждения" xfId="68" builtinId="11" hidden="1"/>
    <cellStyle name="Финансовый" xfId="97" builtinId="3" hidden="1"/>
    <cellStyle name="Финансовый [0]" xfId="98" builtinId="6" hidden="1"/>
    <cellStyle name="Хороший" xfId="61" builtinId="26" hidden="1"/>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CC0000"/>
      <rgbColor rgb="00000000"/>
      <rgbColor rgb="000000FF"/>
      <rgbColor rgb="00FFFF00"/>
      <rgbColor rgb="00FF00FF"/>
      <rgbColor rgb="0000FFFF"/>
      <rgbColor rgb="00800000"/>
      <rgbColor rgb="00008000"/>
      <rgbColor rgb="00000080"/>
      <rgbColor rgb="00808000"/>
      <rgbColor rgb="00800080"/>
      <rgbColor rgb="00008080"/>
      <rgbColor rgb="00C0C0C0"/>
      <rgbColor rgb="00BCBCBC"/>
      <rgbColor rgb="009999FF"/>
      <rgbColor rgb="00993366"/>
      <rgbColor rgb="00FFFFCC"/>
      <rgbColor rgb="00CCFFFF"/>
      <rgbColor rgb="00660066"/>
      <rgbColor rgb="00FFB7B7"/>
      <rgbColor rgb="000066CC"/>
      <rgbColor rgb="00CCCCFF"/>
      <rgbColor rgb="00000080"/>
      <rgbColor rgb="00FF00FF"/>
      <rgbColor rgb="00FFFF00"/>
      <rgbColor rgb="0000FFFF"/>
      <rgbColor rgb="00800080"/>
      <rgbColor rgb="00800000"/>
      <rgbColor rgb="00008080"/>
      <rgbColor rgb="000000FF"/>
      <rgbColor rgb="0000CCFF"/>
      <rgbColor rgb="00E3FAFD"/>
      <rgbColor rgb="00D7EAD3"/>
      <rgbColor rgb="00FFFFC0"/>
      <rgbColor rgb="00B7E4FF"/>
      <rgbColor rgb="00FFCCFF"/>
      <rgbColor rgb="00CC99FF"/>
      <rgbColor rgb="00FFCC99"/>
      <rgbColor rgb="003366FF"/>
      <rgbColor rgb="0033CCCC"/>
      <rgbColor rgb="0099CC00"/>
      <rgbColor rgb="00FFCC00"/>
      <rgbColor rgb="00FF9900"/>
      <rgbColor rgb="00FF6600"/>
      <rgbColor rgb="00666699"/>
      <rgbColor rgb="00BCBCBC"/>
      <rgbColor rgb="00003366"/>
      <rgbColor rgb="00339966"/>
      <rgbColor rgb="00003300"/>
      <rgbColor rgb="00333300"/>
      <rgbColor rgb="00993300"/>
      <rgbColor rgb="00993366"/>
      <rgbColor rgb="00000080"/>
      <rgbColor rgb="00333333"/>
    </indexedColors>
    <mruColors>
      <color rgb="FFEA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2.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6.png"/><Relationship Id="rId1" Type="http://schemas.openxmlformats.org/officeDocument/2006/relationships/image" Target="../media/image18.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18</xdr:row>
      <xdr:rowOff>482600</xdr:rowOff>
    </xdr:from>
    <xdr:to>
      <xdr:col>3</xdr:col>
      <xdr:colOff>0</xdr:colOff>
      <xdr:row>113</xdr:row>
      <xdr:rowOff>3175</xdr:rowOff>
    </xdr:to>
    <xdr:sp macro="[0]!Instruction.BlockClick" textlink="">
      <xdr:nvSpPr>
        <xdr:cNvPr id="2" name="InstrBlock_8"/>
        <xdr:cNvSpPr txBox="1">
          <a:spLocks noChangeArrowheads="1"/>
        </xdr:cNvSpPr>
      </xdr:nvSpPr>
      <xdr:spPr bwMode="auto">
        <a:xfrm>
          <a:off x="219075" y="43021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Обновление</a:t>
          </a:r>
        </a:p>
      </xdr:txBody>
    </xdr:sp>
    <xdr:clientData/>
  </xdr:twoCellAnchor>
  <xdr:twoCellAnchor editAs="absolute">
    <xdr:from>
      <xdr:col>1</xdr:col>
      <xdr:colOff>0</xdr:colOff>
      <xdr:row>18</xdr:row>
      <xdr:rowOff>19050</xdr:rowOff>
    </xdr:from>
    <xdr:to>
      <xdr:col>3</xdr:col>
      <xdr:colOff>0</xdr:colOff>
      <xdr:row>18</xdr:row>
      <xdr:rowOff>482600</xdr:rowOff>
    </xdr:to>
    <xdr:sp macro="[0]!Instruction.BlockClick" textlink="">
      <xdr:nvSpPr>
        <xdr:cNvPr id="3" name="InstrBlock_7"/>
        <xdr:cNvSpPr txBox="1">
          <a:spLocks noChangeArrowheads="1"/>
        </xdr:cNvSpPr>
      </xdr:nvSpPr>
      <xdr:spPr bwMode="auto">
        <a:xfrm>
          <a:off x="219075" y="38385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Консультации по работе с отчётом</a:t>
          </a:r>
        </a:p>
      </xdr:txBody>
    </xdr:sp>
    <xdr:clientData/>
  </xdr:twoCellAnchor>
  <xdr:twoCellAnchor editAs="absolute">
    <xdr:from>
      <xdr:col>1</xdr:col>
      <xdr:colOff>0</xdr:colOff>
      <xdr:row>15</xdr:row>
      <xdr:rowOff>127000</xdr:rowOff>
    </xdr:from>
    <xdr:to>
      <xdr:col>3</xdr:col>
      <xdr:colOff>0</xdr:colOff>
      <xdr:row>18</xdr:row>
      <xdr:rowOff>19050</xdr:rowOff>
    </xdr:to>
    <xdr:sp macro="[0]!Instruction.BlockClick" textlink="">
      <xdr:nvSpPr>
        <xdr:cNvPr id="4" name="InstrBlock_6"/>
        <xdr:cNvSpPr txBox="1">
          <a:spLocks noChangeArrowheads="1"/>
        </xdr:cNvSpPr>
      </xdr:nvSpPr>
      <xdr:spPr bwMode="auto">
        <a:xfrm>
          <a:off x="219075" y="33750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Методология заполнения</a:t>
          </a:r>
        </a:p>
      </xdr:txBody>
    </xdr:sp>
    <xdr:clientData/>
  </xdr:twoCellAnchor>
  <xdr:twoCellAnchor editAs="absolute">
    <xdr:from>
      <xdr:col>1</xdr:col>
      <xdr:colOff>0</xdr:colOff>
      <xdr:row>13</xdr:row>
      <xdr:rowOff>44450</xdr:rowOff>
    </xdr:from>
    <xdr:to>
      <xdr:col>3</xdr:col>
      <xdr:colOff>0</xdr:colOff>
      <xdr:row>15</xdr:row>
      <xdr:rowOff>127000</xdr:rowOff>
    </xdr:to>
    <xdr:sp macro="[0]!Instruction.BlockClick" textlink="">
      <xdr:nvSpPr>
        <xdr:cNvPr id="5" name="InstrBlock_5"/>
        <xdr:cNvSpPr txBox="1">
          <a:spLocks noChangeArrowheads="1"/>
        </xdr:cNvSpPr>
      </xdr:nvSpPr>
      <xdr:spPr bwMode="auto">
        <a:xfrm>
          <a:off x="219075" y="2911475"/>
          <a:ext cx="2066925" cy="463550"/>
        </a:xfrm>
        <a:prstGeom prst="rect">
          <a:avLst/>
        </a:prstGeom>
        <a:solidFill>
          <a:srgbClr val="F0F0F0"/>
        </a:solidFill>
        <a:ln w="9525">
          <a:solidFill>
            <a:srgbClr val="A6A6A6"/>
          </a:solidFill>
          <a:miter lim="800000"/>
          <a:headEnd/>
          <a:tailEnd/>
        </a:ln>
      </xdr:spPr>
      <xdr:txBody>
        <a:bodyPr vertOverflow="clip" wrap="square" lIns="468000" tIns="46800" rIns="0" bIns="46800" anchor="ctr" upright="1"/>
        <a:lstStyle/>
        <a:p>
          <a:pPr algn="l" rtl="0">
            <a:defRPr sz="1000"/>
          </a:pPr>
          <a:r>
            <a:rPr lang="ru-RU" sz="1000" b="0" i="0" u="none" strike="noStrike" baseline="0">
              <a:solidFill>
                <a:srgbClr val="000000"/>
              </a:solidFill>
              <a:latin typeface="Tahoma"/>
              <a:ea typeface="Tahoma"/>
              <a:cs typeface="Tahoma"/>
            </a:rPr>
            <a:t>Организационно-технические консультации</a:t>
          </a:r>
        </a:p>
      </xdr:txBody>
    </xdr:sp>
    <xdr:clientData/>
  </xdr:twoCellAnchor>
  <xdr:twoCellAnchor editAs="absolute">
    <xdr:from>
      <xdr:col>1</xdr:col>
      <xdr:colOff>0</xdr:colOff>
      <xdr:row>12</xdr:row>
      <xdr:rowOff>66675</xdr:rowOff>
    </xdr:from>
    <xdr:to>
      <xdr:col>3</xdr:col>
      <xdr:colOff>0</xdr:colOff>
      <xdr:row>13</xdr:row>
      <xdr:rowOff>44450</xdr:rowOff>
    </xdr:to>
    <xdr:sp macro="[0]!Instruction.BlockClick" textlink="">
      <xdr:nvSpPr>
        <xdr:cNvPr id="6" name="InstrBlock_4"/>
        <xdr:cNvSpPr txBox="1">
          <a:spLocks noChangeArrowheads="1"/>
        </xdr:cNvSpPr>
      </xdr:nvSpPr>
      <xdr:spPr bwMode="auto">
        <a:xfrm>
          <a:off x="219075" y="24479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Проверка отчёта</a:t>
          </a:r>
        </a:p>
      </xdr:txBody>
    </xdr:sp>
    <xdr:clientData/>
  </xdr:twoCellAnchor>
  <xdr:twoCellAnchor editAs="absolute">
    <xdr:from>
      <xdr:col>1</xdr:col>
      <xdr:colOff>0</xdr:colOff>
      <xdr:row>10</xdr:row>
      <xdr:rowOff>98425</xdr:rowOff>
    </xdr:from>
    <xdr:to>
      <xdr:col>3</xdr:col>
      <xdr:colOff>0</xdr:colOff>
      <xdr:row>12</xdr:row>
      <xdr:rowOff>66675</xdr:rowOff>
    </xdr:to>
    <xdr:sp macro="[0]!Instruction.BlockClick" textlink="">
      <xdr:nvSpPr>
        <xdr:cNvPr id="7" name="InstrBlock_3"/>
        <xdr:cNvSpPr txBox="1">
          <a:spLocks noChangeArrowheads="1"/>
        </xdr:cNvSpPr>
      </xdr:nvSpPr>
      <xdr:spPr bwMode="auto">
        <a:xfrm>
          <a:off x="219075" y="19843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Работа с реестрами</a:t>
          </a:r>
        </a:p>
      </xdr:txBody>
    </xdr:sp>
    <xdr:clientData/>
  </xdr:twoCellAnchor>
  <xdr:twoCellAnchor editAs="absolute">
    <xdr:from>
      <xdr:col>1</xdr:col>
      <xdr:colOff>0</xdr:colOff>
      <xdr:row>7</xdr:row>
      <xdr:rowOff>149225</xdr:rowOff>
    </xdr:from>
    <xdr:to>
      <xdr:col>3</xdr:col>
      <xdr:colOff>0</xdr:colOff>
      <xdr:row>10</xdr:row>
      <xdr:rowOff>98425</xdr:rowOff>
    </xdr:to>
    <xdr:sp macro="[0]!Instruction.BlockClick" textlink="">
      <xdr:nvSpPr>
        <xdr:cNvPr id="8" name="InstrBlock_2"/>
        <xdr:cNvSpPr txBox="1">
          <a:spLocks noChangeArrowheads="1"/>
        </xdr:cNvSpPr>
      </xdr:nvSpPr>
      <xdr:spPr bwMode="auto">
        <a:xfrm>
          <a:off x="219075" y="15208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Условные обозначения</a:t>
          </a:r>
        </a:p>
      </xdr:txBody>
    </xdr:sp>
    <xdr:clientData/>
  </xdr:twoCellAnchor>
  <xdr:twoCellAnchor editAs="absolute">
    <xdr:from>
      <xdr:col>1</xdr:col>
      <xdr:colOff>0</xdr:colOff>
      <xdr:row>5</xdr:row>
      <xdr:rowOff>0</xdr:rowOff>
    </xdr:from>
    <xdr:to>
      <xdr:col>3</xdr:col>
      <xdr:colOff>0</xdr:colOff>
      <xdr:row>7</xdr:row>
      <xdr:rowOff>149225</xdr:rowOff>
    </xdr:to>
    <xdr:sp macro="[0]!Instruction.BlockClick" textlink="">
      <xdr:nvSpPr>
        <xdr:cNvPr id="14" name="InstrBlock_1"/>
        <xdr:cNvSpPr txBox="1">
          <a:spLocks noChangeArrowheads="1"/>
        </xdr:cNvSpPr>
      </xdr:nvSpPr>
      <xdr:spPr bwMode="auto">
        <a:xfrm>
          <a:off x="219075" y="1057275"/>
          <a:ext cx="2066925" cy="463550"/>
        </a:xfrm>
        <a:prstGeom prst="rect">
          <a:avLst/>
        </a:prstGeom>
        <a:solidFill>
          <a:srgbClr val="FFC17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Технические требования</a:t>
          </a:r>
        </a:p>
      </xdr:txBody>
    </xdr:sp>
    <xdr:clientData/>
  </xdr:twoCellAnchor>
  <xdr:twoCellAnchor editAs="absolute">
    <xdr:from>
      <xdr:col>1</xdr:col>
      <xdr:colOff>66675</xdr:colOff>
      <xdr:row>5</xdr:row>
      <xdr:rowOff>57150</xdr:rowOff>
    </xdr:from>
    <xdr:to>
      <xdr:col>1</xdr:col>
      <xdr:colOff>447675</xdr:colOff>
      <xdr:row>7</xdr:row>
      <xdr:rowOff>123825</xdr:rowOff>
    </xdr:to>
    <xdr:pic macro="[0]!Instruction.BlockClick">
      <xdr:nvPicPr>
        <xdr:cNvPr id="7206806" name="InstrImg_1" descr="ico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1144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7</xdr:row>
      <xdr:rowOff>180975</xdr:rowOff>
    </xdr:from>
    <xdr:to>
      <xdr:col>1</xdr:col>
      <xdr:colOff>428625</xdr:colOff>
      <xdr:row>10</xdr:row>
      <xdr:rowOff>57150</xdr:rowOff>
    </xdr:to>
    <xdr:pic macro="[0]!Instruction.BlockClick">
      <xdr:nvPicPr>
        <xdr:cNvPr id="7206807" name="InstrImg_2" descr="icon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1552575"/>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10</xdr:row>
      <xdr:rowOff>133350</xdr:rowOff>
    </xdr:from>
    <xdr:to>
      <xdr:col>1</xdr:col>
      <xdr:colOff>428625</xdr:colOff>
      <xdr:row>12</xdr:row>
      <xdr:rowOff>38100</xdr:rowOff>
    </xdr:to>
    <xdr:pic macro="[0]!Instruction.BlockClick">
      <xdr:nvPicPr>
        <xdr:cNvPr id="7206808" name="InstrImg_3" descr="icon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6700" y="201930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12</xdr:row>
      <xdr:rowOff>114300</xdr:rowOff>
    </xdr:from>
    <xdr:to>
      <xdr:col>1</xdr:col>
      <xdr:colOff>428625</xdr:colOff>
      <xdr:row>13</xdr:row>
      <xdr:rowOff>28575</xdr:rowOff>
    </xdr:to>
    <xdr:pic macro="[0]!Instruction.BlockClick">
      <xdr:nvPicPr>
        <xdr:cNvPr id="7206809" name="InstrImg_4" descr="icon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249555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13</xdr:row>
      <xdr:rowOff>95250</xdr:rowOff>
    </xdr:from>
    <xdr:to>
      <xdr:col>1</xdr:col>
      <xdr:colOff>428625</xdr:colOff>
      <xdr:row>15</xdr:row>
      <xdr:rowOff>95250</xdr:rowOff>
    </xdr:to>
    <xdr:pic macro="[0]!Instruction.BlockClick">
      <xdr:nvPicPr>
        <xdr:cNvPr id="7206810" name="InstrImg_5" descr="icon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6700" y="296227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66675</xdr:colOff>
      <xdr:row>16</xdr:row>
      <xdr:rowOff>0</xdr:rowOff>
    </xdr:from>
    <xdr:to>
      <xdr:col>1</xdr:col>
      <xdr:colOff>447675</xdr:colOff>
      <xdr:row>18</xdr:row>
      <xdr:rowOff>0</xdr:rowOff>
    </xdr:to>
    <xdr:pic macro="[0]!Instruction.BlockClick">
      <xdr:nvPicPr>
        <xdr:cNvPr id="7206811" name="InstrImg_6" descr="icon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5750" y="34385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76200</xdr:colOff>
      <xdr:row>18</xdr:row>
      <xdr:rowOff>95250</xdr:rowOff>
    </xdr:from>
    <xdr:to>
      <xdr:col>1</xdr:col>
      <xdr:colOff>457200</xdr:colOff>
      <xdr:row>18</xdr:row>
      <xdr:rowOff>457200</xdr:rowOff>
    </xdr:to>
    <xdr:pic macro="[0]!Instruction.BlockClick">
      <xdr:nvPicPr>
        <xdr:cNvPr id="7206812" name="InstrImg_7" descr="icon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95275" y="3914775"/>
          <a:ext cx="3810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19050</xdr:colOff>
      <xdr:row>18</xdr:row>
      <xdr:rowOff>514350</xdr:rowOff>
    </xdr:from>
    <xdr:to>
      <xdr:col>1</xdr:col>
      <xdr:colOff>447675</xdr:colOff>
      <xdr:row>113</xdr:row>
      <xdr:rowOff>19050</xdr:rowOff>
    </xdr:to>
    <xdr:pic macro="[0]!Instruction.BlockClick">
      <xdr:nvPicPr>
        <xdr:cNvPr id="7206813" name="InstrImg_8" descr="icon8.png"/>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38125" y="4333875"/>
          <a:ext cx="428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215570</xdr:colOff>
      <xdr:row>2</xdr:row>
      <xdr:rowOff>9392</xdr:rowOff>
    </xdr:from>
    <xdr:to>
      <xdr:col>2</xdr:col>
      <xdr:colOff>1303231</xdr:colOff>
      <xdr:row>2</xdr:row>
      <xdr:rowOff>223955</xdr:rowOff>
    </xdr:to>
    <xdr:sp macro="" textlink="">
      <xdr:nvSpPr>
        <xdr:cNvPr id="31" name="cmdAct_1"/>
        <xdr:cNvSpPr txBox="1">
          <a:spLocks noChangeArrowheads="1"/>
        </xdr:cNvSpPr>
      </xdr:nvSpPr>
      <xdr:spPr bwMode="auto">
        <a:xfrm>
          <a:off x="1019480" y="352292"/>
          <a:ext cx="1083845" cy="214563"/>
        </a:xfrm>
        <a:prstGeom prst="rect">
          <a:avLst/>
        </a:prstGeom>
        <a:solidFill>
          <a:srgbClr val="B3FFD9"/>
        </a:solidFill>
        <a:ln w="9525">
          <a:noFill/>
          <a:miter lim="800000"/>
          <a:headEnd/>
          <a:tailEnd/>
        </a:ln>
      </xdr:spPr>
      <xdr:txBody>
        <a:bodyPr vertOverflow="clip" wrap="square" lIns="360000" tIns="36000" rIns="36000" bIns="36000" anchor="ctr" upright="1"/>
        <a:lstStyle/>
        <a:p>
          <a:pPr algn="l" rtl="0">
            <a:defRPr sz="1000"/>
          </a:pPr>
          <a:r>
            <a:rPr lang="ru-RU" sz="1000" b="0" i="0" u="none" strike="noStrike" baseline="0">
              <a:solidFill>
                <a:schemeClr val="tx1"/>
              </a:solidFill>
              <a:latin typeface="Tahoma"/>
              <a:ea typeface="Tahoma"/>
              <a:cs typeface="Tahoma"/>
            </a:rPr>
            <a:t>Актуальна</a:t>
          </a:r>
        </a:p>
      </xdr:txBody>
    </xdr:sp>
    <xdr:clientData/>
  </xdr:twoCellAnchor>
  <xdr:twoCellAnchor>
    <xdr:from>
      <xdr:col>2</xdr:col>
      <xdr:colOff>190500</xdr:colOff>
      <xdr:row>1</xdr:row>
      <xdr:rowOff>114300</xdr:rowOff>
    </xdr:from>
    <xdr:to>
      <xdr:col>2</xdr:col>
      <xdr:colOff>476250</xdr:colOff>
      <xdr:row>3</xdr:row>
      <xdr:rowOff>57150</xdr:rowOff>
    </xdr:to>
    <xdr:pic>
      <xdr:nvPicPr>
        <xdr:cNvPr id="7206815" name="cmdAct_2" descr="icon15.png"/>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90600" y="152400"/>
          <a:ext cx="2857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215265</xdr:colOff>
      <xdr:row>2</xdr:row>
      <xdr:rowOff>9525</xdr:rowOff>
    </xdr:from>
    <xdr:to>
      <xdr:col>4</xdr:col>
      <xdr:colOff>83522</xdr:colOff>
      <xdr:row>2</xdr:row>
      <xdr:rowOff>219075</xdr:rowOff>
    </xdr:to>
    <xdr:sp macro="[0]!Instruction.cmdGetUpdate_Click" textlink="">
      <xdr:nvSpPr>
        <xdr:cNvPr id="33" name="cmdNoAct_1" hidden="1"/>
        <xdr:cNvSpPr txBox="1">
          <a:spLocks noChangeArrowheads="1"/>
        </xdr:cNvSpPr>
      </xdr:nvSpPr>
      <xdr:spPr bwMode="auto">
        <a:xfrm>
          <a:off x="1019175" y="352425"/>
          <a:ext cx="1634204" cy="209550"/>
        </a:xfrm>
        <a:prstGeom prst="rect">
          <a:avLst/>
        </a:prstGeom>
        <a:solidFill>
          <a:srgbClr val="FF5050"/>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chemeClr val="bg1"/>
              </a:solidFill>
              <a:latin typeface="Tahoma"/>
              <a:ea typeface="Tahoma"/>
              <a:cs typeface="Tahoma"/>
            </a:rPr>
            <a:t>Требуется обновление</a:t>
          </a:r>
        </a:p>
      </xdr:txBody>
    </xdr:sp>
    <xdr:clientData/>
  </xdr:twoCellAnchor>
  <xdr:twoCellAnchor editAs="oneCell">
    <xdr:from>
      <xdr:col>2</xdr:col>
      <xdr:colOff>228600</xdr:colOff>
      <xdr:row>1</xdr:row>
      <xdr:rowOff>200025</xdr:rowOff>
    </xdr:from>
    <xdr:to>
      <xdr:col>2</xdr:col>
      <xdr:colOff>476250</xdr:colOff>
      <xdr:row>3</xdr:row>
      <xdr:rowOff>9525</xdr:rowOff>
    </xdr:to>
    <xdr:pic>
      <xdr:nvPicPr>
        <xdr:cNvPr id="7206817" name="cmdNoAct_2" descr="icon16.png" hidden="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8700" y="23812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216626</xdr:colOff>
      <xdr:row>2</xdr:row>
      <xdr:rowOff>3612</xdr:rowOff>
    </xdr:from>
    <xdr:to>
      <xdr:col>4</xdr:col>
      <xdr:colOff>135812</xdr:colOff>
      <xdr:row>2</xdr:row>
      <xdr:rowOff>219612</xdr:rowOff>
    </xdr:to>
    <xdr:sp macro="" textlink="">
      <xdr:nvSpPr>
        <xdr:cNvPr id="35" name="cmdNoInet_1" hidden="1"/>
        <xdr:cNvSpPr txBox="1">
          <a:spLocks noChangeArrowheads="1"/>
        </xdr:cNvSpPr>
      </xdr:nvSpPr>
      <xdr:spPr bwMode="auto">
        <a:xfrm>
          <a:off x="1020536" y="346512"/>
          <a:ext cx="1692728" cy="216000"/>
        </a:xfrm>
        <a:prstGeom prst="rect">
          <a:avLst/>
        </a:prstGeom>
        <a:solidFill>
          <a:srgbClr val="FFCC66"/>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ysClr val="windowText" lastClr="000000"/>
              </a:solidFill>
              <a:latin typeface="Tahoma"/>
              <a:ea typeface="Tahoma"/>
              <a:cs typeface="Tahoma"/>
            </a:rPr>
            <a:t>Ошибка подключения</a:t>
          </a:r>
        </a:p>
      </xdr:txBody>
    </xdr:sp>
    <xdr:clientData/>
  </xdr:twoCellAnchor>
  <xdr:oneCellAnchor>
    <xdr:from>
      <xdr:col>2</xdr:col>
      <xdr:colOff>203835</xdr:colOff>
      <xdr:row>1</xdr:row>
      <xdr:rowOff>136963</xdr:rowOff>
    </xdr:from>
    <xdr:ext cx="246578" cy="374141"/>
    <xdr:sp macro="" textlink="">
      <xdr:nvSpPr>
        <xdr:cNvPr id="36" name="cmdNoInet_2" hidden="1"/>
        <xdr:cNvSpPr txBox="1"/>
      </xdr:nvSpPr>
      <xdr:spPr>
        <a:xfrm>
          <a:off x="1000125" y="270313"/>
          <a:ext cx="25037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ru-RU" sz="1800" b="1">
              <a:solidFill>
                <a:schemeClr val="bg1"/>
              </a:solidFill>
            </a:rPr>
            <a:t>!</a:t>
          </a:r>
        </a:p>
      </xdr:txBody>
    </xdr:sp>
    <xdr:clientData/>
  </xdr:one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0" name="chkGetUpdatesTrue" descr="check_yes.jpg"/>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1" name="chkNoUpdatesFalse" descr="check_no.png"/>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2" name="chkNoUpdatesTrue" descr="check_yes.jpg" hidden="1"/>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3" name="chkGetUpdatesFalse" descr="check_no.png" hidden="1"/>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xdr:colOff>
      <xdr:row>103</xdr:row>
      <xdr:rowOff>180974</xdr:rowOff>
    </xdr:from>
    <xdr:to>
      <xdr:col>9</xdr:col>
      <xdr:colOff>87599</xdr:colOff>
      <xdr:row>106</xdr:row>
      <xdr:rowOff>5474</xdr:rowOff>
    </xdr:to>
    <xdr:sp macro="[0]!Instruction.cmdGetUpdate_Click" textlink="">
      <xdr:nvSpPr>
        <xdr:cNvPr id="32" name="cmdGetUpdate"/>
        <xdr:cNvSpPr txBox="1">
          <a:spLocks noChangeArrowheads="1"/>
        </xdr:cNvSpPr>
      </xdr:nvSpPr>
      <xdr:spPr bwMode="auto">
        <a:xfrm>
          <a:off x="2581275" y="2638424"/>
          <a:ext cx="1563974"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Обновить</a:t>
          </a:r>
        </a:p>
      </xdr:txBody>
    </xdr:sp>
    <xdr:clientData/>
  </xdr:twoCellAnchor>
  <xdr:twoCellAnchor>
    <xdr:from>
      <xdr:col>9</xdr:col>
      <xdr:colOff>255271</xdr:colOff>
      <xdr:row>103</xdr:row>
      <xdr:rowOff>180974</xdr:rowOff>
    </xdr:from>
    <xdr:to>
      <xdr:col>15</xdr:col>
      <xdr:colOff>47626</xdr:colOff>
      <xdr:row>106</xdr:row>
      <xdr:rowOff>5474</xdr:rowOff>
    </xdr:to>
    <xdr:sp macro="[0]!Instruction.cmdShowHideUpdateLog_Click" textlink="">
      <xdr:nvSpPr>
        <xdr:cNvPr id="34" name="cmdShowHideUpdateLog"/>
        <xdr:cNvSpPr txBox="1">
          <a:spLocks noChangeArrowheads="1"/>
        </xdr:cNvSpPr>
      </xdr:nvSpPr>
      <xdr:spPr bwMode="auto">
        <a:xfrm>
          <a:off x="4312921" y="2638424"/>
          <a:ext cx="1564005"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Показать / скрыть лог обновления</a:t>
          </a:r>
        </a:p>
      </xdr:txBody>
    </xdr:sp>
    <xdr:clientData/>
  </xdr:twoCellAnchor>
  <xdr:twoCellAnchor>
    <xdr:from>
      <xdr:col>4</xdr:col>
      <xdr:colOff>19050</xdr:colOff>
      <xdr:row>103</xdr:row>
      <xdr:rowOff>161925</xdr:rowOff>
    </xdr:from>
    <xdr:to>
      <xdr:col>5</xdr:col>
      <xdr:colOff>142875</xdr:colOff>
      <xdr:row>106</xdr:row>
      <xdr:rowOff>9525</xdr:rowOff>
    </xdr:to>
    <xdr:pic macro="[0]!Instruction.cmdGetUpdate_Click">
      <xdr:nvPicPr>
        <xdr:cNvPr id="7206826" name="cmdGetUpdateImg" descr="icon11.png"/>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590800"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238125</xdr:colOff>
      <xdr:row>103</xdr:row>
      <xdr:rowOff>161925</xdr:rowOff>
    </xdr:from>
    <xdr:to>
      <xdr:col>11</xdr:col>
      <xdr:colOff>66675</xdr:colOff>
      <xdr:row>106</xdr:row>
      <xdr:rowOff>9525</xdr:rowOff>
    </xdr:to>
    <xdr:pic macro="[0]!Instruction.cmdShowHideUpdateLog_Click">
      <xdr:nvPicPr>
        <xdr:cNvPr id="7206827" name="cmdShowHideUpdateLogImg" descr="icon13.png"/>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295775"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22</xdr:col>
          <xdr:colOff>66675</xdr:colOff>
          <xdr:row>120</xdr:row>
          <xdr:rowOff>123825</xdr:rowOff>
        </xdr:to>
        <xdr:sp macro="" textlink="">
          <xdr:nvSpPr>
            <xdr:cNvPr id="193537" name="InstrWord" hidden="1">
              <a:extLst>
                <a:ext uri="{63B3BB69-23CF-44E3-9099-C40C66FF867C}">
                  <a14:compatExt spid="_x0000_s193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219075</xdr:colOff>
      <xdr:row>1</xdr:row>
      <xdr:rowOff>85725</xdr:rowOff>
    </xdr:from>
    <xdr:to>
      <xdr:col>24</xdr:col>
      <xdr:colOff>279237</xdr:colOff>
      <xdr:row>2</xdr:row>
      <xdr:rowOff>161925</xdr:rowOff>
    </xdr:to>
    <xdr:sp macro="[0]!Instruction.cmdStart_Click" textlink="">
      <xdr:nvSpPr>
        <xdr:cNvPr id="37" name="cmdStart" hidden="1"/>
        <xdr:cNvSpPr>
          <a:spLocks noChangeArrowheads="1"/>
        </xdr:cNvSpPr>
      </xdr:nvSpPr>
      <xdr:spPr bwMode="auto">
        <a:xfrm>
          <a:off x="6934200" y="123825"/>
          <a:ext cx="1831812" cy="285750"/>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Приступить к заполнению</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56</xdr:col>
      <xdr:colOff>38100</xdr:colOff>
      <xdr:row>23</xdr:row>
      <xdr:rowOff>0</xdr:rowOff>
    </xdr:from>
    <xdr:to>
      <xdr:col>56</xdr:col>
      <xdr:colOff>228600</xdr:colOff>
      <xdr:row>23</xdr:row>
      <xdr:rowOff>190500</xdr:rowOff>
    </xdr:to>
    <xdr:grpSp>
      <xdr:nvGrpSpPr>
        <xdr:cNvPr id="4" name="shCalendar" hidden="1"/>
        <xdr:cNvGrpSpPr>
          <a:grpSpLocks/>
        </xdr:cNvGrpSpPr>
      </xdr:nvGrpSpPr>
      <xdr:grpSpPr bwMode="auto">
        <a:xfrm>
          <a:off x="23221950" y="5410200"/>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2"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xdr:cNvGrpSpPr>
          <a:grpSpLocks/>
        </xdr:cNvGrpSpPr>
      </xdr:nvGrpSpPr>
      <xdr:grpSpPr bwMode="auto">
        <a:xfrm>
          <a:off x="6419850" y="661987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xdr:cNvGrpSpPr>
          <a:grpSpLocks/>
        </xdr:cNvGrpSpPr>
      </xdr:nvGrpSpPr>
      <xdr:grpSpPr bwMode="auto">
        <a:xfrm>
          <a:off x="6419850" y="690562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4" name="shCalendar" hidden="1"/>
        <xdr:cNvGrpSpPr>
          <a:grpSpLocks/>
        </xdr:cNvGrpSpPr>
      </xdr:nvGrpSpPr>
      <xdr:grpSpPr bwMode="auto">
        <a:xfrm>
          <a:off x="6972300" y="623887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21</xdr:col>
      <xdr:colOff>0</xdr:colOff>
      <xdr:row>23</xdr:row>
      <xdr:rowOff>0</xdr:rowOff>
    </xdr:from>
    <xdr:ext cx="190500" cy="190500"/>
    <xdr:grpSp>
      <xdr:nvGrpSpPr>
        <xdr:cNvPr id="7"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1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2"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1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5"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1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7"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8"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1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0"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1"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2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3"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4"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2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7"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2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9"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0"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3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2"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3" name="shCalendar" hidden="1"/>
        <xdr:cNvGrpSpPr>
          <a:grpSpLocks/>
        </xdr:cNvGrpSpPr>
      </xdr:nvGrpSpPr>
      <xdr:grpSpPr bwMode="auto">
        <a:xfrm>
          <a:off x="7962900" y="6238875"/>
          <a:ext cx="190500" cy="190500"/>
          <a:chOff x="13896191" y="1813753"/>
          <a:chExt cx="211023" cy="178845"/>
        </a:xfrm>
      </xdr:grpSpPr>
      <xdr:sp macro="[0]!modfrmDateChoose.CalendarShow" textlink="">
        <xdr:nvSpPr>
          <xdr:cNvPr id="3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5"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46"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247"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xdr:cNvGrpSpPr>
          <a:grpSpLocks/>
        </xdr:cNvGrpSpPr>
      </xdr:nvGrpSpPr>
      <xdr:grpSpPr bwMode="auto">
        <a:xfrm>
          <a:off x="8001000" y="4933950"/>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68580</xdr:colOff>
      <xdr:row>0</xdr:row>
      <xdr:rowOff>47625</xdr:rowOff>
    </xdr:from>
    <xdr:to>
      <xdr:col>6</xdr:col>
      <xdr:colOff>80506</xdr:colOff>
      <xdr:row>0</xdr:row>
      <xdr:rowOff>301503</xdr:rowOff>
    </xdr:to>
    <xdr:sp macro="[0]!modUpdTemplLogger.Clear" textlink="">
      <xdr:nvSpPr>
        <xdr:cNvPr id="194761" name="cmdStart"/>
        <xdr:cNvSpPr>
          <a:spLocks noChangeArrowheads="1"/>
        </xdr:cNvSpPr>
      </xdr:nvSpPr>
      <xdr:spPr bwMode="auto">
        <a:xfrm>
          <a:off x="9544050" y="47625"/>
          <a:ext cx="1840726" cy="253878"/>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Очистить лог</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xdr:cNvGrpSpPr>
          <a:grpSpLocks/>
        </xdr:cNvGrpSpPr>
      </xdr:nvGrpSpPr>
      <xdr:grpSpPr bwMode="auto">
        <a:xfrm>
          <a:off x="6381750" y="498157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38"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9"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xdr:cNvGrpSpPr>
          <a:grpSpLocks/>
        </xdr:cNvGrpSpPr>
      </xdr:nvGrpSpPr>
      <xdr:grpSpPr bwMode="auto">
        <a:xfrm>
          <a:off x="6381750" y="4991100"/>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3609"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3610"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38100</xdr:colOff>
      <xdr:row>23</xdr:row>
      <xdr:rowOff>0</xdr:rowOff>
    </xdr:from>
    <xdr:to>
      <xdr:col>26</xdr:col>
      <xdr:colOff>190500</xdr:colOff>
      <xdr:row>23</xdr:row>
      <xdr:rowOff>190500</xdr:rowOff>
    </xdr:to>
    <xdr:grpSp>
      <xdr:nvGrpSpPr>
        <xdr:cNvPr id="4" name="shCalendar" hidden="1"/>
        <xdr:cNvGrpSpPr>
          <a:grpSpLocks/>
        </xdr:cNvGrpSpPr>
      </xdr:nvGrpSpPr>
      <xdr:grpSpPr bwMode="auto">
        <a:xfrm>
          <a:off x="6381750" y="526732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26</xdr:col>
      <xdr:colOff>0</xdr:colOff>
      <xdr:row>23</xdr:row>
      <xdr:rowOff>0</xdr:rowOff>
    </xdr:from>
    <xdr:ext cx="190500" cy="190500"/>
    <xdr:grpSp>
      <xdr:nvGrpSpPr>
        <xdr:cNvPr id="7" name="shCalendar" hidden="1"/>
        <xdr:cNvGrpSpPr>
          <a:grpSpLocks/>
        </xdr:cNvGrpSpPr>
      </xdr:nvGrpSpPr>
      <xdr:grpSpPr bwMode="auto">
        <a:xfrm>
          <a:off x="6381750" y="5267325"/>
          <a:ext cx="190500" cy="190500"/>
          <a:chOff x="13896191" y="1813753"/>
          <a:chExt cx="211023" cy="178845"/>
        </a:xfrm>
      </xdr:grpSpPr>
      <xdr:sp macro="[0]!modfrmDateChoose.CalendarShow" textlink="">
        <xdr:nvSpPr>
          <xdr:cNvPr id="1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26</xdr:col>
      <xdr:colOff>0</xdr:colOff>
      <xdr:row>23</xdr:row>
      <xdr:rowOff>0</xdr:rowOff>
    </xdr:from>
    <xdr:ext cx="190500" cy="190500"/>
    <xdr:grpSp>
      <xdr:nvGrpSpPr>
        <xdr:cNvPr id="12" name="shCalendar" hidden="1"/>
        <xdr:cNvGrpSpPr>
          <a:grpSpLocks/>
        </xdr:cNvGrpSpPr>
      </xdr:nvGrpSpPr>
      <xdr:grpSpPr bwMode="auto">
        <a:xfrm>
          <a:off x="6381750" y="5267325"/>
          <a:ext cx="190500" cy="190500"/>
          <a:chOff x="13896191" y="1813753"/>
          <a:chExt cx="211023" cy="178845"/>
        </a:xfrm>
      </xdr:grpSpPr>
      <xdr:sp macro="[0]!modfrmDateChoose.CalendarShow" textlink="">
        <xdr:nvSpPr>
          <xdr:cNvPr id="1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4633"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4634"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0"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1"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38100</xdr:colOff>
      <xdr:row>22</xdr:row>
      <xdr:rowOff>0</xdr:rowOff>
    </xdr:from>
    <xdr:to>
      <xdr:col>28</xdr:col>
      <xdr:colOff>228600</xdr:colOff>
      <xdr:row>22</xdr:row>
      <xdr:rowOff>190500</xdr:rowOff>
    </xdr:to>
    <xdr:grpSp>
      <xdr:nvGrpSpPr>
        <xdr:cNvPr id="4" name="shCalendar" hidden="1"/>
        <xdr:cNvGrpSpPr>
          <a:grpSpLocks/>
        </xdr:cNvGrpSpPr>
      </xdr:nvGrpSpPr>
      <xdr:grpSpPr bwMode="auto">
        <a:xfrm>
          <a:off x="15706725" y="366712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47465"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47466"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3"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14"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38100</xdr:colOff>
      <xdr:row>23</xdr:row>
      <xdr:rowOff>0</xdr:rowOff>
    </xdr:from>
    <xdr:to>
      <xdr:col>22</xdr:col>
      <xdr:colOff>228600</xdr:colOff>
      <xdr:row>25</xdr:row>
      <xdr:rowOff>0</xdr:rowOff>
    </xdr:to>
    <xdr:grpSp>
      <xdr:nvGrpSpPr>
        <xdr:cNvPr id="4" name="shCalendar" hidden="1"/>
        <xdr:cNvGrpSpPr>
          <a:grpSpLocks/>
        </xdr:cNvGrpSpPr>
      </xdr:nvGrpSpPr>
      <xdr:grpSpPr bwMode="auto">
        <a:xfrm>
          <a:off x="12925425" y="418147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22</xdr:col>
      <xdr:colOff>0</xdr:colOff>
      <xdr:row>23</xdr:row>
      <xdr:rowOff>0</xdr:rowOff>
    </xdr:from>
    <xdr:ext cx="190500" cy="190500"/>
    <xdr:grpSp>
      <xdr:nvGrpSpPr>
        <xdr:cNvPr id="7" name="shCalendar" hidden="1"/>
        <xdr:cNvGrpSpPr>
          <a:grpSpLocks/>
        </xdr:cNvGrpSpPr>
      </xdr:nvGrpSpPr>
      <xdr:grpSpPr bwMode="auto">
        <a:xfrm>
          <a:off x="12887325" y="4181475"/>
          <a:ext cx="190500" cy="190500"/>
          <a:chOff x="13896191" y="1813753"/>
          <a:chExt cx="211023" cy="178845"/>
        </a:xfrm>
      </xdr:grpSpPr>
      <xdr:sp macro="[0]!modfrmDateChoose.CalendarShow" textlink="">
        <xdr:nvSpPr>
          <xdr:cNvPr id="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22</xdr:col>
      <xdr:colOff>0</xdr:colOff>
      <xdr:row>23</xdr:row>
      <xdr:rowOff>0</xdr:rowOff>
    </xdr:from>
    <xdr:ext cx="190500" cy="190500"/>
    <xdr:grpSp>
      <xdr:nvGrpSpPr>
        <xdr:cNvPr id="10" name="shCalendar" hidden="1"/>
        <xdr:cNvGrpSpPr>
          <a:grpSpLocks/>
        </xdr:cNvGrpSpPr>
      </xdr:nvGrpSpPr>
      <xdr:grpSpPr bwMode="auto">
        <a:xfrm>
          <a:off x="12887325" y="4181475"/>
          <a:ext cx="190500" cy="190500"/>
          <a:chOff x="13896191" y="1813753"/>
          <a:chExt cx="211023" cy="178845"/>
        </a:xfrm>
      </xdr:grpSpPr>
      <xdr:sp macro="[0]!modfrmDateChoose.CalendarShow" textlink="">
        <xdr:nvSpPr>
          <xdr:cNvPr id="1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2"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228600</xdr:colOff>
      <xdr:row>10</xdr:row>
      <xdr:rowOff>28575</xdr:rowOff>
    </xdr:from>
    <xdr:to>
      <xdr:col>7</xdr:col>
      <xdr:colOff>200025</xdr:colOff>
      <xdr:row>10</xdr:row>
      <xdr:rowOff>247650</xdr:rowOff>
    </xdr:to>
    <xdr:pic macro="[0]!modInfo.MainSheetHelp">
      <xdr:nvPicPr>
        <xdr:cNvPr id="7207129" name="ExcludeHelp_3"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704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8</xdr:row>
      <xdr:rowOff>95250</xdr:rowOff>
    </xdr:from>
    <xdr:to>
      <xdr:col>7</xdr:col>
      <xdr:colOff>200025</xdr:colOff>
      <xdr:row>8</xdr:row>
      <xdr:rowOff>314325</xdr:rowOff>
    </xdr:to>
    <xdr:pic macro="[0]!modInfo.MainSheetHelp">
      <xdr:nvPicPr>
        <xdr:cNvPr id="7207130" name="ExcludeHelp_6"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3525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13</xdr:row>
      <xdr:rowOff>38100</xdr:rowOff>
    </xdr:from>
    <xdr:to>
      <xdr:col>7</xdr:col>
      <xdr:colOff>200025</xdr:colOff>
      <xdr:row>13</xdr:row>
      <xdr:rowOff>257175</xdr:rowOff>
    </xdr:to>
    <xdr:pic macro="[0]!modInfo.MainSheetHelp">
      <xdr:nvPicPr>
        <xdr:cNvPr id="7207131" name="ExcludeHelp_7"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39243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27</xdr:row>
      <xdr:rowOff>85725</xdr:rowOff>
    </xdr:from>
    <xdr:to>
      <xdr:col>7</xdr:col>
      <xdr:colOff>200025</xdr:colOff>
      <xdr:row>27</xdr:row>
      <xdr:rowOff>304800</xdr:rowOff>
    </xdr:to>
    <xdr:pic macro="[0]!modInfo.MainSheetHelp">
      <xdr:nvPicPr>
        <xdr:cNvPr id="7207132" name="ExcludeHelp_8"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4752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4</xdr:row>
      <xdr:rowOff>0</xdr:rowOff>
    </xdr:from>
    <xdr:to>
      <xdr:col>7</xdr:col>
      <xdr:colOff>219075</xdr:colOff>
      <xdr:row>4</xdr:row>
      <xdr:rowOff>219075</xdr:rowOff>
    </xdr:to>
    <xdr:pic macro="[0]!modList00.CreatePrintedForm">
      <xdr:nvPicPr>
        <xdr:cNvPr id="7207133" name="cmdCreatePrintedForm" descr="Создание печатной формы"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9500"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26</xdr:row>
      <xdr:rowOff>76200</xdr:rowOff>
    </xdr:from>
    <xdr:to>
      <xdr:col>6</xdr:col>
      <xdr:colOff>0</xdr:colOff>
      <xdr:row>26</xdr:row>
      <xdr:rowOff>369673</xdr:rowOff>
    </xdr:to>
    <xdr:sp macro="[0]!modList00.cmdOrganizationChoice_Click_Handler" textlink="">
      <xdr:nvSpPr>
        <xdr:cNvPr id="17" name="cmdOrgChoice"/>
        <xdr:cNvSpPr>
          <a:spLocks noChangeArrowheads="1"/>
        </xdr:cNvSpPr>
      </xdr:nvSpPr>
      <xdr:spPr bwMode="auto">
        <a:xfrm>
          <a:off x="3800475" y="4762500"/>
          <a:ext cx="3381375" cy="293473"/>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Выбор организации</a:t>
          </a:r>
        </a:p>
      </xdr:txBody>
    </xdr:sp>
    <xdr:clientData/>
  </xdr:twoCellAnchor>
  <xdr:twoCellAnchor editAs="oneCell">
    <xdr:from>
      <xdr:col>6</xdr:col>
      <xdr:colOff>38100</xdr:colOff>
      <xdr:row>18</xdr:row>
      <xdr:rowOff>0</xdr:rowOff>
    </xdr:from>
    <xdr:to>
      <xdr:col>6</xdr:col>
      <xdr:colOff>228600</xdr:colOff>
      <xdr:row>18</xdr:row>
      <xdr:rowOff>190500</xdr:rowOff>
    </xdr:to>
    <xdr:grpSp>
      <xdr:nvGrpSpPr>
        <xdr:cNvPr id="14" name="shCalendar" hidden="1"/>
        <xdr:cNvGrpSpPr>
          <a:grpSpLocks/>
        </xdr:cNvGrpSpPr>
      </xdr:nvGrpSpPr>
      <xdr:grpSpPr bwMode="auto">
        <a:xfrm>
          <a:off x="7219950" y="3371850"/>
          <a:ext cx="190500" cy="190500"/>
          <a:chOff x="13896191" y="1813753"/>
          <a:chExt cx="211023" cy="178845"/>
        </a:xfrm>
      </xdr:grpSpPr>
      <xdr:sp macro="[0]!modfrmDateChoose.CalendarShow" textlink="">
        <xdr:nvSpPr>
          <xdr:cNvPr id="1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99895"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99896"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7184781"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184782"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7186394"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186395"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38100</xdr:colOff>
      <xdr:row>3</xdr:row>
      <xdr:rowOff>9525</xdr:rowOff>
    </xdr:from>
    <xdr:to>
      <xdr:col>7</xdr:col>
      <xdr:colOff>228600</xdr:colOff>
      <xdr:row>4</xdr:row>
      <xdr:rowOff>161925</xdr:rowOff>
    </xdr:to>
    <xdr:grpSp>
      <xdr:nvGrpSpPr>
        <xdr:cNvPr id="7186396" name="shCalendar" hidden="1"/>
        <xdr:cNvGrpSpPr>
          <a:grpSpLocks/>
        </xdr:cNvGrpSpPr>
      </xdr:nvGrpSpPr>
      <xdr:grpSpPr bwMode="auto">
        <a:xfrm>
          <a:off x="7315200" y="9525"/>
          <a:ext cx="190500" cy="190500"/>
          <a:chOff x="13896191" y="1813753"/>
          <a:chExt cx="211023" cy="178845"/>
        </a:xfrm>
      </xdr:grpSpPr>
      <xdr:sp macro="[0]!modfrmDateChoose.CalendarShow" textlink="">
        <xdr:nvSpPr>
          <xdr:cNvPr id="718639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186398"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38100</xdr:colOff>
      <xdr:row>3</xdr:row>
      <xdr:rowOff>9525</xdr:rowOff>
    </xdr:from>
    <xdr:to>
      <xdr:col>9</xdr:col>
      <xdr:colOff>228600</xdr:colOff>
      <xdr:row>4</xdr:row>
      <xdr:rowOff>161925</xdr:rowOff>
    </xdr:to>
    <xdr:grpSp>
      <xdr:nvGrpSpPr>
        <xdr:cNvPr id="7210020" name="shCalendar" hidden="1"/>
        <xdr:cNvGrpSpPr>
          <a:grpSpLocks/>
        </xdr:cNvGrpSpPr>
      </xdr:nvGrpSpPr>
      <xdr:grpSpPr bwMode="auto">
        <a:xfrm>
          <a:off x="7077075" y="9525"/>
          <a:ext cx="190500" cy="190500"/>
          <a:chOff x="13896191" y="1813753"/>
          <a:chExt cx="211023" cy="178845"/>
        </a:xfrm>
      </xdr:grpSpPr>
      <xdr:sp macro="[0]!modfrmDateChoose.CalendarShow" textlink="">
        <xdr:nvSpPr>
          <xdr:cNvPr id="721002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1002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40</xdr:col>
      <xdr:colOff>200025</xdr:colOff>
      <xdr:row>0</xdr:row>
      <xdr:rowOff>114300</xdr:rowOff>
    </xdr:from>
    <xdr:to>
      <xdr:col>40</xdr:col>
      <xdr:colOff>390525</xdr:colOff>
      <xdr:row>0</xdr:row>
      <xdr:rowOff>304800</xdr:rowOff>
    </xdr:to>
    <xdr:grpSp>
      <xdr:nvGrpSpPr>
        <xdr:cNvPr id="7203032" name="shCalendar"/>
        <xdr:cNvGrpSpPr>
          <a:grpSpLocks/>
        </xdr:cNvGrpSpPr>
      </xdr:nvGrpSpPr>
      <xdr:grpSpPr bwMode="auto">
        <a:xfrm>
          <a:off x="68284725" y="114300"/>
          <a:ext cx="190500" cy="190500"/>
          <a:chOff x="13896191" y="1813753"/>
          <a:chExt cx="211023" cy="178845"/>
        </a:xfrm>
      </xdr:grpSpPr>
      <xdr:sp macro="[0]!modfrmDateChoose.CalendarShow" textlink="">
        <xdr:nvSpPr>
          <xdr:cNvPr id="7203033" name="shCalendar_bck"/>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3034" name="shCalendar_1" descr="CalendarSmall.bmp"/>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219075</xdr:colOff>
      <xdr:row>8</xdr:row>
      <xdr:rowOff>219075</xdr:rowOff>
    </xdr:to>
    <xdr:pic macro="[0]!modInfo.MainSheetHelp">
      <xdr:nvPicPr>
        <xdr:cNvPr id="7208055" name="ExcludeHelp_1" descr="Справка по листу"/>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8</xdr:row>
      <xdr:rowOff>0</xdr:rowOff>
    </xdr:from>
    <xdr:to>
      <xdr:col>7</xdr:col>
      <xdr:colOff>219075</xdr:colOff>
      <xdr:row>8</xdr:row>
      <xdr:rowOff>219075</xdr:rowOff>
    </xdr:to>
    <xdr:pic macro="[0]!modInfo.MainSheetHelp">
      <xdr:nvPicPr>
        <xdr:cNvPr id="7208056" name="ExcludeHelp_2" descr="Справка по листу"/>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10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8</xdr:row>
      <xdr:rowOff>0</xdr:rowOff>
    </xdr:from>
    <xdr:to>
      <xdr:col>10</xdr:col>
      <xdr:colOff>219075</xdr:colOff>
      <xdr:row>8</xdr:row>
      <xdr:rowOff>219075</xdr:rowOff>
    </xdr:to>
    <xdr:pic macro="[0]!modInfo.MainSheetHelp">
      <xdr:nvPicPr>
        <xdr:cNvPr id="7208057" name="ExcludeHelp_2" descr="Справка по листу"/>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0</xdr:col>
      <xdr:colOff>0</xdr:colOff>
      <xdr:row>3</xdr:row>
      <xdr:rowOff>0</xdr:rowOff>
    </xdr:from>
    <xdr:to>
      <xdr:col>2</xdr:col>
      <xdr:colOff>238125</xdr:colOff>
      <xdr:row>3</xdr:row>
      <xdr:rowOff>247650</xdr:rowOff>
    </xdr:to>
    <xdr:pic macro="[0]!modThisWorkbook.Freeze_Panes">
      <xdr:nvPicPr>
        <xdr:cNvPr id="7208058" name="FREEZE_PANES" descr="update_org.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0</xdr:rowOff>
    </xdr:from>
    <xdr:to>
      <xdr:col>3</xdr:col>
      <xdr:colOff>0</xdr:colOff>
      <xdr:row>3</xdr:row>
      <xdr:rowOff>247650</xdr:rowOff>
    </xdr:to>
    <xdr:pic macro="[0]!modThisWorkbook.Freeze_Panes">
      <xdr:nvPicPr>
        <xdr:cNvPr id="7208059" name="UNFREEZE_PANES" descr="update_org.png" hidden="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38100</xdr:colOff>
      <xdr:row>17</xdr:row>
      <xdr:rowOff>0</xdr:rowOff>
    </xdr:from>
    <xdr:to>
      <xdr:col>14</xdr:col>
      <xdr:colOff>228600</xdr:colOff>
      <xdr:row>17</xdr:row>
      <xdr:rowOff>190500</xdr:rowOff>
    </xdr:to>
    <xdr:grpSp>
      <xdr:nvGrpSpPr>
        <xdr:cNvPr id="7201434" name="shCalendar" hidden="1"/>
        <xdr:cNvGrpSpPr>
          <a:grpSpLocks/>
        </xdr:cNvGrpSpPr>
      </xdr:nvGrpSpPr>
      <xdr:grpSpPr bwMode="auto">
        <a:xfrm>
          <a:off x="13525500" y="819150"/>
          <a:ext cx="190500" cy="190500"/>
          <a:chOff x="13896191" y="1813753"/>
          <a:chExt cx="211023" cy="178845"/>
        </a:xfrm>
      </xdr:grpSpPr>
      <xdr:sp macro="[0]!modfrmDateChoose.CalendarShow" textlink="">
        <xdr:nvSpPr>
          <xdr:cNvPr id="720144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144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0</xdr:colOff>
      <xdr:row>16</xdr:row>
      <xdr:rowOff>0</xdr:rowOff>
    </xdr:from>
    <xdr:to>
      <xdr:col>9</xdr:col>
      <xdr:colOff>219075</xdr:colOff>
      <xdr:row>16</xdr:row>
      <xdr:rowOff>219075</xdr:rowOff>
    </xdr:to>
    <xdr:pic macro="[0]!modInfo.MainSheetHelp">
      <xdr:nvPicPr>
        <xdr:cNvPr id="7201435" name="ExcludeHelp_1"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16</xdr:row>
      <xdr:rowOff>0</xdr:rowOff>
    </xdr:from>
    <xdr:to>
      <xdr:col>10</xdr:col>
      <xdr:colOff>219075</xdr:colOff>
      <xdr:row>16</xdr:row>
      <xdr:rowOff>219075</xdr:rowOff>
    </xdr:to>
    <xdr:pic macro="[0]!modInfo.MainSheetHelp">
      <xdr:nvPicPr>
        <xdr:cNvPr id="7201436" name="ExcludeHelp_2"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8000"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14</xdr:col>
      <xdr:colOff>0</xdr:colOff>
      <xdr:row>16</xdr:row>
      <xdr:rowOff>0</xdr:rowOff>
    </xdr:from>
    <xdr:to>
      <xdr:col>14</xdr:col>
      <xdr:colOff>219075</xdr:colOff>
      <xdr:row>16</xdr:row>
      <xdr:rowOff>219075</xdr:rowOff>
    </xdr:to>
    <xdr:pic macro="[0]!modInfo.MainSheetHelp">
      <xdr:nvPicPr>
        <xdr:cNvPr id="7201437" name="ExcludeHelp_3"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207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4</xdr:col>
      <xdr:colOff>28576</xdr:colOff>
      <xdr:row>29</xdr:row>
      <xdr:rowOff>2</xdr:rowOff>
    </xdr:from>
    <xdr:to>
      <xdr:col>4</xdr:col>
      <xdr:colOff>3343276</xdr:colOff>
      <xdr:row>30</xdr:row>
      <xdr:rowOff>1</xdr:rowOff>
    </xdr:to>
    <xdr:sp macro="[0]!modList02.cmdDoIt_Click_Handler" textlink="">
      <xdr:nvSpPr>
        <xdr:cNvPr id="24" name="cmdCreateSheets" hidden="1"/>
        <xdr:cNvSpPr>
          <a:spLocks noChangeArrowheads="1"/>
        </xdr:cNvSpPr>
      </xdr:nvSpPr>
      <xdr:spPr bwMode="auto">
        <a:xfrm>
          <a:off x="685801" y="2371727"/>
          <a:ext cx="3314700" cy="295274"/>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Сформировать список листов</a:t>
          </a:r>
        </a:p>
      </xdr:txBody>
    </xdr:sp>
    <xdr:clientData/>
  </xdr:twoCellAnchor>
  <xdr:twoCellAnchor>
    <xdr:from>
      <xdr:col>0</xdr:col>
      <xdr:colOff>0</xdr:colOff>
      <xdr:row>4</xdr:row>
      <xdr:rowOff>0</xdr:rowOff>
    </xdr:from>
    <xdr:to>
      <xdr:col>2</xdr:col>
      <xdr:colOff>238125</xdr:colOff>
      <xdr:row>4</xdr:row>
      <xdr:rowOff>247650</xdr:rowOff>
    </xdr:to>
    <xdr:pic macro="[0]!modThisWorkbook.Freeze_Panes">
      <xdr:nvPicPr>
        <xdr:cNvPr id="7201439" name="FREEZE_PANES" descr="update_org.pn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201440" name="UNFREEZE_PANES" descr="update_org.png" hidden="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6"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7"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8" name="shCalendar" hidden="1"/>
        <xdr:cNvGrpSpPr>
          <a:grpSpLocks/>
        </xdr:cNvGrpSpPr>
      </xdr:nvGrpSpPr>
      <xdr:grpSpPr bwMode="auto">
        <a:xfrm>
          <a:off x="6419850" y="6267450"/>
          <a:ext cx="190500" cy="190500"/>
          <a:chOff x="13896191" y="1813753"/>
          <a:chExt cx="211023" cy="178845"/>
        </a:xfrm>
      </xdr:grpSpPr>
      <xdr:sp macro="[0]!modfrmDateChoose.CalendarShow" textlink="">
        <xdr:nvSpPr>
          <xdr:cNvPr id="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0"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1561"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1562"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4"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5"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xdr:cNvGrpSpPr>
          <a:grpSpLocks/>
        </xdr:cNvGrpSpPr>
      </xdr:nvGrpSpPr>
      <xdr:grpSpPr bwMode="auto">
        <a:xfrm>
          <a:off x="6419850" y="6267450"/>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DDDDDD"/>
        </a:solidFill>
        <a:ln w="6350" cap="sq" algn="ctr">
          <a:solidFill>
            <a:srgbClr val="969696"/>
          </a:solidFill>
          <a:miter lim="800000"/>
          <a:headEnd/>
          <a:tailEnd/>
        </a:ln>
        <a:effectLst/>
      </a:spPr>
      <a:bodyPr vertOverflow="clip" wrap="square" lIns="27432" tIns="18288" rIns="27432" bIns="18288" anchor="ctr" upright="1"/>
      <a:lstStyle>
        <a:defPPr algn="ctr" rtl="0">
          <a:defRPr sz="1000" b="0" i="0" u="none" strike="noStrike" baseline="0">
            <a:solidFill>
              <a:srgbClr val="000000"/>
            </a:solidFill>
            <a:latin typeface="Tahoma"/>
            <a:ea typeface="Tahoma"/>
            <a:cs typeface="Tahoma"/>
          </a:defRPr>
        </a:defPPr>
      </a:lstStyle>
    </a:sp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_________Microsoft_Word_97_2003.doc"/></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0">
    <tabColor rgb="FFFFCC99"/>
  </sheetPr>
  <dimension ref="A1"/>
  <sheetViews>
    <sheetView showGridLines="0" workbookViewId="0"/>
  </sheetViews>
  <sheetFormatPr defaultRowHeight="11.25"/>
  <cols>
    <col min="1" max="16384" width="9.140625" style="174"/>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2">
    <tabColor theme="0" tint="-0.249977111117893"/>
  </sheetPr>
  <dimension ref="A1:T19"/>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49</v>
      </c>
    </row>
    <row r="2" spans="1:20" ht="22.5">
      <c r="F2" s="1199" t="s">
        <v>491</v>
      </c>
      <c r="G2" s="1200"/>
      <c r="H2" s="1201"/>
      <c r="I2" s="436"/>
    </row>
    <row r="3" spans="1:20" ht="3" customHeight="1"/>
    <row r="4" spans="1:20" s="190" customFormat="1" ht="11.25">
      <c r="A4" s="214"/>
      <c r="B4" s="214"/>
      <c r="C4" s="214"/>
      <c r="D4" s="214"/>
      <c r="F4" s="1153" t="s">
        <v>454</v>
      </c>
      <c r="G4" s="1153"/>
      <c r="H4" s="1153"/>
      <c r="I4" s="1202"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02"/>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492</v>
      </c>
      <c r="H7" s="317" t="str">
        <f>IF(dateCh="","",dateCh)</f>
        <v>30.12.2020</v>
      </c>
      <c r="I7" s="196" t="s">
        <v>493</v>
      </c>
      <c r="J7" s="334"/>
      <c r="K7" s="214"/>
      <c r="L7" s="214"/>
      <c r="M7" s="214"/>
      <c r="N7" s="214"/>
      <c r="O7" s="214"/>
      <c r="P7" s="214"/>
      <c r="Q7" s="214"/>
      <c r="R7" s="214"/>
      <c r="S7" s="214"/>
      <c r="T7" s="214"/>
    </row>
    <row r="8" spans="1:20" s="190" customFormat="1" ht="45">
      <c r="A8" s="1203">
        <v>1</v>
      </c>
      <c r="B8" s="214"/>
      <c r="C8" s="214"/>
      <c r="D8" s="214"/>
      <c r="F8" s="335" t="str">
        <f>"2." &amp;mergeValue(A8)</f>
        <v>2.1</v>
      </c>
      <c r="G8" s="417" t="s">
        <v>494</v>
      </c>
      <c r="H8" s="317"/>
      <c r="I8" s="196" t="s">
        <v>591</v>
      </c>
      <c r="J8" s="334"/>
      <c r="K8" s="214"/>
      <c r="L8" s="214"/>
      <c r="M8" s="214"/>
      <c r="N8" s="214"/>
      <c r="O8" s="214"/>
      <c r="P8" s="214"/>
      <c r="Q8" s="214"/>
      <c r="R8" s="214"/>
      <c r="S8" s="214"/>
      <c r="T8" s="214"/>
    </row>
    <row r="9" spans="1:20" s="190" customFormat="1" ht="22.5">
      <c r="A9" s="1203"/>
      <c r="B9" s="214"/>
      <c r="C9" s="214"/>
      <c r="D9" s="214"/>
      <c r="F9" s="335" t="str">
        <f>"3." &amp;mergeValue(A9)</f>
        <v>3.1</v>
      </c>
      <c r="G9" s="417" t="s">
        <v>495</v>
      </c>
      <c r="H9" s="317"/>
      <c r="I9" s="196" t="s">
        <v>589</v>
      </c>
      <c r="J9" s="334"/>
      <c r="K9" s="214"/>
      <c r="L9" s="214"/>
      <c r="M9" s="214"/>
      <c r="N9" s="214"/>
      <c r="O9" s="214"/>
      <c r="P9" s="214"/>
      <c r="Q9" s="214"/>
      <c r="R9" s="214"/>
      <c r="S9" s="214"/>
      <c r="T9" s="214"/>
    </row>
    <row r="10" spans="1:20" s="190" customFormat="1" ht="22.5">
      <c r="A10" s="1203"/>
      <c r="B10" s="214"/>
      <c r="C10" s="214"/>
      <c r="D10" s="214"/>
      <c r="F10" s="335" t="str">
        <f>"4."&amp;mergeValue(A10)</f>
        <v>4.1</v>
      </c>
      <c r="G10" s="417" t="s">
        <v>496</v>
      </c>
      <c r="H10" s="318" t="s">
        <v>458</v>
      </c>
      <c r="I10" s="196"/>
      <c r="J10" s="334"/>
      <c r="K10" s="214"/>
      <c r="L10" s="214"/>
      <c r="M10" s="214"/>
      <c r="N10" s="214"/>
      <c r="O10" s="214"/>
      <c r="P10" s="214"/>
      <c r="Q10" s="214"/>
      <c r="R10" s="214"/>
      <c r="S10" s="214"/>
      <c r="T10" s="214"/>
    </row>
    <row r="11" spans="1:20" s="190" customFormat="1" ht="18.75">
      <c r="A11" s="1203"/>
      <c r="B11" s="1203">
        <v>1</v>
      </c>
      <c r="C11" s="344"/>
      <c r="D11" s="344"/>
      <c r="F11" s="335" t="str">
        <f>"4."&amp;mergeValue(A11) &amp;"."&amp;mergeValue(B11)</f>
        <v>4.1.1</v>
      </c>
      <c r="G11" s="324" t="s">
        <v>593</v>
      </c>
      <c r="H11" s="317" t="str">
        <f>IF(region_name="","",region_name)</f>
        <v>Нижегородская область</v>
      </c>
      <c r="I11" s="196" t="s">
        <v>499</v>
      </c>
      <c r="J11" s="334"/>
      <c r="K11" s="214"/>
      <c r="L11" s="214"/>
      <c r="M11" s="214"/>
      <c r="N11" s="214"/>
      <c r="O11" s="214"/>
      <c r="P11" s="214"/>
      <c r="Q11" s="214"/>
      <c r="R11" s="214"/>
      <c r="S11" s="214"/>
      <c r="T11" s="214"/>
    </row>
    <row r="12" spans="1:20" s="190" customFormat="1" ht="22.5">
      <c r="A12" s="1203"/>
      <c r="B12" s="1203"/>
      <c r="C12" s="1203">
        <v>1</v>
      </c>
      <c r="D12" s="344"/>
      <c r="F12" s="335" t="str">
        <f>"4."&amp;mergeValue(A12) &amp;"."&amp;mergeValue(B12)&amp;"."&amp;mergeValue(C12)</f>
        <v>4.1.1.1</v>
      </c>
      <c r="G12" s="341" t="s">
        <v>497</v>
      </c>
      <c r="H12" s="317"/>
      <c r="I12" s="196" t="s">
        <v>500</v>
      </c>
      <c r="J12" s="334"/>
      <c r="K12" s="214"/>
      <c r="L12" s="214"/>
      <c r="M12" s="214"/>
      <c r="N12" s="214"/>
      <c r="O12" s="214"/>
      <c r="P12" s="214"/>
      <c r="Q12" s="214"/>
      <c r="R12" s="214"/>
      <c r="S12" s="214"/>
      <c r="T12" s="214"/>
    </row>
    <row r="13" spans="1:20" s="190" customFormat="1" ht="39" customHeight="1">
      <c r="A13" s="1203"/>
      <c r="B13" s="1203"/>
      <c r="C13" s="1203"/>
      <c r="D13" s="344">
        <v>1</v>
      </c>
      <c r="F13" s="335" t="str">
        <f>"4."&amp;mergeValue(A13) &amp;"."&amp;mergeValue(B13)&amp;"."&amp;mergeValue(C13)&amp;"."&amp;mergeValue(D13)</f>
        <v>4.1.1.1.1</v>
      </c>
      <c r="G13" s="420" t="s">
        <v>498</v>
      </c>
      <c r="H13" s="317"/>
      <c r="I13" s="1204" t="s">
        <v>592</v>
      </c>
      <c r="J13" s="334"/>
      <c r="K13" s="214"/>
      <c r="L13" s="214"/>
      <c r="M13" s="214"/>
      <c r="N13" s="214"/>
      <c r="O13" s="214"/>
      <c r="P13" s="214"/>
      <c r="Q13" s="214"/>
      <c r="R13" s="214"/>
      <c r="S13" s="214"/>
      <c r="T13" s="214"/>
    </row>
    <row r="14" spans="1:20" s="190" customFormat="1" ht="18.75">
      <c r="A14" s="1203"/>
      <c r="B14" s="1203"/>
      <c r="C14" s="1203"/>
      <c r="D14" s="344"/>
      <c r="F14" s="338"/>
      <c r="G14" s="150" t="s">
        <v>4</v>
      </c>
      <c r="H14" s="343"/>
      <c r="I14" s="1204"/>
      <c r="J14" s="334"/>
      <c r="K14" s="214"/>
      <c r="L14" s="214"/>
      <c r="M14" s="214"/>
      <c r="N14" s="214"/>
      <c r="O14" s="214"/>
      <c r="P14" s="214"/>
      <c r="Q14" s="214"/>
      <c r="R14" s="214"/>
      <c r="S14" s="214"/>
      <c r="T14" s="214"/>
    </row>
    <row r="15" spans="1:20" s="190" customFormat="1" ht="18.75">
      <c r="A15" s="1203"/>
      <c r="B15" s="1203"/>
      <c r="C15" s="344"/>
      <c r="D15" s="344"/>
      <c r="F15" s="421"/>
      <c r="G15" s="195" t="s">
        <v>403</v>
      </c>
      <c r="H15" s="422"/>
      <c r="I15" s="423"/>
      <c r="J15" s="334"/>
      <c r="K15" s="214"/>
      <c r="L15" s="214"/>
      <c r="M15" s="214"/>
      <c r="N15" s="214"/>
      <c r="O15" s="214"/>
      <c r="P15" s="214"/>
      <c r="Q15" s="214"/>
      <c r="R15" s="214"/>
      <c r="S15" s="214"/>
      <c r="T15" s="214"/>
    </row>
    <row r="16" spans="1:20" s="190" customFormat="1" ht="18.75">
      <c r="A16" s="1203"/>
      <c r="B16" s="214"/>
      <c r="C16" s="214"/>
      <c r="D16" s="214"/>
      <c r="F16" s="338"/>
      <c r="G16" s="155" t="s">
        <v>506</v>
      </c>
      <c r="H16" s="339"/>
      <c r="I16" s="340"/>
      <c r="J16" s="334"/>
      <c r="K16" s="214"/>
      <c r="L16" s="214"/>
      <c r="M16" s="214"/>
      <c r="N16" s="214"/>
      <c r="O16" s="214"/>
      <c r="P16" s="214"/>
      <c r="Q16" s="214"/>
      <c r="R16" s="214"/>
      <c r="S16" s="214"/>
      <c r="T16" s="214"/>
    </row>
    <row r="17" spans="1:20" s="190" customFormat="1" ht="18.75">
      <c r="A17" s="214"/>
      <c r="B17" s="214"/>
      <c r="C17" s="214"/>
      <c r="D17" s="214"/>
      <c r="F17" s="338"/>
      <c r="G17" s="165" t="s">
        <v>505</v>
      </c>
      <c r="H17" s="339"/>
      <c r="I17" s="340"/>
      <c r="J17" s="334"/>
      <c r="K17" s="214"/>
      <c r="L17" s="214"/>
      <c r="M17" s="214"/>
      <c r="N17" s="214"/>
      <c r="O17" s="214"/>
      <c r="P17" s="214"/>
      <c r="Q17" s="214"/>
      <c r="R17" s="214"/>
      <c r="S17" s="214"/>
      <c r="T17" s="214"/>
    </row>
    <row r="18" spans="1:20" s="326" customFormat="1" ht="3" customHeight="1">
      <c r="A18" s="327"/>
      <c r="B18" s="327"/>
      <c r="C18" s="327"/>
      <c r="D18" s="327"/>
      <c r="F18" s="345"/>
      <c r="G18" s="346"/>
      <c r="H18" s="347"/>
      <c r="I18" s="348"/>
      <c r="J18" s="327"/>
      <c r="K18" s="327"/>
      <c r="L18" s="327"/>
      <c r="M18" s="327"/>
      <c r="N18" s="327"/>
      <c r="O18" s="327"/>
      <c r="P18" s="327"/>
      <c r="Q18" s="327"/>
      <c r="R18" s="327"/>
      <c r="S18" s="327"/>
      <c r="T18" s="327"/>
    </row>
    <row r="19" spans="1:20" s="326" customFormat="1" ht="15" customHeight="1">
      <c r="A19" s="327"/>
      <c r="B19" s="327"/>
      <c r="C19" s="327"/>
      <c r="D19" s="327"/>
      <c r="F19" s="325"/>
      <c r="G19" s="1198" t="s">
        <v>594</v>
      </c>
      <c r="H19" s="1198"/>
      <c r="I19" s="226"/>
      <c r="J19" s="327"/>
      <c r="K19" s="327"/>
      <c r="L19" s="327"/>
      <c r="M19" s="327"/>
      <c r="N19" s="327"/>
      <c r="O19" s="327"/>
      <c r="P19" s="327"/>
      <c r="Q19" s="327"/>
      <c r="R19" s="327"/>
      <c r="S19" s="327"/>
      <c r="T19" s="32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2">
    <tabColor rgb="FFEAEBEE"/>
    <pageSetUpPr fitToPage="1"/>
  </sheetPr>
  <dimension ref="A1:AC34"/>
  <sheetViews>
    <sheetView showGridLines="0" topLeftCell="I4" zoomScaleNormal="100" workbookViewId="0"/>
  </sheetViews>
  <sheetFormatPr defaultColWidth="10.5703125" defaultRowHeight="14.25"/>
  <cols>
    <col min="1" max="6" width="10.5703125" style="587" hidden="1" customWidth="1"/>
    <col min="7" max="8" width="9.140625" style="593" hidden="1" customWidth="1"/>
    <col min="9" max="9" width="3.7109375" style="533" customWidth="1"/>
    <col min="10" max="11" width="3.7109375" style="532" customWidth="1"/>
    <col min="12" max="12" width="12.7109375" style="525" customWidth="1"/>
    <col min="13" max="13" width="44.7109375" style="525" customWidth="1"/>
    <col min="14" max="14" width="1.7109375" style="525" hidden="1" customWidth="1"/>
    <col min="15" max="15" width="29.7109375" style="525" hidden="1" customWidth="1"/>
    <col min="16" max="17" width="23.7109375" style="525" hidden="1" customWidth="1"/>
    <col min="18" max="18" width="11.7109375" style="525" customWidth="1"/>
    <col min="19" max="19" width="3.7109375" style="525" customWidth="1"/>
    <col min="20" max="20" width="11.7109375" style="525" customWidth="1"/>
    <col min="21" max="21" width="8.5703125" style="525" hidden="1" customWidth="1"/>
    <col min="22" max="22" width="4.7109375" style="525" customWidth="1"/>
    <col min="23" max="23" width="115.7109375" style="525" customWidth="1"/>
    <col min="24" max="25" width="10.5703125" style="587"/>
    <col min="26" max="26" width="11.140625" style="587" customWidth="1"/>
    <col min="27" max="29" width="10.5703125" style="587"/>
    <col min="30" max="249" width="10.5703125" style="525"/>
    <col min="250" max="257" width="0" style="525" hidden="1" customWidth="1"/>
    <col min="258" max="258" width="3.7109375" style="525" customWidth="1"/>
    <col min="259" max="259" width="3.85546875" style="525" customWidth="1"/>
    <col min="260" max="260" width="3.7109375" style="525" customWidth="1"/>
    <col min="261" max="261" width="12.7109375" style="525" customWidth="1"/>
    <col min="262" max="262" width="52.7109375" style="525" customWidth="1"/>
    <col min="263" max="266" width="0" style="525" hidden="1" customWidth="1"/>
    <col min="267" max="267" width="12.28515625" style="525" customWidth="1"/>
    <col min="268" max="268" width="6.42578125" style="525" customWidth="1"/>
    <col min="269" max="269" width="12.28515625" style="525" customWidth="1"/>
    <col min="270" max="270" width="0" style="525" hidden="1" customWidth="1"/>
    <col min="271" max="271" width="3.7109375" style="525" customWidth="1"/>
    <col min="272" max="272" width="11.140625" style="525" bestFit="1" customWidth="1"/>
    <col min="273" max="274" width="10.5703125" style="525"/>
    <col min="275" max="275" width="11.140625" style="525" customWidth="1"/>
    <col min="276" max="505" width="10.5703125" style="525"/>
    <col min="506" max="513" width="0" style="525" hidden="1" customWidth="1"/>
    <col min="514" max="514" width="3.7109375" style="525" customWidth="1"/>
    <col min="515" max="515" width="3.85546875" style="525" customWidth="1"/>
    <col min="516" max="516" width="3.7109375" style="525" customWidth="1"/>
    <col min="517" max="517" width="12.7109375" style="525" customWidth="1"/>
    <col min="518" max="518" width="52.7109375" style="525" customWidth="1"/>
    <col min="519" max="522" width="0" style="525" hidden="1" customWidth="1"/>
    <col min="523" max="523" width="12.28515625" style="525" customWidth="1"/>
    <col min="524" max="524" width="6.42578125" style="525" customWidth="1"/>
    <col min="525" max="525" width="12.28515625" style="525" customWidth="1"/>
    <col min="526" max="526" width="0" style="525" hidden="1" customWidth="1"/>
    <col min="527" max="527" width="3.7109375" style="525" customWidth="1"/>
    <col min="528" max="528" width="11.140625" style="525" bestFit="1" customWidth="1"/>
    <col min="529" max="530" width="10.5703125" style="525"/>
    <col min="531" max="531" width="11.140625" style="525" customWidth="1"/>
    <col min="532" max="761" width="10.5703125" style="525"/>
    <col min="762" max="769" width="0" style="525" hidden="1" customWidth="1"/>
    <col min="770" max="770" width="3.7109375" style="525" customWidth="1"/>
    <col min="771" max="771" width="3.85546875" style="525" customWidth="1"/>
    <col min="772" max="772" width="3.7109375" style="525" customWidth="1"/>
    <col min="773" max="773" width="12.7109375" style="525" customWidth="1"/>
    <col min="774" max="774" width="52.7109375" style="525" customWidth="1"/>
    <col min="775" max="778" width="0" style="525" hidden="1" customWidth="1"/>
    <col min="779" max="779" width="12.28515625" style="525" customWidth="1"/>
    <col min="780" max="780" width="6.42578125" style="525" customWidth="1"/>
    <col min="781" max="781" width="12.28515625" style="525" customWidth="1"/>
    <col min="782" max="782" width="0" style="525" hidden="1" customWidth="1"/>
    <col min="783" max="783" width="3.7109375" style="525" customWidth="1"/>
    <col min="784" max="784" width="11.140625" style="525" bestFit="1" customWidth="1"/>
    <col min="785" max="786" width="10.5703125" style="525"/>
    <col min="787" max="787" width="11.140625" style="525" customWidth="1"/>
    <col min="788" max="1017" width="10.5703125" style="525"/>
    <col min="1018" max="1025" width="0" style="525" hidden="1" customWidth="1"/>
    <col min="1026" max="1026" width="3.7109375" style="525" customWidth="1"/>
    <col min="1027" max="1027" width="3.85546875" style="525" customWidth="1"/>
    <col min="1028" max="1028" width="3.7109375" style="525" customWidth="1"/>
    <col min="1029" max="1029" width="12.7109375" style="525" customWidth="1"/>
    <col min="1030" max="1030" width="52.7109375" style="525" customWidth="1"/>
    <col min="1031" max="1034" width="0" style="525" hidden="1" customWidth="1"/>
    <col min="1035" max="1035" width="12.28515625" style="525" customWidth="1"/>
    <col min="1036" max="1036" width="6.42578125" style="525" customWidth="1"/>
    <col min="1037" max="1037" width="12.28515625" style="525" customWidth="1"/>
    <col min="1038" max="1038" width="0" style="525" hidden="1" customWidth="1"/>
    <col min="1039" max="1039" width="3.7109375" style="525" customWidth="1"/>
    <col min="1040" max="1040" width="11.140625" style="525" bestFit="1" customWidth="1"/>
    <col min="1041" max="1042" width="10.5703125" style="525"/>
    <col min="1043" max="1043" width="11.140625" style="525" customWidth="1"/>
    <col min="1044" max="1273" width="10.5703125" style="525"/>
    <col min="1274" max="1281" width="0" style="525" hidden="1" customWidth="1"/>
    <col min="1282" max="1282" width="3.7109375" style="525" customWidth="1"/>
    <col min="1283" max="1283" width="3.85546875" style="525" customWidth="1"/>
    <col min="1284" max="1284" width="3.7109375" style="525" customWidth="1"/>
    <col min="1285" max="1285" width="12.7109375" style="525" customWidth="1"/>
    <col min="1286" max="1286" width="52.7109375" style="525" customWidth="1"/>
    <col min="1287" max="1290" width="0" style="525" hidden="1" customWidth="1"/>
    <col min="1291" max="1291" width="12.28515625" style="525" customWidth="1"/>
    <col min="1292" max="1292" width="6.42578125" style="525" customWidth="1"/>
    <col min="1293" max="1293" width="12.28515625" style="525" customWidth="1"/>
    <col min="1294" max="1294" width="0" style="525" hidden="1" customWidth="1"/>
    <col min="1295" max="1295" width="3.7109375" style="525" customWidth="1"/>
    <col min="1296" max="1296" width="11.140625" style="525" bestFit="1" customWidth="1"/>
    <col min="1297" max="1298" width="10.5703125" style="525"/>
    <col min="1299" max="1299" width="11.140625" style="525" customWidth="1"/>
    <col min="1300" max="1529" width="10.5703125" style="525"/>
    <col min="1530" max="1537" width="0" style="525" hidden="1" customWidth="1"/>
    <col min="1538" max="1538" width="3.7109375" style="525" customWidth="1"/>
    <col min="1539" max="1539" width="3.85546875" style="525" customWidth="1"/>
    <col min="1540" max="1540" width="3.7109375" style="525" customWidth="1"/>
    <col min="1541" max="1541" width="12.7109375" style="525" customWidth="1"/>
    <col min="1542" max="1542" width="52.7109375" style="525" customWidth="1"/>
    <col min="1543" max="1546" width="0" style="525" hidden="1" customWidth="1"/>
    <col min="1547" max="1547" width="12.28515625" style="525" customWidth="1"/>
    <col min="1548" max="1548" width="6.42578125" style="525" customWidth="1"/>
    <col min="1549" max="1549" width="12.28515625" style="525" customWidth="1"/>
    <col min="1550" max="1550" width="0" style="525" hidden="1" customWidth="1"/>
    <col min="1551" max="1551" width="3.7109375" style="525" customWidth="1"/>
    <col min="1552" max="1552" width="11.140625" style="525" bestFit="1" customWidth="1"/>
    <col min="1553" max="1554" width="10.5703125" style="525"/>
    <col min="1555" max="1555" width="11.140625" style="525" customWidth="1"/>
    <col min="1556" max="1785" width="10.5703125" style="525"/>
    <col min="1786" max="1793" width="0" style="525" hidden="1" customWidth="1"/>
    <col min="1794" max="1794" width="3.7109375" style="525" customWidth="1"/>
    <col min="1795" max="1795" width="3.85546875" style="525" customWidth="1"/>
    <col min="1796" max="1796" width="3.7109375" style="525" customWidth="1"/>
    <col min="1797" max="1797" width="12.7109375" style="525" customWidth="1"/>
    <col min="1798" max="1798" width="52.7109375" style="525" customWidth="1"/>
    <col min="1799" max="1802" width="0" style="525" hidden="1" customWidth="1"/>
    <col min="1803" max="1803" width="12.28515625" style="525" customWidth="1"/>
    <col min="1804" max="1804" width="6.42578125" style="525" customWidth="1"/>
    <col min="1805" max="1805" width="12.28515625" style="525" customWidth="1"/>
    <col min="1806" max="1806" width="0" style="525" hidden="1" customWidth="1"/>
    <col min="1807" max="1807" width="3.7109375" style="525" customWidth="1"/>
    <col min="1808" max="1808" width="11.140625" style="525" bestFit="1" customWidth="1"/>
    <col min="1809" max="1810" width="10.5703125" style="525"/>
    <col min="1811" max="1811" width="11.140625" style="525" customWidth="1"/>
    <col min="1812" max="2041" width="10.5703125" style="525"/>
    <col min="2042" max="2049" width="0" style="525" hidden="1" customWidth="1"/>
    <col min="2050" max="2050" width="3.7109375" style="525" customWidth="1"/>
    <col min="2051" max="2051" width="3.85546875" style="525" customWidth="1"/>
    <col min="2052" max="2052" width="3.7109375" style="525" customWidth="1"/>
    <col min="2053" max="2053" width="12.7109375" style="525" customWidth="1"/>
    <col min="2054" max="2054" width="52.7109375" style="525" customWidth="1"/>
    <col min="2055" max="2058" width="0" style="525" hidden="1" customWidth="1"/>
    <col min="2059" max="2059" width="12.28515625" style="525" customWidth="1"/>
    <col min="2060" max="2060" width="6.42578125" style="525" customWidth="1"/>
    <col min="2061" max="2061" width="12.28515625" style="525" customWidth="1"/>
    <col min="2062" max="2062" width="0" style="525" hidden="1" customWidth="1"/>
    <col min="2063" max="2063" width="3.7109375" style="525" customWidth="1"/>
    <col min="2064" max="2064" width="11.140625" style="525" bestFit="1" customWidth="1"/>
    <col min="2065" max="2066" width="10.5703125" style="525"/>
    <col min="2067" max="2067" width="11.140625" style="525" customWidth="1"/>
    <col min="2068" max="2297" width="10.5703125" style="525"/>
    <col min="2298" max="2305" width="0" style="525" hidden="1" customWidth="1"/>
    <col min="2306" max="2306" width="3.7109375" style="525" customWidth="1"/>
    <col min="2307" max="2307" width="3.85546875" style="525" customWidth="1"/>
    <col min="2308" max="2308" width="3.7109375" style="525" customWidth="1"/>
    <col min="2309" max="2309" width="12.7109375" style="525" customWidth="1"/>
    <col min="2310" max="2310" width="52.7109375" style="525" customWidth="1"/>
    <col min="2311" max="2314" width="0" style="525" hidden="1" customWidth="1"/>
    <col min="2315" max="2315" width="12.28515625" style="525" customWidth="1"/>
    <col min="2316" max="2316" width="6.42578125" style="525" customWidth="1"/>
    <col min="2317" max="2317" width="12.28515625" style="525" customWidth="1"/>
    <col min="2318" max="2318" width="0" style="525" hidden="1" customWidth="1"/>
    <col min="2319" max="2319" width="3.7109375" style="525" customWidth="1"/>
    <col min="2320" max="2320" width="11.140625" style="525" bestFit="1" customWidth="1"/>
    <col min="2321" max="2322" width="10.5703125" style="525"/>
    <col min="2323" max="2323" width="11.140625" style="525" customWidth="1"/>
    <col min="2324" max="2553" width="10.5703125" style="525"/>
    <col min="2554" max="2561" width="0" style="525" hidden="1" customWidth="1"/>
    <col min="2562" max="2562" width="3.7109375" style="525" customWidth="1"/>
    <col min="2563" max="2563" width="3.85546875" style="525" customWidth="1"/>
    <col min="2564" max="2564" width="3.7109375" style="525" customWidth="1"/>
    <col min="2565" max="2565" width="12.7109375" style="525" customWidth="1"/>
    <col min="2566" max="2566" width="52.7109375" style="525" customWidth="1"/>
    <col min="2567" max="2570" width="0" style="525" hidden="1" customWidth="1"/>
    <col min="2571" max="2571" width="12.28515625" style="525" customWidth="1"/>
    <col min="2572" max="2572" width="6.42578125" style="525" customWidth="1"/>
    <col min="2573" max="2573" width="12.28515625" style="525" customWidth="1"/>
    <col min="2574" max="2574" width="0" style="525" hidden="1" customWidth="1"/>
    <col min="2575" max="2575" width="3.7109375" style="525" customWidth="1"/>
    <col min="2576" max="2576" width="11.140625" style="525" bestFit="1" customWidth="1"/>
    <col min="2577" max="2578" width="10.5703125" style="525"/>
    <col min="2579" max="2579" width="11.140625" style="525" customWidth="1"/>
    <col min="2580" max="2809" width="10.5703125" style="525"/>
    <col min="2810" max="2817" width="0" style="525" hidden="1" customWidth="1"/>
    <col min="2818" max="2818" width="3.7109375" style="525" customWidth="1"/>
    <col min="2819" max="2819" width="3.85546875" style="525" customWidth="1"/>
    <col min="2820" max="2820" width="3.7109375" style="525" customWidth="1"/>
    <col min="2821" max="2821" width="12.7109375" style="525" customWidth="1"/>
    <col min="2822" max="2822" width="52.7109375" style="525" customWidth="1"/>
    <col min="2823" max="2826" width="0" style="525" hidden="1" customWidth="1"/>
    <col min="2827" max="2827" width="12.28515625" style="525" customWidth="1"/>
    <col min="2828" max="2828" width="6.42578125" style="525" customWidth="1"/>
    <col min="2829" max="2829" width="12.28515625" style="525" customWidth="1"/>
    <col min="2830" max="2830" width="0" style="525" hidden="1" customWidth="1"/>
    <col min="2831" max="2831" width="3.7109375" style="525" customWidth="1"/>
    <col min="2832" max="2832" width="11.140625" style="525" bestFit="1" customWidth="1"/>
    <col min="2833" max="2834" width="10.5703125" style="525"/>
    <col min="2835" max="2835" width="11.140625" style="525" customWidth="1"/>
    <col min="2836" max="3065" width="10.5703125" style="525"/>
    <col min="3066" max="3073" width="0" style="525" hidden="1" customWidth="1"/>
    <col min="3074" max="3074" width="3.7109375" style="525" customWidth="1"/>
    <col min="3075" max="3075" width="3.85546875" style="525" customWidth="1"/>
    <col min="3076" max="3076" width="3.7109375" style="525" customWidth="1"/>
    <col min="3077" max="3077" width="12.7109375" style="525" customWidth="1"/>
    <col min="3078" max="3078" width="52.7109375" style="525" customWidth="1"/>
    <col min="3079" max="3082" width="0" style="525" hidden="1" customWidth="1"/>
    <col min="3083" max="3083" width="12.28515625" style="525" customWidth="1"/>
    <col min="3084" max="3084" width="6.42578125" style="525" customWidth="1"/>
    <col min="3085" max="3085" width="12.28515625" style="525" customWidth="1"/>
    <col min="3086" max="3086" width="0" style="525" hidden="1" customWidth="1"/>
    <col min="3087" max="3087" width="3.7109375" style="525" customWidth="1"/>
    <col min="3088" max="3088" width="11.140625" style="525" bestFit="1" customWidth="1"/>
    <col min="3089" max="3090" width="10.5703125" style="525"/>
    <col min="3091" max="3091" width="11.140625" style="525" customWidth="1"/>
    <col min="3092" max="3321" width="10.5703125" style="525"/>
    <col min="3322" max="3329" width="0" style="525" hidden="1" customWidth="1"/>
    <col min="3330" max="3330" width="3.7109375" style="525" customWidth="1"/>
    <col min="3331" max="3331" width="3.85546875" style="525" customWidth="1"/>
    <col min="3332" max="3332" width="3.7109375" style="525" customWidth="1"/>
    <col min="3333" max="3333" width="12.7109375" style="525" customWidth="1"/>
    <col min="3334" max="3334" width="52.7109375" style="525" customWidth="1"/>
    <col min="3335" max="3338" width="0" style="525" hidden="1" customWidth="1"/>
    <col min="3339" max="3339" width="12.28515625" style="525" customWidth="1"/>
    <col min="3340" max="3340" width="6.42578125" style="525" customWidth="1"/>
    <col min="3341" max="3341" width="12.28515625" style="525" customWidth="1"/>
    <col min="3342" max="3342" width="0" style="525" hidden="1" customWidth="1"/>
    <col min="3343" max="3343" width="3.7109375" style="525" customWidth="1"/>
    <col min="3344" max="3344" width="11.140625" style="525" bestFit="1" customWidth="1"/>
    <col min="3345" max="3346" width="10.5703125" style="525"/>
    <col min="3347" max="3347" width="11.140625" style="525" customWidth="1"/>
    <col min="3348" max="3577" width="10.5703125" style="525"/>
    <col min="3578" max="3585" width="0" style="525" hidden="1" customWidth="1"/>
    <col min="3586" max="3586" width="3.7109375" style="525" customWidth="1"/>
    <col min="3587" max="3587" width="3.85546875" style="525" customWidth="1"/>
    <col min="3588" max="3588" width="3.7109375" style="525" customWidth="1"/>
    <col min="3589" max="3589" width="12.7109375" style="525" customWidth="1"/>
    <col min="3590" max="3590" width="52.7109375" style="525" customWidth="1"/>
    <col min="3591" max="3594" width="0" style="525" hidden="1" customWidth="1"/>
    <col min="3595" max="3595" width="12.28515625" style="525" customWidth="1"/>
    <col min="3596" max="3596" width="6.42578125" style="525" customWidth="1"/>
    <col min="3597" max="3597" width="12.28515625" style="525" customWidth="1"/>
    <col min="3598" max="3598" width="0" style="525" hidden="1" customWidth="1"/>
    <col min="3599" max="3599" width="3.7109375" style="525" customWidth="1"/>
    <col min="3600" max="3600" width="11.140625" style="525" bestFit="1" customWidth="1"/>
    <col min="3601" max="3602" width="10.5703125" style="525"/>
    <col min="3603" max="3603" width="11.140625" style="525" customWidth="1"/>
    <col min="3604" max="3833" width="10.5703125" style="525"/>
    <col min="3834" max="3841" width="0" style="525" hidden="1" customWidth="1"/>
    <col min="3842" max="3842" width="3.7109375" style="525" customWidth="1"/>
    <col min="3843" max="3843" width="3.85546875" style="525" customWidth="1"/>
    <col min="3844" max="3844" width="3.7109375" style="525" customWidth="1"/>
    <col min="3845" max="3845" width="12.7109375" style="525" customWidth="1"/>
    <col min="3846" max="3846" width="52.7109375" style="525" customWidth="1"/>
    <col min="3847" max="3850" width="0" style="525" hidden="1" customWidth="1"/>
    <col min="3851" max="3851" width="12.28515625" style="525" customWidth="1"/>
    <col min="3852" max="3852" width="6.42578125" style="525" customWidth="1"/>
    <col min="3853" max="3853" width="12.28515625" style="525" customWidth="1"/>
    <col min="3854" max="3854" width="0" style="525" hidden="1" customWidth="1"/>
    <col min="3855" max="3855" width="3.7109375" style="525" customWidth="1"/>
    <col min="3856" max="3856" width="11.140625" style="525" bestFit="1" customWidth="1"/>
    <col min="3857" max="3858" width="10.5703125" style="525"/>
    <col min="3859" max="3859" width="11.140625" style="525" customWidth="1"/>
    <col min="3860" max="4089" width="10.5703125" style="525"/>
    <col min="4090" max="4097" width="0" style="525" hidden="1" customWidth="1"/>
    <col min="4098" max="4098" width="3.7109375" style="525" customWidth="1"/>
    <col min="4099" max="4099" width="3.85546875" style="525" customWidth="1"/>
    <col min="4100" max="4100" width="3.7109375" style="525" customWidth="1"/>
    <col min="4101" max="4101" width="12.7109375" style="525" customWidth="1"/>
    <col min="4102" max="4102" width="52.7109375" style="525" customWidth="1"/>
    <col min="4103" max="4106" width="0" style="525" hidden="1" customWidth="1"/>
    <col min="4107" max="4107" width="12.28515625" style="525" customWidth="1"/>
    <col min="4108" max="4108" width="6.42578125" style="525" customWidth="1"/>
    <col min="4109" max="4109" width="12.28515625" style="525" customWidth="1"/>
    <col min="4110" max="4110" width="0" style="525" hidden="1" customWidth="1"/>
    <col min="4111" max="4111" width="3.7109375" style="525" customWidth="1"/>
    <col min="4112" max="4112" width="11.140625" style="525" bestFit="1" customWidth="1"/>
    <col min="4113" max="4114" width="10.5703125" style="525"/>
    <col min="4115" max="4115" width="11.140625" style="525" customWidth="1"/>
    <col min="4116" max="4345" width="10.5703125" style="525"/>
    <col min="4346" max="4353" width="0" style="525" hidden="1" customWidth="1"/>
    <col min="4354" max="4354" width="3.7109375" style="525" customWidth="1"/>
    <col min="4355" max="4355" width="3.85546875" style="525" customWidth="1"/>
    <col min="4356" max="4356" width="3.7109375" style="525" customWidth="1"/>
    <col min="4357" max="4357" width="12.7109375" style="525" customWidth="1"/>
    <col min="4358" max="4358" width="52.7109375" style="525" customWidth="1"/>
    <col min="4359" max="4362" width="0" style="525" hidden="1" customWidth="1"/>
    <col min="4363" max="4363" width="12.28515625" style="525" customWidth="1"/>
    <col min="4364" max="4364" width="6.42578125" style="525" customWidth="1"/>
    <col min="4365" max="4365" width="12.28515625" style="525" customWidth="1"/>
    <col min="4366" max="4366" width="0" style="525" hidden="1" customWidth="1"/>
    <col min="4367" max="4367" width="3.7109375" style="525" customWidth="1"/>
    <col min="4368" max="4368" width="11.140625" style="525" bestFit="1" customWidth="1"/>
    <col min="4369" max="4370" width="10.5703125" style="525"/>
    <col min="4371" max="4371" width="11.140625" style="525" customWidth="1"/>
    <col min="4372" max="4601" width="10.5703125" style="525"/>
    <col min="4602" max="4609" width="0" style="525" hidden="1" customWidth="1"/>
    <col min="4610" max="4610" width="3.7109375" style="525" customWidth="1"/>
    <col min="4611" max="4611" width="3.85546875" style="525" customWidth="1"/>
    <col min="4612" max="4612" width="3.7109375" style="525" customWidth="1"/>
    <col min="4613" max="4613" width="12.7109375" style="525" customWidth="1"/>
    <col min="4614" max="4614" width="52.7109375" style="525" customWidth="1"/>
    <col min="4615" max="4618" width="0" style="525" hidden="1" customWidth="1"/>
    <col min="4619" max="4619" width="12.28515625" style="525" customWidth="1"/>
    <col min="4620" max="4620" width="6.42578125" style="525" customWidth="1"/>
    <col min="4621" max="4621" width="12.28515625" style="525" customWidth="1"/>
    <col min="4622" max="4622" width="0" style="525" hidden="1" customWidth="1"/>
    <col min="4623" max="4623" width="3.7109375" style="525" customWidth="1"/>
    <col min="4624" max="4624" width="11.140625" style="525" bestFit="1" customWidth="1"/>
    <col min="4625" max="4626" width="10.5703125" style="525"/>
    <col min="4627" max="4627" width="11.140625" style="525" customWidth="1"/>
    <col min="4628" max="4857" width="10.5703125" style="525"/>
    <col min="4858" max="4865" width="0" style="525" hidden="1" customWidth="1"/>
    <col min="4866" max="4866" width="3.7109375" style="525" customWidth="1"/>
    <col min="4867" max="4867" width="3.85546875" style="525" customWidth="1"/>
    <col min="4868" max="4868" width="3.7109375" style="525" customWidth="1"/>
    <col min="4869" max="4869" width="12.7109375" style="525" customWidth="1"/>
    <col min="4870" max="4870" width="52.7109375" style="525" customWidth="1"/>
    <col min="4871" max="4874" width="0" style="525" hidden="1" customWidth="1"/>
    <col min="4875" max="4875" width="12.28515625" style="525" customWidth="1"/>
    <col min="4876" max="4876" width="6.42578125" style="525" customWidth="1"/>
    <col min="4877" max="4877" width="12.28515625" style="525" customWidth="1"/>
    <col min="4878" max="4878" width="0" style="525" hidden="1" customWidth="1"/>
    <col min="4879" max="4879" width="3.7109375" style="525" customWidth="1"/>
    <col min="4880" max="4880" width="11.140625" style="525" bestFit="1" customWidth="1"/>
    <col min="4881" max="4882" width="10.5703125" style="525"/>
    <col min="4883" max="4883" width="11.140625" style="525" customWidth="1"/>
    <col min="4884" max="5113" width="10.5703125" style="525"/>
    <col min="5114" max="5121" width="0" style="525" hidden="1" customWidth="1"/>
    <col min="5122" max="5122" width="3.7109375" style="525" customWidth="1"/>
    <col min="5123" max="5123" width="3.85546875" style="525" customWidth="1"/>
    <col min="5124" max="5124" width="3.7109375" style="525" customWidth="1"/>
    <col min="5125" max="5125" width="12.7109375" style="525" customWidth="1"/>
    <col min="5126" max="5126" width="52.7109375" style="525" customWidth="1"/>
    <col min="5127" max="5130" width="0" style="525" hidden="1" customWidth="1"/>
    <col min="5131" max="5131" width="12.28515625" style="525" customWidth="1"/>
    <col min="5132" max="5132" width="6.42578125" style="525" customWidth="1"/>
    <col min="5133" max="5133" width="12.28515625" style="525" customWidth="1"/>
    <col min="5134" max="5134" width="0" style="525" hidden="1" customWidth="1"/>
    <col min="5135" max="5135" width="3.7109375" style="525" customWidth="1"/>
    <col min="5136" max="5136" width="11.140625" style="525" bestFit="1" customWidth="1"/>
    <col min="5137" max="5138" width="10.5703125" style="525"/>
    <col min="5139" max="5139" width="11.140625" style="525" customWidth="1"/>
    <col min="5140" max="5369" width="10.5703125" style="525"/>
    <col min="5370" max="5377" width="0" style="525" hidden="1" customWidth="1"/>
    <col min="5378" max="5378" width="3.7109375" style="525" customWidth="1"/>
    <col min="5379" max="5379" width="3.85546875" style="525" customWidth="1"/>
    <col min="5380" max="5380" width="3.7109375" style="525" customWidth="1"/>
    <col min="5381" max="5381" width="12.7109375" style="525" customWidth="1"/>
    <col min="5382" max="5382" width="52.7109375" style="525" customWidth="1"/>
    <col min="5383" max="5386" width="0" style="525" hidden="1" customWidth="1"/>
    <col min="5387" max="5387" width="12.28515625" style="525" customWidth="1"/>
    <col min="5388" max="5388" width="6.42578125" style="525" customWidth="1"/>
    <col min="5389" max="5389" width="12.28515625" style="525" customWidth="1"/>
    <col min="5390" max="5390" width="0" style="525" hidden="1" customWidth="1"/>
    <col min="5391" max="5391" width="3.7109375" style="525" customWidth="1"/>
    <col min="5392" max="5392" width="11.140625" style="525" bestFit="1" customWidth="1"/>
    <col min="5393" max="5394" width="10.5703125" style="525"/>
    <col min="5395" max="5395" width="11.140625" style="525" customWidth="1"/>
    <col min="5396" max="5625" width="10.5703125" style="525"/>
    <col min="5626" max="5633" width="0" style="525" hidden="1" customWidth="1"/>
    <col min="5634" max="5634" width="3.7109375" style="525" customWidth="1"/>
    <col min="5635" max="5635" width="3.85546875" style="525" customWidth="1"/>
    <col min="5636" max="5636" width="3.7109375" style="525" customWidth="1"/>
    <col min="5637" max="5637" width="12.7109375" style="525" customWidth="1"/>
    <col min="5638" max="5638" width="52.7109375" style="525" customWidth="1"/>
    <col min="5639" max="5642" width="0" style="525" hidden="1" customWidth="1"/>
    <col min="5643" max="5643" width="12.28515625" style="525" customWidth="1"/>
    <col min="5644" max="5644" width="6.42578125" style="525" customWidth="1"/>
    <col min="5645" max="5645" width="12.28515625" style="525" customWidth="1"/>
    <col min="5646" max="5646" width="0" style="525" hidden="1" customWidth="1"/>
    <col min="5647" max="5647" width="3.7109375" style="525" customWidth="1"/>
    <col min="5648" max="5648" width="11.140625" style="525" bestFit="1" customWidth="1"/>
    <col min="5649" max="5650" width="10.5703125" style="525"/>
    <col min="5651" max="5651" width="11.140625" style="525" customWidth="1"/>
    <col min="5652" max="5881" width="10.5703125" style="525"/>
    <col min="5882" max="5889" width="0" style="525" hidden="1" customWidth="1"/>
    <col min="5890" max="5890" width="3.7109375" style="525" customWidth="1"/>
    <col min="5891" max="5891" width="3.85546875" style="525" customWidth="1"/>
    <col min="5892" max="5892" width="3.7109375" style="525" customWidth="1"/>
    <col min="5893" max="5893" width="12.7109375" style="525" customWidth="1"/>
    <col min="5894" max="5894" width="52.7109375" style="525" customWidth="1"/>
    <col min="5895" max="5898" width="0" style="525" hidden="1" customWidth="1"/>
    <col min="5899" max="5899" width="12.28515625" style="525" customWidth="1"/>
    <col min="5900" max="5900" width="6.42578125" style="525" customWidth="1"/>
    <col min="5901" max="5901" width="12.28515625" style="525" customWidth="1"/>
    <col min="5902" max="5902" width="0" style="525" hidden="1" customWidth="1"/>
    <col min="5903" max="5903" width="3.7109375" style="525" customWidth="1"/>
    <col min="5904" max="5904" width="11.140625" style="525" bestFit="1" customWidth="1"/>
    <col min="5905" max="5906" width="10.5703125" style="525"/>
    <col min="5907" max="5907" width="11.140625" style="525" customWidth="1"/>
    <col min="5908" max="6137" width="10.5703125" style="525"/>
    <col min="6138" max="6145" width="0" style="525" hidden="1" customWidth="1"/>
    <col min="6146" max="6146" width="3.7109375" style="525" customWidth="1"/>
    <col min="6147" max="6147" width="3.85546875" style="525" customWidth="1"/>
    <col min="6148" max="6148" width="3.7109375" style="525" customWidth="1"/>
    <col min="6149" max="6149" width="12.7109375" style="525" customWidth="1"/>
    <col min="6150" max="6150" width="52.7109375" style="525" customWidth="1"/>
    <col min="6151" max="6154" width="0" style="525" hidden="1" customWidth="1"/>
    <col min="6155" max="6155" width="12.28515625" style="525" customWidth="1"/>
    <col min="6156" max="6156" width="6.42578125" style="525" customWidth="1"/>
    <col min="6157" max="6157" width="12.28515625" style="525" customWidth="1"/>
    <col min="6158" max="6158" width="0" style="525" hidden="1" customWidth="1"/>
    <col min="6159" max="6159" width="3.7109375" style="525" customWidth="1"/>
    <col min="6160" max="6160" width="11.140625" style="525" bestFit="1" customWidth="1"/>
    <col min="6161" max="6162" width="10.5703125" style="525"/>
    <col min="6163" max="6163" width="11.140625" style="525" customWidth="1"/>
    <col min="6164" max="6393" width="10.5703125" style="525"/>
    <col min="6394" max="6401" width="0" style="525" hidden="1" customWidth="1"/>
    <col min="6402" max="6402" width="3.7109375" style="525" customWidth="1"/>
    <col min="6403" max="6403" width="3.85546875" style="525" customWidth="1"/>
    <col min="6404" max="6404" width="3.7109375" style="525" customWidth="1"/>
    <col min="6405" max="6405" width="12.7109375" style="525" customWidth="1"/>
    <col min="6406" max="6406" width="52.7109375" style="525" customWidth="1"/>
    <col min="6407" max="6410" width="0" style="525" hidden="1" customWidth="1"/>
    <col min="6411" max="6411" width="12.28515625" style="525" customWidth="1"/>
    <col min="6412" max="6412" width="6.42578125" style="525" customWidth="1"/>
    <col min="6413" max="6413" width="12.28515625" style="525" customWidth="1"/>
    <col min="6414" max="6414" width="0" style="525" hidden="1" customWidth="1"/>
    <col min="6415" max="6415" width="3.7109375" style="525" customWidth="1"/>
    <col min="6416" max="6416" width="11.140625" style="525" bestFit="1" customWidth="1"/>
    <col min="6417" max="6418" width="10.5703125" style="525"/>
    <col min="6419" max="6419" width="11.140625" style="525" customWidth="1"/>
    <col min="6420" max="6649" width="10.5703125" style="525"/>
    <col min="6650" max="6657" width="0" style="525" hidden="1" customWidth="1"/>
    <col min="6658" max="6658" width="3.7109375" style="525" customWidth="1"/>
    <col min="6659" max="6659" width="3.85546875" style="525" customWidth="1"/>
    <col min="6660" max="6660" width="3.7109375" style="525" customWidth="1"/>
    <col min="6661" max="6661" width="12.7109375" style="525" customWidth="1"/>
    <col min="6662" max="6662" width="52.7109375" style="525" customWidth="1"/>
    <col min="6663" max="6666" width="0" style="525" hidden="1" customWidth="1"/>
    <col min="6667" max="6667" width="12.28515625" style="525" customWidth="1"/>
    <col min="6668" max="6668" width="6.42578125" style="525" customWidth="1"/>
    <col min="6669" max="6669" width="12.28515625" style="525" customWidth="1"/>
    <col min="6670" max="6670" width="0" style="525" hidden="1" customWidth="1"/>
    <col min="6671" max="6671" width="3.7109375" style="525" customWidth="1"/>
    <col min="6672" max="6672" width="11.140625" style="525" bestFit="1" customWidth="1"/>
    <col min="6673" max="6674" width="10.5703125" style="525"/>
    <col min="6675" max="6675" width="11.140625" style="525" customWidth="1"/>
    <col min="6676" max="6905" width="10.5703125" style="525"/>
    <col min="6906" max="6913" width="0" style="525" hidden="1" customWidth="1"/>
    <col min="6914" max="6914" width="3.7109375" style="525" customWidth="1"/>
    <col min="6915" max="6915" width="3.85546875" style="525" customWidth="1"/>
    <col min="6916" max="6916" width="3.7109375" style="525" customWidth="1"/>
    <col min="6917" max="6917" width="12.7109375" style="525" customWidth="1"/>
    <col min="6918" max="6918" width="52.7109375" style="525" customWidth="1"/>
    <col min="6919" max="6922" width="0" style="525" hidden="1" customWidth="1"/>
    <col min="6923" max="6923" width="12.28515625" style="525" customWidth="1"/>
    <col min="6924" max="6924" width="6.42578125" style="525" customWidth="1"/>
    <col min="6925" max="6925" width="12.28515625" style="525" customWidth="1"/>
    <col min="6926" max="6926" width="0" style="525" hidden="1" customWidth="1"/>
    <col min="6927" max="6927" width="3.7109375" style="525" customWidth="1"/>
    <col min="6928" max="6928" width="11.140625" style="525" bestFit="1" customWidth="1"/>
    <col min="6929" max="6930" width="10.5703125" style="525"/>
    <col min="6931" max="6931" width="11.140625" style="525" customWidth="1"/>
    <col min="6932" max="7161" width="10.5703125" style="525"/>
    <col min="7162" max="7169" width="0" style="525" hidden="1" customWidth="1"/>
    <col min="7170" max="7170" width="3.7109375" style="525" customWidth="1"/>
    <col min="7171" max="7171" width="3.85546875" style="525" customWidth="1"/>
    <col min="7172" max="7172" width="3.7109375" style="525" customWidth="1"/>
    <col min="7173" max="7173" width="12.7109375" style="525" customWidth="1"/>
    <col min="7174" max="7174" width="52.7109375" style="525" customWidth="1"/>
    <col min="7175" max="7178" width="0" style="525" hidden="1" customWidth="1"/>
    <col min="7179" max="7179" width="12.28515625" style="525" customWidth="1"/>
    <col min="7180" max="7180" width="6.42578125" style="525" customWidth="1"/>
    <col min="7181" max="7181" width="12.28515625" style="525" customWidth="1"/>
    <col min="7182" max="7182" width="0" style="525" hidden="1" customWidth="1"/>
    <col min="7183" max="7183" width="3.7109375" style="525" customWidth="1"/>
    <col min="7184" max="7184" width="11.140625" style="525" bestFit="1" customWidth="1"/>
    <col min="7185" max="7186" width="10.5703125" style="525"/>
    <col min="7187" max="7187" width="11.140625" style="525" customWidth="1"/>
    <col min="7188" max="7417" width="10.5703125" style="525"/>
    <col min="7418" max="7425" width="0" style="525" hidden="1" customWidth="1"/>
    <col min="7426" max="7426" width="3.7109375" style="525" customWidth="1"/>
    <col min="7427" max="7427" width="3.85546875" style="525" customWidth="1"/>
    <col min="7428" max="7428" width="3.7109375" style="525" customWidth="1"/>
    <col min="7429" max="7429" width="12.7109375" style="525" customWidth="1"/>
    <col min="7430" max="7430" width="52.7109375" style="525" customWidth="1"/>
    <col min="7431" max="7434" width="0" style="525" hidden="1" customWidth="1"/>
    <col min="7435" max="7435" width="12.28515625" style="525" customWidth="1"/>
    <col min="7436" max="7436" width="6.42578125" style="525" customWidth="1"/>
    <col min="7437" max="7437" width="12.28515625" style="525" customWidth="1"/>
    <col min="7438" max="7438" width="0" style="525" hidden="1" customWidth="1"/>
    <col min="7439" max="7439" width="3.7109375" style="525" customWidth="1"/>
    <col min="7440" max="7440" width="11.140625" style="525" bestFit="1" customWidth="1"/>
    <col min="7441" max="7442" width="10.5703125" style="525"/>
    <col min="7443" max="7443" width="11.140625" style="525" customWidth="1"/>
    <col min="7444" max="7673" width="10.5703125" style="525"/>
    <col min="7674" max="7681" width="0" style="525" hidden="1" customWidth="1"/>
    <col min="7682" max="7682" width="3.7109375" style="525" customWidth="1"/>
    <col min="7683" max="7683" width="3.85546875" style="525" customWidth="1"/>
    <col min="7684" max="7684" width="3.7109375" style="525" customWidth="1"/>
    <col min="7685" max="7685" width="12.7109375" style="525" customWidth="1"/>
    <col min="7686" max="7686" width="52.7109375" style="525" customWidth="1"/>
    <col min="7687" max="7690" width="0" style="525" hidden="1" customWidth="1"/>
    <col min="7691" max="7691" width="12.28515625" style="525" customWidth="1"/>
    <col min="7692" max="7692" width="6.42578125" style="525" customWidth="1"/>
    <col min="7693" max="7693" width="12.28515625" style="525" customWidth="1"/>
    <col min="7694" max="7694" width="0" style="525" hidden="1" customWidth="1"/>
    <col min="7695" max="7695" width="3.7109375" style="525" customWidth="1"/>
    <col min="7696" max="7696" width="11.140625" style="525" bestFit="1" customWidth="1"/>
    <col min="7697" max="7698" width="10.5703125" style="525"/>
    <col min="7699" max="7699" width="11.140625" style="525" customWidth="1"/>
    <col min="7700" max="7929" width="10.5703125" style="525"/>
    <col min="7930" max="7937" width="0" style="525" hidden="1" customWidth="1"/>
    <col min="7938" max="7938" width="3.7109375" style="525" customWidth="1"/>
    <col min="7939" max="7939" width="3.85546875" style="525" customWidth="1"/>
    <col min="7940" max="7940" width="3.7109375" style="525" customWidth="1"/>
    <col min="7941" max="7941" width="12.7109375" style="525" customWidth="1"/>
    <col min="7942" max="7942" width="52.7109375" style="525" customWidth="1"/>
    <col min="7943" max="7946" width="0" style="525" hidden="1" customWidth="1"/>
    <col min="7947" max="7947" width="12.28515625" style="525" customWidth="1"/>
    <col min="7948" max="7948" width="6.42578125" style="525" customWidth="1"/>
    <col min="7949" max="7949" width="12.28515625" style="525" customWidth="1"/>
    <col min="7950" max="7950" width="0" style="525" hidden="1" customWidth="1"/>
    <col min="7951" max="7951" width="3.7109375" style="525" customWidth="1"/>
    <col min="7952" max="7952" width="11.140625" style="525" bestFit="1" customWidth="1"/>
    <col min="7953" max="7954" width="10.5703125" style="525"/>
    <col min="7955" max="7955" width="11.140625" style="525" customWidth="1"/>
    <col min="7956" max="8185" width="10.5703125" style="525"/>
    <col min="8186" max="8193" width="0" style="525" hidden="1" customWidth="1"/>
    <col min="8194" max="8194" width="3.7109375" style="525" customWidth="1"/>
    <col min="8195" max="8195" width="3.85546875" style="525" customWidth="1"/>
    <col min="8196" max="8196" width="3.7109375" style="525" customWidth="1"/>
    <col min="8197" max="8197" width="12.7109375" style="525" customWidth="1"/>
    <col min="8198" max="8198" width="52.7109375" style="525" customWidth="1"/>
    <col min="8199" max="8202" width="0" style="525" hidden="1" customWidth="1"/>
    <col min="8203" max="8203" width="12.28515625" style="525" customWidth="1"/>
    <col min="8204" max="8204" width="6.42578125" style="525" customWidth="1"/>
    <col min="8205" max="8205" width="12.28515625" style="525" customWidth="1"/>
    <col min="8206" max="8206" width="0" style="525" hidden="1" customWidth="1"/>
    <col min="8207" max="8207" width="3.7109375" style="525" customWidth="1"/>
    <col min="8208" max="8208" width="11.140625" style="525" bestFit="1" customWidth="1"/>
    <col min="8209" max="8210" width="10.5703125" style="525"/>
    <col min="8211" max="8211" width="11.140625" style="525" customWidth="1"/>
    <col min="8212" max="8441" width="10.5703125" style="525"/>
    <col min="8442" max="8449" width="0" style="525" hidden="1" customWidth="1"/>
    <col min="8450" max="8450" width="3.7109375" style="525" customWidth="1"/>
    <col min="8451" max="8451" width="3.85546875" style="525" customWidth="1"/>
    <col min="8452" max="8452" width="3.7109375" style="525" customWidth="1"/>
    <col min="8453" max="8453" width="12.7109375" style="525" customWidth="1"/>
    <col min="8454" max="8454" width="52.7109375" style="525" customWidth="1"/>
    <col min="8455" max="8458" width="0" style="525" hidden="1" customWidth="1"/>
    <col min="8459" max="8459" width="12.28515625" style="525" customWidth="1"/>
    <col min="8460" max="8460" width="6.42578125" style="525" customWidth="1"/>
    <col min="8461" max="8461" width="12.28515625" style="525" customWidth="1"/>
    <col min="8462" max="8462" width="0" style="525" hidden="1" customWidth="1"/>
    <col min="8463" max="8463" width="3.7109375" style="525" customWidth="1"/>
    <col min="8464" max="8464" width="11.140625" style="525" bestFit="1" customWidth="1"/>
    <col min="8465" max="8466" width="10.5703125" style="525"/>
    <col min="8467" max="8467" width="11.140625" style="525" customWidth="1"/>
    <col min="8468" max="8697" width="10.5703125" style="525"/>
    <col min="8698" max="8705" width="0" style="525" hidden="1" customWidth="1"/>
    <col min="8706" max="8706" width="3.7109375" style="525" customWidth="1"/>
    <col min="8707" max="8707" width="3.85546875" style="525" customWidth="1"/>
    <col min="8708" max="8708" width="3.7109375" style="525" customWidth="1"/>
    <col min="8709" max="8709" width="12.7109375" style="525" customWidth="1"/>
    <col min="8710" max="8710" width="52.7109375" style="525" customWidth="1"/>
    <col min="8711" max="8714" width="0" style="525" hidden="1" customWidth="1"/>
    <col min="8715" max="8715" width="12.28515625" style="525" customWidth="1"/>
    <col min="8716" max="8716" width="6.42578125" style="525" customWidth="1"/>
    <col min="8717" max="8717" width="12.28515625" style="525" customWidth="1"/>
    <col min="8718" max="8718" width="0" style="525" hidden="1" customWidth="1"/>
    <col min="8719" max="8719" width="3.7109375" style="525" customWidth="1"/>
    <col min="8720" max="8720" width="11.140625" style="525" bestFit="1" customWidth="1"/>
    <col min="8721" max="8722" width="10.5703125" style="525"/>
    <col min="8723" max="8723" width="11.140625" style="525" customWidth="1"/>
    <col min="8724" max="8953" width="10.5703125" style="525"/>
    <col min="8954" max="8961" width="0" style="525" hidden="1" customWidth="1"/>
    <col min="8962" max="8962" width="3.7109375" style="525" customWidth="1"/>
    <col min="8963" max="8963" width="3.85546875" style="525" customWidth="1"/>
    <col min="8964" max="8964" width="3.7109375" style="525" customWidth="1"/>
    <col min="8965" max="8965" width="12.7109375" style="525" customWidth="1"/>
    <col min="8966" max="8966" width="52.7109375" style="525" customWidth="1"/>
    <col min="8967" max="8970" width="0" style="525" hidden="1" customWidth="1"/>
    <col min="8971" max="8971" width="12.28515625" style="525" customWidth="1"/>
    <col min="8972" max="8972" width="6.42578125" style="525" customWidth="1"/>
    <col min="8973" max="8973" width="12.28515625" style="525" customWidth="1"/>
    <col min="8974" max="8974" width="0" style="525" hidden="1" customWidth="1"/>
    <col min="8975" max="8975" width="3.7109375" style="525" customWidth="1"/>
    <col min="8976" max="8976" width="11.140625" style="525" bestFit="1" customWidth="1"/>
    <col min="8977" max="8978" width="10.5703125" style="525"/>
    <col min="8979" max="8979" width="11.140625" style="525" customWidth="1"/>
    <col min="8980" max="9209" width="10.5703125" style="525"/>
    <col min="9210" max="9217" width="0" style="525" hidden="1" customWidth="1"/>
    <col min="9218" max="9218" width="3.7109375" style="525" customWidth="1"/>
    <col min="9219" max="9219" width="3.85546875" style="525" customWidth="1"/>
    <col min="9220" max="9220" width="3.7109375" style="525" customWidth="1"/>
    <col min="9221" max="9221" width="12.7109375" style="525" customWidth="1"/>
    <col min="9222" max="9222" width="52.7109375" style="525" customWidth="1"/>
    <col min="9223" max="9226" width="0" style="525" hidden="1" customWidth="1"/>
    <col min="9227" max="9227" width="12.28515625" style="525" customWidth="1"/>
    <col min="9228" max="9228" width="6.42578125" style="525" customWidth="1"/>
    <col min="9229" max="9229" width="12.28515625" style="525" customWidth="1"/>
    <col min="9230" max="9230" width="0" style="525" hidden="1" customWidth="1"/>
    <col min="9231" max="9231" width="3.7109375" style="525" customWidth="1"/>
    <col min="9232" max="9232" width="11.140625" style="525" bestFit="1" customWidth="1"/>
    <col min="9233" max="9234" width="10.5703125" style="525"/>
    <col min="9235" max="9235" width="11.140625" style="525" customWidth="1"/>
    <col min="9236" max="9465" width="10.5703125" style="525"/>
    <col min="9466" max="9473" width="0" style="525" hidden="1" customWidth="1"/>
    <col min="9474" max="9474" width="3.7109375" style="525" customWidth="1"/>
    <col min="9475" max="9475" width="3.85546875" style="525" customWidth="1"/>
    <col min="9476" max="9476" width="3.7109375" style="525" customWidth="1"/>
    <col min="9477" max="9477" width="12.7109375" style="525" customWidth="1"/>
    <col min="9478" max="9478" width="52.7109375" style="525" customWidth="1"/>
    <col min="9479" max="9482" width="0" style="525" hidden="1" customWidth="1"/>
    <col min="9483" max="9483" width="12.28515625" style="525" customWidth="1"/>
    <col min="9484" max="9484" width="6.42578125" style="525" customWidth="1"/>
    <col min="9485" max="9485" width="12.28515625" style="525" customWidth="1"/>
    <col min="9486" max="9486" width="0" style="525" hidden="1" customWidth="1"/>
    <col min="9487" max="9487" width="3.7109375" style="525" customWidth="1"/>
    <col min="9488" max="9488" width="11.140625" style="525" bestFit="1" customWidth="1"/>
    <col min="9489" max="9490" width="10.5703125" style="525"/>
    <col min="9491" max="9491" width="11.140625" style="525" customWidth="1"/>
    <col min="9492" max="9721" width="10.5703125" style="525"/>
    <col min="9722" max="9729" width="0" style="525" hidden="1" customWidth="1"/>
    <col min="9730" max="9730" width="3.7109375" style="525" customWidth="1"/>
    <col min="9731" max="9731" width="3.85546875" style="525" customWidth="1"/>
    <col min="9732" max="9732" width="3.7109375" style="525" customWidth="1"/>
    <col min="9733" max="9733" width="12.7109375" style="525" customWidth="1"/>
    <col min="9734" max="9734" width="52.7109375" style="525" customWidth="1"/>
    <col min="9735" max="9738" width="0" style="525" hidden="1" customWidth="1"/>
    <col min="9739" max="9739" width="12.28515625" style="525" customWidth="1"/>
    <col min="9740" max="9740" width="6.42578125" style="525" customWidth="1"/>
    <col min="9741" max="9741" width="12.28515625" style="525" customWidth="1"/>
    <col min="9742" max="9742" width="0" style="525" hidden="1" customWidth="1"/>
    <col min="9743" max="9743" width="3.7109375" style="525" customWidth="1"/>
    <col min="9744" max="9744" width="11.140625" style="525" bestFit="1" customWidth="1"/>
    <col min="9745" max="9746" width="10.5703125" style="525"/>
    <col min="9747" max="9747" width="11.140625" style="525" customWidth="1"/>
    <col min="9748" max="9977" width="10.5703125" style="525"/>
    <col min="9978" max="9985" width="0" style="525" hidden="1" customWidth="1"/>
    <col min="9986" max="9986" width="3.7109375" style="525" customWidth="1"/>
    <col min="9987" max="9987" width="3.85546875" style="525" customWidth="1"/>
    <col min="9988" max="9988" width="3.7109375" style="525" customWidth="1"/>
    <col min="9989" max="9989" width="12.7109375" style="525" customWidth="1"/>
    <col min="9990" max="9990" width="52.7109375" style="525" customWidth="1"/>
    <col min="9991" max="9994" width="0" style="525" hidden="1" customWidth="1"/>
    <col min="9995" max="9995" width="12.28515625" style="525" customWidth="1"/>
    <col min="9996" max="9996" width="6.42578125" style="525" customWidth="1"/>
    <col min="9997" max="9997" width="12.28515625" style="525" customWidth="1"/>
    <col min="9998" max="9998" width="0" style="525" hidden="1" customWidth="1"/>
    <col min="9999" max="9999" width="3.7109375" style="525" customWidth="1"/>
    <col min="10000" max="10000" width="11.140625" style="525" bestFit="1" customWidth="1"/>
    <col min="10001" max="10002" width="10.5703125" style="525"/>
    <col min="10003" max="10003" width="11.140625" style="525" customWidth="1"/>
    <col min="10004" max="10233" width="10.5703125" style="525"/>
    <col min="10234" max="10241" width="0" style="525" hidden="1" customWidth="1"/>
    <col min="10242" max="10242" width="3.7109375" style="525" customWidth="1"/>
    <col min="10243" max="10243" width="3.85546875" style="525" customWidth="1"/>
    <col min="10244" max="10244" width="3.7109375" style="525" customWidth="1"/>
    <col min="10245" max="10245" width="12.7109375" style="525" customWidth="1"/>
    <col min="10246" max="10246" width="52.7109375" style="525" customWidth="1"/>
    <col min="10247" max="10250" width="0" style="525" hidden="1" customWidth="1"/>
    <col min="10251" max="10251" width="12.28515625" style="525" customWidth="1"/>
    <col min="10252" max="10252" width="6.42578125" style="525" customWidth="1"/>
    <col min="10253" max="10253" width="12.28515625" style="525" customWidth="1"/>
    <col min="10254" max="10254" width="0" style="525" hidden="1" customWidth="1"/>
    <col min="10255" max="10255" width="3.7109375" style="525" customWidth="1"/>
    <col min="10256" max="10256" width="11.140625" style="525" bestFit="1" customWidth="1"/>
    <col min="10257" max="10258" width="10.5703125" style="525"/>
    <col min="10259" max="10259" width="11.140625" style="525" customWidth="1"/>
    <col min="10260" max="10489" width="10.5703125" style="525"/>
    <col min="10490" max="10497" width="0" style="525" hidden="1" customWidth="1"/>
    <col min="10498" max="10498" width="3.7109375" style="525" customWidth="1"/>
    <col min="10499" max="10499" width="3.85546875" style="525" customWidth="1"/>
    <col min="10500" max="10500" width="3.7109375" style="525" customWidth="1"/>
    <col min="10501" max="10501" width="12.7109375" style="525" customWidth="1"/>
    <col min="10502" max="10502" width="52.7109375" style="525" customWidth="1"/>
    <col min="10503" max="10506" width="0" style="525" hidden="1" customWidth="1"/>
    <col min="10507" max="10507" width="12.28515625" style="525" customWidth="1"/>
    <col min="10508" max="10508" width="6.42578125" style="525" customWidth="1"/>
    <col min="10509" max="10509" width="12.28515625" style="525" customWidth="1"/>
    <col min="10510" max="10510" width="0" style="525" hidden="1" customWidth="1"/>
    <col min="10511" max="10511" width="3.7109375" style="525" customWidth="1"/>
    <col min="10512" max="10512" width="11.140625" style="525" bestFit="1" customWidth="1"/>
    <col min="10513" max="10514" width="10.5703125" style="525"/>
    <col min="10515" max="10515" width="11.140625" style="525" customWidth="1"/>
    <col min="10516" max="10745" width="10.5703125" style="525"/>
    <col min="10746" max="10753" width="0" style="525" hidden="1" customWidth="1"/>
    <col min="10754" max="10754" width="3.7109375" style="525" customWidth="1"/>
    <col min="10755" max="10755" width="3.85546875" style="525" customWidth="1"/>
    <col min="10756" max="10756" width="3.7109375" style="525" customWidth="1"/>
    <col min="10757" max="10757" width="12.7109375" style="525" customWidth="1"/>
    <col min="10758" max="10758" width="52.7109375" style="525" customWidth="1"/>
    <col min="10759" max="10762" width="0" style="525" hidden="1" customWidth="1"/>
    <col min="10763" max="10763" width="12.28515625" style="525" customWidth="1"/>
    <col min="10764" max="10764" width="6.42578125" style="525" customWidth="1"/>
    <col min="10765" max="10765" width="12.28515625" style="525" customWidth="1"/>
    <col min="10766" max="10766" width="0" style="525" hidden="1" customWidth="1"/>
    <col min="10767" max="10767" width="3.7109375" style="525" customWidth="1"/>
    <col min="10768" max="10768" width="11.140625" style="525" bestFit="1" customWidth="1"/>
    <col min="10769" max="10770" width="10.5703125" style="525"/>
    <col min="10771" max="10771" width="11.140625" style="525" customWidth="1"/>
    <col min="10772" max="11001" width="10.5703125" style="525"/>
    <col min="11002" max="11009" width="0" style="525" hidden="1" customWidth="1"/>
    <col min="11010" max="11010" width="3.7109375" style="525" customWidth="1"/>
    <col min="11011" max="11011" width="3.85546875" style="525" customWidth="1"/>
    <col min="11012" max="11012" width="3.7109375" style="525" customWidth="1"/>
    <col min="11013" max="11013" width="12.7109375" style="525" customWidth="1"/>
    <col min="11014" max="11014" width="52.7109375" style="525" customWidth="1"/>
    <col min="11015" max="11018" width="0" style="525" hidden="1" customWidth="1"/>
    <col min="11019" max="11019" width="12.28515625" style="525" customWidth="1"/>
    <col min="11020" max="11020" width="6.42578125" style="525" customWidth="1"/>
    <col min="11021" max="11021" width="12.28515625" style="525" customWidth="1"/>
    <col min="11022" max="11022" width="0" style="525" hidden="1" customWidth="1"/>
    <col min="11023" max="11023" width="3.7109375" style="525" customWidth="1"/>
    <col min="11024" max="11024" width="11.140625" style="525" bestFit="1" customWidth="1"/>
    <col min="11025" max="11026" width="10.5703125" style="525"/>
    <col min="11027" max="11027" width="11.140625" style="525" customWidth="1"/>
    <col min="11028" max="11257" width="10.5703125" style="525"/>
    <col min="11258" max="11265" width="0" style="525" hidden="1" customWidth="1"/>
    <col min="11266" max="11266" width="3.7109375" style="525" customWidth="1"/>
    <col min="11267" max="11267" width="3.85546875" style="525" customWidth="1"/>
    <col min="11268" max="11268" width="3.7109375" style="525" customWidth="1"/>
    <col min="11269" max="11269" width="12.7109375" style="525" customWidth="1"/>
    <col min="11270" max="11270" width="52.7109375" style="525" customWidth="1"/>
    <col min="11271" max="11274" width="0" style="525" hidden="1" customWidth="1"/>
    <col min="11275" max="11275" width="12.28515625" style="525" customWidth="1"/>
    <col min="11276" max="11276" width="6.42578125" style="525" customWidth="1"/>
    <col min="11277" max="11277" width="12.28515625" style="525" customWidth="1"/>
    <col min="11278" max="11278" width="0" style="525" hidden="1" customWidth="1"/>
    <col min="11279" max="11279" width="3.7109375" style="525" customWidth="1"/>
    <col min="11280" max="11280" width="11.140625" style="525" bestFit="1" customWidth="1"/>
    <col min="11281" max="11282" width="10.5703125" style="525"/>
    <col min="11283" max="11283" width="11.140625" style="525" customWidth="1"/>
    <col min="11284" max="11513" width="10.5703125" style="525"/>
    <col min="11514" max="11521" width="0" style="525" hidden="1" customWidth="1"/>
    <col min="11522" max="11522" width="3.7109375" style="525" customWidth="1"/>
    <col min="11523" max="11523" width="3.85546875" style="525" customWidth="1"/>
    <col min="11524" max="11524" width="3.7109375" style="525" customWidth="1"/>
    <col min="11525" max="11525" width="12.7109375" style="525" customWidth="1"/>
    <col min="11526" max="11526" width="52.7109375" style="525" customWidth="1"/>
    <col min="11527" max="11530" width="0" style="525" hidden="1" customWidth="1"/>
    <col min="11531" max="11531" width="12.28515625" style="525" customWidth="1"/>
    <col min="11532" max="11532" width="6.42578125" style="525" customWidth="1"/>
    <col min="11533" max="11533" width="12.28515625" style="525" customWidth="1"/>
    <col min="11534" max="11534" width="0" style="525" hidden="1" customWidth="1"/>
    <col min="11535" max="11535" width="3.7109375" style="525" customWidth="1"/>
    <col min="11536" max="11536" width="11.140625" style="525" bestFit="1" customWidth="1"/>
    <col min="11537" max="11538" width="10.5703125" style="525"/>
    <col min="11539" max="11539" width="11.140625" style="525" customWidth="1"/>
    <col min="11540" max="11769" width="10.5703125" style="525"/>
    <col min="11770" max="11777" width="0" style="525" hidden="1" customWidth="1"/>
    <col min="11778" max="11778" width="3.7109375" style="525" customWidth="1"/>
    <col min="11779" max="11779" width="3.85546875" style="525" customWidth="1"/>
    <col min="11780" max="11780" width="3.7109375" style="525" customWidth="1"/>
    <col min="11781" max="11781" width="12.7109375" style="525" customWidth="1"/>
    <col min="11782" max="11782" width="52.7109375" style="525" customWidth="1"/>
    <col min="11783" max="11786" width="0" style="525" hidden="1" customWidth="1"/>
    <col min="11787" max="11787" width="12.28515625" style="525" customWidth="1"/>
    <col min="11788" max="11788" width="6.42578125" style="525" customWidth="1"/>
    <col min="11789" max="11789" width="12.28515625" style="525" customWidth="1"/>
    <col min="11790" max="11790" width="0" style="525" hidden="1" customWidth="1"/>
    <col min="11791" max="11791" width="3.7109375" style="525" customWidth="1"/>
    <col min="11792" max="11792" width="11.140625" style="525" bestFit="1" customWidth="1"/>
    <col min="11793" max="11794" width="10.5703125" style="525"/>
    <col min="11795" max="11795" width="11.140625" style="525" customWidth="1"/>
    <col min="11796" max="12025" width="10.5703125" style="525"/>
    <col min="12026" max="12033" width="0" style="525" hidden="1" customWidth="1"/>
    <col min="12034" max="12034" width="3.7109375" style="525" customWidth="1"/>
    <col min="12035" max="12035" width="3.85546875" style="525" customWidth="1"/>
    <col min="12036" max="12036" width="3.7109375" style="525" customWidth="1"/>
    <col min="12037" max="12037" width="12.7109375" style="525" customWidth="1"/>
    <col min="12038" max="12038" width="52.7109375" style="525" customWidth="1"/>
    <col min="12039" max="12042" width="0" style="525" hidden="1" customWidth="1"/>
    <col min="12043" max="12043" width="12.28515625" style="525" customWidth="1"/>
    <col min="12044" max="12044" width="6.42578125" style="525" customWidth="1"/>
    <col min="12045" max="12045" width="12.28515625" style="525" customWidth="1"/>
    <col min="12046" max="12046" width="0" style="525" hidden="1" customWidth="1"/>
    <col min="12047" max="12047" width="3.7109375" style="525" customWidth="1"/>
    <col min="12048" max="12048" width="11.140625" style="525" bestFit="1" customWidth="1"/>
    <col min="12049" max="12050" width="10.5703125" style="525"/>
    <col min="12051" max="12051" width="11.140625" style="525" customWidth="1"/>
    <col min="12052" max="12281" width="10.5703125" style="525"/>
    <col min="12282" max="12289" width="0" style="525" hidden="1" customWidth="1"/>
    <col min="12290" max="12290" width="3.7109375" style="525" customWidth="1"/>
    <col min="12291" max="12291" width="3.85546875" style="525" customWidth="1"/>
    <col min="12292" max="12292" width="3.7109375" style="525" customWidth="1"/>
    <col min="12293" max="12293" width="12.7109375" style="525" customWidth="1"/>
    <col min="12294" max="12294" width="52.7109375" style="525" customWidth="1"/>
    <col min="12295" max="12298" width="0" style="525" hidden="1" customWidth="1"/>
    <col min="12299" max="12299" width="12.28515625" style="525" customWidth="1"/>
    <col min="12300" max="12300" width="6.42578125" style="525" customWidth="1"/>
    <col min="12301" max="12301" width="12.28515625" style="525" customWidth="1"/>
    <col min="12302" max="12302" width="0" style="525" hidden="1" customWidth="1"/>
    <col min="12303" max="12303" width="3.7109375" style="525" customWidth="1"/>
    <col min="12304" max="12304" width="11.140625" style="525" bestFit="1" customWidth="1"/>
    <col min="12305" max="12306" width="10.5703125" style="525"/>
    <col min="12307" max="12307" width="11.140625" style="525" customWidth="1"/>
    <col min="12308" max="12537" width="10.5703125" style="525"/>
    <col min="12538" max="12545" width="0" style="525" hidden="1" customWidth="1"/>
    <col min="12546" max="12546" width="3.7109375" style="525" customWidth="1"/>
    <col min="12547" max="12547" width="3.85546875" style="525" customWidth="1"/>
    <col min="12548" max="12548" width="3.7109375" style="525" customWidth="1"/>
    <col min="12549" max="12549" width="12.7109375" style="525" customWidth="1"/>
    <col min="12550" max="12550" width="52.7109375" style="525" customWidth="1"/>
    <col min="12551" max="12554" width="0" style="525" hidden="1" customWidth="1"/>
    <col min="12555" max="12555" width="12.28515625" style="525" customWidth="1"/>
    <col min="12556" max="12556" width="6.42578125" style="525" customWidth="1"/>
    <col min="12557" max="12557" width="12.28515625" style="525" customWidth="1"/>
    <col min="12558" max="12558" width="0" style="525" hidden="1" customWidth="1"/>
    <col min="12559" max="12559" width="3.7109375" style="525" customWidth="1"/>
    <col min="12560" max="12560" width="11.140625" style="525" bestFit="1" customWidth="1"/>
    <col min="12561" max="12562" width="10.5703125" style="525"/>
    <col min="12563" max="12563" width="11.140625" style="525" customWidth="1"/>
    <col min="12564" max="12793" width="10.5703125" style="525"/>
    <col min="12794" max="12801" width="0" style="525" hidden="1" customWidth="1"/>
    <col min="12802" max="12802" width="3.7109375" style="525" customWidth="1"/>
    <col min="12803" max="12803" width="3.85546875" style="525" customWidth="1"/>
    <col min="12804" max="12804" width="3.7109375" style="525" customWidth="1"/>
    <col min="12805" max="12805" width="12.7109375" style="525" customWidth="1"/>
    <col min="12806" max="12806" width="52.7109375" style="525" customWidth="1"/>
    <col min="12807" max="12810" width="0" style="525" hidden="1" customWidth="1"/>
    <col min="12811" max="12811" width="12.28515625" style="525" customWidth="1"/>
    <col min="12812" max="12812" width="6.42578125" style="525" customWidth="1"/>
    <col min="12813" max="12813" width="12.28515625" style="525" customWidth="1"/>
    <col min="12814" max="12814" width="0" style="525" hidden="1" customWidth="1"/>
    <col min="12815" max="12815" width="3.7109375" style="525" customWidth="1"/>
    <col min="12816" max="12816" width="11.140625" style="525" bestFit="1" customWidth="1"/>
    <col min="12817" max="12818" width="10.5703125" style="525"/>
    <col min="12819" max="12819" width="11.140625" style="525" customWidth="1"/>
    <col min="12820" max="13049" width="10.5703125" style="525"/>
    <col min="13050" max="13057" width="0" style="525" hidden="1" customWidth="1"/>
    <col min="13058" max="13058" width="3.7109375" style="525" customWidth="1"/>
    <col min="13059" max="13059" width="3.85546875" style="525" customWidth="1"/>
    <col min="13060" max="13060" width="3.7109375" style="525" customWidth="1"/>
    <col min="13061" max="13061" width="12.7109375" style="525" customWidth="1"/>
    <col min="13062" max="13062" width="52.7109375" style="525" customWidth="1"/>
    <col min="13063" max="13066" width="0" style="525" hidden="1" customWidth="1"/>
    <col min="13067" max="13067" width="12.28515625" style="525" customWidth="1"/>
    <col min="13068" max="13068" width="6.42578125" style="525" customWidth="1"/>
    <col min="13069" max="13069" width="12.28515625" style="525" customWidth="1"/>
    <col min="13070" max="13070" width="0" style="525" hidden="1" customWidth="1"/>
    <col min="13071" max="13071" width="3.7109375" style="525" customWidth="1"/>
    <col min="13072" max="13072" width="11.140625" style="525" bestFit="1" customWidth="1"/>
    <col min="13073" max="13074" width="10.5703125" style="525"/>
    <col min="13075" max="13075" width="11.140625" style="525" customWidth="1"/>
    <col min="13076" max="13305" width="10.5703125" style="525"/>
    <col min="13306" max="13313" width="0" style="525" hidden="1" customWidth="1"/>
    <col min="13314" max="13314" width="3.7109375" style="525" customWidth="1"/>
    <col min="13315" max="13315" width="3.85546875" style="525" customWidth="1"/>
    <col min="13316" max="13316" width="3.7109375" style="525" customWidth="1"/>
    <col min="13317" max="13317" width="12.7109375" style="525" customWidth="1"/>
    <col min="13318" max="13318" width="52.7109375" style="525" customWidth="1"/>
    <col min="13319" max="13322" width="0" style="525" hidden="1" customWidth="1"/>
    <col min="13323" max="13323" width="12.28515625" style="525" customWidth="1"/>
    <col min="13324" max="13324" width="6.42578125" style="525" customWidth="1"/>
    <col min="13325" max="13325" width="12.28515625" style="525" customWidth="1"/>
    <col min="13326" max="13326" width="0" style="525" hidden="1" customWidth="1"/>
    <col min="13327" max="13327" width="3.7109375" style="525" customWidth="1"/>
    <col min="13328" max="13328" width="11.140625" style="525" bestFit="1" customWidth="1"/>
    <col min="13329" max="13330" width="10.5703125" style="525"/>
    <col min="13331" max="13331" width="11.140625" style="525" customWidth="1"/>
    <col min="13332" max="13561" width="10.5703125" style="525"/>
    <col min="13562" max="13569" width="0" style="525" hidden="1" customWidth="1"/>
    <col min="13570" max="13570" width="3.7109375" style="525" customWidth="1"/>
    <col min="13571" max="13571" width="3.85546875" style="525" customWidth="1"/>
    <col min="13572" max="13572" width="3.7109375" style="525" customWidth="1"/>
    <col min="13573" max="13573" width="12.7109375" style="525" customWidth="1"/>
    <col min="13574" max="13574" width="52.7109375" style="525" customWidth="1"/>
    <col min="13575" max="13578" width="0" style="525" hidden="1" customWidth="1"/>
    <col min="13579" max="13579" width="12.28515625" style="525" customWidth="1"/>
    <col min="13580" max="13580" width="6.42578125" style="525" customWidth="1"/>
    <col min="13581" max="13581" width="12.28515625" style="525" customWidth="1"/>
    <col min="13582" max="13582" width="0" style="525" hidden="1" customWidth="1"/>
    <col min="13583" max="13583" width="3.7109375" style="525" customWidth="1"/>
    <col min="13584" max="13584" width="11.140625" style="525" bestFit="1" customWidth="1"/>
    <col min="13585" max="13586" width="10.5703125" style="525"/>
    <col min="13587" max="13587" width="11.140625" style="525" customWidth="1"/>
    <col min="13588" max="13817" width="10.5703125" style="525"/>
    <col min="13818" max="13825" width="0" style="525" hidden="1" customWidth="1"/>
    <col min="13826" max="13826" width="3.7109375" style="525" customWidth="1"/>
    <col min="13827" max="13827" width="3.85546875" style="525" customWidth="1"/>
    <col min="13828" max="13828" width="3.7109375" style="525" customWidth="1"/>
    <col min="13829" max="13829" width="12.7109375" style="525" customWidth="1"/>
    <col min="13830" max="13830" width="52.7109375" style="525" customWidth="1"/>
    <col min="13831" max="13834" width="0" style="525" hidden="1" customWidth="1"/>
    <col min="13835" max="13835" width="12.28515625" style="525" customWidth="1"/>
    <col min="13836" max="13836" width="6.42578125" style="525" customWidth="1"/>
    <col min="13837" max="13837" width="12.28515625" style="525" customWidth="1"/>
    <col min="13838" max="13838" width="0" style="525" hidden="1" customWidth="1"/>
    <col min="13839" max="13839" width="3.7109375" style="525" customWidth="1"/>
    <col min="13840" max="13840" width="11.140625" style="525" bestFit="1" customWidth="1"/>
    <col min="13841" max="13842" width="10.5703125" style="525"/>
    <col min="13843" max="13843" width="11.140625" style="525" customWidth="1"/>
    <col min="13844" max="14073" width="10.5703125" style="525"/>
    <col min="14074" max="14081" width="0" style="525" hidden="1" customWidth="1"/>
    <col min="14082" max="14082" width="3.7109375" style="525" customWidth="1"/>
    <col min="14083" max="14083" width="3.85546875" style="525" customWidth="1"/>
    <col min="14084" max="14084" width="3.7109375" style="525" customWidth="1"/>
    <col min="14085" max="14085" width="12.7109375" style="525" customWidth="1"/>
    <col min="14086" max="14086" width="52.7109375" style="525" customWidth="1"/>
    <col min="14087" max="14090" width="0" style="525" hidden="1" customWidth="1"/>
    <col min="14091" max="14091" width="12.28515625" style="525" customWidth="1"/>
    <col min="14092" max="14092" width="6.42578125" style="525" customWidth="1"/>
    <col min="14093" max="14093" width="12.28515625" style="525" customWidth="1"/>
    <col min="14094" max="14094" width="0" style="525" hidden="1" customWidth="1"/>
    <col min="14095" max="14095" width="3.7109375" style="525" customWidth="1"/>
    <col min="14096" max="14096" width="11.140625" style="525" bestFit="1" customWidth="1"/>
    <col min="14097" max="14098" width="10.5703125" style="525"/>
    <col min="14099" max="14099" width="11.140625" style="525" customWidth="1"/>
    <col min="14100" max="14329" width="10.5703125" style="525"/>
    <col min="14330" max="14337" width="0" style="525" hidden="1" customWidth="1"/>
    <col min="14338" max="14338" width="3.7109375" style="525" customWidth="1"/>
    <col min="14339" max="14339" width="3.85546875" style="525" customWidth="1"/>
    <col min="14340" max="14340" width="3.7109375" style="525" customWidth="1"/>
    <col min="14341" max="14341" width="12.7109375" style="525" customWidth="1"/>
    <col min="14342" max="14342" width="52.7109375" style="525" customWidth="1"/>
    <col min="14343" max="14346" width="0" style="525" hidden="1" customWidth="1"/>
    <col min="14347" max="14347" width="12.28515625" style="525" customWidth="1"/>
    <col min="14348" max="14348" width="6.42578125" style="525" customWidth="1"/>
    <col min="14349" max="14349" width="12.28515625" style="525" customWidth="1"/>
    <col min="14350" max="14350" width="0" style="525" hidden="1" customWidth="1"/>
    <col min="14351" max="14351" width="3.7109375" style="525" customWidth="1"/>
    <col min="14352" max="14352" width="11.140625" style="525" bestFit="1" customWidth="1"/>
    <col min="14353" max="14354" width="10.5703125" style="525"/>
    <col min="14355" max="14355" width="11.140625" style="525" customWidth="1"/>
    <col min="14356" max="14585" width="10.5703125" style="525"/>
    <col min="14586" max="14593" width="0" style="525" hidden="1" customWidth="1"/>
    <col min="14594" max="14594" width="3.7109375" style="525" customWidth="1"/>
    <col min="14595" max="14595" width="3.85546875" style="525" customWidth="1"/>
    <col min="14596" max="14596" width="3.7109375" style="525" customWidth="1"/>
    <col min="14597" max="14597" width="12.7109375" style="525" customWidth="1"/>
    <col min="14598" max="14598" width="52.7109375" style="525" customWidth="1"/>
    <col min="14599" max="14602" width="0" style="525" hidden="1" customWidth="1"/>
    <col min="14603" max="14603" width="12.28515625" style="525" customWidth="1"/>
    <col min="14604" max="14604" width="6.42578125" style="525" customWidth="1"/>
    <col min="14605" max="14605" width="12.28515625" style="525" customWidth="1"/>
    <col min="14606" max="14606" width="0" style="525" hidden="1" customWidth="1"/>
    <col min="14607" max="14607" width="3.7109375" style="525" customWidth="1"/>
    <col min="14608" max="14608" width="11.140625" style="525" bestFit="1" customWidth="1"/>
    <col min="14609" max="14610" width="10.5703125" style="525"/>
    <col min="14611" max="14611" width="11.140625" style="525" customWidth="1"/>
    <col min="14612" max="14841" width="10.5703125" style="525"/>
    <col min="14842" max="14849" width="0" style="525" hidden="1" customWidth="1"/>
    <col min="14850" max="14850" width="3.7109375" style="525" customWidth="1"/>
    <col min="14851" max="14851" width="3.85546875" style="525" customWidth="1"/>
    <col min="14852" max="14852" width="3.7109375" style="525" customWidth="1"/>
    <col min="14853" max="14853" width="12.7109375" style="525" customWidth="1"/>
    <col min="14854" max="14854" width="52.7109375" style="525" customWidth="1"/>
    <col min="14855" max="14858" width="0" style="525" hidden="1" customWidth="1"/>
    <col min="14859" max="14859" width="12.28515625" style="525" customWidth="1"/>
    <col min="14860" max="14860" width="6.42578125" style="525" customWidth="1"/>
    <col min="14861" max="14861" width="12.28515625" style="525" customWidth="1"/>
    <col min="14862" max="14862" width="0" style="525" hidden="1" customWidth="1"/>
    <col min="14863" max="14863" width="3.7109375" style="525" customWidth="1"/>
    <col min="14864" max="14864" width="11.140625" style="525" bestFit="1" customWidth="1"/>
    <col min="14865" max="14866" width="10.5703125" style="525"/>
    <col min="14867" max="14867" width="11.140625" style="525" customWidth="1"/>
    <col min="14868" max="15097" width="10.5703125" style="525"/>
    <col min="15098" max="15105" width="0" style="525" hidden="1" customWidth="1"/>
    <col min="15106" max="15106" width="3.7109375" style="525" customWidth="1"/>
    <col min="15107" max="15107" width="3.85546875" style="525" customWidth="1"/>
    <col min="15108" max="15108" width="3.7109375" style="525" customWidth="1"/>
    <col min="15109" max="15109" width="12.7109375" style="525" customWidth="1"/>
    <col min="15110" max="15110" width="52.7109375" style="525" customWidth="1"/>
    <col min="15111" max="15114" width="0" style="525" hidden="1" customWidth="1"/>
    <col min="15115" max="15115" width="12.28515625" style="525" customWidth="1"/>
    <col min="15116" max="15116" width="6.42578125" style="525" customWidth="1"/>
    <col min="15117" max="15117" width="12.28515625" style="525" customWidth="1"/>
    <col min="15118" max="15118" width="0" style="525" hidden="1" customWidth="1"/>
    <col min="15119" max="15119" width="3.7109375" style="525" customWidth="1"/>
    <col min="15120" max="15120" width="11.140625" style="525" bestFit="1" customWidth="1"/>
    <col min="15121" max="15122" width="10.5703125" style="525"/>
    <col min="15123" max="15123" width="11.140625" style="525" customWidth="1"/>
    <col min="15124" max="15353" width="10.5703125" style="525"/>
    <col min="15354" max="15361" width="0" style="525" hidden="1" customWidth="1"/>
    <col min="15362" max="15362" width="3.7109375" style="525" customWidth="1"/>
    <col min="15363" max="15363" width="3.85546875" style="525" customWidth="1"/>
    <col min="15364" max="15364" width="3.7109375" style="525" customWidth="1"/>
    <col min="15365" max="15365" width="12.7109375" style="525" customWidth="1"/>
    <col min="15366" max="15366" width="52.7109375" style="525" customWidth="1"/>
    <col min="15367" max="15370" width="0" style="525" hidden="1" customWidth="1"/>
    <col min="15371" max="15371" width="12.28515625" style="525" customWidth="1"/>
    <col min="15372" max="15372" width="6.42578125" style="525" customWidth="1"/>
    <col min="15373" max="15373" width="12.28515625" style="525" customWidth="1"/>
    <col min="15374" max="15374" width="0" style="525" hidden="1" customWidth="1"/>
    <col min="15375" max="15375" width="3.7109375" style="525" customWidth="1"/>
    <col min="15376" max="15376" width="11.140625" style="525" bestFit="1" customWidth="1"/>
    <col min="15377" max="15378" width="10.5703125" style="525"/>
    <col min="15379" max="15379" width="11.140625" style="525" customWidth="1"/>
    <col min="15380" max="15609" width="10.5703125" style="525"/>
    <col min="15610" max="15617" width="0" style="525" hidden="1" customWidth="1"/>
    <col min="15618" max="15618" width="3.7109375" style="525" customWidth="1"/>
    <col min="15619" max="15619" width="3.85546875" style="525" customWidth="1"/>
    <col min="15620" max="15620" width="3.7109375" style="525" customWidth="1"/>
    <col min="15621" max="15621" width="12.7109375" style="525" customWidth="1"/>
    <col min="15622" max="15622" width="52.7109375" style="525" customWidth="1"/>
    <col min="15623" max="15626" width="0" style="525" hidden="1" customWidth="1"/>
    <col min="15627" max="15627" width="12.28515625" style="525" customWidth="1"/>
    <col min="15628" max="15628" width="6.42578125" style="525" customWidth="1"/>
    <col min="15629" max="15629" width="12.28515625" style="525" customWidth="1"/>
    <col min="15630" max="15630" width="0" style="525" hidden="1" customWidth="1"/>
    <col min="15631" max="15631" width="3.7109375" style="525" customWidth="1"/>
    <col min="15632" max="15632" width="11.140625" style="525" bestFit="1" customWidth="1"/>
    <col min="15633" max="15634" width="10.5703125" style="525"/>
    <col min="15635" max="15635" width="11.140625" style="525" customWidth="1"/>
    <col min="15636" max="15865" width="10.5703125" style="525"/>
    <col min="15866" max="15873" width="0" style="525" hidden="1" customWidth="1"/>
    <col min="15874" max="15874" width="3.7109375" style="525" customWidth="1"/>
    <col min="15875" max="15875" width="3.85546875" style="525" customWidth="1"/>
    <col min="15876" max="15876" width="3.7109375" style="525" customWidth="1"/>
    <col min="15877" max="15877" width="12.7109375" style="525" customWidth="1"/>
    <col min="15878" max="15878" width="52.7109375" style="525" customWidth="1"/>
    <col min="15879" max="15882" width="0" style="525" hidden="1" customWidth="1"/>
    <col min="15883" max="15883" width="12.28515625" style="525" customWidth="1"/>
    <col min="15884" max="15884" width="6.42578125" style="525" customWidth="1"/>
    <col min="15885" max="15885" width="12.28515625" style="525" customWidth="1"/>
    <col min="15886" max="15886" width="0" style="525" hidden="1" customWidth="1"/>
    <col min="15887" max="15887" width="3.7109375" style="525" customWidth="1"/>
    <col min="15888" max="15888" width="11.140625" style="525" bestFit="1" customWidth="1"/>
    <col min="15889" max="15890" width="10.5703125" style="525"/>
    <col min="15891" max="15891" width="11.140625" style="525" customWidth="1"/>
    <col min="15892" max="16121" width="10.5703125" style="525"/>
    <col min="16122" max="16129" width="0" style="525" hidden="1" customWidth="1"/>
    <col min="16130" max="16130" width="3.7109375" style="525" customWidth="1"/>
    <col min="16131" max="16131" width="3.85546875" style="525" customWidth="1"/>
    <col min="16132" max="16132" width="3.7109375" style="525" customWidth="1"/>
    <col min="16133" max="16133" width="12.7109375" style="525" customWidth="1"/>
    <col min="16134" max="16134" width="52.7109375" style="525" customWidth="1"/>
    <col min="16135" max="16138" width="0" style="525" hidden="1" customWidth="1"/>
    <col min="16139" max="16139" width="12.28515625" style="525" customWidth="1"/>
    <col min="16140" max="16140" width="6.42578125" style="525" customWidth="1"/>
    <col min="16141" max="16141" width="12.28515625" style="525" customWidth="1"/>
    <col min="16142" max="16142" width="0" style="525" hidden="1" customWidth="1"/>
    <col min="16143" max="16143" width="3.7109375" style="525" customWidth="1"/>
    <col min="16144" max="16144" width="11.140625" style="525" bestFit="1" customWidth="1"/>
    <col min="16145" max="16146" width="10.5703125" style="525"/>
    <col min="16147" max="16147" width="11.140625" style="525" customWidth="1"/>
    <col min="16148" max="16384" width="10.5703125" style="525"/>
  </cols>
  <sheetData>
    <row r="1" spans="1:29" hidden="1">
      <c r="Q1" s="585"/>
      <c r="R1" s="585"/>
    </row>
    <row r="2" spans="1:29" hidden="1">
      <c r="U2" s="585"/>
    </row>
    <row r="3" spans="1:29" hidden="1"/>
    <row r="4" spans="1:29" ht="3" customHeight="1">
      <c r="J4" s="531"/>
      <c r="K4" s="531"/>
      <c r="L4" s="526"/>
      <c r="M4" s="526"/>
      <c r="N4" s="526"/>
      <c r="O4" s="534"/>
      <c r="P4" s="534"/>
      <c r="Q4" s="534"/>
      <c r="R4" s="534"/>
      <c r="S4" s="534"/>
      <c r="T4" s="534"/>
      <c r="U4" s="534"/>
    </row>
    <row r="5" spans="1:29" ht="22.5" customHeight="1">
      <c r="J5" s="531"/>
      <c r="K5" s="531"/>
      <c r="L5" s="1231" t="s">
        <v>632</v>
      </c>
      <c r="M5" s="1231"/>
      <c r="N5" s="1231"/>
      <c r="O5" s="1231"/>
      <c r="P5" s="1231"/>
      <c r="Q5" s="1231"/>
      <c r="R5" s="1231"/>
      <c r="S5" s="1231"/>
      <c r="T5" s="1231"/>
      <c r="U5" s="666"/>
    </row>
    <row r="6" spans="1:29" ht="3" customHeight="1">
      <c r="J6" s="531"/>
      <c r="K6" s="531"/>
      <c r="L6" s="526"/>
      <c r="M6" s="526"/>
      <c r="N6" s="526"/>
      <c r="O6" s="530"/>
      <c r="P6" s="530"/>
      <c r="Q6" s="530"/>
      <c r="R6" s="530"/>
      <c r="S6" s="530"/>
      <c r="T6" s="530"/>
      <c r="U6" s="530"/>
      <c r="V6" s="534"/>
    </row>
    <row r="7" spans="1:29" s="572" customFormat="1" ht="22.5">
      <c r="A7" s="592"/>
      <c r="B7" s="592"/>
      <c r="C7" s="592"/>
      <c r="D7" s="592"/>
      <c r="E7" s="592"/>
      <c r="F7" s="592"/>
      <c r="G7" s="592"/>
      <c r="H7" s="592"/>
      <c r="L7" s="501"/>
      <c r="M7" s="619" t="s">
        <v>502</v>
      </c>
      <c r="N7" s="668"/>
      <c r="O7" s="1208" t="str">
        <f>IF(NameOrPr_ch="",IF(NameOrPr="","",NameOrPr),NameOrPr_ch)</f>
        <v>РСТ Нижегородской области</v>
      </c>
      <c r="P7" s="1208"/>
      <c r="Q7" s="1208"/>
      <c r="R7" s="1208"/>
      <c r="S7" s="1208"/>
      <c r="T7" s="1208"/>
      <c r="U7" s="584"/>
      <c r="V7" s="584"/>
      <c r="W7" s="521"/>
      <c r="X7" s="592"/>
      <c r="Y7" s="592"/>
      <c r="Z7" s="592"/>
      <c r="AA7" s="592"/>
      <c r="AB7" s="592"/>
      <c r="AC7" s="592"/>
    </row>
    <row r="8" spans="1:29" s="572" customFormat="1" ht="18.75">
      <c r="A8" s="592"/>
      <c r="B8" s="592"/>
      <c r="C8" s="592"/>
      <c r="D8" s="592"/>
      <c r="E8" s="592"/>
      <c r="F8" s="592"/>
      <c r="G8" s="592"/>
      <c r="H8" s="592"/>
      <c r="L8" s="501"/>
      <c r="M8" s="619" t="s">
        <v>597</v>
      </c>
      <c r="N8" s="668"/>
      <c r="O8" s="1208" t="str">
        <f>IF(datePr_ch="",IF(datePr="","",datePr),datePr_ch)</f>
        <v>10.12.2020</v>
      </c>
      <c r="P8" s="1208"/>
      <c r="Q8" s="1208"/>
      <c r="R8" s="1208"/>
      <c r="S8" s="1208"/>
      <c r="T8" s="1208"/>
      <c r="U8" s="584"/>
      <c r="V8" s="584"/>
      <c r="W8" s="521"/>
      <c r="X8" s="592"/>
      <c r="Y8" s="592"/>
      <c r="Z8" s="592"/>
      <c r="AA8" s="592"/>
      <c r="AB8" s="592"/>
      <c r="AC8" s="592"/>
    </row>
    <row r="9" spans="1:29" s="572" customFormat="1" ht="18.75">
      <c r="A9" s="592"/>
      <c r="B9" s="592"/>
      <c r="C9" s="592"/>
      <c r="D9" s="592"/>
      <c r="E9" s="592"/>
      <c r="F9" s="592"/>
      <c r="G9" s="592"/>
      <c r="H9" s="592"/>
      <c r="L9" s="554"/>
      <c r="M9" s="619" t="s">
        <v>596</v>
      </c>
      <c r="N9" s="668"/>
      <c r="O9" s="1208" t="str">
        <f>IF(numberPr_ch="",IF(numberPr="","",numberPr),numberPr_ch)</f>
        <v>52/6</v>
      </c>
      <c r="P9" s="1208"/>
      <c r="Q9" s="1208"/>
      <c r="R9" s="1208"/>
      <c r="S9" s="1208"/>
      <c r="T9" s="1208"/>
      <c r="U9" s="584"/>
      <c r="V9" s="584"/>
      <c r="W9" s="521"/>
      <c r="X9" s="592"/>
      <c r="Y9" s="592"/>
      <c r="Z9" s="592"/>
      <c r="AA9" s="592"/>
      <c r="AB9" s="592"/>
      <c r="AC9" s="592"/>
    </row>
    <row r="10" spans="1:29" s="572" customFormat="1" ht="18.75">
      <c r="A10" s="592"/>
      <c r="B10" s="592"/>
      <c r="C10" s="592"/>
      <c r="D10" s="592"/>
      <c r="E10" s="592"/>
      <c r="F10" s="592"/>
      <c r="G10" s="592"/>
      <c r="H10" s="592"/>
      <c r="L10" s="554"/>
      <c r="M10" s="619" t="s">
        <v>501</v>
      </c>
      <c r="N10" s="668"/>
      <c r="O10" s="1208" t="str">
        <f>IF(IstPub_ch="",IF(IstPub="","",IstPub),IstPub_ch)</f>
        <v>http://www.rstno.ru/regulatory/resheniya-regionalnoy-sluzhby-po-tarifam-nizhegorodskoy-oblasti-za-2020-god.php?clear_cache=Y</v>
      </c>
      <c r="P10" s="1208"/>
      <c r="Q10" s="1208"/>
      <c r="R10" s="1208"/>
      <c r="S10" s="1208"/>
      <c r="T10" s="1208"/>
      <c r="U10" s="584"/>
      <c r="V10" s="584"/>
      <c r="W10" s="521"/>
      <c r="X10" s="592"/>
      <c r="Y10" s="592"/>
      <c r="Z10" s="592"/>
      <c r="AA10" s="592"/>
      <c r="AB10" s="592"/>
      <c r="AC10" s="592"/>
    </row>
    <row r="11" spans="1:29" s="572" customFormat="1" ht="11.25" hidden="1">
      <c r="A11" s="592"/>
      <c r="B11" s="592"/>
      <c r="C11" s="592"/>
      <c r="D11" s="592"/>
      <c r="E11" s="592"/>
      <c r="F11" s="592"/>
      <c r="G11" s="592"/>
      <c r="H11" s="592"/>
      <c r="L11" s="1232"/>
      <c r="M11" s="1232"/>
      <c r="N11" s="568"/>
      <c r="O11" s="584"/>
      <c r="P11" s="584"/>
      <c r="Q11" s="584"/>
      <c r="R11" s="584"/>
      <c r="S11" s="584"/>
      <c r="T11" s="584"/>
      <c r="U11" s="590" t="s">
        <v>373</v>
      </c>
      <c r="X11" s="592"/>
      <c r="Y11" s="592"/>
      <c r="Z11" s="592"/>
      <c r="AA11" s="592"/>
      <c r="AB11" s="592"/>
      <c r="AC11" s="592"/>
    </row>
    <row r="12" spans="1:29">
      <c r="J12" s="531"/>
      <c r="K12" s="531"/>
      <c r="L12" s="526"/>
      <c r="M12" s="526"/>
      <c r="N12" s="504"/>
      <c r="O12" s="1209"/>
      <c r="P12" s="1209"/>
      <c r="Q12" s="1209"/>
      <c r="R12" s="1209"/>
      <c r="S12" s="1209"/>
      <c r="T12" s="1209"/>
      <c r="U12" s="1209"/>
    </row>
    <row r="13" spans="1:29">
      <c r="J13" s="531"/>
      <c r="K13" s="531"/>
      <c r="L13" s="1153" t="s">
        <v>454</v>
      </c>
      <c r="M13" s="1153"/>
      <c r="N13" s="1153"/>
      <c r="O13" s="1153"/>
      <c r="P13" s="1153"/>
      <c r="Q13" s="1153"/>
      <c r="R13" s="1153"/>
      <c r="S13" s="1153"/>
      <c r="T13" s="1153"/>
      <c r="U13" s="1153"/>
      <c r="V13" s="1153"/>
      <c r="W13" s="1153" t="s">
        <v>455</v>
      </c>
    </row>
    <row r="14" spans="1:29" ht="14.25" customHeight="1">
      <c r="J14" s="531"/>
      <c r="K14" s="531"/>
      <c r="L14" s="1215" t="s">
        <v>92</v>
      </c>
      <c r="M14" s="1215" t="s">
        <v>640</v>
      </c>
      <c r="N14" s="663"/>
      <c r="O14" s="1216" t="s">
        <v>642</v>
      </c>
      <c r="P14" s="1217"/>
      <c r="Q14" s="1217"/>
      <c r="R14" s="1217"/>
      <c r="S14" s="1217"/>
      <c r="T14" s="1218"/>
      <c r="U14" s="1226" t="s">
        <v>341</v>
      </c>
      <c r="V14" s="1212" t="s">
        <v>275</v>
      </c>
      <c r="W14" s="1153"/>
    </row>
    <row r="15" spans="1:29" ht="14.25" customHeight="1">
      <c r="J15" s="531"/>
      <c r="K15" s="531"/>
      <c r="L15" s="1215"/>
      <c r="M15" s="1215"/>
      <c r="N15" s="664"/>
      <c r="O15" s="1221" t="s">
        <v>606</v>
      </c>
      <c r="P15" s="1219" t="s">
        <v>271</v>
      </c>
      <c r="Q15" s="1220"/>
      <c r="R15" s="1223" t="s">
        <v>655</v>
      </c>
      <c r="S15" s="1224"/>
      <c r="T15" s="1225"/>
      <c r="U15" s="1227"/>
      <c r="V15" s="1213"/>
      <c r="W15" s="1153"/>
    </row>
    <row r="16" spans="1:29" ht="33.75" customHeight="1">
      <c r="J16" s="531"/>
      <c r="K16" s="531"/>
      <c r="L16" s="1215"/>
      <c r="M16" s="1215"/>
      <c r="N16" s="665"/>
      <c r="O16" s="1222"/>
      <c r="P16" s="537" t="s">
        <v>607</v>
      </c>
      <c r="Q16" s="537" t="s">
        <v>6</v>
      </c>
      <c r="R16" s="538" t="s">
        <v>274</v>
      </c>
      <c r="S16" s="1210" t="s">
        <v>273</v>
      </c>
      <c r="T16" s="1211"/>
      <c r="U16" s="1228"/>
      <c r="V16" s="1214"/>
      <c r="W16" s="1153"/>
    </row>
    <row r="17" spans="1:29">
      <c r="J17" s="531"/>
      <c r="K17" s="571">
        <v>1</v>
      </c>
      <c r="L17" s="649" t="s">
        <v>93</v>
      </c>
      <c r="M17" s="649" t="s">
        <v>49</v>
      </c>
      <c r="N17" s="651" t="str">
        <f ca="1">OFFSET(N17,0,-1)</f>
        <v>2</v>
      </c>
      <c r="O17" s="650">
        <f ca="1">OFFSET(O17,0,-1)+1</f>
        <v>3</v>
      </c>
      <c r="P17" s="650">
        <f ca="1">OFFSET(P17,0,-1)+1</f>
        <v>4</v>
      </c>
      <c r="Q17" s="650">
        <f ca="1">OFFSET(Q17,0,-1)+1</f>
        <v>5</v>
      </c>
      <c r="R17" s="650">
        <f ca="1">OFFSET(R17,0,-1)+1</f>
        <v>6</v>
      </c>
      <c r="S17" s="1233">
        <f ca="1">OFFSET(S17,0,-1)+1</f>
        <v>7</v>
      </c>
      <c r="T17" s="1233"/>
      <c r="U17" s="650">
        <f ca="1">OFFSET(U17,0,-2)+1</f>
        <v>8</v>
      </c>
      <c r="V17" s="651">
        <f ca="1">OFFSET(V17,0,-1)</f>
        <v>8</v>
      </c>
      <c r="W17" s="650">
        <f ca="1">OFFSET(W17,0,-1)+1</f>
        <v>9</v>
      </c>
    </row>
    <row r="18" spans="1:29" ht="22.5">
      <c r="A18" s="1234">
        <v>1</v>
      </c>
      <c r="B18" s="867"/>
      <c r="C18" s="867"/>
      <c r="D18" s="867"/>
      <c r="E18" s="868"/>
      <c r="F18" s="869"/>
      <c r="G18" s="869"/>
      <c r="H18" s="869"/>
      <c r="I18" s="870"/>
      <c r="J18" s="865"/>
      <c r="K18" s="872"/>
      <c r="L18" s="595">
        <f>mergeValue(A18)</f>
        <v>1</v>
      </c>
      <c r="M18" s="643" t="s">
        <v>20</v>
      </c>
      <c r="N18" s="648"/>
      <c r="O18" s="1235"/>
      <c r="P18" s="1235"/>
      <c r="Q18" s="1235"/>
      <c r="R18" s="1235"/>
      <c r="S18" s="1235"/>
      <c r="T18" s="1235"/>
      <c r="U18" s="1235"/>
      <c r="V18" s="1235"/>
      <c r="W18" s="632" t="s">
        <v>476</v>
      </c>
      <c r="Y18" s="591"/>
      <c r="Z18" s="591" t="str">
        <f t="shared" ref="Z18:Z31" si="0">IF(M18="","",M18 )</f>
        <v>Наименование тарифа</v>
      </c>
      <c r="AA18" s="591"/>
      <c r="AB18" s="591"/>
      <c r="AC18" s="591"/>
    </row>
    <row r="19" spans="1:29" ht="22.5">
      <c r="A19" s="1234"/>
      <c r="B19" s="1234">
        <v>1</v>
      </c>
      <c r="C19" s="867"/>
      <c r="D19" s="867"/>
      <c r="E19" s="869"/>
      <c r="F19" s="869"/>
      <c r="G19" s="869"/>
      <c r="H19" s="869"/>
      <c r="I19" s="864"/>
      <c r="J19" s="863"/>
      <c r="K19" s="866"/>
      <c r="L19" s="595" t="str">
        <f>mergeValue(A19) &amp;"."&amp; mergeValue(B19)</f>
        <v>1.1</v>
      </c>
      <c r="M19" s="548" t="s">
        <v>16</v>
      </c>
      <c r="N19" s="648"/>
      <c r="O19" s="1235"/>
      <c r="P19" s="1235"/>
      <c r="Q19" s="1235"/>
      <c r="R19" s="1235"/>
      <c r="S19" s="1235"/>
      <c r="T19" s="1235"/>
      <c r="U19" s="1235"/>
      <c r="V19" s="1235"/>
      <c r="W19" s="632" t="s">
        <v>477</v>
      </c>
      <c r="Y19" s="591"/>
      <c r="Z19" s="591" t="str">
        <f t="shared" si="0"/>
        <v>Территория действия тарифа</v>
      </c>
      <c r="AA19" s="591"/>
      <c r="AB19" s="591"/>
      <c r="AC19" s="591"/>
    </row>
    <row r="20" spans="1:29" ht="22.5">
      <c r="A20" s="1234"/>
      <c r="B20" s="1234"/>
      <c r="C20" s="1234">
        <v>1</v>
      </c>
      <c r="D20" s="867"/>
      <c r="E20" s="869"/>
      <c r="F20" s="869"/>
      <c r="G20" s="869"/>
      <c r="H20" s="869"/>
      <c r="I20" s="871"/>
      <c r="J20" s="863"/>
      <c r="K20" s="866"/>
      <c r="L20" s="595" t="str">
        <f>mergeValue(A20) &amp;"."&amp; mergeValue(B20)&amp;"."&amp; mergeValue(C20)</f>
        <v>1.1.1</v>
      </c>
      <c r="M20" s="549" t="s">
        <v>7</v>
      </c>
      <c r="N20" s="648"/>
      <c r="O20" s="1235"/>
      <c r="P20" s="1235"/>
      <c r="Q20" s="1235"/>
      <c r="R20" s="1235"/>
      <c r="S20" s="1235"/>
      <c r="T20" s="1235"/>
      <c r="U20" s="1235"/>
      <c r="V20" s="1235"/>
      <c r="W20" s="632" t="s">
        <v>634</v>
      </c>
      <c r="Y20" s="591"/>
      <c r="Z20" s="591" t="str">
        <f t="shared" si="0"/>
        <v xml:space="preserve">Наименование системы теплоснабжения </v>
      </c>
      <c r="AA20" s="591"/>
      <c r="AB20" s="591"/>
      <c r="AC20" s="591"/>
    </row>
    <row r="21" spans="1:29" ht="22.5">
      <c r="A21" s="1234"/>
      <c r="B21" s="1234"/>
      <c r="C21" s="1234"/>
      <c r="D21" s="1234">
        <v>1</v>
      </c>
      <c r="E21" s="869"/>
      <c r="F21" s="869"/>
      <c r="G21" s="869"/>
      <c r="H21" s="869"/>
      <c r="I21" s="871"/>
      <c r="J21" s="863"/>
      <c r="K21" s="866"/>
      <c r="L21" s="595" t="str">
        <f>mergeValue(A21) &amp;"."&amp; mergeValue(B21)&amp;"."&amp; mergeValue(C21)&amp;"."&amp; mergeValue(D21)</f>
        <v>1.1.1.1</v>
      </c>
      <c r="M21" s="550" t="s">
        <v>22</v>
      </c>
      <c r="N21" s="648"/>
      <c r="O21" s="1235"/>
      <c r="P21" s="1235"/>
      <c r="Q21" s="1235"/>
      <c r="R21" s="1235"/>
      <c r="S21" s="1235"/>
      <c r="T21" s="1235"/>
      <c r="U21" s="1235"/>
      <c r="V21" s="1235"/>
      <c r="W21" s="632" t="s">
        <v>635</v>
      </c>
      <c r="Y21" s="591"/>
      <c r="Z21" s="591" t="str">
        <f t="shared" si="0"/>
        <v xml:space="preserve">Источник тепловой энергии  </v>
      </c>
      <c r="AA21" s="591"/>
      <c r="AB21" s="591"/>
      <c r="AC21" s="591"/>
    </row>
    <row r="22" spans="1:29" ht="101.25">
      <c r="A22" s="1234"/>
      <c r="B22" s="1234"/>
      <c r="C22" s="1234"/>
      <c r="D22" s="1234"/>
      <c r="E22" s="1234">
        <v>1</v>
      </c>
      <c r="F22" s="869"/>
      <c r="G22" s="869"/>
      <c r="H22" s="867">
        <v>1</v>
      </c>
      <c r="I22" s="1234">
        <v>1</v>
      </c>
      <c r="J22" s="869"/>
      <c r="K22" s="874"/>
      <c r="L22" s="595" t="str">
        <f>mergeValue(A22) &amp;"."&amp; mergeValue(B22)&amp;"."&amp; mergeValue(C22)&amp;"."&amp; mergeValue(D22)&amp;"."&amp; mergeValue(E22)</f>
        <v>1.1.1.1.1</v>
      </c>
      <c r="M22" s="556" t="s">
        <v>9</v>
      </c>
      <c r="N22" s="648"/>
      <c r="O22" s="1236"/>
      <c r="P22" s="1236"/>
      <c r="Q22" s="1236"/>
      <c r="R22" s="1236"/>
      <c r="S22" s="1236"/>
      <c r="T22" s="1236"/>
      <c r="U22" s="1236"/>
      <c r="V22" s="1236"/>
      <c r="W22" s="632" t="s">
        <v>639</v>
      </c>
      <c r="Y22" s="591"/>
      <c r="Z22" s="591" t="str">
        <f t="shared" si="0"/>
        <v>Схема подключения теплопотребляющей установки к коллектору источника тепловой энергии</v>
      </c>
      <c r="AA22" s="591"/>
      <c r="AB22" s="591"/>
      <c r="AC22" s="591"/>
    </row>
    <row r="23" spans="1:29" ht="90">
      <c r="A23" s="1234"/>
      <c r="B23" s="1234"/>
      <c r="C23" s="1234"/>
      <c r="D23" s="1234"/>
      <c r="E23" s="1234"/>
      <c r="F23" s="1234">
        <v>1</v>
      </c>
      <c r="G23" s="867"/>
      <c r="H23" s="867"/>
      <c r="I23" s="1234"/>
      <c r="J23" s="1234">
        <v>1</v>
      </c>
      <c r="K23" s="875"/>
      <c r="L23" s="595" t="str">
        <f>mergeValue(A23) &amp;"."&amp; mergeValue(B23)&amp;"."&amp; mergeValue(C23)&amp;"."&amp; mergeValue(D23)&amp;"."&amp; mergeValue(E23)&amp;"."&amp; mergeValue(F23)</f>
        <v>1.1.1.1.1.1</v>
      </c>
      <c r="M23" s="557" t="s">
        <v>10</v>
      </c>
      <c r="N23" s="648"/>
      <c r="O23" s="1237"/>
      <c r="P23" s="1238"/>
      <c r="Q23" s="1238"/>
      <c r="R23" s="1238"/>
      <c r="S23" s="1238"/>
      <c r="T23" s="1238"/>
      <c r="U23" s="1238"/>
      <c r="V23" s="1239"/>
      <c r="W23" s="632" t="s">
        <v>637</v>
      </c>
      <c r="Y23" s="591"/>
      <c r="Z23" s="591" t="str">
        <f t="shared" si="0"/>
        <v>Группа потребителей</v>
      </c>
      <c r="AA23" s="591"/>
      <c r="AB23" s="591"/>
      <c r="AC23" s="591"/>
    </row>
    <row r="24" spans="1:29" ht="189" customHeight="1">
      <c r="A24" s="1234"/>
      <c r="B24" s="1234"/>
      <c r="C24" s="1234"/>
      <c r="D24" s="1234"/>
      <c r="E24" s="1234"/>
      <c r="F24" s="1234"/>
      <c r="G24" s="867">
        <v>1</v>
      </c>
      <c r="H24" s="867"/>
      <c r="I24" s="1234"/>
      <c r="J24" s="1234"/>
      <c r="K24" s="875">
        <v>1</v>
      </c>
      <c r="L24" s="595" t="str">
        <f>mergeValue(A24) &amp;"."&amp; mergeValue(B24)&amp;"."&amp; mergeValue(C24)&amp;"."&amp; mergeValue(D24)&amp;"."&amp; mergeValue(E24)&amp;"."&amp; mergeValue(F24)&amp;"."&amp; mergeValue(G24)</f>
        <v>1.1.1.1.1.1.1</v>
      </c>
      <c r="M24" s="1071"/>
      <c r="N24" s="648"/>
      <c r="O24" s="564"/>
      <c r="P24" s="564"/>
      <c r="Q24" s="1096"/>
      <c r="R24" s="1229"/>
      <c r="S24" s="1230" t="s">
        <v>84</v>
      </c>
      <c r="T24" s="1229"/>
      <c r="U24" s="1230" t="s">
        <v>85</v>
      </c>
      <c r="V24" s="564"/>
      <c r="W24" s="1205" t="s">
        <v>656</v>
      </c>
      <c r="X24" s="587" t="str">
        <f>strCheckDate(O25:V25)</f>
        <v/>
      </c>
      <c r="Y24" s="591"/>
      <c r="Z24" s="591" t="str">
        <f t="shared" si="0"/>
        <v/>
      </c>
      <c r="AA24" s="591"/>
      <c r="AB24" s="591"/>
      <c r="AC24" s="591"/>
    </row>
    <row r="25" spans="1:29" ht="11.25" hidden="1" customHeight="1">
      <c r="A25" s="1234"/>
      <c r="B25" s="1234"/>
      <c r="C25" s="1234"/>
      <c r="D25" s="1234"/>
      <c r="E25" s="1234"/>
      <c r="F25" s="1234"/>
      <c r="G25" s="867"/>
      <c r="H25" s="867"/>
      <c r="I25" s="1234"/>
      <c r="J25" s="1234"/>
      <c r="K25" s="875"/>
      <c r="L25" s="602"/>
      <c r="M25" s="648"/>
      <c r="N25" s="648"/>
      <c r="O25" s="564"/>
      <c r="P25" s="564"/>
      <c r="Q25" s="586" t="str">
        <f>R24 &amp; "-" &amp; T24</f>
        <v>-</v>
      </c>
      <c r="R25" s="1229"/>
      <c r="S25" s="1230"/>
      <c r="T25" s="1229"/>
      <c r="U25" s="1230"/>
      <c r="V25" s="564"/>
      <c r="W25" s="1206"/>
      <c r="Y25" s="591"/>
      <c r="Z25" s="591" t="str">
        <f t="shared" si="0"/>
        <v/>
      </c>
      <c r="AA25" s="591"/>
      <c r="AB25" s="591"/>
      <c r="AC25" s="591"/>
    </row>
    <row r="26" spans="1:29" ht="15" customHeight="1">
      <c r="A26" s="1234"/>
      <c r="B26" s="1234"/>
      <c r="C26" s="1234"/>
      <c r="D26" s="1234"/>
      <c r="E26" s="1234"/>
      <c r="F26" s="1234"/>
      <c r="G26" s="869"/>
      <c r="H26" s="867"/>
      <c r="I26" s="1234"/>
      <c r="J26" s="1234"/>
      <c r="K26" s="874"/>
      <c r="L26" s="540"/>
      <c r="M26" s="559" t="s">
        <v>25</v>
      </c>
      <c r="N26" s="566"/>
      <c r="O26" s="566"/>
      <c r="P26" s="566"/>
      <c r="Q26" s="566"/>
      <c r="R26" s="566"/>
      <c r="S26" s="566"/>
      <c r="T26" s="566"/>
      <c r="U26" s="566"/>
      <c r="V26" s="562"/>
      <c r="W26" s="1207"/>
      <c r="Y26" s="591"/>
      <c r="Z26" s="591" t="str">
        <f t="shared" si="0"/>
        <v>Добавить вид теплоносителя (параметры теплоносителя)</v>
      </c>
      <c r="AA26" s="591"/>
      <c r="AB26" s="591"/>
      <c r="AC26" s="591"/>
    </row>
    <row r="27" spans="1:29" ht="15" customHeight="1">
      <c r="A27" s="1234"/>
      <c r="B27" s="1234"/>
      <c r="C27" s="1234"/>
      <c r="D27" s="1234"/>
      <c r="E27" s="1234"/>
      <c r="F27" s="869"/>
      <c r="G27" s="869"/>
      <c r="H27" s="867"/>
      <c r="I27" s="1234"/>
      <c r="J27" s="869"/>
      <c r="K27" s="874"/>
      <c r="L27" s="540"/>
      <c r="M27" s="558" t="s">
        <v>11</v>
      </c>
      <c r="N27" s="566"/>
      <c r="O27" s="566"/>
      <c r="P27" s="566"/>
      <c r="Q27" s="566"/>
      <c r="R27" s="566"/>
      <c r="S27" s="566"/>
      <c r="T27" s="566"/>
      <c r="U27" s="565"/>
      <c r="V27" s="566"/>
      <c r="W27" s="667"/>
      <c r="Y27" s="591"/>
      <c r="Z27" s="591" t="str">
        <f t="shared" si="0"/>
        <v>Добавить группу потребителей</v>
      </c>
      <c r="AA27" s="591"/>
      <c r="AB27" s="591"/>
      <c r="AC27" s="591"/>
    </row>
    <row r="28" spans="1:29" ht="15" customHeight="1">
      <c r="A28" s="1234"/>
      <c r="B28" s="1234"/>
      <c r="C28" s="1234"/>
      <c r="D28" s="1234"/>
      <c r="E28" s="873"/>
      <c r="F28" s="869"/>
      <c r="G28" s="869"/>
      <c r="H28" s="869"/>
      <c r="I28" s="865"/>
      <c r="J28" s="862"/>
      <c r="K28" s="872"/>
      <c r="L28" s="540"/>
      <c r="M28" s="553" t="s">
        <v>12</v>
      </c>
      <c r="N28" s="566"/>
      <c r="O28" s="566"/>
      <c r="P28" s="566"/>
      <c r="Q28" s="566"/>
      <c r="R28" s="566"/>
      <c r="S28" s="566"/>
      <c r="T28" s="566"/>
      <c r="U28" s="565"/>
      <c r="V28" s="566"/>
      <c r="W28" s="667"/>
      <c r="Y28" s="591"/>
      <c r="Z28" s="591" t="str">
        <f t="shared" si="0"/>
        <v>Добавить схему подключения</v>
      </c>
      <c r="AA28" s="591"/>
      <c r="AB28" s="591"/>
      <c r="AC28" s="591"/>
    </row>
    <row r="29" spans="1:29" ht="15" customHeight="1">
      <c r="A29" s="1234"/>
      <c r="B29" s="1234"/>
      <c r="C29" s="1234"/>
      <c r="D29" s="873"/>
      <c r="E29" s="873"/>
      <c r="F29" s="869"/>
      <c r="G29" s="869"/>
      <c r="H29" s="869"/>
      <c r="I29" s="865"/>
      <c r="J29" s="862"/>
      <c r="K29" s="872"/>
      <c r="L29" s="540"/>
      <c r="M29" s="552" t="s">
        <v>17</v>
      </c>
      <c r="N29" s="566"/>
      <c r="O29" s="566"/>
      <c r="P29" s="566"/>
      <c r="Q29" s="566"/>
      <c r="R29" s="566"/>
      <c r="S29" s="566"/>
      <c r="T29" s="566"/>
      <c r="U29" s="565"/>
      <c r="V29" s="566"/>
      <c r="W29" s="667"/>
      <c r="Y29" s="591"/>
      <c r="Z29" s="591" t="str">
        <f t="shared" si="0"/>
        <v>Добавить источник тепловой энергии</v>
      </c>
      <c r="AA29" s="591"/>
      <c r="AB29" s="591"/>
      <c r="AC29" s="591"/>
    </row>
    <row r="30" spans="1:29" ht="15" customHeight="1">
      <c r="A30" s="1234"/>
      <c r="B30" s="1234"/>
      <c r="C30" s="873"/>
      <c r="D30" s="873"/>
      <c r="E30" s="873"/>
      <c r="F30" s="873"/>
      <c r="G30" s="878"/>
      <c r="H30" s="865"/>
      <c r="I30" s="876"/>
      <c r="J30" s="862"/>
      <c r="K30" s="877"/>
      <c r="L30" s="540"/>
      <c r="M30" s="551" t="s">
        <v>18</v>
      </c>
      <c r="N30" s="566"/>
      <c r="O30" s="566"/>
      <c r="P30" s="566"/>
      <c r="Q30" s="566"/>
      <c r="R30" s="566"/>
      <c r="S30" s="566"/>
      <c r="T30" s="566"/>
      <c r="U30" s="565"/>
      <c r="V30" s="566"/>
      <c r="W30" s="667"/>
      <c r="Y30" s="591"/>
      <c r="Z30" s="591" t="str">
        <f t="shared" si="0"/>
        <v>Добавить наименование системы теплоснабжения</v>
      </c>
      <c r="AA30" s="591"/>
      <c r="AB30" s="591"/>
      <c r="AC30" s="591"/>
    </row>
    <row r="31" spans="1:29" ht="15" customHeight="1">
      <c r="A31" s="1234"/>
      <c r="B31" s="873"/>
      <c r="C31" s="873"/>
      <c r="D31" s="873"/>
      <c r="E31" s="873"/>
      <c r="F31" s="873"/>
      <c r="G31" s="878"/>
      <c r="H31" s="865"/>
      <c r="I31" s="865"/>
      <c r="J31" s="862"/>
      <c r="K31" s="872"/>
      <c r="L31" s="540"/>
      <c r="M31" s="560" t="s">
        <v>19</v>
      </c>
      <c r="N31" s="566"/>
      <c r="O31" s="566"/>
      <c r="P31" s="566"/>
      <c r="Q31" s="566"/>
      <c r="R31" s="566"/>
      <c r="S31" s="566"/>
      <c r="T31" s="566"/>
      <c r="U31" s="565"/>
      <c r="V31" s="566"/>
      <c r="W31" s="667"/>
      <c r="Y31" s="591"/>
      <c r="Z31" s="591" t="str">
        <f t="shared" si="0"/>
        <v>Добавить территорию действия тарифа</v>
      </c>
      <c r="AA31" s="591"/>
      <c r="AB31" s="591"/>
      <c r="AC31" s="591"/>
    </row>
    <row r="32" spans="1:29" s="524" customFormat="1" ht="15" customHeight="1">
      <c r="A32" s="861"/>
      <c r="B32" s="861"/>
      <c r="C32" s="861"/>
      <c r="D32" s="861"/>
      <c r="E32" s="861"/>
      <c r="F32" s="861"/>
      <c r="G32" s="861"/>
      <c r="H32" s="861"/>
      <c r="I32" s="861"/>
      <c r="J32" s="861"/>
      <c r="K32" s="861"/>
      <c r="L32" s="494"/>
      <c r="M32" s="567" t="s">
        <v>309</v>
      </c>
      <c r="N32" s="566"/>
      <c r="O32" s="566"/>
      <c r="P32" s="566"/>
      <c r="Q32" s="566"/>
      <c r="R32" s="566"/>
      <c r="S32" s="566"/>
      <c r="T32" s="566"/>
      <c r="U32" s="565"/>
      <c r="V32" s="566"/>
      <c r="W32" s="667"/>
      <c r="X32" s="589"/>
      <c r="Y32" s="589"/>
      <c r="Z32" s="589"/>
      <c r="AA32" s="589"/>
      <c r="AB32" s="589"/>
      <c r="AC32" s="589"/>
    </row>
    <row r="33" spans="1:29" ht="11.25">
      <c r="A33" s="525"/>
      <c r="B33" s="525"/>
      <c r="C33" s="525"/>
      <c r="D33" s="525"/>
      <c r="E33" s="525"/>
      <c r="F33" s="525"/>
      <c r="G33" s="525"/>
      <c r="H33" s="525"/>
      <c r="I33" s="525"/>
      <c r="J33" s="525"/>
      <c r="K33" s="525"/>
      <c r="X33" s="525"/>
      <c r="Y33" s="525"/>
      <c r="Z33" s="525"/>
      <c r="AA33" s="525"/>
      <c r="AB33" s="525"/>
      <c r="AC33" s="525"/>
    </row>
    <row r="34" spans="1:29" ht="90" customHeight="1">
      <c r="L34" s="1">
        <v>1</v>
      </c>
      <c r="M34" s="1198" t="s">
        <v>633</v>
      </c>
      <c r="N34" s="1198"/>
      <c r="O34" s="1198"/>
      <c r="P34" s="1198"/>
      <c r="Q34" s="1198"/>
      <c r="R34" s="1198"/>
      <c r="S34" s="1198"/>
      <c r="T34" s="1198"/>
      <c r="U34" s="1198"/>
      <c r="V34" s="1198"/>
      <c r="W34" s="1198"/>
    </row>
  </sheetData>
  <sheetProtection password="FA9C" sheet="1" objects="1" scenarios="1" formatColumns="0" formatRows="0"/>
  <dataConsolidate leftLabels="1"/>
  <mergeCells count="39">
    <mergeCell ref="I22:I27"/>
    <mergeCell ref="J23:J26"/>
    <mergeCell ref="A18:A31"/>
    <mergeCell ref="O18:V18"/>
    <mergeCell ref="B19:B30"/>
    <mergeCell ref="O19:V19"/>
    <mergeCell ref="C20:C29"/>
    <mergeCell ref="U24:U25"/>
    <mergeCell ref="O20:V20"/>
    <mergeCell ref="D21:D28"/>
    <mergeCell ref="O21:V21"/>
    <mergeCell ref="E22:E27"/>
    <mergeCell ref="O22:V22"/>
    <mergeCell ref="F23:F26"/>
    <mergeCell ref="O23:V23"/>
    <mergeCell ref="R24:R25"/>
    <mergeCell ref="L5:T5"/>
    <mergeCell ref="O9:T9"/>
    <mergeCell ref="O10:T10"/>
    <mergeCell ref="L11:M11"/>
    <mergeCell ref="O12:U12"/>
    <mergeCell ref="O7:T7"/>
    <mergeCell ref="O8:T8"/>
    <mergeCell ref="M34:W34"/>
    <mergeCell ref="L13:V13"/>
    <mergeCell ref="L14:L16"/>
    <mergeCell ref="M14:M16"/>
    <mergeCell ref="O14:T14"/>
    <mergeCell ref="U14:U16"/>
    <mergeCell ref="V14:V16"/>
    <mergeCell ref="O15:O16"/>
    <mergeCell ref="W13:W16"/>
    <mergeCell ref="S16:T16"/>
    <mergeCell ref="P15:Q15"/>
    <mergeCell ref="R15:T15"/>
    <mergeCell ref="S17:T17"/>
    <mergeCell ref="W24:W26"/>
    <mergeCell ref="S24:S25"/>
    <mergeCell ref="T24:T25"/>
  </mergeCells>
  <dataValidations count="9">
    <dataValidation type="list" allowBlank="1" showInputMessage="1" showErrorMessage="1" errorTitle="Ошибка" error="Выберите значение из списка" sqref="O22 JD22 SZ22 ACV22 AMR22 AWN22 BGJ22 BQF22 CAB22 CJX22 CTT22 DDP22 DNL22 DXH22 EHD22 EQZ22 FAV22 FKR22 FUN22 GEJ22 GOF22 GYB22 HHX22 HRT22 IBP22 ILL22 IVH22 JFD22 JOZ22 JYV22 KIR22 KSN22 LCJ22 LMF22 LWB22 MFX22 MPT22 MZP22 NJL22 NTH22 ODD22 OMZ22 OWV22 PGR22 PQN22 QAJ22 QKF22 QUB22 RDX22 RNT22 RXP22 SHL22 SRH22 TBD22 TKZ22 TUV22 UER22 UON22 UYJ22 VIF22 VSB22 WBX22 WLT22 WVP22 O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O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O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O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O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O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O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O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O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O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O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O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O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O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O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formula1>kind_of_scheme_in</formula1>
    </dataValidation>
    <dataValidation type="textLength" operator="lessThanOrEqual" allowBlank="1" showInputMessage="1" showErrorMessage="1" errorTitle="Ошибка" error="Допускается ввод не более 900 символов!" sqref="WVX983058:WVX983065 WMB983058:WMB983065 W65554:W65561 JL65554:JL65561 TH65554:TH65561 ADD65554:ADD65561 AMZ65554:AMZ65561 AWV65554:AWV65561 BGR65554:BGR65561 BQN65554:BQN65561 CAJ65554:CAJ65561 CKF65554:CKF65561 CUB65554:CUB65561 DDX65554:DDX65561 DNT65554:DNT65561 DXP65554:DXP65561 EHL65554:EHL65561 ERH65554:ERH65561 FBD65554:FBD65561 FKZ65554:FKZ65561 FUV65554:FUV65561 GER65554:GER65561 GON65554:GON65561 GYJ65554:GYJ65561 HIF65554:HIF65561 HSB65554:HSB65561 IBX65554:IBX65561 ILT65554:ILT65561 IVP65554:IVP65561 JFL65554:JFL65561 JPH65554:JPH65561 JZD65554:JZD65561 KIZ65554:KIZ65561 KSV65554:KSV65561 LCR65554:LCR65561 LMN65554:LMN65561 LWJ65554:LWJ65561 MGF65554:MGF65561 MQB65554:MQB65561 MZX65554:MZX65561 NJT65554:NJT65561 NTP65554:NTP65561 ODL65554:ODL65561 ONH65554:ONH65561 OXD65554:OXD65561 PGZ65554:PGZ65561 PQV65554:PQV65561 QAR65554:QAR65561 QKN65554:QKN65561 QUJ65554:QUJ65561 REF65554:REF65561 ROB65554:ROB65561 RXX65554:RXX65561 SHT65554:SHT65561 SRP65554:SRP65561 TBL65554:TBL65561 TLH65554:TLH65561 TVD65554:TVD65561 UEZ65554:UEZ65561 UOV65554:UOV65561 UYR65554:UYR65561 VIN65554:VIN65561 VSJ65554:VSJ65561 WCF65554:WCF65561 WMB65554:WMB65561 WVX65554:WVX65561 W131090:W131097 JL131090:JL131097 TH131090:TH131097 ADD131090:ADD131097 AMZ131090:AMZ131097 AWV131090:AWV131097 BGR131090:BGR131097 BQN131090:BQN131097 CAJ131090:CAJ131097 CKF131090:CKF131097 CUB131090:CUB131097 DDX131090:DDX131097 DNT131090:DNT131097 DXP131090:DXP131097 EHL131090:EHL131097 ERH131090:ERH131097 FBD131090:FBD131097 FKZ131090:FKZ131097 FUV131090:FUV131097 GER131090:GER131097 GON131090:GON131097 GYJ131090:GYJ131097 HIF131090:HIF131097 HSB131090:HSB131097 IBX131090:IBX131097 ILT131090:ILT131097 IVP131090:IVP131097 JFL131090:JFL131097 JPH131090:JPH131097 JZD131090:JZD131097 KIZ131090:KIZ131097 KSV131090:KSV131097 LCR131090:LCR131097 LMN131090:LMN131097 LWJ131090:LWJ131097 MGF131090:MGF131097 MQB131090:MQB131097 MZX131090:MZX131097 NJT131090:NJT131097 NTP131090:NTP131097 ODL131090:ODL131097 ONH131090:ONH131097 OXD131090:OXD131097 PGZ131090:PGZ131097 PQV131090:PQV131097 QAR131090:QAR131097 QKN131090:QKN131097 QUJ131090:QUJ131097 REF131090:REF131097 ROB131090:ROB131097 RXX131090:RXX131097 SHT131090:SHT131097 SRP131090:SRP131097 TBL131090:TBL131097 TLH131090:TLH131097 TVD131090:TVD131097 UEZ131090:UEZ131097 UOV131090:UOV131097 UYR131090:UYR131097 VIN131090:VIN131097 VSJ131090:VSJ131097 WCF131090:WCF131097 WMB131090:WMB131097 WVX131090:WVX131097 W196626:W196633 JL196626:JL196633 TH196626:TH196633 ADD196626:ADD196633 AMZ196626:AMZ196633 AWV196626:AWV196633 BGR196626:BGR196633 BQN196626:BQN196633 CAJ196626:CAJ196633 CKF196626:CKF196633 CUB196626:CUB196633 DDX196626:DDX196633 DNT196626:DNT196633 DXP196626:DXP196633 EHL196626:EHL196633 ERH196626:ERH196633 FBD196626:FBD196633 FKZ196626:FKZ196633 FUV196626:FUV196633 GER196626:GER196633 GON196626:GON196633 GYJ196626:GYJ196633 HIF196626:HIF196633 HSB196626:HSB196633 IBX196626:IBX196633 ILT196626:ILT196633 IVP196626:IVP196633 JFL196626:JFL196633 JPH196626:JPH196633 JZD196626:JZD196633 KIZ196626:KIZ196633 KSV196626:KSV196633 LCR196626:LCR196633 LMN196626:LMN196633 LWJ196626:LWJ196633 MGF196626:MGF196633 MQB196626:MQB196633 MZX196626:MZX196633 NJT196626:NJT196633 NTP196626:NTP196633 ODL196626:ODL196633 ONH196626:ONH196633 OXD196626:OXD196633 PGZ196626:PGZ196633 PQV196626:PQV196633 QAR196626:QAR196633 QKN196626:QKN196633 QUJ196626:QUJ196633 REF196626:REF196633 ROB196626:ROB196633 RXX196626:RXX196633 SHT196626:SHT196633 SRP196626:SRP196633 TBL196626:TBL196633 TLH196626:TLH196633 TVD196626:TVD196633 UEZ196626:UEZ196633 UOV196626:UOV196633 UYR196626:UYR196633 VIN196626:VIN196633 VSJ196626:VSJ196633 WCF196626:WCF196633 WMB196626:WMB196633 WVX196626:WVX196633 W262162:W262169 JL262162:JL262169 TH262162:TH262169 ADD262162:ADD262169 AMZ262162:AMZ262169 AWV262162:AWV262169 BGR262162:BGR262169 BQN262162:BQN262169 CAJ262162:CAJ262169 CKF262162:CKF262169 CUB262162:CUB262169 DDX262162:DDX262169 DNT262162:DNT262169 DXP262162:DXP262169 EHL262162:EHL262169 ERH262162:ERH262169 FBD262162:FBD262169 FKZ262162:FKZ262169 FUV262162:FUV262169 GER262162:GER262169 GON262162:GON262169 GYJ262162:GYJ262169 HIF262162:HIF262169 HSB262162:HSB262169 IBX262162:IBX262169 ILT262162:ILT262169 IVP262162:IVP262169 JFL262162:JFL262169 JPH262162:JPH262169 JZD262162:JZD262169 KIZ262162:KIZ262169 KSV262162:KSV262169 LCR262162:LCR262169 LMN262162:LMN262169 LWJ262162:LWJ262169 MGF262162:MGF262169 MQB262162:MQB262169 MZX262162:MZX262169 NJT262162:NJT262169 NTP262162:NTP262169 ODL262162:ODL262169 ONH262162:ONH262169 OXD262162:OXD262169 PGZ262162:PGZ262169 PQV262162:PQV262169 QAR262162:QAR262169 QKN262162:QKN262169 QUJ262162:QUJ262169 REF262162:REF262169 ROB262162:ROB262169 RXX262162:RXX262169 SHT262162:SHT262169 SRP262162:SRP262169 TBL262162:TBL262169 TLH262162:TLH262169 TVD262162:TVD262169 UEZ262162:UEZ262169 UOV262162:UOV262169 UYR262162:UYR262169 VIN262162:VIN262169 VSJ262162:VSJ262169 WCF262162:WCF262169 WMB262162:WMB262169 WVX262162:WVX262169 W327698:W327705 JL327698:JL327705 TH327698:TH327705 ADD327698:ADD327705 AMZ327698:AMZ327705 AWV327698:AWV327705 BGR327698:BGR327705 BQN327698:BQN327705 CAJ327698:CAJ327705 CKF327698:CKF327705 CUB327698:CUB327705 DDX327698:DDX327705 DNT327698:DNT327705 DXP327698:DXP327705 EHL327698:EHL327705 ERH327698:ERH327705 FBD327698:FBD327705 FKZ327698:FKZ327705 FUV327698:FUV327705 GER327698:GER327705 GON327698:GON327705 GYJ327698:GYJ327705 HIF327698:HIF327705 HSB327698:HSB327705 IBX327698:IBX327705 ILT327698:ILT327705 IVP327698:IVP327705 JFL327698:JFL327705 JPH327698:JPH327705 JZD327698:JZD327705 KIZ327698:KIZ327705 KSV327698:KSV327705 LCR327698:LCR327705 LMN327698:LMN327705 LWJ327698:LWJ327705 MGF327698:MGF327705 MQB327698:MQB327705 MZX327698:MZX327705 NJT327698:NJT327705 NTP327698:NTP327705 ODL327698:ODL327705 ONH327698:ONH327705 OXD327698:OXD327705 PGZ327698:PGZ327705 PQV327698:PQV327705 QAR327698:QAR327705 QKN327698:QKN327705 QUJ327698:QUJ327705 REF327698:REF327705 ROB327698:ROB327705 RXX327698:RXX327705 SHT327698:SHT327705 SRP327698:SRP327705 TBL327698:TBL327705 TLH327698:TLH327705 TVD327698:TVD327705 UEZ327698:UEZ327705 UOV327698:UOV327705 UYR327698:UYR327705 VIN327698:VIN327705 VSJ327698:VSJ327705 WCF327698:WCF327705 WMB327698:WMB327705 WVX327698:WVX327705 W393234:W393241 JL393234:JL393241 TH393234:TH393241 ADD393234:ADD393241 AMZ393234:AMZ393241 AWV393234:AWV393241 BGR393234:BGR393241 BQN393234:BQN393241 CAJ393234:CAJ393241 CKF393234:CKF393241 CUB393234:CUB393241 DDX393234:DDX393241 DNT393234:DNT393241 DXP393234:DXP393241 EHL393234:EHL393241 ERH393234:ERH393241 FBD393234:FBD393241 FKZ393234:FKZ393241 FUV393234:FUV393241 GER393234:GER393241 GON393234:GON393241 GYJ393234:GYJ393241 HIF393234:HIF393241 HSB393234:HSB393241 IBX393234:IBX393241 ILT393234:ILT393241 IVP393234:IVP393241 JFL393234:JFL393241 JPH393234:JPH393241 JZD393234:JZD393241 KIZ393234:KIZ393241 KSV393234:KSV393241 LCR393234:LCR393241 LMN393234:LMN393241 LWJ393234:LWJ393241 MGF393234:MGF393241 MQB393234:MQB393241 MZX393234:MZX393241 NJT393234:NJT393241 NTP393234:NTP393241 ODL393234:ODL393241 ONH393234:ONH393241 OXD393234:OXD393241 PGZ393234:PGZ393241 PQV393234:PQV393241 QAR393234:QAR393241 QKN393234:QKN393241 QUJ393234:QUJ393241 REF393234:REF393241 ROB393234:ROB393241 RXX393234:RXX393241 SHT393234:SHT393241 SRP393234:SRP393241 TBL393234:TBL393241 TLH393234:TLH393241 TVD393234:TVD393241 UEZ393234:UEZ393241 UOV393234:UOV393241 UYR393234:UYR393241 VIN393234:VIN393241 VSJ393234:VSJ393241 WCF393234:WCF393241 WMB393234:WMB393241 WVX393234:WVX393241 W458770:W458777 JL458770:JL458777 TH458770:TH458777 ADD458770:ADD458777 AMZ458770:AMZ458777 AWV458770:AWV458777 BGR458770:BGR458777 BQN458770:BQN458777 CAJ458770:CAJ458777 CKF458770:CKF458777 CUB458770:CUB458777 DDX458770:DDX458777 DNT458770:DNT458777 DXP458770:DXP458777 EHL458770:EHL458777 ERH458770:ERH458777 FBD458770:FBD458777 FKZ458770:FKZ458777 FUV458770:FUV458777 GER458770:GER458777 GON458770:GON458777 GYJ458770:GYJ458777 HIF458770:HIF458777 HSB458770:HSB458777 IBX458770:IBX458777 ILT458770:ILT458777 IVP458770:IVP458777 JFL458770:JFL458777 JPH458770:JPH458777 JZD458770:JZD458777 KIZ458770:KIZ458777 KSV458770:KSV458777 LCR458770:LCR458777 LMN458770:LMN458777 LWJ458770:LWJ458777 MGF458770:MGF458777 MQB458770:MQB458777 MZX458770:MZX458777 NJT458770:NJT458777 NTP458770:NTP458777 ODL458770:ODL458777 ONH458770:ONH458777 OXD458770:OXD458777 PGZ458770:PGZ458777 PQV458770:PQV458777 QAR458770:QAR458777 QKN458770:QKN458777 QUJ458770:QUJ458777 REF458770:REF458777 ROB458770:ROB458777 RXX458770:RXX458777 SHT458770:SHT458777 SRP458770:SRP458777 TBL458770:TBL458777 TLH458770:TLH458777 TVD458770:TVD458777 UEZ458770:UEZ458777 UOV458770:UOV458777 UYR458770:UYR458777 VIN458770:VIN458777 VSJ458770:VSJ458777 WCF458770:WCF458777 WMB458770:WMB458777 WVX458770:WVX458777 W524306:W524313 JL524306:JL524313 TH524306:TH524313 ADD524306:ADD524313 AMZ524306:AMZ524313 AWV524306:AWV524313 BGR524306:BGR524313 BQN524306:BQN524313 CAJ524306:CAJ524313 CKF524306:CKF524313 CUB524306:CUB524313 DDX524306:DDX524313 DNT524306:DNT524313 DXP524306:DXP524313 EHL524306:EHL524313 ERH524306:ERH524313 FBD524306:FBD524313 FKZ524306:FKZ524313 FUV524306:FUV524313 GER524306:GER524313 GON524306:GON524313 GYJ524306:GYJ524313 HIF524306:HIF524313 HSB524306:HSB524313 IBX524306:IBX524313 ILT524306:ILT524313 IVP524306:IVP524313 JFL524306:JFL524313 JPH524306:JPH524313 JZD524306:JZD524313 KIZ524306:KIZ524313 KSV524306:KSV524313 LCR524306:LCR524313 LMN524306:LMN524313 LWJ524306:LWJ524313 MGF524306:MGF524313 MQB524306:MQB524313 MZX524306:MZX524313 NJT524306:NJT524313 NTP524306:NTP524313 ODL524306:ODL524313 ONH524306:ONH524313 OXD524306:OXD524313 PGZ524306:PGZ524313 PQV524306:PQV524313 QAR524306:QAR524313 QKN524306:QKN524313 QUJ524306:QUJ524313 REF524306:REF524313 ROB524306:ROB524313 RXX524306:RXX524313 SHT524306:SHT524313 SRP524306:SRP524313 TBL524306:TBL524313 TLH524306:TLH524313 TVD524306:TVD524313 UEZ524306:UEZ524313 UOV524306:UOV524313 UYR524306:UYR524313 VIN524306:VIN524313 VSJ524306:VSJ524313 WCF524306:WCF524313 WMB524306:WMB524313 WVX524306:WVX524313 W589842:W589849 JL589842:JL589849 TH589842:TH589849 ADD589842:ADD589849 AMZ589842:AMZ589849 AWV589842:AWV589849 BGR589842:BGR589849 BQN589842:BQN589849 CAJ589842:CAJ589849 CKF589842:CKF589849 CUB589842:CUB589849 DDX589842:DDX589849 DNT589842:DNT589849 DXP589842:DXP589849 EHL589842:EHL589849 ERH589842:ERH589849 FBD589842:FBD589849 FKZ589842:FKZ589849 FUV589842:FUV589849 GER589842:GER589849 GON589842:GON589849 GYJ589842:GYJ589849 HIF589842:HIF589849 HSB589842:HSB589849 IBX589842:IBX589849 ILT589842:ILT589849 IVP589842:IVP589849 JFL589842:JFL589849 JPH589842:JPH589849 JZD589842:JZD589849 KIZ589842:KIZ589849 KSV589842:KSV589849 LCR589842:LCR589849 LMN589842:LMN589849 LWJ589842:LWJ589849 MGF589842:MGF589849 MQB589842:MQB589849 MZX589842:MZX589849 NJT589842:NJT589849 NTP589842:NTP589849 ODL589842:ODL589849 ONH589842:ONH589849 OXD589842:OXD589849 PGZ589842:PGZ589849 PQV589842:PQV589849 QAR589842:QAR589849 QKN589842:QKN589849 QUJ589842:QUJ589849 REF589842:REF589849 ROB589842:ROB589849 RXX589842:RXX589849 SHT589842:SHT589849 SRP589842:SRP589849 TBL589842:TBL589849 TLH589842:TLH589849 TVD589842:TVD589849 UEZ589842:UEZ589849 UOV589842:UOV589849 UYR589842:UYR589849 VIN589842:VIN589849 VSJ589842:VSJ589849 WCF589842:WCF589849 WMB589842:WMB589849 WVX589842:WVX589849 W655378:W655385 JL655378:JL655385 TH655378:TH655385 ADD655378:ADD655385 AMZ655378:AMZ655385 AWV655378:AWV655385 BGR655378:BGR655385 BQN655378:BQN655385 CAJ655378:CAJ655385 CKF655378:CKF655385 CUB655378:CUB655385 DDX655378:DDX655385 DNT655378:DNT655385 DXP655378:DXP655385 EHL655378:EHL655385 ERH655378:ERH655385 FBD655378:FBD655385 FKZ655378:FKZ655385 FUV655378:FUV655385 GER655378:GER655385 GON655378:GON655385 GYJ655378:GYJ655385 HIF655378:HIF655385 HSB655378:HSB655385 IBX655378:IBX655385 ILT655378:ILT655385 IVP655378:IVP655385 JFL655378:JFL655385 JPH655378:JPH655385 JZD655378:JZD655385 KIZ655378:KIZ655385 KSV655378:KSV655385 LCR655378:LCR655385 LMN655378:LMN655385 LWJ655378:LWJ655385 MGF655378:MGF655385 MQB655378:MQB655385 MZX655378:MZX655385 NJT655378:NJT655385 NTP655378:NTP655385 ODL655378:ODL655385 ONH655378:ONH655385 OXD655378:OXD655385 PGZ655378:PGZ655385 PQV655378:PQV655385 QAR655378:QAR655385 QKN655378:QKN655385 QUJ655378:QUJ655385 REF655378:REF655385 ROB655378:ROB655385 RXX655378:RXX655385 SHT655378:SHT655385 SRP655378:SRP655385 TBL655378:TBL655385 TLH655378:TLH655385 TVD655378:TVD655385 UEZ655378:UEZ655385 UOV655378:UOV655385 UYR655378:UYR655385 VIN655378:VIN655385 VSJ655378:VSJ655385 WCF655378:WCF655385 WMB655378:WMB655385 WVX655378:WVX655385 W720914:W720921 JL720914:JL720921 TH720914:TH720921 ADD720914:ADD720921 AMZ720914:AMZ720921 AWV720914:AWV720921 BGR720914:BGR720921 BQN720914:BQN720921 CAJ720914:CAJ720921 CKF720914:CKF720921 CUB720914:CUB720921 DDX720914:DDX720921 DNT720914:DNT720921 DXP720914:DXP720921 EHL720914:EHL720921 ERH720914:ERH720921 FBD720914:FBD720921 FKZ720914:FKZ720921 FUV720914:FUV720921 GER720914:GER720921 GON720914:GON720921 GYJ720914:GYJ720921 HIF720914:HIF720921 HSB720914:HSB720921 IBX720914:IBX720921 ILT720914:ILT720921 IVP720914:IVP720921 JFL720914:JFL720921 JPH720914:JPH720921 JZD720914:JZD720921 KIZ720914:KIZ720921 KSV720914:KSV720921 LCR720914:LCR720921 LMN720914:LMN720921 LWJ720914:LWJ720921 MGF720914:MGF720921 MQB720914:MQB720921 MZX720914:MZX720921 NJT720914:NJT720921 NTP720914:NTP720921 ODL720914:ODL720921 ONH720914:ONH720921 OXD720914:OXD720921 PGZ720914:PGZ720921 PQV720914:PQV720921 QAR720914:QAR720921 QKN720914:QKN720921 QUJ720914:QUJ720921 REF720914:REF720921 ROB720914:ROB720921 RXX720914:RXX720921 SHT720914:SHT720921 SRP720914:SRP720921 TBL720914:TBL720921 TLH720914:TLH720921 TVD720914:TVD720921 UEZ720914:UEZ720921 UOV720914:UOV720921 UYR720914:UYR720921 VIN720914:VIN720921 VSJ720914:VSJ720921 WCF720914:WCF720921 WMB720914:WMB720921 WVX720914:WVX720921 W786450:W786457 JL786450:JL786457 TH786450:TH786457 ADD786450:ADD786457 AMZ786450:AMZ786457 AWV786450:AWV786457 BGR786450:BGR786457 BQN786450:BQN786457 CAJ786450:CAJ786457 CKF786450:CKF786457 CUB786450:CUB786457 DDX786450:DDX786457 DNT786450:DNT786457 DXP786450:DXP786457 EHL786450:EHL786457 ERH786450:ERH786457 FBD786450:FBD786457 FKZ786450:FKZ786457 FUV786450:FUV786457 GER786450:GER786457 GON786450:GON786457 GYJ786450:GYJ786457 HIF786450:HIF786457 HSB786450:HSB786457 IBX786450:IBX786457 ILT786450:ILT786457 IVP786450:IVP786457 JFL786450:JFL786457 JPH786450:JPH786457 JZD786450:JZD786457 KIZ786450:KIZ786457 KSV786450:KSV786457 LCR786450:LCR786457 LMN786450:LMN786457 LWJ786450:LWJ786457 MGF786450:MGF786457 MQB786450:MQB786457 MZX786450:MZX786457 NJT786450:NJT786457 NTP786450:NTP786457 ODL786450:ODL786457 ONH786450:ONH786457 OXD786450:OXD786457 PGZ786450:PGZ786457 PQV786450:PQV786457 QAR786450:QAR786457 QKN786450:QKN786457 QUJ786450:QUJ786457 REF786450:REF786457 ROB786450:ROB786457 RXX786450:RXX786457 SHT786450:SHT786457 SRP786450:SRP786457 TBL786450:TBL786457 TLH786450:TLH786457 TVD786450:TVD786457 UEZ786450:UEZ786457 UOV786450:UOV786457 UYR786450:UYR786457 VIN786450:VIN786457 VSJ786450:VSJ786457 WCF786450:WCF786457 WMB786450:WMB786457 WVX786450:WVX786457 W851986:W851993 JL851986:JL851993 TH851986:TH851993 ADD851986:ADD851993 AMZ851986:AMZ851993 AWV851986:AWV851993 BGR851986:BGR851993 BQN851986:BQN851993 CAJ851986:CAJ851993 CKF851986:CKF851993 CUB851986:CUB851993 DDX851986:DDX851993 DNT851986:DNT851993 DXP851986:DXP851993 EHL851986:EHL851993 ERH851986:ERH851993 FBD851986:FBD851993 FKZ851986:FKZ851993 FUV851986:FUV851993 GER851986:GER851993 GON851986:GON851993 GYJ851986:GYJ851993 HIF851986:HIF851993 HSB851986:HSB851993 IBX851986:IBX851993 ILT851986:ILT851993 IVP851986:IVP851993 JFL851986:JFL851993 JPH851986:JPH851993 JZD851986:JZD851993 KIZ851986:KIZ851993 KSV851986:KSV851993 LCR851986:LCR851993 LMN851986:LMN851993 LWJ851986:LWJ851993 MGF851986:MGF851993 MQB851986:MQB851993 MZX851986:MZX851993 NJT851986:NJT851993 NTP851986:NTP851993 ODL851986:ODL851993 ONH851986:ONH851993 OXD851986:OXD851993 PGZ851986:PGZ851993 PQV851986:PQV851993 QAR851986:QAR851993 QKN851986:QKN851993 QUJ851986:QUJ851993 REF851986:REF851993 ROB851986:ROB851993 RXX851986:RXX851993 SHT851986:SHT851993 SRP851986:SRP851993 TBL851986:TBL851993 TLH851986:TLH851993 TVD851986:TVD851993 UEZ851986:UEZ851993 UOV851986:UOV851993 UYR851986:UYR851993 VIN851986:VIN851993 VSJ851986:VSJ851993 WCF851986:WCF851993 WMB851986:WMB851993 WVX851986:WVX851993 W917522:W917529 JL917522:JL917529 TH917522:TH917529 ADD917522:ADD917529 AMZ917522:AMZ917529 AWV917522:AWV917529 BGR917522:BGR917529 BQN917522:BQN917529 CAJ917522:CAJ917529 CKF917522:CKF917529 CUB917522:CUB917529 DDX917522:DDX917529 DNT917522:DNT917529 DXP917522:DXP917529 EHL917522:EHL917529 ERH917522:ERH917529 FBD917522:FBD917529 FKZ917522:FKZ917529 FUV917522:FUV917529 GER917522:GER917529 GON917522:GON917529 GYJ917522:GYJ917529 HIF917522:HIF917529 HSB917522:HSB917529 IBX917522:IBX917529 ILT917522:ILT917529 IVP917522:IVP917529 JFL917522:JFL917529 JPH917522:JPH917529 JZD917522:JZD917529 KIZ917522:KIZ917529 KSV917522:KSV917529 LCR917522:LCR917529 LMN917522:LMN917529 LWJ917522:LWJ917529 MGF917522:MGF917529 MQB917522:MQB917529 MZX917522:MZX917529 NJT917522:NJT917529 NTP917522:NTP917529 ODL917522:ODL917529 ONH917522:ONH917529 OXD917522:OXD917529 PGZ917522:PGZ917529 PQV917522:PQV917529 QAR917522:QAR917529 QKN917522:QKN917529 QUJ917522:QUJ917529 REF917522:REF917529 ROB917522:ROB917529 RXX917522:RXX917529 SHT917522:SHT917529 SRP917522:SRP917529 TBL917522:TBL917529 TLH917522:TLH917529 TVD917522:TVD917529 UEZ917522:UEZ917529 UOV917522:UOV917529 UYR917522:UYR917529 VIN917522:VIN917529 VSJ917522:VSJ917529 WCF917522:WCF917529 WMB917522:WMB917529 WVX917522:WVX917529 W983058:W983065 JL983058:JL983065 TH983058:TH983065 ADD983058:ADD983065 AMZ983058:AMZ983065 AWV983058:AWV983065 BGR983058:BGR983065 BQN983058:BQN983065 CAJ983058:CAJ983065 CKF983058:CKF983065 CUB983058:CUB983065 DDX983058:DDX983065 DNT983058:DNT983065 DXP983058:DXP983065 EHL983058:EHL983065 ERH983058:ERH983065 FBD983058:FBD983065 FKZ983058:FKZ983065 FUV983058:FUV983065 GER983058:GER983065 GON983058:GON983065 GYJ983058:GYJ983065 HIF983058:HIF983065 HSB983058:HSB983065 IBX983058:IBX983065 ILT983058:ILT983065 IVP983058:IVP983065 JFL983058:JFL983065 JPH983058:JPH983065 JZD983058:JZD983065 KIZ983058:KIZ983065 KSV983058:KSV983065 LCR983058:LCR983065 LMN983058:LMN983065 LWJ983058:LWJ983065 MGF983058:MGF983065 MQB983058:MQB983065 MZX983058:MZX983065 NJT983058:NJT983065 NTP983058:NTP983065 ODL983058:ODL983065 ONH983058:ONH983065 OXD983058:OXD983065 PGZ983058:PGZ983065 PQV983058:PQV983065 QAR983058:QAR983065 QKN983058:QKN983065 QUJ983058:QUJ983065 REF983058:REF983065 ROB983058:ROB983065 RXX983058:RXX983065 SHT983058:SHT983065 SRP983058:SRP983065 TBL983058:TBL983065 TLH983058:TLH983065 TVD983058:TVD983065 UEZ983058:UEZ983065 UOV983058:UOV983065 UYR983058:UYR983065 VIN983058:VIN983065 VSJ983058:VSJ983065 WCF983058:WCF983065 JL18:JL25 TH18:TH25 ADD18:ADD25 AMZ18:AMZ25 AWV18:AWV25 BGR18:BGR25 BQN18:BQN25 CAJ18:CAJ25 CKF18:CKF25 CUB18:CUB25 DDX18:DDX25 DNT18:DNT25 DXP18:DXP25 EHL18:EHL25 ERH18:ERH25 FBD18:FBD25 FKZ18:FKZ25 FUV18:FUV25 GER18:GER25 GON18:GON25 GYJ18:GYJ25 HIF18:HIF25 HSB18:HSB25 IBX18:IBX25 ILT18:ILT25 IVP18:IVP25 JFL18:JFL25 JPH18:JPH25 JZD18:JZD25 KIZ18:KIZ25 KSV18:KSV25 LCR18:LCR25 LMN18:LMN25 LWJ18:LWJ25 MGF18:MGF25 MQB18:MQB25 MZX18:MZX25 NJT18:NJT25 NTP18:NTP25 ODL18:ODL25 ONH18:ONH25 OXD18:OXD25 PGZ18:PGZ25 PQV18:PQV25 QAR18:QAR25 QKN18:QKN25 QUJ18:QUJ25 REF18:REF25 ROB18:ROB25 RXX18:RXX25 SHT18:SHT25 SRP18:SRP25 TBL18:TBL25 TLH18:TLH25 TVD18:TVD25 UEZ18:UEZ25 UOV18:UOV25 UYR18:UYR25 VIN18:VIN25 VSJ18:VSJ25 WCF18:WCF25 WMB18:WMB25 WVX18:WVX25">
      <formula1>900</formula1>
    </dataValidation>
    <dataValidation type="list" allowBlank="1" showInputMessage="1" errorTitle="Ошибка" error="Выберите значение из списка" prompt="Выберите значение из списка" sqref="JD23:JK23 SZ23:TG23 ACV23:ADC23 AMR23:AMY23 AWN23:AWU23 BGJ23:BGQ23 BQF23:BQM23 CAB23:CAI23 CJX23:CKE23 CTT23:CUA23 DDP23:DDW23 DNL23:DNS23 DXH23:DXO23 EHD23:EHK23 EQZ23:ERG23 FAV23:FBC23 FKR23:FKY23 FUN23:FUU23 GEJ23:GEQ23 GOF23:GOM23 GYB23:GYI23 HHX23:HIE23 HRT23:HSA23 IBP23:IBW23 ILL23:ILS23 IVH23:IVO23 JFD23:JFK23 JOZ23:JPG23 JYV23:JZC23 KIR23:KIY23 KSN23:KSU23 LCJ23:LCQ23 LMF23:LMM23 LWB23:LWI23 MFX23:MGE23 MPT23:MQA23 MZP23:MZW23 NJL23:NJS23 NTH23:NTO23 ODD23:ODK23 OMZ23:ONG23 OWV23:OXC23 PGR23:PGY23 PQN23:PQU23 QAJ23:QAQ23 QKF23:QKM23 QUB23:QUI23 RDX23:REE23 RNT23:ROA23 RXP23:RXW23 SHL23:SHS23 SRH23:SRO23 TBD23:TBK23 TKZ23:TLG23 TUV23:TVC23 UER23:UEY23 UON23:UOU23 UYJ23:UYQ23 VIF23:VIM23 VSB23:VSI23 WBX23:WCE23 WLT23:WMA23 WVP23:WVW23 JD65559:JK65559 SZ65559:TG65559 ACV65559:ADC65559 AMR65559:AMY65559 AWN65559:AWU65559 BGJ65559:BGQ65559 BQF65559:BQM65559 CAB65559:CAI65559 CJX65559:CKE65559 CTT65559:CUA65559 DDP65559:DDW65559 DNL65559:DNS65559 DXH65559:DXO65559 EHD65559:EHK65559 EQZ65559:ERG65559 FAV65559:FBC65559 FKR65559:FKY65559 FUN65559:FUU65559 GEJ65559:GEQ65559 GOF65559:GOM65559 GYB65559:GYI65559 HHX65559:HIE65559 HRT65559:HSA65559 IBP65559:IBW65559 ILL65559:ILS65559 IVH65559:IVO65559 JFD65559:JFK65559 JOZ65559:JPG65559 JYV65559:JZC65559 KIR65559:KIY65559 KSN65559:KSU65559 LCJ65559:LCQ65559 LMF65559:LMM65559 LWB65559:LWI65559 MFX65559:MGE65559 MPT65559:MQA65559 MZP65559:MZW65559 NJL65559:NJS65559 NTH65559:NTO65559 ODD65559:ODK65559 OMZ65559:ONG65559 OWV65559:OXC65559 PGR65559:PGY65559 PQN65559:PQU65559 QAJ65559:QAQ65559 QKF65559:QKM65559 QUB65559:QUI65559 RDX65559:REE65559 RNT65559:ROA65559 RXP65559:RXW65559 SHL65559:SHS65559 SRH65559:SRO65559 TBD65559:TBK65559 TKZ65559:TLG65559 TUV65559:TVC65559 UER65559:UEY65559 UON65559:UOU65559 UYJ65559:UYQ65559 VIF65559:VIM65559 VSB65559:VSI65559 WBX65559:WCE65559 WLT65559:WMA65559 WVP65559:WVW65559 JD131095:JK131095 SZ131095:TG131095 ACV131095:ADC131095 AMR131095:AMY131095 AWN131095:AWU131095 BGJ131095:BGQ131095 BQF131095:BQM131095 CAB131095:CAI131095 CJX131095:CKE131095 CTT131095:CUA131095 DDP131095:DDW131095 DNL131095:DNS131095 DXH131095:DXO131095 EHD131095:EHK131095 EQZ131095:ERG131095 FAV131095:FBC131095 FKR131095:FKY131095 FUN131095:FUU131095 GEJ131095:GEQ131095 GOF131095:GOM131095 GYB131095:GYI131095 HHX131095:HIE131095 HRT131095:HSA131095 IBP131095:IBW131095 ILL131095:ILS131095 IVH131095:IVO131095 JFD131095:JFK131095 JOZ131095:JPG131095 JYV131095:JZC131095 KIR131095:KIY131095 KSN131095:KSU131095 LCJ131095:LCQ131095 LMF131095:LMM131095 LWB131095:LWI131095 MFX131095:MGE131095 MPT131095:MQA131095 MZP131095:MZW131095 NJL131095:NJS131095 NTH131095:NTO131095 ODD131095:ODK131095 OMZ131095:ONG131095 OWV131095:OXC131095 PGR131095:PGY131095 PQN131095:PQU131095 QAJ131095:QAQ131095 QKF131095:QKM131095 QUB131095:QUI131095 RDX131095:REE131095 RNT131095:ROA131095 RXP131095:RXW131095 SHL131095:SHS131095 SRH131095:SRO131095 TBD131095:TBK131095 TKZ131095:TLG131095 TUV131095:TVC131095 UER131095:UEY131095 UON131095:UOU131095 UYJ131095:UYQ131095 VIF131095:VIM131095 VSB131095:VSI131095 WBX131095:WCE131095 WLT131095:WMA131095 WVP131095:WVW131095 JD196631:JK196631 SZ196631:TG196631 ACV196631:ADC196631 AMR196631:AMY196631 AWN196631:AWU196631 BGJ196631:BGQ196631 BQF196631:BQM196631 CAB196631:CAI196631 CJX196631:CKE196631 CTT196631:CUA196631 DDP196631:DDW196631 DNL196631:DNS196631 DXH196631:DXO196631 EHD196631:EHK196631 EQZ196631:ERG196631 FAV196631:FBC196631 FKR196631:FKY196631 FUN196631:FUU196631 GEJ196631:GEQ196631 GOF196631:GOM196631 GYB196631:GYI196631 HHX196631:HIE196631 HRT196631:HSA196631 IBP196631:IBW196631 ILL196631:ILS196631 IVH196631:IVO196631 JFD196631:JFK196631 JOZ196631:JPG196631 JYV196631:JZC196631 KIR196631:KIY196631 KSN196631:KSU196631 LCJ196631:LCQ196631 LMF196631:LMM196631 LWB196631:LWI196631 MFX196631:MGE196631 MPT196631:MQA196631 MZP196631:MZW196631 NJL196631:NJS196631 NTH196631:NTO196631 ODD196631:ODK196631 OMZ196631:ONG196631 OWV196631:OXC196631 PGR196631:PGY196631 PQN196631:PQU196631 QAJ196631:QAQ196631 QKF196631:QKM196631 QUB196631:QUI196631 RDX196631:REE196631 RNT196631:ROA196631 RXP196631:RXW196631 SHL196631:SHS196631 SRH196631:SRO196631 TBD196631:TBK196631 TKZ196631:TLG196631 TUV196631:TVC196631 UER196631:UEY196631 UON196631:UOU196631 UYJ196631:UYQ196631 VIF196631:VIM196631 VSB196631:VSI196631 WBX196631:WCE196631 WLT196631:WMA196631 WVP196631:WVW196631 JD262167:JK262167 SZ262167:TG262167 ACV262167:ADC262167 AMR262167:AMY262167 AWN262167:AWU262167 BGJ262167:BGQ262167 BQF262167:BQM262167 CAB262167:CAI262167 CJX262167:CKE262167 CTT262167:CUA262167 DDP262167:DDW262167 DNL262167:DNS262167 DXH262167:DXO262167 EHD262167:EHK262167 EQZ262167:ERG262167 FAV262167:FBC262167 FKR262167:FKY262167 FUN262167:FUU262167 GEJ262167:GEQ262167 GOF262167:GOM262167 GYB262167:GYI262167 HHX262167:HIE262167 HRT262167:HSA262167 IBP262167:IBW262167 ILL262167:ILS262167 IVH262167:IVO262167 JFD262167:JFK262167 JOZ262167:JPG262167 JYV262167:JZC262167 KIR262167:KIY262167 KSN262167:KSU262167 LCJ262167:LCQ262167 LMF262167:LMM262167 LWB262167:LWI262167 MFX262167:MGE262167 MPT262167:MQA262167 MZP262167:MZW262167 NJL262167:NJS262167 NTH262167:NTO262167 ODD262167:ODK262167 OMZ262167:ONG262167 OWV262167:OXC262167 PGR262167:PGY262167 PQN262167:PQU262167 QAJ262167:QAQ262167 QKF262167:QKM262167 QUB262167:QUI262167 RDX262167:REE262167 RNT262167:ROA262167 RXP262167:RXW262167 SHL262167:SHS262167 SRH262167:SRO262167 TBD262167:TBK262167 TKZ262167:TLG262167 TUV262167:TVC262167 UER262167:UEY262167 UON262167:UOU262167 UYJ262167:UYQ262167 VIF262167:VIM262167 VSB262167:VSI262167 WBX262167:WCE262167 WLT262167:WMA262167 WVP262167:WVW262167 JD327703:JK327703 SZ327703:TG327703 ACV327703:ADC327703 AMR327703:AMY327703 AWN327703:AWU327703 BGJ327703:BGQ327703 BQF327703:BQM327703 CAB327703:CAI327703 CJX327703:CKE327703 CTT327703:CUA327703 DDP327703:DDW327703 DNL327703:DNS327703 DXH327703:DXO327703 EHD327703:EHK327703 EQZ327703:ERG327703 FAV327703:FBC327703 FKR327703:FKY327703 FUN327703:FUU327703 GEJ327703:GEQ327703 GOF327703:GOM327703 GYB327703:GYI327703 HHX327703:HIE327703 HRT327703:HSA327703 IBP327703:IBW327703 ILL327703:ILS327703 IVH327703:IVO327703 JFD327703:JFK327703 JOZ327703:JPG327703 JYV327703:JZC327703 KIR327703:KIY327703 KSN327703:KSU327703 LCJ327703:LCQ327703 LMF327703:LMM327703 LWB327703:LWI327703 MFX327703:MGE327703 MPT327703:MQA327703 MZP327703:MZW327703 NJL327703:NJS327703 NTH327703:NTO327703 ODD327703:ODK327703 OMZ327703:ONG327703 OWV327703:OXC327703 PGR327703:PGY327703 PQN327703:PQU327703 QAJ327703:QAQ327703 QKF327703:QKM327703 QUB327703:QUI327703 RDX327703:REE327703 RNT327703:ROA327703 RXP327703:RXW327703 SHL327703:SHS327703 SRH327703:SRO327703 TBD327703:TBK327703 TKZ327703:TLG327703 TUV327703:TVC327703 UER327703:UEY327703 UON327703:UOU327703 UYJ327703:UYQ327703 VIF327703:VIM327703 VSB327703:VSI327703 WBX327703:WCE327703 WLT327703:WMA327703 WVP327703:WVW327703 JD393239:JK393239 SZ393239:TG393239 ACV393239:ADC393239 AMR393239:AMY393239 AWN393239:AWU393239 BGJ393239:BGQ393239 BQF393239:BQM393239 CAB393239:CAI393239 CJX393239:CKE393239 CTT393239:CUA393239 DDP393239:DDW393239 DNL393239:DNS393239 DXH393239:DXO393239 EHD393239:EHK393239 EQZ393239:ERG393239 FAV393239:FBC393239 FKR393239:FKY393239 FUN393239:FUU393239 GEJ393239:GEQ393239 GOF393239:GOM393239 GYB393239:GYI393239 HHX393239:HIE393239 HRT393239:HSA393239 IBP393239:IBW393239 ILL393239:ILS393239 IVH393239:IVO393239 JFD393239:JFK393239 JOZ393239:JPG393239 JYV393239:JZC393239 KIR393239:KIY393239 KSN393239:KSU393239 LCJ393239:LCQ393239 LMF393239:LMM393239 LWB393239:LWI393239 MFX393239:MGE393239 MPT393239:MQA393239 MZP393239:MZW393239 NJL393239:NJS393239 NTH393239:NTO393239 ODD393239:ODK393239 OMZ393239:ONG393239 OWV393239:OXC393239 PGR393239:PGY393239 PQN393239:PQU393239 QAJ393239:QAQ393239 QKF393239:QKM393239 QUB393239:QUI393239 RDX393239:REE393239 RNT393239:ROA393239 RXP393239:RXW393239 SHL393239:SHS393239 SRH393239:SRO393239 TBD393239:TBK393239 TKZ393239:TLG393239 TUV393239:TVC393239 UER393239:UEY393239 UON393239:UOU393239 UYJ393239:UYQ393239 VIF393239:VIM393239 VSB393239:VSI393239 WBX393239:WCE393239 WLT393239:WMA393239 WVP393239:WVW393239 JD458775:JK458775 SZ458775:TG458775 ACV458775:ADC458775 AMR458775:AMY458775 AWN458775:AWU458775 BGJ458775:BGQ458775 BQF458775:BQM458775 CAB458775:CAI458775 CJX458775:CKE458775 CTT458775:CUA458775 DDP458775:DDW458775 DNL458775:DNS458775 DXH458775:DXO458775 EHD458775:EHK458775 EQZ458775:ERG458775 FAV458775:FBC458775 FKR458775:FKY458775 FUN458775:FUU458775 GEJ458775:GEQ458775 GOF458775:GOM458775 GYB458775:GYI458775 HHX458775:HIE458775 HRT458775:HSA458775 IBP458775:IBW458775 ILL458775:ILS458775 IVH458775:IVO458775 JFD458775:JFK458775 JOZ458775:JPG458775 JYV458775:JZC458775 KIR458775:KIY458775 KSN458775:KSU458775 LCJ458775:LCQ458775 LMF458775:LMM458775 LWB458775:LWI458775 MFX458775:MGE458775 MPT458775:MQA458775 MZP458775:MZW458775 NJL458775:NJS458775 NTH458775:NTO458775 ODD458775:ODK458775 OMZ458775:ONG458775 OWV458775:OXC458775 PGR458775:PGY458775 PQN458775:PQU458775 QAJ458775:QAQ458775 QKF458775:QKM458775 QUB458775:QUI458775 RDX458775:REE458775 RNT458775:ROA458775 RXP458775:RXW458775 SHL458775:SHS458775 SRH458775:SRO458775 TBD458775:TBK458775 TKZ458775:TLG458775 TUV458775:TVC458775 UER458775:UEY458775 UON458775:UOU458775 UYJ458775:UYQ458775 VIF458775:VIM458775 VSB458775:VSI458775 WBX458775:WCE458775 WLT458775:WMA458775 WVP458775:WVW458775 JD524311:JK524311 SZ524311:TG524311 ACV524311:ADC524311 AMR524311:AMY524311 AWN524311:AWU524311 BGJ524311:BGQ524311 BQF524311:BQM524311 CAB524311:CAI524311 CJX524311:CKE524311 CTT524311:CUA524311 DDP524311:DDW524311 DNL524311:DNS524311 DXH524311:DXO524311 EHD524311:EHK524311 EQZ524311:ERG524311 FAV524311:FBC524311 FKR524311:FKY524311 FUN524311:FUU524311 GEJ524311:GEQ524311 GOF524311:GOM524311 GYB524311:GYI524311 HHX524311:HIE524311 HRT524311:HSA524311 IBP524311:IBW524311 ILL524311:ILS524311 IVH524311:IVO524311 JFD524311:JFK524311 JOZ524311:JPG524311 JYV524311:JZC524311 KIR524311:KIY524311 KSN524311:KSU524311 LCJ524311:LCQ524311 LMF524311:LMM524311 LWB524311:LWI524311 MFX524311:MGE524311 MPT524311:MQA524311 MZP524311:MZW524311 NJL524311:NJS524311 NTH524311:NTO524311 ODD524311:ODK524311 OMZ524311:ONG524311 OWV524311:OXC524311 PGR524311:PGY524311 PQN524311:PQU524311 QAJ524311:QAQ524311 QKF524311:QKM524311 QUB524311:QUI524311 RDX524311:REE524311 RNT524311:ROA524311 RXP524311:RXW524311 SHL524311:SHS524311 SRH524311:SRO524311 TBD524311:TBK524311 TKZ524311:TLG524311 TUV524311:TVC524311 UER524311:UEY524311 UON524311:UOU524311 UYJ524311:UYQ524311 VIF524311:VIM524311 VSB524311:VSI524311 WBX524311:WCE524311 WLT524311:WMA524311 WVP524311:WVW524311 JD589847:JK589847 SZ589847:TG589847 ACV589847:ADC589847 AMR589847:AMY589847 AWN589847:AWU589847 BGJ589847:BGQ589847 BQF589847:BQM589847 CAB589847:CAI589847 CJX589847:CKE589847 CTT589847:CUA589847 DDP589847:DDW589847 DNL589847:DNS589847 DXH589847:DXO589847 EHD589847:EHK589847 EQZ589847:ERG589847 FAV589847:FBC589847 FKR589847:FKY589847 FUN589847:FUU589847 GEJ589847:GEQ589847 GOF589847:GOM589847 GYB589847:GYI589847 HHX589847:HIE589847 HRT589847:HSA589847 IBP589847:IBW589847 ILL589847:ILS589847 IVH589847:IVO589847 JFD589847:JFK589847 JOZ589847:JPG589847 JYV589847:JZC589847 KIR589847:KIY589847 KSN589847:KSU589847 LCJ589847:LCQ589847 LMF589847:LMM589847 LWB589847:LWI589847 MFX589847:MGE589847 MPT589847:MQA589847 MZP589847:MZW589847 NJL589847:NJS589847 NTH589847:NTO589847 ODD589847:ODK589847 OMZ589847:ONG589847 OWV589847:OXC589847 PGR589847:PGY589847 PQN589847:PQU589847 QAJ589847:QAQ589847 QKF589847:QKM589847 QUB589847:QUI589847 RDX589847:REE589847 RNT589847:ROA589847 RXP589847:RXW589847 SHL589847:SHS589847 SRH589847:SRO589847 TBD589847:TBK589847 TKZ589847:TLG589847 TUV589847:TVC589847 UER589847:UEY589847 UON589847:UOU589847 UYJ589847:UYQ589847 VIF589847:VIM589847 VSB589847:VSI589847 WBX589847:WCE589847 WLT589847:WMA589847 WVP589847:WVW589847 JD655383:JK655383 SZ655383:TG655383 ACV655383:ADC655383 AMR655383:AMY655383 AWN655383:AWU655383 BGJ655383:BGQ655383 BQF655383:BQM655383 CAB655383:CAI655383 CJX655383:CKE655383 CTT655383:CUA655383 DDP655383:DDW655383 DNL655383:DNS655383 DXH655383:DXO655383 EHD655383:EHK655383 EQZ655383:ERG655383 FAV655383:FBC655383 FKR655383:FKY655383 FUN655383:FUU655383 GEJ655383:GEQ655383 GOF655383:GOM655383 GYB655383:GYI655383 HHX655383:HIE655383 HRT655383:HSA655383 IBP655383:IBW655383 ILL655383:ILS655383 IVH655383:IVO655383 JFD655383:JFK655383 JOZ655383:JPG655383 JYV655383:JZC655383 KIR655383:KIY655383 KSN655383:KSU655383 LCJ655383:LCQ655383 LMF655383:LMM655383 LWB655383:LWI655383 MFX655383:MGE655383 MPT655383:MQA655383 MZP655383:MZW655383 NJL655383:NJS655383 NTH655383:NTO655383 ODD655383:ODK655383 OMZ655383:ONG655383 OWV655383:OXC655383 PGR655383:PGY655383 PQN655383:PQU655383 QAJ655383:QAQ655383 QKF655383:QKM655383 QUB655383:QUI655383 RDX655383:REE655383 RNT655383:ROA655383 RXP655383:RXW655383 SHL655383:SHS655383 SRH655383:SRO655383 TBD655383:TBK655383 TKZ655383:TLG655383 TUV655383:TVC655383 UER655383:UEY655383 UON655383:UOU655383 UYJ655383:UYQ655383 VIF655383:VIM655383 VSB655383:VSI655383 WBX655383:WCE655383 WLT655383:WMA655383 WVP655383:WVW655383 JD720919:JK720919 SZ720919:TG720919 ACV720919:ADC720919 AMR720919:AMY720919 AWN720919:AWU720919 BGJ720919:BGQ720919 BQF720919:BQM720919 CAB720919:CAI720919 CJX720919:CKE720919 CTT720919:CUA720919 DDP720919:DDW720919 DNL720919:DNS720919 DXH720919:DXO720919 EHD720919:EHK720919 EQZ720919:ERG720919 FAV720919:FBC720919 FKR720919:FKY720919 FUN720919:FUU720919 GEJ720919:GEQ720919 GOF720919:GOM720919 GYB720919:GYI720919 HHX720919:HIE720919 HRT720919:HSA720919 IBP720919:IBW720919 ILL720919:ILS720919 IVH720919:IVO720919 JFD720919:JFK720919 JOZ720919:JPG720919 JYV720919:JZC720919 KIR720919:KIY720919 KSN720919:KSU720919 LCJ720919:LCQ720919 LMF720919:LMM720919 LWB720919:LWI720919 MFX720919:MGE720919 MPT720919:MQA720919 MZP720919:MZW720919 NJL720919:NJS720919 NTH720919:NTO720919 ODD720919:ODK720919 OMZ720919:ONG720919 OWV720919:OXC720919 PGR720919:PGY720919 PQN720919:PQU720919 QAJ720919:QAQ720919 QKF720919:QKM720919 QUB720919:QUI720919 RDX720919:REE720919 RNT720919:ROA720919 RXP720919:RXW720919 SHL720919:SHS720919 SRH720919:SRO720919 TBD720919:TBK720919 TKZ720919:TLG720919 TUV720919:TVC720919 UER720919:UEY720919 UON720919:UOU720919 UYJ720919:UYQ720919 VIF720919:VIM720919 VSB720919:VSI720919 WBX720919:WCE720919 WLT720919:WMA720919 WVP720919:WVW720919 JD786455:JK786455 SZ786455:TG786455 ACV786455:ADC786455 AMR786455:AMY786455 AWN786455:AWU786455 BGJ786455:BGQ786455 BQF786455:BQM786455 CAB786455:CAI786455 CJX786455:CKE786455 CTT786455:CUA786455 DDP786455:DDW786455 DNL786455:DNS786455 DXH786455:DXO786455 EHD786455:EHK786455 EQZ786455:ERG786455 FAV786455:FBC786455 FKR786455:FKY786455 FUN786455:FUU786455 GEJ786455:GEQ786455 GOF786455:GOM786455 GYB786455:GYI786455 HHX786455:HIE786455 HRT786455:HSA786455 IBP786455:IBW786455 ILL786455:ILS786455 IVH786455:IVO786455 JFD786455:JFK786455 JOZ786455:JPG786455 JYV786455:JZC786455 KIR786455:KIY786455 KSN786455:KSU786455 LCJ786455:LCQ786455 LMF786455:LMM786455 LWB786455:LWI786455 MFX786455:MGE786455 MPT786455:MQA786455 MZP786455:MZW786455 NJL786455:NJS786455 NTH786455:NTO786455 ODD786455:ODK786455 OMZ786455:ONG786455 OWV786455:OXC786455 PGR786455:PGY786455 PQN786455:PQU786455 QAJ786455:QAQ786455 QKF786455:QKM786455 QUB786455:QUI786455 RDX786455:REE786455 RNT786455:ROA786455 RXP786455:RXW786455 SHL786455:SHS786455 SRH786455:SRO786455 TBD786455:TBK786455 TKZ786455:TLG786455 TUV786455:TVC786455 UER786455:UEY786455 UON786455:UOU786455 UYJ786455:UYQ786455 VIF786455:VIM786455 VSB786455:VSI786455 WBX786455:WCE786455 WLT786455:WMA786455 WVP786455:WVW786455 JD851991:JK851991 SZ851991:TG851991 ACV851991:ADC851991 AMR851991:AMY851991 AWN851991:AWU851991 BGJ851991:BGQ851991 BQF851991:BQM851991 CAB851991:CAI851991 CJX851991:CKE851991 CTT851991:CUA851991 DDP851991:DDW851991 DNL851991:DNS851991 DXH851991:DXO851991 EHD851991:EHK851991 EQZ851991:ERG851991 FAV851991:FBC851991 FKR851991:FKY851991 FUN851991:FUU851991 GEJ851991:GEQ851991 GOF851991:GOM851991 GYB851991:GYI851991 HHX851991:HIE851991 HRT851991:HSA851991 IBP851991:IBW851991 ILL851991:ILS851991 IVH851991:IVO851991 JFD851991:JFK851991 JOZ851991:JPG851991 JYV851991:JZC851991 KIR851991:KIY851991 KSN851991:KSU851991 LCJ851991:LCQ851991 LMF851991:LMM851991 LWB851991:LWI851991 MFX851991:MGE851991 MPT851991:MQA851991 MZP851991:MZW851991 NJL851991:NJS851991 NTH851991:NTO851991 ODD851991:ODK851991 OMZ851991:ONG851991 OWV851991:OXC851991 PGR851991:PGY851991 PQN851991:PQU851991 QAJ851991:QAQ851991 QKF851991:QKM851991 QUB851991:QUI851991 RDX851991:REE851991 RNT851991:ROA851991 RXP851991:RXW851991 SHL851991:SHS851991 SRH851991:SRO851991 TBD851991:TBK851991 TKZ851991:TLG851991 TUV851991:TVC851991 UER851991:UEY851991 UON851991:UOU851991 UYJ851991:UYQ851991 VIF851991:VIM851991 VSB851991:VSI851991 WBX851991:WCE851991 WLT851991:WMA851991 WVP851991:WVW851991 JD917527:JK917527 SZ917527:TG917527 ACV917527:ADC917527 AMR917527:AMY917527 AWN917527:AWU917527 BGJ917527:BGQ917527 BQF917527:BQM917527 CAB917527:CAI917527 CJX917527:CKE917527 CTT917527:CUA917527 DDP917527:DDW917527 DNL917527:DNS917527 DXH917527:DXO917527 EHD917527:EHK917527 EQZ917527:ERG917527 FAV917527:FBC917527 FKR917527:FKY917527 FUN917527:FUU917527 GEJ917527:GEQ917527 GOF917527:GOM917527 GYB917527:GYI917527 HHX917527:HIE917527 HRT917527:HSA917527 IBP917527:IBW917527 ILL917527:ILS917527 IVH917527:IVO917527 JFD917527:JFK917527 JOZ917527:JPG917527 JYV917527:JZC917527 KIR917527:KIY917527 KSN917527:KSU917527 LCJ917527:LCQ917527 LMF917527:LMM917527 LWB917527:LWI917527 MFX917527:MGE917527 MPT917527:MQA917527 MZP917527:MZW917527 NJL917527:NJS917527 NTH917527:NTO917527 ODD917527:ODK917527 OMZ917527:ONG917527 OWV917527:OXC917527 PGR917527:PGY917527 PQN917527:PQU917527 QAJ917527:QAQ917527 QKF917527:QKM917527 QUB917527:QUI917527 RDX917527:REE917527 RNT917527:ROA917527 RXP917527:RXW917527 SHL917527:SHS917527 SRH917527:SRO917527 TBD917527:TBK917527 TKZ917527:TLG917527 TUV917527:TVC917527 UER917527:UEY917527 UON917527:UOU917527 UYJ917527:UYQ917527 VIF917527:VIM917527 VSB917527:VSI917527 WBX917527:WCE917527 WLT917527:WMA917527 WVP917527:WVW917527 WVP983063:WVW983063 JD983063:JK983063 SZ983063:TG983063 ACV983063:ADC983063 AMR983063:AMY983063 AWN983063:AWU983063 BGJ983063:BGQ983063 BQF983063:BQM983063 CAB983063:CAI983063 CJX983063:CKE983063 CTT983063:CUA983063 DDP983063:DDW983063 DNL983063:DNS983063 DXH983063:DXO983063 EHD983063:EHK983063 EQZ983063:ERG983063 FAV983063:FBC983063 FKR983063:FKY983063 FUN983063:FUU983063 GEJ983063:GEQ983063 GOF983063:GOM983063 GYB983063:GYI983063 HHX983063:HIE983063 HRT983063:HSA983063 IBP983063:IBW983063 ILL983063:ILS983063 IVH983063:IVO983063 JFD983063:JFK983063 JOZ983063:JPG983063 JYV983063:JZC983063 KIR983063:KIY983063 KSN983063:KSU983063 LCJ983063:LCQ983063 LMF983063:LMM983063 LWB983063:LWI983063 MFX983063:MGE983063 MPT983063:MQA983063 MZP983063:MZW983063 NJL983063:NJS983063 NTH983063:NTO983063 ODD983063:ODK983063 OMZ983063:ONG983063 OWV983063:OXC983063 PGR983063:PGY983063 PQN983063:PQU983063 QAJ983063:QAQ983063 QKF983063:QKM983063 QUB983063:QUI983063 RDX983063:REE983063 RNT983063:ROA983063 RXP983063:RXW983063 SHL983063:SHS983063 SRH983063:SRO983063 TBD983063:TBK983063 TKZ983063:TLG983063 TUV983063:TVC983063 UER983063:UEY983063 UON983063:UOU983063 UYJ983063:UYQ983063 VIF983063:VIM983063 VSB983063:VSI983063 WBX983063:WCE983063 WLT983063:WMA983063 O983063:V983063 O65559:V65559 O131095:V131095 O196631:V196631 O262167:V262167 O327703:V327703 O393239:V393239 O458775:V458775 O524311:V524311 O589847:V589847 O655383:V655383 O720919:V720919 O786455:V786455 O851991:V851991 O917527:V917527">
      <formula1>kind_of_cons</formula1>
    </dataValidation>
    <dataValidation type="list" allowBlank="1" showInputMessage="1" showErrorMessage="1" errorTitle="Ошибка" error="Выберите значение из списка" sqref="WVN98306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JB24 M24 WVN24 WLR24 WBV24 VRZ24 VID24 UYH24 UOL24 UEP24 TUT24 TKX24 TBB24 SRF24 SHJ24 RXN24 RNR24 RDV24 QTZ24 QKD24 QAH24 PQL24 PGP24 OWT24 OMX24 ODB24 NTF24 NJJ24 MZN24 MPR24 MFV24 LVZ24 LMD24 LCH24 KSL24 KIP24 JYT24 JOX24 JFB24 IVF24 ILJ24 IBN24 HRR24 HHV24 GXZ24 GOD24 GEH24 FUL24 FKP24 FAT24 EQX24 EHB24 DXF24 DNJ24 DDN24 CTR24 CJV24 BZZ24 BQD24 BGH24 AWL24 AMP24 ACT24 SX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R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R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R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R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R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R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R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R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R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R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R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R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R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R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WVU983064 T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T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T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T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T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T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T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T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T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T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T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T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T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T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T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G24 R24 WVU24 WLY24 WCC24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T24 WVS24 WLW24 WCA24 VSE24 VII24 UYM24 UOQ24 UEU24 TUY24 TLC24 TBG24 SRK24 SHO24 RXS24 RNW24 REA24 QUE24 QKI24 QAM24 PQQ24 PGU24 OWY24 ONC24 ODG24 NTK24 NJO24 MZS24 MPW24 MGA24 LWE24 LMI24 LCM24 KSQ24 KIU24 JYY24 JPC24 JFG24 IVK24 ILO24 IBS24 HRW24 HIA24 GYE24 GOI24 GEM24 FUQ24 FKU24 FAY24 ERC24 EHG24 DXK24 DNO24 DDS24 CTW24 CKA24 CAE24 BQI24 BGM24 AWQ24 AMU24 ACY24 TC24"/>
    <dataValidation allowBlank="1" showInputMessage="1" showErrorMessage="1" prompt="Для выбора выполните двойной щелчок левой клавиши мыши по соответствующей ячейке." sqref="S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S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S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S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S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S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S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S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S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S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S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S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S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S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S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U262168 U327704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U393240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U458776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U524312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U589848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U655384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U720920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U786456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U851992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U917528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U983064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U65560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U131096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WVV983064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U24 JH24 S24 WVV24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TD24 JJ24 WVT24 WLX24 WCB24 VSF24 VIJ24 UYN24 UOR24 UEV24 TUZ24 TLD24 TBH24 SRL24 SHP24 RXT24 RNX24 REB24 QUF24 QKJ24 QAN24 PQR24 PGV24 OWZ24 OND24 ODH24 NTL24 NJP24 MZT24 MPX24 MGB24 LWF24 LMJ24 LCN24 KSR24 KIV24 JYZ24 JPD24 JFH24 IVL24 ILP24 IBT24 HRX24 HIB24 GYF24 GOJ24 GEN24 FUR24 FKV24 FAZ24 ERD24 EHH24 DXL24 DNP24 DDT24 CTX24 CKB24 CAF24 BQJ24 BGN24 AWR24 AMV24 ACZ24 U196632"/>
    <dataValidation allowBlank="1" promptTitle="checkPeriodRange" sqref="Q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Q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Q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Q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Q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Q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Q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Q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Q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Q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Q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Q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Q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Q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Q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Q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dataValidation allowBlank="1" sqref="WVM983066:WVX983072 JA65562:JL65568 SW65562:TH65568 ACS65562:ADD65568 AMO65562:AMZ65568 AWK65562:AWV65568 BGG65562:BGR65568 BQC65562:BQN65568 BZY65562:CAJ65568 CJU65562:CKF65568 CTQ65562:CUB65568 DDM65562:DDX65568 DNI65562:DNT65568 DXE65562:DXP65568 EHA65562:EHL65568 EQW65562:ERH65568 FAS65562:FBD65568 FKO65562:FKZ65568 FUK65562:FUV65568 GEG65562:GER65568 GOC65562:GON65568 GXY65562:GYJ65568 HHU65562:HIF65568 HRQ65562:HSB65568 IBM65562:IBX65568 ILI65562:ILT65568 IVE65562:IVP65568 JFA65562:JFL65568 JOW65562:JPH65568 JYS65562:JZD65568 KIO65562:KIZ65568 KSK65562:KSV65568 LCG65562:LCR65568 LMC65562:LMN65568 LVY65562:LWJ65568 MFU65562:MGF65568 MPQ65562:MQB65568 MZM65562:MZX65568 NJI65562:NJT65568 NTE65562:NTP65568 ODA65562:ODL65568 OMW65562:ONH65568 OWS65562:OXD65568 PGO65562:PGZ65568 PQK65562:PQV65568 QAG65562:QAR65568 QKC65562:QKN65568 QTY65562:QUJ65568 RDU65562:REF65568 RNQ65562:ROB65568 RXM65562:RXX65568 SHI65562:SHT65568 SRE65562:SRP65568 TBA65562:TBL65568 TKW65562:TLH65568 TUS65562:TVD65568 UEO65562:UEZ65568 UOK65562:UOV65568 UYG65562:UYR65568 VIC65562:VIN65568 VRY65562:VSJ65568 WBU65562:WCF65568 WLQ65562:WMB65568 WVM65562:WVX65568 JA131098:JL131104 SW131098:TH131104 ACS131098:ADD131104 AMO131098:AMZ131104 AWK131098:AWV131104 BGG131098:BGR131104 BQC131098:BQN131104 BZY131098:CAJ131104 CJU131098:CKF131104 CTQ131098:CUB131104 DDM131098:DDX131104 DNI131098:DNT131104 DXE131098:DXP131104 EHA131098:EHL131104 EQW131098:ERH131104 FAS131098:FBD131104 FKO131098:FKZ131104 FUK131098:FUV131104 GEG131098:GER131104 GOC131098:GON131104 GXY131098:GYJ131104 HHU131098:HIF131104 HRQ131098:HSB131104 IBM131098:IBX131104 ILI131098:ILT131104 IVE131098:IVP131104 JFA131098:JFL131104 JOW131098:JPH131104 JYS131098:JZD131104 KIO131098:KIZ131104 KSK131098:KSV131104 LCG131098:LCR131104 LMC131098:LMN131104 LVY131098:LWJ131104 MFU131098:MGF131104 MPQ131098:MQB131104 MZM131098:MZX131104 NJI131098:NJT131104 NTE131098:NTP131104 ODA131098:ODL131104 OMW131098:ONH131104 OWS131098:OXD131104 PGO131098:PGZ131104 PQK131098:PQV131104 QAG131098:QAR131104 QKC131098:QKN131104 QTY131098:QUJ131104 RDU131098:REF131104 RNQ131098:ROB131104 RXM131098:RXX131104 SHI131098:SHT131104 SRE131098:SRP131104 TBA131098:TBL131104 TKW131098:TLH131104 TUS131098:TVD131104 UEO131098:UEZ131104 UOK131098:UOV131104 UYG131098:UYR131104 VIC131098:VIN131104 VRY131098:VSJ131104 WBU131098:WCF131104 WLQ131098:WMB131104 WVM131098:WVX131104 JA196634:JL196640 SW196634:TH196640 ACS196634:ADD196640 AMO196634:AMZ196640 AWK196634:AWV196640 BGG196634:BGR196640 BQC196634:BQN196640 BZY196634:CAJ196640 CJU196634:CKF196640 CTQ196634:CUB196640 DDM196634:DDX196640 DNI196634:DNT196640 DXE196634:DXP196640 EHA196634:EHL196640 EQW196634:ERH196640 FAS196634:FBD196640 FKO196634:FKZ196640 FUK196634:FUV196640 GEG196634:GER196640 GOC196634:GON196640 GXY196634:GYJ196640 HHU196634:HIF196640 HRQ196634:HSB196640 IBM196634:IBX196640 ILI196634:ILT196640 IVE196634:IVP196640 JFA196634:JFL196640 JOW196634:JPH196640 JYS196634:JZD196640 KIO196634:KIZ196640 KSK196634:KSV196640 LCG196634:LCR196640 LMC196634:LMN196640 LVY196634:LWJ196640 MFU196634:MGF196640 MPQ196634:MQB196640 MZM196634:MZX196640 NJI196634:NJT196640 NTE196634:NTP196640 ODA196634:ODL196640 OMW196634:ONH196640 OWS196634:OXD196640 PGO196634:PGZ196640 PQK196634:PQV196640 QAG196634:QAR196640 QKC196634:QKN196640 QTY196634:QUJ196640 RDU196634:REF196640 RNQ196634:ROB196640 RXM196634:RXX196640 SHI196634:SHT196640 SRE196634:SRP196640 TBA196634:TBL196640 TKW196634:TLH196640 TUS196634:TVD196640 UEO196634:UEZ196640 UOK196634:UOV196640 UYG196634:UYR196640 VIC196634:VIN196640 VRY196634:VSJ196640 WBU196634:WCF196640 WLQ196634:WMB196640 WVM196634:WVX196640 JA262170:JL262176 SW262170:TH262176 ACS262170:ADD262176 AMO262170:AMZ262176 AWK262170:AWV262176 BGG262170:BGR262176 BQC262170:BQN262176 BZY262170:CAJ262176 CJU262170:CKF262176 CTQ262170:CUB262176 DDM262170:DDX262176 DNI262170:DNT262176 DXE262170:DXP262176 EHA262170:EHL262176 EQW262170:ERH262176 FAS262170:FBD262176 FKO262170:FKZ262176 FUK262170:FUV262176 GEG262170:GER262176 GOC262170:GON262176 GXY262170:GYJ262176 HHU262170:HIF262176 HRQ262170:HSB262176 IBM262170:IBX262176 ILI262170:ILT262176 IVE262170:IVP262176 JFA262170:JFL262176 JOW262170:JPH262176 JYS262170:JZD262176 KIO262170:KIZ262176 KSK262170:KSV262176 LCG262170:LCR262176 LMC262170:LMN262176 LVY262170:LWJ262176 MFU262170:MGF262176 MPQ262170:MQB262176 MZM262170:MZX262176 NJI262170:NJT262176 NTE262170:NTP262176 ODA262170:ODL262176 OMW262170:ONH262176 OWS262170:OXD262176 PGO262170:PGZ262176 PQK262170:PQV262176 QAG262170:QAR262176 QKC262170:QKN262176 QTY262170:QUJ262176 RDU262170:REF262176 RNQ262170:ROB262176 RXM262170:RXX262176 SHI262170:SHT262176 SRE262170:SRP262176 TBA262170:TBL262176 TKW262170:TLH262176 TUS262170:TVD262176 UEO262170:UEZ262176 UOK262170:UOV262176 UYG262170:UYR262176 VIC262170:VIN262176 VRY262170:VSJ262176 WBU262170:WCF262176 WLQ262170:WMB262176 WVM262170:WVX262176 JA327706:JL327712 SW327706:TH327712 ACS327706:ADD327712 AMO327706:AMZ327712 AWK327706:AWV327712 BGG327706:BGR327712 BQC327706:BQN327712 BZY327706:CAJ327712 CJU327706:CKF327712 CTQ327706:CUB327712 DDM327706:DDX327712 DNI327706:DNT327712 DXE327706:DXP327712 EHA327706:EHL327712 EQW327706:ERH327712 FAS327706:FBD327712 FKO327706:FKZ327712 FUK327706:FUV327712 GEG327706:GER327712 GOC327706:GON327712 GXY327706:GYJ327712 HHU327706:HIF327712 HRQ327706:HSB327712 IBM327706:IBX327712 ILI327706:ILT327712 IVE327706:IVP327712 JFA327706:JFL327712 JOW327706:JPH327712 JYS327706:JZD327712 KIO327706:KIZ327712 KSK327706:KSV327712 LCG327706:LCR327712 LMC327706:LMN327712 LVY327706:LWJ327712 MFU327706:MGF327712 MPQ327706:MQB327712 MZM327706:MZX327712 NJI327706:NJT327712 NTE327706:NTP327712 ODA327706:ODL327712 OMW327706:ONH327712 OWS327706:OXD327712 PGO327706:PGZ327712 PQK327706:PQV327712 QAG327706:QAR327712 QKC327706:QKN327712 QTY327706:QUJ327712 RDU327706:REF327712 RNQ327706:ROB327712 RXM327706:RXX327712 SHI327706:SHT327712 SRE327706:SRP327712 TBA327706:TBL327712 TKW327706:TLH327712 TUS327706:TVD327712 UEO327706:UEZ327712 UOK327706:UOV327712 UYG327706:UYR327712 VIC327706:VIN327712 VRY327706:VSJ327712 WBU327706:WCF327712 WLQ327706:WMB327712 WVM327706:WVX327712 JA393242:JL393248 SW393242:TH393248 ACS393242:ADD393248 AMO393242:AMZ393248 AWK393242:AWV393248 BGG393242:BGR393248 BQC393242:BQN393248 BZY393242:CAJ393248 CJU393242:CKF393248 CTQ393242:CUB393248 DDM393242:DDX393248 DNI393242:DNT393248 DXE393242:DXP393248 EHA393242:EHL393248 EQW393242:ERH393248 FAS393242:FBD393248 FKO393242:FKZ393248 FUK393242:FUV393248 GEG393242:GER393248 GOC393242:GON393248 GXY393242:GYJ393248 HHU393242:HIF393248 HRQ393242:HSB393248 IBM393242:IBX393248 ILI393242:ILT393248 IVE393242:IVP393248 JFA393242:JFL393248 JOW393242:JPH393248 JYS393242:JZD393248 KIO393242:KIZ393248 KSK393242:KSV393248 LCG393242:LCR393248 LMC393242:LMN393248 LVY393242:LWJ393248 MFU393242:MGF393248 MPQ393242:MQB393248 MZM393242:MZX393248 NJI393242:NJT393248 NTE393242:NTP393248 ODA393242:ODL393248 OMW393242:ONH393248 OWS393242:OXD393248 PGO393242:PGZ393248 PQK393242:PQV393248 QAG393242:QAR393248 QKC393242:QKN393248 QTY393242:QUJ393248 RDU393242:REF393248 RNQ393242:ROB393248 RXM393242:RXX393248 SHI393242:SHT393248 SRE393242:SRP393248 TBA393242:TBL393248 TKW393242:TLH393248 TUS393242:TVD393248 UEO393242:UEZ393248 UOK393242:UOV393248 UYG393242:UYR393248 VIC393242:VIN393248 VRY393242:VSJ393248 WBU393242:WCF393248 WLQ393242:WMB393248 WVM393242:WVX393248 JA458778:JL458784 SW458778:TH458784 ACS458778:ADD458784 AMO458778:AMZ458784 AWK458778:AWV458784 BGG458778:BGR458784 BQC458778:BQN458784 BZY458778:CAJ458784 CJU458778:CKF458784 CTQ458778:CUB458784 DDM458778:DDX458784 DNI458778:DNT458784 DXE458778:DXP458784 EHA458778:EHL458784 EQW458778:ERH458784 FAS458778:FBD458784 FKO458778:FKZ458784 FUK458778:FUV458784 GEG458778:GER458784 GOC458778:GON458784 GXY458778:GYJ458784 HHU458778:HIF458784 HRQ458778:HSB458784 IBM458778:IBX458784 ILI458778:ILT458784 IVE458778:IVP458784 JFA458778:JFL458784 JOW458778:JPH458784 JYS458778:JZD458784 KIO458778:KIZ458784 KSK458778:KSV458784 LCG458778:LCR458784 LMC458778:LMN458784 LVY458778:LWJ458784 MFU458778:MGF458784 MPQ458778:MQB458784 MZM458778:MZX458784 NJI458778:NJT458784 NTE458778:NTP458784 ODA458778:ODL458784 OMW458778:ONH458784 OWS458778:OXD458784 PGO458778:PGZ458784 PQK458778:PQV458784 QAG458778:QAR458784 QKC458778:QKN458784 QTY458778:QUJ458784 RDU458778:REF458784 RNQ458778:ROB458784 RXM458778:RXX458784 SHI458778:SHT458784 SRE458778:SRP458784 TBA458778:TBL458784 TKW458778:TLH458784 TUS458778:TVD458784 UEO458778:UEZ458784 UOK458778:UOV458784 UYG458778:UYR458784 VIC458778:VIN458784 VRY458778:VSJ458784 WBU458778:WCF458784 WLQ458778:WMB458784 WVM458778:WVX458784 JA524314:JL524320 SW524314:TH524320 ACS524314:ADD524320 AMO524314:AMZ524320 AWK524314:AWV524320 BGG524314:BGR524320 BQC524314:BQN524320 BZY524314:CAJ524320 CJU524314:CKF524320 CTQ524314:CUB524320 DDM524314:DDX524320 DNI524314:DNT524320 DXE524314:DXP524320 EHA524314:EHL524320 EQW524314:ERH524320 FAS524314:FBD524320 FKO524314:FKZ524320 FUK524314:FUV524320 GEG524314:GER524320 GOC524314:GON524320 GXY524314:GYJ524320 HHU524314:HIF524320 HRQ524314:HSB524320 IBM524314:IBX524320 ILI524314:ILT524320 IVE524314:IVP524320 JFA524314:JFL524320 JOW524314:JPH524320 JYS524314:JZD524320 KIO524314:KIZ524320 KSK524314:KSV524320 LCG524314:LCR524320 LMC524314:LMN524320 LVY524314:LWJ524320 MFU524314:MGF524320 MPQ524314:MQB524320 MZM524314:MZX524320 NJI524314:NJT524320 NTE524314:NTP524320 ODA524314:ODL524320 OMW524314:ONH524320 OWS524314:OXD524320 PGO524314:PGZ524320 PQK524314:PQV524320 QAG524314:QAR524320 QKC524314:QKN524320 QTY524314:QUJ524320 RDU524314:REF524320 RNQ524314:ROB524320 RXM524314:RXX524320 SHI524314:SHT524320 SRE524314:SRP524320 TBA524314:TBL524320 TKW524314:TLH524320 TUS524314:TVD524320 UEO524314:UEZ524320 UOK524314:UOV524320 UYG524314:UYR524320 VIC524314:VIN524320 VRY524314:VSJ524320 WBU524314:WCF524320 WLQ524314:WMB524320 WVM524314:WVX524320 JA589850:JL589856 SW589850:TH589856 ACS589850:ADD589856 AMO589850:AMZ589856 AWK589850:AWV589856 BGG589850:BGR589856 BQC589850:BQN589856 BZY589850:CAJ589856 CJU589850:CKF589856 CTQ589850:CUB589856 DDM589850:DDX589856 DNI589850:DNT589856 DXE589850:DXP589856 EHA589850:EHL589856 EQW589850:ERH589856 FAS589850:FBD589856 FKO589850:FKZ589856 FUK589850:FUV589856 GEG589850:GER589856 GOC589850:GON589856 GXY589850:GYJ589856 HHU589850:HIF589856 HRQ589850:HSB589856 IBM589850:IBX589856 ILI589850:ILT589856 IVE589850:IVP589856 JFA589850:JFL589856 JOW589850:JPH589856 JYS589850:JZD589856 KIO589850:KIZ589856 KSK589850:KSV589856 LCG589850:LCR589856 LMC589850:LMN589856 LVY589850:LWJ589856 MFU589850:MGF589856 MPQ589850:MQB589856 MZM589850:MZX589856 NJI589850:NJT589856 NTE589850:NTP589856 ODA589850:ODL589856 OMW589850:ONH589856 OWS589850:OXD589856 PGO589850:PGZ589856 PQK589850:PQV589856 QAG589850:QAR589856 QKC589850:QKN589856 QTY589850:QUJ589856 RDU589850:REF589856 RNQ589850:ROB589856 RXM589850:RXX589856 SHI589850:SHT589856 SRE589850:SRP589856 TBA589850:TBL589856 TKW589850:TLH589856 TUS589850:TVD589856 UEO589850:UEZ589856 UOK589850:UOV589856 UYG589850:UYR589856 VIC589850:VIN589856 VRY589850:VSJ589856 WBU589850:WCF589856 WLQ589850:WMB589856 WVM589850:WVX589856 JA655386:JL655392 SW655386:TH655392 ACS655386:ADD655392 AMO655386:AMZ655392 AWK655386:AWV655392 BGG655386:BGR655392 BQC655386:BQN655392 BZY655386:CAJ655392 CJU655386:CKF655392 CTQ655386:CUB655392 DDM655386:DDX655392 DNI655386:DNT655392 DXE655386:DXP655392 EHA655386:EHL655392 EQW655386:ERH655392 FAS655386:FBD655392 FKO655386:FKZ655392 FUK655386:FUV655392 GEG655386:GER655392 GOC655386:GON655392 GXY655386:GYJ655392 HHU655386:HIF655392 HRQ655386:HSB655392 IBM655386:IBX655392 ILI655386:ILT655392 IVE655386:IVP655392 JFA655386:JFL655392 JOW655386:JPH655392 JYS655386:JZD655392 KIO655386:KIZ655392 KSK655386:KSV655392 LCG655386:LCR655392 LMC655386:LMN655392 LVY655386:LWJ655392 MFU655386:MGF655392 MPQ655386:MQB655392 MZM655386:MZX655392 NJI655386:NJT655392 NTE655386:NTP655392 ODA655386:ODL655392 OMW655386:ONH655392 OWS655386:OXD655392 PGO655386:PGZ655392 PQK655386:PQV655392 QAG655386:QAR655392 QKC655386:QKN655392 QTY655386:QUJ655392 RDU655386:REF655392 RNQ655386:ROB655392 RXM655386:RXX655392 SHI655386:SHT655392 SRE655386:SRP655392 TBA655386:TBL655392 TKW655386:TLH655392 TUS655386:TVD655392 UEO655386:UEZ655392 UOK655386:UOV655392 UYG655386:UYR655392 VIC655386:VIN655392 VRY655386:VSJ655392 WBU655386:WCF655392 WLQ655386:WMB655392 WVM655386:WVX655392 JA720922:JL720928 SW720922:TH720928 ACS720922:ADD720928 AMO720922:AMZ720928 AWK720922:AWV720928 BGG720922:BGR720928 BQC720922:BQN720928 BZY720922:CAJ720928 CJU720922:CKF720928 CTQ720922:CUB720928 DDM720922:DDX720928 DNI720922:DNT720928 DXE720922:DXP720928 EHA720922:EHL720928 EQW720922:ERH720928 FAS720922:FBD720928 FKO720922:FKZ720928 FUK720922:FUV720928 GEG720922:GER720928 GOC720922:GON720928 GXY720922:GYJ720928 HHU720922:HIF720928 HRQ720922:HSB720928 IBM720922:IBX720928 ILI720922:ILT720928 IVE720922:IVP720928 JFA720922:JFL720928 JOW720922:JPH720928 JYS720922:JZD720928 KIO720922:KIZ720928 KSK720922:KSV720928 LCG720922:LCR720928 LMC720922:LMN720928 LVY720922:LWJ720928 MFU720922:MGF720928 MPQ720922:MQB720928 MZM720922:MZX720928 NJI720922:NJT720928 NTE720922:NTP720928 ODA720922:ODL720928 OMW720922:ONH720928 OWS720922:OXD720928 PGO720922:PGZ720928 PQK720922:PQV720928 QAG720922:QAR720928 QKC720922:QKN720928 QTY720922:QUJ720928 RDU720922:REF720928 RNQ720922:ROB720928 RXM720922:RXX720928 SHI720922:SHT720928 SRE720922:SRP720928 TBA720922:TBL720928 TKW720922:TLH720928 TUS720922:TVD720928 UEO720922:UEZ720928 UOK720922:UOV720928 UYG720922:UYR720928 VIC720922:VIN720928 VRY720922:VSJ720928 WBU720922:WCF720928 WLQ720922:WMB720928 WVM720922:WVX720928 JA786458:JL786464 SW786458:TH786464 ACS786458:ADD786464 AMO786458:AMZ786464 AWK786458:AWV786464 BGG786458:BGR786464 BQC786458:BQN786464 BZY786458:CAJ786464 CJU786458:CKF786464 CTQ786458:CUB786464 DDM786458:DDX786464 DNI786458:DNT786464 DXE786458:DXP786464 EHA786458:EHL786464 EQW786458:ERH786464 FAS786458:FBD786464 FKO786458:FKZ786464 FUK786458:FUV786464 GEG786458:GER786464 GOC786458:GON786464 GXY786458:GYJ786464 HHU786458:HIF786464 HRQ786458:HSB786464 IBM786458:IBX786464 ILI786458:ILT786464 IVE786458:IVP786464 JFA786458:JFL786464 JOW786458:JPH786464 JYS786458:JZD786464 KIO786458:KIZ786464 KSK786458:KSV786464 LCG786458:LCR786464 LMC786458:LMN786464 LVY786458:LWJ786464 MFU786458:MGF786464 MPQ786458:MQB786464 MZM786458:MZX786464 NJI786458:NJT786464 NTE786458:NTP786464 ODA786458:ODL786464 OMW786458:ONH786464 OWS786458:OXD786464 PGO786458:PGZ786464 PQK786458:PQV786464 QAG786458:QAR786464 QKC786458:QKN786464 QTY786458:QUJ786464 RDU786458:REF786464 RNQ786458:ROB786464 RXM786458:RXX786464 SHI786458:SHT786464 SRE786458:SRP786464 TBA786458:TBL786464 TKW786458:TLH786464 TUS786458:TVD786464 UEO786458:UEZ786464 UOK786458:UOV786464 UYG786458:UYR786464 VIC786458:VIN786464 VRY786458:VSJ786464 WBU786458:WCF786464 WLQ786458:WMB786464 WVM786458:WVX786464 JA851994:JL852000 SW851994:TH852000 ACS851994:ADD852000 AMO851994:AMZ852000 AWK851994:AWV852000 BGG851994:BGR852000 BQC851994:BQN852000 BZY851994:CAJ852000 CJU851994:CKF852000 CTQ851994:CUB852000 DDM851994:DDX852000 DNI851994:DNT852000 DXE851994:DXP852000 EHA851994:EHL852000 EQW851994:ERH852000 FAS851994:FBD852000 FKO851994:FKZ852000 FUK851994:FUV852000 GEG851994:GER852000 GOC851994:GON852000 GXY851994:GYJ852000 HHU851994:HIF852000 HRQ851994:HSB852000 IBM851994:IBX852000 ILI851994:ILT852000 IVE851994:IVP852000 JFA851994:JFL852000 JOW851994:JPH852000 JYS851994:JZD852000 KIO851994:KIZ852000 KSK851994:KSV852000 LCG851994:LCR852000 LMC851994:LMN852000 LVY851994:LWJ852000 MFU851994:MGF852000 MPQ851994:MQB852000 MZM851994:MZX852000 NJI851994:NJT852000 NTE851994:NTP852000 ODA851994:ODL852000 OMW851994:ONH852000 OWS851994:OXD852000 PGO851994:PGZ852000 PQK851994:PQV852000 QAG851994:QAR852000 QKC851994:QKN852000 QTY851994:QUJ852000 RDU851994:REF852000 RNQ851994:ROB852000 RXM851994:RXX852000 SHI851994:SHT852000 SRE851994:SRP852000 TBA851994:TBL852000 TKW851994:TLH852000 TUS851994:TVD852000 UEO851994:UEZ852000 UOK851994:UOV852000 UYG851994:UYR852000 VIC851994:VIN852000 VRY851994:VSJ852000 WBU851994:WCF852000 WLQ851994:WMB852000 WVM851994:WVX852000 JA917530:JL917536 SW917530:TH917536 ACS917530:ADD917536 AMO917530:AMZ917536 AWK917530:AWV917536 BGG917530:BGR917536 BQC917530:BQN917536 BZY917530:CAJ917536 CJU917530:CKF917536 CTQ917530:CUB917536 DDM917530:DDX917536 DNI917530:DNT917536 DXE917530:DXP917536 EHA917530:EHL917536 EQW917530:ERH917536 FAS917530:FBD917536 FKO917530:FKZ917536 FUK917530:FUV917536 GEG917530:GER917536 GOC917530:GON917536 GXY917530:GYJ917536 HHU917530:HIF917536 HRQ917530:HSB917536 IBM917530:IBX917536 ILI917530:ILT917536 IVE917530:IVP917536 JFA917530:JFL917536 JOW917530:JPH917536 JYS917530:JZD917536 KIO917530:KIZ917536 KSK917530:KSV917536 LCG917530:LCR917536 LMC917530:LMN917536 LVY917530:LWJ917536 MFU917530:MGF917536 MPQ917530:MQB917536 MZM917530:MZX917536 NJI917530:NJT917536 NTE917530:NTP917536 ODA917530:ODL917536 OMW917530:ONH917536 OWS917530:OXD917536 PGO917530:PGZ917536 PQK917530:PQV917536 QAG917530:QAR917536 QKC917530:QKN917536 QTY917530:QUJ917536 RDU917530:REF917536 RNQ917530:ROB917536 RXM917530:RXX917536 SHI917530:SHT917536 SRE917530:SRP917536 TBA917530:TBL917536 TKW917530:TLH917536 TUS917530:TVD917536 UEO917530:UEZ917536 UOK917530:UOV917536 UYG917530:UYR917536 VIC917530:VIN917536 VRY917530:VSJ917536 WBU917530:WCF917536 WLQ917530:WMB917536 WVM917530:WVX917536 JA983066:JL983072 SW983066:TH983072 ACS983066:ADD983072 AMO983066:AMZ983072 AWK983066:AWV983072 BGG983066:BGR983072 BQC983066:BQN983072 BZY983066:CAJ983072 CJU983066:CKF983072 CTQ983066:CUB983072 DDM983066:DDX983072 DNI983066:DNT983072 DXE983066:DXP983072 EHA983066:EHL983072 EQW983066:ERH983072 FAS983066:FBD983072 FKO983066:FKZ983072 FUK983066:FUV983072 GEG983066:GER983072 GOC983066:GON983072 GXY983066:GYJ983072 HHU983066:HIF983072 HRQ983066:HSB983072 IBM983066:IBX983072 ILI983066:ILT983072 IVE983066:IVP983072 JFA983066:JFL983072 JOW983066:JPH983072 JYS983066:JZD983072 KIO983066:KIZ983072 KSK983066:KSV983072 LCG983066:LCR983072 LMC983066:LMN983072 LVY983066:LWJ983072 MFU983066:MGF983072 MPQ983066:MQB983072 MZM983066:MZX983072 NJI983066:NJT983072 NTE983066:NTP983072 ODA983066:ODL983072 OMW983066:ONH983072 OWS983066:OXD983072 PGO983066:PGZ983072 PQK983066:PQV983072 QAG983066:QAR983072 QKC983066:QKN983072 QTY983066:QUJ983072 RDU983066:REF983072 RNQ983066:ROB983072 RXM983066:RXX983072 SHI983066:SHT983072 SRE983066:SRP983072 TBA983066:TBL983072 TKW983066:TLH983072 TUS983066:TVD983072 UEO983066:UEZ983072 UOK983066:UOV983072 UYG983066:UYR983072 VIC983066:VIN983072 VRY983066:VSJ983072 WBU983066:WCF983072 WLQ983066:WMB983072 ACS26:ADD32 AMO26:AMZ32 AWK26:AWV32 BGG26:BGR32 BQC26:BQN32 BZY26:CAJ32 CJU26:CKF32 CTQ26:CUB32 DDM26:DDX32 DNI26:DNT32 DXE26:DXP32 EHA26:EHL32 EQW26:ERH32 FAS26:FBD32 FKO26:FKZ32 FUK26:FUV32 GEG26:GER32 GOC26:GON32 GXY26:GYJ32 HHU26:HIF32 HRQ26:HSB32 IBM26:IBX32 ILI26:ILT32 IVE26:IVP32 JFA26:JFL32 JOW26:JPH32 JYS26:JZD32 KIO26:KIZ32 KSK26:KSV32 LCG26:LCR32 LMC26:LMN32 LVY26:LWJ32 MFU26:MGF32 MPQ26:MQB32 MZM26:MZX32 NJI26:NJT32 NTE26:NTP32 ODA26:ODL32 OMW26:ONH32 OWS26:OXD32 PGO26:PGZ32 PQK26:PQV32 QAG26:QAR32 QKC26:QKN32 QTY26:QUJ32 RDU26:REF32 RNQ26:ROB32 RXM26:RXX32 SHI26:SHT32 SRE26:SRP32 TBA26:TBL32 TKW26:TLH32 TUS26:TVD32 UEO26:UEZ32 UOK26:UOV32 UYG26:UYR32 VIC26:VIN32 VRY26:VSJ32 WBU26:WCF32 WLQ26:WMB32 WVM26:WVX32 JA26:JL32 SW26:TH32 L26:V26 L131098:W131104 L196634:W196640 L262170:W262176 L327706:W327712 L393242:W393248 L458778:W458784 L524314:W524320 L589850:W589856 L655386:W655392 L720922:W720928 L786458:W786464 L851994:W852000 L917530:W917536 L983066:W983072 L65562:W65568 L27:W32"/>
    <dataValidation type="list" allowBlank="1" showInputMessage="1" showErrorMessage="1" errorTitle="Ошибка" error="Выберите значение из списка" prompt="Выберите значение из списка" sqref="O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3">
    <tabColor theme="0" tint="-0.249977111117893"/>
  </sheetPr>
  <dimension ref="A1:T15"/>
  <sheetViews>
    <sheetView showGridLines="0" topLeftCell="E1" zoomScaleNormal="100" workbookViewId="0"/>
  </sheetViews>
  <sheetFormatPr defaultColWidth="10.5703125" defaultRowHeight="14.25"/>
  <cols>
    <col min="1" max="1" width="3.7109375" style="1016" hidden="1" customWidth="1"/>
    <col min="2" max="4" width="3.7109375" style="1010" hidden="1" customWidth="1"/>
    <col min="5" max="5" width="3.7109375" style="811" customWidth="1"/>
    <col min="6" max="6" width="9.7109375" style="992" customWidth="1"/>
    <col min="7" max="7" width="37.7109375" style="992" customWidth="1"/>
    <col min="8" max="8" width="66.85546875" style="992" customWidth="1"/>
    <col min="9" max="9" width="115.7109375" style="992" customWidth="1"/>
    <col min="10" max="11" width="10.5703125" style="1010"/>
    <col min="12" max="12" width="11.140625" style="1010" customWidth="1"/>
    <col min="13" max="20" width="10.5703125" style="1010"/>
    <col min="21" max="16384" width="10.5703125" style="992"/>
  </cols>
  <sheetData>
    <row r="1" spans="1:20" ht="3" customHeight="1">
      <c r="A1" s="1016" t="s">
        <v>49</v>
      </c>
    </row>
    <row r="2" spans="1:20" ht="22.5">
      <c r="F2" s="1199" t="s">
        <v>491</v>
      </c>
      <c r="G2" s="1200"/>
      <c r="H2" s="1201"/>
      <c r="I2" s="808"/>
    </row>
    <row r="3" spans="1:20" ht="3" customHeight="1"/>
    <row r="4" spans="1:20" s="1009" customFormat="1" ht="11.25">
      <c r="A4" s="1015"/>
      <c r="B4" s="1015"/>
      <c r="C4" s="1015"/>
      <c r="D4" s="1015"/>
      <c r="F4" s="1153" t="s">
        <v>454</v>
      </c>
      <c r="G4" s="1153"/>
      <c r="H4" s="1153"/>
      <c r="I4" s="1202" t="s">
        <v>455</v>
      </c>
      <c r="J4" s="1015"/>
      <c r="K4" s="1015"/>
      <c r="L4" s="1015"/>
      <c r="M4" s="1015"/>
      <c r="N4" s="1015"/>
      <c r="O4" s="1015"/>
      <c r="P4" s="1015"/>
      <c r="Q4" s="1015"/>
      <c r="R4" s="1015"/>
      <c r="S4" s="1015"/>
      <c r="T4" s="1015"/>
    </row>
    <row r="5" spans="1:20" s="1009" customFormat="1" ht="11.25" customHeight="1">
      <c r="A5" s="1015"/>
      <c r="B5" s="1015"/>
      <c r="C5" s="1015"/>
      <c r="D5" s="1015"/>
      <c r="F5" s="1024" t="s">
        <v>92</v>
      </c>
      <c r="G5" s="812" t="s">
        <v>457</v>
      </c>
      <c r="H5" s="1033" t="s">
        <v>442</v>
      </c>
      <c r="I5" s="1202"/>
      <c r="J5" s="1015"/>
      <c r="K5" s="1015"/>
      <c r="L5" s="1015"/>
      <c r="M5" s="1015"/>
      <c r="N5" s="1015"/>
      <c r="O5" s="1015"/>
      <c r="P5" s="1015"/>
      <c r="Q5" s="1015"/>
      <c r="R5" s="1015"/>
      <c r="S5" s="1015"/>
      <c r="T5" s="1015"/>
    </row>
    <row r="6" spans="1:20" s="1009" customFormat="1" ht="12" customHeight="1">
      <c r="A6" s="1015"/>
      <c r="B6" s="1015"/>
      <c r="C6" s="1015"/>
      <c r="D6" s="1015"/>
      <c r="F6" s="813" t="s">
        <v>93</v>
      </c>
      <c r="G6" s="814">
        <v>2</v>
      </c>
      <c r="H6" s="815">
        <v>3</v>
      </c>
      <c r="I6" s="610">
        <v>4</v>
      </c>
      <c r="J6" s="1015">
        <v>4</v>
      </c>
      <c r="K6" s="1015"/>
      <c r="L6" s="1015"/>
      <c r="M6" s="1015"/>
      <c r="N6" s="1015"/>
      <c r="O6" s="1015"/>
      <c r="P6" s="1015"/>
      <c r="Q6" s="1015"/>
      <c r="R6" s="1015"/>
      <c r="S6" s="1015"/>
      <c r="T6" s="1015"/>
    </row>
    <row r="7" spans="1:20" s="1009" customFormat="1" ht="18.75">
      <c r="A7" s="1015"/>
      <c r="B7" s="1015"/>
      <c r="C7" s="1015"/>
      <c r="D7" s="1015"/>
      <c r="F7" s="1031">
        <v>1</v>
      </c>
      <c r="G7" s="817" t="s">
        <v>492</v>
      </c>
      <c r="H7" s="1029" t="str">
        <f>IF(dateCh="","",dateCh)</f>
        <v>30.12.2020</v>
      </c>
      <c r="I7" s="818" t="s">
        <v>493</v>
      </c>
      <c r="J7" s="617"/>
      <c r="K7" s="1015"/>
      <c r="L7" s="1015"/>
      <c r="M7" s="1015"/>
      <c r="N7" s="1015"/>
      <c r="O7" s="1015"/>
      <c r="P7" s="1015"/>
      <c r="Q7" s="1015"/>
      <c r="R7" s="1015"/>
      <c r="S7" s="1015"/>
      <c r="T7" s="1015"/>
    </row>
    <row r="8" spans="1:20" s="1009" customFormat="1" ht="45">
      <c r="A8" s="1203">
        <v>1</v>
      </c>
      <c r="B8" s="1015"/>
      <c r="C8" s="1015"/>
      <c r="D8" s="1015"/>
      <c r="F8" s="1031" t="str">
        <f>"2." &amp;mergeValue(A8)</f>
        <v>2.1</v>
      </c>
      <c r="G8" s="817" t="s">
        <v>494</v>
      </c>
      <c r="H8" s="1029" t="str">
        <f>IF('Перечень тарифов'!R21="","наименование отсутствует","" &amp; 'Перечень тарифов'!R21 &amp; "")</f>
        <v>наименование отсутствует</v>
      </c>
      <c r="I8" s="818" t="s">
        <v>591</v>
      </c>
      <c r="J8" s="617"/>
      <c r="K8" s="1015"/>
      <c r="L8" s="1015"/>
      <c r="M8" s="1015"/>
      <c r="N8" s="1015"/>
      <c r="O8" s="1015"/>
      <c r="P8" s="1015"/>
      <c r="Q8" s="1015"/>
      <c r="R8" s="1015"/>
      <c r="S8" s="1015"/>
      <c r="T8" s="1015"/>
    </row>
    <row r="9" spans="1:20" s="1009" customFormat="1" ht="22.5">
      <c r="A9" s="1203"/>
      <c r="B9" s="1015"/>
      <c r="C9" s="1015"/>
      <c r="D9" s="1015"/>
      <c r="F9" s="1031" t="str">
        <f>"3." &amp;mergeValue(A9)</f>
        <v>3.1</v>
      </c>
      <c r="G9" s="817" t="s">
        <v>495</v>
      </c>
      <c r="H9" s="1029" t="str">
        <f>IF('Перечень тарифов'!F21="","наименование отсутствует","" &amp; 'Перечень тарифов'!F21 &amp; "")</f>
        <v>Производство тепловой энергии. Некомбинированная выработка</v>
      </c>
      <c r="I9" s="818" t="s">
        <v>589</v>
      </c>
      <c r="J9" s="617"/>
      <c r="K9" s="1015"/>
      <c r="L9" s="1015"/>
      <c r="M9" s="1015"/>
      <c r="N9" s="1015"/>
      <c r="O9" s="1015"/>
      <c r="P9" s="1015"/>
      <c r="Q9" s="1015"/>
      <c r="R9" s="1015"/>
      <c r="S9" s="1015"/>
      <c r="T9" s="1015"/>
    </row>
    <row r="10" spans="1:20" s="1009" customFormat="1" ht="22.5">
      <c r="A10" s="1203"/>
      <c r="B10" s="1015"/>
      <c r="C10" s="1015"/>
      <c r="D10" s="1015"/>
      <c r="F10" s="1031" t="str">
        <f>"4."&amp;mergeValue(A10)</f>
        <v>4.1</v>
      </c>
      <c r="G10" s="817" t="s">
        <v>496</v>
      </c>
      <c r="H10" s="1033" t="s">
        <v>458</v>
      </c>
      <c r="I10" s="818"/>
      <c r="J10" s="617"/>
      <c r="K10" s="1015"/>
      <c r="L10" s="1015"/>
      <c r="M10" s="1015"/>
      <c r="N10" s="1015"/>
      <c r="O10" s="1015"/>
      <c r="P10" s="1015"/>
      <c r="Q10" s="1015"/>
      <c r="R10" s="1015"/>
      <c r="S10" s="1015"/>
      <c r="T10" s="1015"/>
    </row>
    <row r="11" spans="1:20" s="1009" customFormat="1" ht="18.75">
      <c r="A11" s="1203"/>
      <c r="B11" s="1203">
        <v>1</v>
      </c>
      <c r="C11" s="1025"/>
      <c r="D11" s="1025"/>
      <c r="F11" s="1031" t="str">
        <f>"4."&amp;mergeValue(A11) &amp;"."&amp;mergeValue(B11)</f>
        <v>4.1.1</v>
      </c>
      <c r="G11" s="832" t="s">
        <v>593</v>
      </c>
      <c r="H11" s="1029" t="str">
        <f>IF(region_name="","",region_name)</f>
        <v>Нижегородская область</v>
      </c>
      <c r="I11" s="818" t="s">
        <v>499</v>
      </c>
      <c r="J11" s="617"/>
      <c r="K11" s="1015"/>
      <c r="L11" s="1015"/>
      <c r="M11" s="1015"/>
      <c r="N11" s="1015"/>
      <c r="O11" s="1015"/>
      <c r="P11" s="1015"/>
      <c r="Q11" s="1015"/>
      <c r="R11" s="1015"/>
      <c r="S11" s="1015"/>
      <c r="T11" s="1015"/>
    </row>
    <row r="12" spans="1:20" s="1009" customFormat="1" ht="22.5">
      <c r="A12" s="1203"/>
      <c r="B12" s="1203"/>
      <c r="C12" s="1203">
        <v>1</v>
      </c>
      <c r="D12" s="1025"/>
      <c r="F12" s="1031" t="str">
        <f>"4."&amp;mergeValue(A12) &amp;"."&amp;mergeValue(B12)&amp;"."&amp;mergeValue(C12)</f>
        <v>4.1.1.1</v>
      </c>
      <c r="G12" s="819" t="s">
        <v>497</v>
      </c>
      <c r="H12" s="1029" t="str">
        <f>IF(Территории!H13="","","" &amp; Территории!H13 &amp; "")</f>
        <v>Кстовский муниципальный район</v>
      </c>
      <c r="I12" s="818" t="s">
        <v>500</v>
      </c>
      <c r="J12" s="617"/>
      <c r="K12" s="1015"/>
      <c r="L12" s="1015"/>
      <c r="M12" s="1015"/>
      <c r="N12" s="1015"/>
      <c r="O12" s="1015"/>
      <c r="P12" s="1015"/>
      <c r="Q12" s="1015"/>
      <c r="R12" s="1015"/>
      <c r="S12" s="1015"/>
      <c r="T12" s="1015"/>
    </row>
    <row r="13" spans="1:20" s="1009" customFormat="1" ht="56.25">
      <c r="A13" s="1203"/>
      <c r="B13" s="1203"/>
      <c r="C13" s="1203"/>
      <c r="D13" s="1025">
        <v>1</v>
      </c>
      <c r="F13" s="1031" t="str">
        <f>"4."&amp;mergeValue(A13) &amp;"."&amp;mergeValue(B13)&amp;"."&amp;mergeValue(C13)&amp;"."&amp;mergeValue(D13)</f>
        <v>4.1.1.1.1</v>
      </c>
      <c r="G13" s="820" t="s">
        <v>498</v>
      </c>
      <c r="H13" s="1029" t="str">
        <f>IF(Территории!R14="","","" &amp; Территории!R14 &amp; "")</f>
        <v>Афонинский сельсовет (22637404)</v>
      </c>
      <c r="I13" s="1107" t="s">
        <v>592</v>
      </c>
      <c r="J13" s="617"/>
      <c r="K13" s="1015"/>
      <c r="L13" s="1015"/>
      <c r="M13" s="1015"/>
      <c r="N13" s="1015"/>
      <c r="O13" s="1015"/>
      <c r="P13" s="1015"/>
      <c r="Q13" s="1015"/>
      <c r="R13" s="1015"/>
      <c r="S13" s="1015"/>
      <c r="T13" s="1015"/>
    </row>
    <row r="14" spans="1:20" s="774" customFormat="1" ht="3" customHeight="1">
      <c r="A14" s="775"/>
      <c r="B14" s="775"/>
      <c r="C14" s="775"/>
      <c r="D14" s="775"/>
      <c r="F14" s="627"/>
      <c r="G14" s="628"/>
      <c r="H14" s="629"/>
      <c r="I14" s="630"/>
      <c r="J14" s="775"/>
      <c r="K14" s="775"/>
      <c r="L14" s="775"/>
      <c r="M14" s="775"/>
      <c r="N14" s="775"/>
      <c r="O14" s="775"/>
      <c r="P14" s="775"/>
      <c r="Q14" s="775"/>
      <c r="R14" s="775"/>
      <c r="S14" s="775"/>
      <c r="T14" s="775"/>
    </row>
    <row r="15" spans="1:20" s="774" customFormat="1" ht="15" customHeight="1">
      <c r="A15" s="775"/>
      <c r="B15" s="775"/>
      <c r="C15" s="775"/>
      <c r="D15" s="775"/>
      <c r="F15" s="824"/>
      <c r="G15" s="1198" t="s">
        <v>594</v>
      </c>
      <c r="H15" s="1198"/>
      <c r="I15" s="985"/>
      <c r="J15" s="775"/>
      <c r="K15" s="775"/>
      <c r="L15" s="775"/>
      <c r="M15" s="775"/>
      <c r="N15" s="775"/>
      <c r="O15" s="775"/>
      <c r="P15" s="775"/>
      <c r="Q15" s="775"/>
      <c r="R15" s="775"/>
      <c r="S15" s="775"/>
      <c r="T15" s="775"/>
    </row>
  </sheetData>
  <sheetProtection algorithmName="SHA-512" hashValue="C7+SnEcqHrAQpoBYQD7vi5MV1RZh4NwNJSMyyUpm1y+YM9iGclYi6eH05ZAbcArqOav5maxitiADrxykMORESA==" saltValue="83H2OQh48VN4PojzcbTVhQ=="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formula1>900</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13">
    <tabColor rgb="FFEAEBEE"/>
    <pageSetUpPr fitToPage="1"/>
  </sheetPr>
  <dimension ref="A1:BS30"/>
  <sheetViews>
    <sheetView showGridLines="0" topLeftCell="I4" zoomScaleNormal="100" workbookViewId="0">
      <selection activeCell="O22" sqref="O22:BE22"/>
    </sheetView>
  </sheetViews>
  <sheetFormatPr defaultColWidth="10.5703125" defaultRowHeight="14.25"/>
  <cols>
    <col min="1" max="6" width="10.5703125" style="1010" hidden="1" customWidth="1"/>
    <col min="7" max="8" width="9.140625" style="1016" hidden="1" customWidth="1"/>
    <col min="9" max="9" width="3.7109375" style="998" customWidth="1"/>
    <col min="10" max="11" width="3.7109375" style="811" customWidth="1"/>
    <col min="12" max="12" width="12.7109375" style="992" customWidth="1"/>
    <col min="13" max="13" width="44.7109375" style="992" customWidth="1"/>
    <col min="14" max="14" width="1.7109375" style="992" hidden="1" customWidth="1"/>
    <col min="15" max="15" width="12.140625" style="992" customWidth="1"/>
    <col min="16" max="17" width="23.7109375" style="992" hidden="1" customWidth="1"/>
    <col min="18" max="18" width="11.7109375" style="992" customWidth="1"/>
    <col min="19" max="19" width="3.7109375" style="992" customWidth="1"/>
    <col min="20" max="20" width="11.7109375" style="992" customWidth="1"/>
    <col min="21" max="21" width="8.5703125" style="992" customWidth="1"/>
    <col min="22" max="22" width="11.85546875" style="1063" customWidth="1"/>
    <col min="23" max="23" width="23.7109375" style="1063" hidden="1" customWidth="1"/>
    <col min="24" max="24" width="0.140625" style="1063" hidden="1" customWidth="1"/>
    <col min="25" max="25" width="11.7109375" style="1063" customWidth="1"/>
    <col min="26" max="26" width="3.7109375" style="1063" customWidth="1"/>
    <col min="27" max="27" width="11.7109375" style="1063" customWidth="1"/>
    <col min="28" max="28" width="8.5703125" style="1063" customWidth="1"/>
    <col min="29" max="29" width="12.7109375" style="1063" customWidth="1"/>
    <col min="30" max="31" width="23.7109375" style="1063" hidden="1" customWidth="1"/>
    <col min="32" max="32" width="11.7109375" style="1063" customWidth="1"/>
    <col min="33" max="33" width="3.7109375" style="1063" customWidth="1"/>
    <col min="34" max="34" width="11.7109375" style="1063" customWidth="1"/>
    <col min="35" max="35" width="8.5703125" style="1063" customWidth="1"/>
    <col min="36" max="36" width="12.5703125" style="1063" customWidth="1"/>
    <col min="37" max="38" width="23.7109375" style="1063" hidden="1" customWidth="1"/>
    <col min="39" max="39" width="11.7109375" style="1063" customWidth="1"/>
    <col min="40" max="40" width="3.7109375" style="1063" customWidth="1"/>
    <col min="41" max="41" width="11.7109375" style="1063" customWidth="1"/>
    <col min="42" max="42" width="8.5703125" style="1063" customWidth="1"/>
    <col min="43" max="43" width="12.42578125" style="1063" customWidth="1"/>
    <col min="44" max="45" width="23.7109375" style="1063" hidden="1" customWidth="1"/>
    <col min="46" max="46" width="11.7109375" style="1063" customWidth="1"/>
    <col min="47" max="47" width="3.7109375" style="1063" customWidth="1"/>
    <col min="48" max="48" width="11.7109375" style="1063" customWidth="1"/>
    <col min="49" max="49" width="8.5703125" style="1063" customWidth="1"/>
    <col min="50" max="50" width="11.7109375" style="1063" customWidth="1"/>
    <col min="51" max="52" width="23.7109375" style="1063" hidden="1" customWidth="1"/>
    <col min="53" max="53" width="11.7109375" style="1063" customWidth="1"/>
    <col min="54" max="54" width="3.7109375" style="1063" customWidth="1"/>
    <col min="55" max="55" width="11.7109375" style="1063" customWidth="1"/>
    <col min="56" max="56" width="8.5703125" style="1063" hidden="1" customWidth="1"/>
    <col min="57" max="57" width="4.7109375" style="992" customWidth="1"/>
    <col min="58" max="58" width="115.7109375" style="992" customWidth="1"/>
    <col min="59" max="60" width="10.5703125" style="1010"/>
    <col min="61" max="61" width="11.140625" style="1010" customWidth="1"/>
    <col min="62" max="69" width="10.5703125" style="1010"/>
    <col min="70" max="291" width="10.5703125" style="992"/>
    <col min="292" max="299" width="0" style="992" hidden="1" customWidth="1"/>
    <col min="300" max="300" width="3.7109375" style="992" customWidth="1"/>
    <col min="301" max="301" width="3.85546875" style="992" customWidth="1"/>
    <col min="302" max="302" width="3.7109375" style="992" customWidth="1"/>
    <col min="303" max="303" width="12.7109375" style="992" customWidth="1"/>
    <col min="304" max="304" width="52.7109375" style="992" customWidth="1"/>
    <col min="305" max="308" width="0" style="992" hidden="1" customWidth="1"/>
    <col min="309" max="309" width="12.28515625" style="992" customWidth="1"/>
    <col min="310" max="310" width="6.42578125" style="992" customWidth="1"/>
    <col min="311" max="311" width="12.28515625" style="992" customWidth="1"/>
    <col min="312" max="312" width="0" style="992" hidden="1" customWidth="1"/>
    <col min="313" max="313" width="3.7109375" style="992" customWidth="1"/>
    <col min="314" max="314" width="11.140625" style="992" bestFit="1" customWidth="1"/>
    <col min="315" max="316" width="10.5703125" style="992"/>
    <col min="317" max="317" width="11.140625" style="992" customWidth="1"/>
    <col min="318" max="547" width="10.5703125" style="992"/>
    <col min="548" max="555" width="0" style="992" hidden="1" customWidth="1"/>
    <col min="556" max="556" width="3.7109375" style="992" customWidth="1"/>
    <col min="557" max="557" width="3.85546875" style="992" customWidth="1"/>
    <col min="558" max="558" width="3.7109375" style="992" customWidth="1"/>
    <col min="559" max="559" width="12.7109375" style="992" customWidth="1"/>
    <col min="560" max="560" width="52.7109375" style="992" customWidth="1"/>
    <col min="561" max="564" width="0" style="992" hidden="1" customWidth="1"/>
    <col min="565" max="565" width="12.28515625" style="992" customWidth="1"/>
    <col min="566" max="566" width="6.42578125" style="992" customWidth="1"/>
    <col min="567" max="567" width="12.28515625" style="992" customWidth="1"/>
    <col min="568" max="568" width="0" style="992" hidden="1" customWidth="1"/>
    <col min="569" max="569" width="3.7109375" style="992" customWidth="1"/>
    <col min="570" max="570" width="11.140625" style="992" bestFit="1" customWidth="1"/>
    <col min="571" max="572" width="10.5703125" style="992"/>
    <col min="573" max="573" width="11.140625" style="992" customWidth="1"/>
    <col min="574" max="803" width="10.5703125" style="992"/>
    <col min="804" max="811" width="0" style="992" hidden="1" customWidth="1"/>
    <col min="812" max="812" width="3.7109375" style="992" customWidth="1"/>
    <col min="813" max="813" width="3.85546875" style="992" customWidth="1"/>
    <col min="814" max="814" width="3.7109375" style="992" customWidth="1"/>
    <col min="815" max="815" width="12.7109375" style="992" customWidth="1"/>
    <col min="816" max="816" width="52.7109375" style="992" customWidth="1"/>
    <col min="817" max="820" width="0" style="992" hidden="1" customWidth="1"/>
    <col min="821" max="821" width="12.28515625" style="992" customWidth="1"/>
    <col min="822" max="822" width="6.42578125" style="992" customWidth="1"/>
    <col min="823" max="823" width="12.28515625" style="992" customWidth="1"/>
    <col min="824" max="824" width="0" style="992" hidden="1" customWidth="1"/>
    <col min="825" max="825" width="3.7109375" style="992" customWidth="1"/>
    <col min="826" max="826" width="11.140625" style="992" bestFit="1" customWidth="1"/>
    <col min="827" max="828" width="10.5703125" style="992"/>
    <col min="829" max="829" width="11.140625" style="992" customWidth="1"/>
    <col min="830" max="1059" width="10.5703125" style="992"/>
    <col min="1060" max="1067" width="0" style="992" hidden="1" customWidth="1"/>
    <col min="1068" max="1068" width="3.7109375" style="992" customWidth="1"/>
    <col min="1069" max="1069" width="3.85546875" style="992" customWidth="1"/>
    <col min="1070" max="1070" width="3.7109375" style="992" customWidth="1"/>
    <col min="1071" max="1071" width="12.7109375" style="992" customWidth="1"/>
    <col min="1072" max="1072" width="52.7109375" style="992" customWidth="1"/>
    <col min="1073" max="1076" width="0" style="992" hidden="1" customWidth="1"/>
    <col min="1077" max="1077" width="12.28515625" style="992" customWidth="1"/>
    <col min="1078" max="1078" width="6.42578125" style="992" customWidth="1"/>
    <col min="1079" max="1079" width="12.28515625" style="992" customWidth="1"/>
    <col min="1080" max="1080" width="0" style="992" hidden="1" customWidth="1"/>
    <col min="1081" max="1081" width="3.7109375" style="992" customWidth="1"/>
    <col min="1082" max="1082" width="11.140625" style="992" bestFit="1" customWidth="1"/>
    <col min="1083" max="1084" width="10.5703125" style="992"/>
    <col min="1085" max="1085" width="11.140625" style="992" customWidth="1"/>
    <col min="1086" max="1315" width="10.5703125" style="992"/>
    <col min="1316" max="1323" width="0" style="992" hidden="1" customWidth="1"/>
    <col min="1324" max="1324" width="3.7109375" style="992" customWidth="1"/>
    <col min="1325" max="1325" width="3.85546875" style="992" customWidth="1"/>
    <col min="1326" max="1326" width="3.7109375" style="992" customWidth="1"/>
    <col min="1327" max="1327" width="12.7109375" style="992" customWidth="1"/>
    <col min="1328" max="1328" width="52.7109375" style="992" customWidth="1"/>
    <col min="1329" max="1332" width="0" style="992" hidden="1" customWidth="1"/>
    <col min="1333" max="1333" width="12.28515625" style="992" customWidth="1"/>
    <col min="1334" max="1334" width="6.42578125" style="992" customWidth="1"/>
    <col min="1335" max="1335" width="12.28515625" style="992" customWidth="1"/>
    <col min="1336" max="1336" width="0" style="992" hidden="1" customWidth="1"/>
    <col min="1337" max="1337" width="3.7109375" style="992" customWidth="1"/>
    <col min="1338" max="1338" width="11.140625" style="992" bestFit="1" customWidth="1"/>
    <col min="1339" max="1340" width="10.5703125" style="992"/>
    <col min="1341" max="1341" width="11.140625" style="992" customWidth="1"/>
    <col min="1342" max="1571" width="10.5703125" style="992"/>
    <col min="1572" max="1579" width="0" style="992" hidden="1" customWidth="1"/>
    <col min="1580" max="1580" width="3.7109375" style="992" customWidth="1"/>
    <col min="1581" max="1581" width="3.85546875" style="992" customWidth="1"/>
    <col min="1582" max="1582" width="3.7109375" style="992" customWidth="1"/>
    <col min="1583" max="1583" width="12.7109375" style="992" customWidth="1"/>
    <col min="1584" max="1584" width="52.7109375" style="992" customWidth="1"/>
    <col min="1585" max="1588" width="0" style="992" hidden="1" customWidth="1"/>
    <col min="1589" max="1589" width="12.28515625" style="992" customWidth="1"/>
    <col min="1590" max="1590" width="6.42578125" style="992" customWidth="1"/>
    <col min="1591" max="1591" width="12.28515625" style="992" customWidth="1"/>
    <col min="1592" max="1592" width="0" style="992" hidden="1" customWidth="1"/>
    <col min="1593" max="1593" width="3.7109375" style="992" customWidth="1"/>
    <col min="1594" max="1594" width="11.140625" style="992" bestFit="1" customWidth="1"/>
    <col min="1595" max="1596" width="10.5703125" style="992"/>
    <col min="1597" max="1597" width="11.140625" style="992" customWidth="1"/>
    <col min="1598" max="1827" width="10.5703125" style="992"/>
    <col min="1828" max="1835" width="0" style="992" hidden="1" customWidth="1"/>
    <col min="1836" max="1836" width="3.7109375" style="992" customWidth="1"/>
    <col min="1837" max="1837" width="3.85546875" style="992" customWidth="1"/>
    <col min="1838" max="1838" width="3.7109375" style="992" customWidth="1"/>
    <col min="1839" max="1839" width="12.7109375" style="992" customWidth="1"/>
    <col min="1840" max="1840" width="52.7109375" style="992" customWidth="1"/>
    <col min="1841" max="1844" width="0" style="992" hidden="1" customWidth="1"/>
    <col min="1845" max="1845" width="12.28515625" style="992" customWidth="1"/>
    <col min="1846" max="1846" width="6.42578125" style="992" customWidth="1"/>
    <col min="1847" max="1847" width="12.28515625" style="992" customWidth="1"/>
    <col min="1848" max="1848" width="0" style="992" hidden="1" customWidth="1"/>
    <col min="1849" max="1849" width="3.7109375" style="992" customWidth="1"/>
    <col min="1850" max="1850" width="11.140625" style="992" bestFit="1" customWidth="1"/>
    <col min="1851" max="1852" width="10.5703125" style="992"/>
    <col min="1853" max="1853" width="11.140625" style="992" customWidth="1"/>
    <col min="1854" max="2083" width="10.5703125" style="992"/>
    <col min="2084" max="2091" width="0" style="992" hidden="1" customWidth="1"/>
    <col min="2092" max="2092" width="3.7109375" style="992" customWidth="1"/>
    <col min="2093" max="2093" width="3.85546875" style="992" customWidth="1"/>
    <col min="2094" max="2094" width="3.7109375" style="992" customWidth="1"/>
    <col min="2095" max="2095" width="12.7109375" style="992" customWidth="1"/>
    <col min="2096" max="2096" width="52.7109375" style="992" customWidth="1"/>
    <col min="2097" max="2100" width="0" style="992" hidden="1" customWidth="1"/>
    <col min="2101" max="2101" width="12.28515625" style="992" customWidth="1"/>
    <col min="2102" max="2102" width="6.42578125" style="992" customWidth="1"/>
    <col min="2103" max="2103" width="12.28515625" style="992" customWidth="1"/>
    <col min="2104" max="2104" width="0" style="992" hidden="1" customWidth="1"/>
    <col min="2105" max="2105" width="3.7109375" style="992" customWidth="1"/>
    <col min="2106" max="2106" width="11.140625" style="992" bestFit="1" customWidth="1"/>
    <col min="2107" max="2108" width="10.5703125" style="992"/>
    <col min="2109" max="2109" width="11.140625" style="992" customWidth="1"/>
    <col min="2110" max="2339" width="10.5703125" style="992"/>
    <col min="2340" max="2347" width="0" style="992" hidden="1" customWidth="1"/>
    <col min="2348" max="2348" width="3.7109375" style="992" customWidth="1"/>
    <col min="2349" max="2349" width="3.85546875" style="992" customWidth="1"/>
    <col min="2350" max="2350" width="3.7109375" style="992" customWidth="1"/>
    <col min="2351" max="2351" width="12.7109375" style="992" customWidth="1"/>
    <col min="2352" max="2352" width="52.7109375" style="992" customWidth="1"/>
    <col min="2353" max="2356" width="0" style="992" hidden="1" customWidth="1"/>
    <col min="2357" max="2357" width="12.28515625" style="992" customWidth="1"/>
    <col min="2358" max="2358" width="6.42578125" style="992" customWidth="1"/>
    <col min="2359" max="2359" width="12.28515625" style="992" customWidth="1"/>
    <col min="2360" max="2360" width="0" style="992" hidden="1" customWidth="1"/>
    <col min="2361" max="2361" width="3.7109375" style="992" customWidth="1"/>
    <col min="2362" max="2362" width="11.140625" style="992" bestFit="1" customWidth="1"/>
    <col min="2363" max="2364" width="10.5703125" style="992"/>
    <col min="2365" max="2365" width="11.140625" style="992" customWidth="1"/>
    <col min="2366" max="2595" width="10.5703125" style="992"/>
    <col min="2596" max="2603" width="0" style="992" hidden="1" customWidth="1"/>
    <col min="2604" max="2604" width="3.7109375" style="992" customWidth="1"/>
    <col min="2605" max="2605" width="3.85546875" style="992" customWidth="1"/>
    <col min="2606" max="2606" width="3.7109375" style="992" customWidth="1"/>
    <col min="2607" max="2607" width="12.7109375" style="992" customWidth="1"/>
    <col min="2608" max="2608" width="52.7109375" style="992" customWidth="1"/>
    <col min="2609" max="2612" width="0" style="992" hidden="1" customWidth="1"/>
    <col min="2613" max="2613" width="12.28515625" style="992" customWidth="1"/>
    <col min="2614" max="2614" width="6.42578125" style="992" customWidth="1"/>
    <col min="2615" max="2615" width="12.28515625" style="992" customWidth="1"/>
    <col min="2616" max="2616" width="0" style="992" hidden="1" customWidth="1"/>
    <col min="2617" max="2617" width="3.7109375" style="992" customWidth="1"/>
    <col min="2618" max="2618" width="11.140625" style="992" bestFit="1" customWidth="1"/>
    <col min="2619" max="2620" width="10.5703125" style="992"/>
    <col min="2621" max="2621" width="11.140625" style="992" customWidth="1"/>
    <col min="2622" max="2851" width="10.5703125" style="992"/>
    <col min="2852" max="2859" width="0" style="992" hidden="1" customWidth="1"/>
    <col min="2860" max="2860" width="3.7109375" style="992" customWidth="1"/>
    <col min="2861" max="2861" width="3.85546875" style="992" customWidth="1"/>
    <col min="2862" max="2862" width="3.7109375" style="992" customWidth="1"/>
    <col min="2863" max="2863" width="12.7109375" style="992" customWidth="1"/>
    <col min="2864" max="2864" width="52.7109375" style="992" customWidth="1"/>
    <col min="2865" max="2868" width="0" style="992" hidden="1" customWidth="1"/>
    <col min="2869" max="2869" width="12.28515625" style="992" customWidth="1"/>
    <col min="2870" max="2870" width="6.42578125" style="992" customWidth="1"/>
    <col min="2871" max="2871" width="12.28515625" style="992" customWidth="1"/>
    <col min="2872" max="2872" width="0" style="992" hidden="1" customWidth="1"/>
    <col min="2873" max="2873" width="3.7109375" style="992" customWidth="1"/>
    <col min="2874" max="2874" width="11.140625" style="992" bestFit="1" customWidth="1"/>
    <col min="2875" max="2876" width="10.5703125" style="992"/>
    <col min="2877" max="2877" width="11.140625" style="992" customWidth="1"/>
    <col min="2878" max="3107" width="10.5703125" style="992"/>
    <col min="3108" max="3115" width="0" style="992" hidden="1" customWidth="1"/>
    <col min="3116" max="3116" width="3.7109375" style="992" customWidth="1"/>
    <col min="3117" max="3117" width="3.85546875" style="992" customWidth="1"/>
    <col min="3118" max="3118" width="3.7109375" style="992" customWidth="1"/>
    <col min="3119" max="3119" width="12.7109375" style="992" customWidth="1"/>
    <col min="3120" max="3120" width="52.7109375" style="992" customWidth="1"/>
    <col min="3121" max="3124" width="0" style="992" hidden="1" customWidth="1"/>
    <col min="3125" max="3125" width="12.28515625" style="992" customWidth="1"/>
    <col min="3126" max="3126" width="6.42578125" style="992" customWidth="1"/>
    <col min="3127" max="3127" width="12.28515625" style="992" customWidth="1"/>
    <col min="3128" max="3128" width="0" style="992" hidden="1" customWidth="1"/>
    <col min="3129" max="3129" width="3.7109375" style="992" customWidth="1"/>
    <col min="3130" max="3130" width="11.140625" style="992" bestFit="1" customWidth="1"/>
    <col min="3131" max="3132" width="10.5703125" style="992"/>
    <col min="3133" max="3133" width="11.140625" style="992" customWidth="1"/>
    <col min="3134" max="3363" width="10.5703125" style="992"/>
    <col min="3364" max="3371" width="0" style="992" hidden="1" customWidth="1"/>
    <col min="3372" max="3372" width="3.7109375" style="992" customWidth="1"/>
    <col min="3373" max="3373" width="3.85546875" style="992" customWidth="1"/>
    <col min="3374" max="3374" width="3.7109375" style="992" customWidth="1"/>
    <col min="3375" max="3375" width="12.7109375" style="992" customWidth="1"/>
    <col min="3376" max="3376" width="52.7109375" style="992" customWidth="1"/>
    <col min="3377" max="3380" width="0" style="992" hidden="1" customWidth="1"/>
    <col min="3381" max="3381" width="12.28515625" style="992" customWidth="1"/>
    <col min="3382" max="3382" width="6.42578125" style="992" customWidth="1"/>
    <col min="3383" max="3383" width="12.28515625" style="992" customWidth="1"/>
    <col min="3384" max="3384" width="0" style="992" hidden="1" customWidth="1"/>
    <col min="3385" max="3385" width="3.7109375" style="992" customWidth="1"/>
    <col min="3386" max="3386" width="11.140625" style="992" bestFit="1" customWidth="1"/>
    <col min="3387" max="3388" width="10.5703125" style="992"/>
    <col min="3389" max="3389" width="11.140625" style="992" customWidth="1"/>
    <col min="3390" max="3619" width="10.5703125" style="992"/>
    <col min="3620" max="3627" width="0" style="992" hidden="1" customWidth="1"/>
    <col min="3628" max="3628" width="3.7109375" style="992" customWidth="1"/>
    <col min="3629" max="3629" width="3.85546875" style="992" customWidth="1"/>
    <col min="3630" max="3630" width="3.7109375" style="992" customWidth="1"/>
    <col min="3631" max="3631" width="12.7109375" style="992" customWidth="1"/>
    <col min="3632" max="3632" width="52.7109375" style="992" customWidth="1"/>
    <col min="3633" max="3636" width="0" style="992" hidden="1" customWidth="1"/>
    <col min="3637" max="3637" width="12.28515625" style="992" customWidth="1"/>
    <col min="3638" max="3638" width="6.42578125" style="992" customWidth="1"/>
    <col min="3639" max="3639" width="12.28515625" style="992" customWidth="1"/>
    <col min="3640" max="3640" width="0" style="992" hidden="1" customWidth="1"/>
    <col min="3641" max="3641" width="3.7109375" style="992" customWidth="1"/>
    <col min="3642" max="3642" width="11.140625" style="992" bestFit="1" customWidth="1"/>
    <col min="3643" max="3644" width="10.5703125" style="992"/>
    <col min="3645" max="3645" width="11.140625" style="992" customWidth="1"/>
    <col min="3646" max="3875" width="10.5703125" style="992"/>
    <col min="3876" max="3883" width="0" style="992" hidden="1" customWidth="1"/>
    <col min="3884" max="3884" width="3.7109375" style="992" customWidth="1"/>
    <col min="3885" max="3885" width="3.85546875" style="992" customWidth="1"/>
    <col min="3886" max="3886" width="3.7109375" style="992" customWidth="1"/>
    <col min="3887" max="3887" width="12.7109375" style="992" customWidth="1"/>
    <col min="3888" max="3888" width="52.7109375" style="992" customWidth="1"/>
    <col min="3889" max="3892" width="0" style="992" hidden="1" customWidth="1"/>
    <col min="3893" max="3893" width="12.28515625" style="992" customWidth="1"/>
    <col min="3894" max="3894" width="6.42578125" style="992" customWidth="1"/>
    <col min="3895" max="3895" width="12.28515625" style="992" customWidth="1"/>
    <col min="3896" max="3896" width="0" style="992" hidden="1" customWidth="1"/>
    <col min="3897" max="3897" width="3.7109375" style="992" customWidth="1"/>
    <col min="3898" max="3898" width="11.140625" style="992" bestFit="1" customWidth="1"/>
    <col min="3899" max="3900" width="10.5703125" style="992"/>
    <col min="3901" max="3901" width="11.140625" style="992" customWidth="1"/>
    <col min="3902" max="4131" width="10.5703125" style="992"/>
    <col min="4132" max="4139" width="0" style="992" hidden="1" customWidth="1"/>
    <col min="4140" max="4140" width="3.7109375" style="992" customWidth="1"/>
    <col min="4141" max="4141" width="3.85546875" style="992" customWidth="1"/>
    <col min="4142" max="4142" width="3.7109375" style="992" customWidth="1"/>
    <col min="4143" max="4143" width="12.7109375" style="992" customWidth="1"/>
    <col min="4144" max="4144" width="52.7109375" style="992" customWidth="1"/>
    <col min="4145" max="4148" width="0" style="992" hidden="1" customWidth="1"/>
    <col min="4149" max="4149" width="12.28515625" style="992" customWidth="1"/>
    <col min="4150" max="4150" width="6.42578125" style="992" customWidth="1"/>
    <col min="4151" max="4151" width="12.28515625" style="992" customWidth="1"/>
    <col min="4152" max="4152" width="0" style="992" hidden="1" customWidth="1"/>
    <col min="4153" max="4153" width="3.7109375" style="992" customWidth="1"/>
    <col min="4154" max="4154" width="11.140625" style="992" bestFit="1" customWidth="1"/>
    <col min="4155" max="4156" width="10.5703125" style="992"/>
    <col min="4157" max="4157" width="11.140625" style="992" customWidth="1"/>
    <col min="4158" max="4387" width="10.5703125" style="992"/>
    <col min="4388" max="4395" width="0" style="992" hidden="1" customWidth="1"/>
    <col min="4396" max="4396" width="3.7109375" style="992" customWidth="1"/>
    <col min="4397" max="4397" width="3.85546875" style="992" customWidth="1"/>
    <col min="4398" max="4398" width="3.7109375" style="992" customWidth="1"/>
    <col min="4399" max="4399" width="12.7109375" style="992" customWidth="1"/>
    <col min="4400" max="4400" width="52.7109375" style="992" customWidth="1"/>
    <col min="4401" max="4404" width="0" style="992" hidden="1" customWidth="1"/>
    <col min="4405" max="4405" width="12.28515625" style="992" customWidth="1"/>
    <col min="4406" max="4406" width="6.42578125" style="992" customWidth="1"/>
    <col min="4407" max="4407" width="12.28515625" style="992" customWidth="1"/>
    <col min="4408" max="4408" width="0" style="992" hidden="1" customWidth="1"/>
    <col min="4409" max="4409" width="3.7109375" style="992" customWidth="1"/>
    <col min="4410" max="4410" width="11.140625" style="992" bestFit="1" customWidth="1"/>
    <col min="4411" max="4412" width="10.5703125" style="992"/>
    <col min="4413" max="4413" width="11.140625" style="992" customWidth="1"/>
    <col min="4414" max="4643" width="10.5703125" style="992"/>
    <col min="4644" max="4651" width="0" style="992" hidden="1" customWidth="1"/>
    <col min="4652" max="4652" width="3.7109375" style="992" customWidth="1"/>
    <col min="4653" max="4653" width="3.85546875" style="992" customWidth="1"/>
    <col min="4654" max="4654" width="3.7109375" style="992" customWidth="1"/>
    <col min="4655" max="4655" width="12.7109375" style="992" customWidth="1"/>
    <col min="4656" max="4656" width="52.7109375" style="992" customWidth="1"/>
    <col min="4657" max="4660" width="0" style="992" hidden="1" customWidth="1"/>
    <col min="4661" max="4661" width="12.28515625" style="992" customWidth="1"/>
    <col min="4662" max="4662" width="6.42578125" style="992" customWidth="1"/>
    <col min="4663" max="4663" width="12.28515625" style="992" customWidth="1"/>
    <col min="4664" max="4664" width="0" style="992" hidden="1" customWidth="1"/>
    <col min="4665" max="4665" width="3.7109375" style="992" customWidth="1"/>
    <col min="4666" max="4666" width="11.140625" style="992" bestFit="1" customWidth="1"/>
    <col min="4667" max="4668" width="10.5703125" style="992"/>
    <col min="4669" max="4669" width="11.140625" style="992" customWidth="1"/>
    <col min="4670" max="4899" width="10.5703125" style="992"/>
    <col min="4900" max="4907" width="0" style="992" hidden="1" customWidth="1"/>
    <col min="4908" max="4908" width="3.7109375" style="992" customWidth="1"/>
    <col min="4909" max="4909" width="3.85546875" style="992" customWidth="1"/>
    <col min="4910" max="4910" width="3.7109375" style="992" customWidth="1"/>
    <col min="4911" max="4911" width="12.7109375" style="992" customWidth="1"/>
    <col min="4912" max="4912" width="52.7109375" style="992" customWidth="1"/>
    <col min="4913" max="4916" width="0" style="992" hidden="1" customWidth="1"/>
    <col min="4917" max="4917" width="12.28515625" style="992" customWidth="1"/>
    <col min="4918" max="4918" width="6.42578125" style="992" customWidth="1"/>
    <col min="4919" max="4919" width="12.28515625" style="992" customWidth="1"/>
    <col min="4920" max="4920" width="0" style="992" hidden="1" customWidth="1"/>
    <col min="4921" max="4921" width="3.7109375" style="992" customWidth="1"/>
    <col min="4922" max="4922" width="11.140625" style="992" bestFit="1" customWidth="1"/>
    <col min="4923" max="4924" width="10.5703125" style="992"/>
    <col min="4925" max="4925" width="11.140625" style="992" customWidth="1"/>
    <col min="4926" max="5155" width="10.5703125" style="992"/>
    <col min="5156" max="5163" width="0" style="992" hidden="1" customWidth="1"/>
    <col min="5164" max="5164" width="3.7109375" style="992" customWidth="1"/>
    <col min="5165" max="5165" width="3.85546875" style="992" customWidth="1"/>
    <col min="5166" max="5166" width="3.7109375" style="992" customWidth="1"/>
    <col min="5167" max="5167" width="12.7109375" style="992" customWidth="1"/>
    <col min="5168" max="5168" width="52.7109375" style="992" customWidth="1"/>
    <col min="5169" max="5172" width="0" style="992" hidden="1" customWidth="1"/>
    <col min="5173" max="5173" width="12.28515625" style="992" customWidth="1"/>
    <col min="5174" max="5174" width="6.42578125" style="992" customWidth="1"/>
    <col min="5175" max="5175" width="12.28515625" style="992" customWidth="1"/>
    <col min="5176" max="5176" width="0" style="992" hidden="1" customWidth="1"/>
    <col min="5177" max="5177" width="3.7109375" style="992" customWidth="1"/>
    <col min="5178" max="5178" width="11.140625" style="992" bestFit="1" customWidth="1"/>
    <col min="5179" max="5180" width="10.5703125" style="992"/>
    <col min="5181" max="5181" width="11.140625" style="992" customWidth="1"/>
    <col min="5182" max="5411" width="10.5703125" style="992"/>
    <col min="5412" max="5419" width="0" style="992" hidden="1" customWidth="1"/>
    <col min="5420" max="5420" width="3.7109375" style="992" customWidth="1"/>
    <col min="5421" max="5421" width="3.85546875" style="992" customWidth="1"/>
    <col min="5422" max="5422" width="3.7109375" style="992" customWidth="1"/>
    <col min="5423" max="5423" width="12.7109375" style="992" customWidth="1"/>
    <col min="5424" max="5424" width="52.7109375" style="992" customWidth="1"/>
    <col min="5425" max="5428" width="0" style="992" hidden="1" customWidth="1"/>
    <col min="5429" max="5429" width="12.28515625" style="992" customWidth="1"/>
    <col min="5430" max="5430" width="6.42578125" style="992" customWidth="1"/>
    <col min="5431" max="5431" width="12.28515625" style="992" customWidth="1"/>
    <col min="5432" max="5432" width="0" style="992" hidden="1" customWidth="1"/>
    <col min="5433" max="5433" width="3.7109375" style="992" customWidth="1"/>
    <col min="5434" max="5434" width="11.140625" style="992" bestFit="1" customWidth="1"/>
    <col min="5435" max="5436" width="10.5703125" style="992"/>
    <col min="5437" max="5437" width="11.140625" style="992" customWidth="1"/>
    <col min="5438" max="5667" width="10.5703125" style="992"/>
    <col min="5668" max="5675" width="0" style="992" hidden="1" customWidth="1"/>
    <col min="5676" max="5676" width="3.7109375" style="992" customWidth="1"/>
    <col min="5677" max="5677" width="3.85546875" style="992" customWidth="1"/>
    <col min="5678" max="5678" width="3.7109375" style="992" customWidth="1"/>
    <col min="5679" max="5679" width="12.7109375" style="992" customWidth="1"/>
    <col min="5680" max="5680" width="52.7109375" style="992" customWidth="1"/>
    <col min="5681" max="5684" width="0" style="992" hidden="1" customWidth="1"/>
    <col min="5685" max="5685" width="12.28515625" style="992" customWidth="1"/>
    <col min="5686" max="5686" width="6.42578125" style="992" customWidth="1"/>
    <col min="5687" max="5687" width="12.28515625" style="992" customWidth="1"/>
    <col min="5688" max="5688" width="0" style="992" hidden="1" customWidth="1"/>
    <col min="5689" max="5689" width="3.7109375" style="992" customWidth="1"/>
    <col min="5690" max="5690" width="11.140625" style="992" bestFit="1" customWidth="1"/>
    <col min="5691" max="5692" width="10.5703125" style="992"/>
    <col min="5693" max="5693" width="11.140625" style="992" customWidth="1"/>
    <col min="5694" max="5923" width="10.5703125" style="992"/>
    <col min="5924" max="5931" width="0" style="992" hidden="1" customWidth="1"/>
    <col min="5932" max="5932" width="3.7109375" style="992" customWidth="1"/>
    <col min="5933" max="5933" width="3.85546875" style="992" customWidth="1"/>
    <col min="5934" max="5934" width="3.7109375" style="992" customWidth="1"/>
    <col min="5935" max="5935" width="12.7109375" style="992" customWidth="1"/>
    <col min="5936" max="5936" width="52.7109375" style="992" customWidth="1"/>
    <col min="5937" max="5940" width="0" style="992" hidden="1" customWidth="1"/>
    <col min="5941" max="5941" width="12.28515625" style="992" customWidth="1"/>
    <col min="5942" max="5942" width="6.42578125" style="992" customWidth="1"/>
    <col min="5943" max="5943" width="12.28515625" style="992" customWidth="1"/>
    <col min="5944" max="5944" width="0" style="992" hidden="1" customWidth="1"/>
    <col min="5945" max="5945" width="3.7109375" style="992" customWidth="1"/>
    <col min="5946" max="5946" width="11.140625" style="992" bestFit="1" customWidth="1"/>
    <col min="5947" max="5948" width="10.5703125" style="992"/>
    <col min="5949" max="5949" width="11.140625" style="992" customWidth="1"/>
    <col min="5950" max="6179" width="10.5703125" style="992"/>
    <col min="6180" max="6187" width="0" style="992" hidden="1" customWidth="1"/>
    <col min="6188" max="6188" width="3.7109375" style="992" customWidth="1"/>
    <col min="6189" max="6189" width="3.85546875" style="992" customWidth="1"/>
    <col min="6190" max="6190" width="3.7109375" style="992" customWidth="1"/>
    <col min="6191" max="6191" width="12.7109375" style="992" customWidth="1"/>
    <col min="6192" max="6192" width="52.7109375" style="992" customWidth="1"/>
    <col min="6193" max="6196" width="0" style="992" hidden="1" customWidth="1"/>
    <col min="6197" max="6197" width="12.28515625" style="992" customWidth="1"/>
    <col min="6198" max="6198" width="6.42578125" style="992" customWidth="1"/>
    <col min="6199" max="6199" width="12.28515625" style="992" customWidth="1"/>
    <col min="6200" max="6200" width="0" style="992" hidden="1" customWidth="1"/>
    <col min="6201" max="6201" width="3.7109375" style="992" customWidth="1"/>
    <col min="6202" max="6202" width="11.140625" style="992" bestFit="1" customWidth="1"/>
    <col min="6203" max="6204" width="10.5703125" style="992"/>
    <col min="6205" max="6205" width="11.140625" style="992" customWidth="1"/>
    <col min="6206" max="6435" width="10.5703125" style="992"/>
    <col min="6436" max="6443" width="0" style="992" hidden="1" customWidth="1"/>
    <col min="6444" max="6444" width="3.7109375" style="992" customWidth="1"/>
    <col min="6445" max="6445" width="3.85546875" style="992" customWidth="1"/>
    <col min="6446" max="6446" width="3.7109375" style="992" customWidth="1"/>
    <col min="6447" max="6447" width="12.7109375" style="992" customWidth="1"/>
    <col min="6448" max="6448" width="52.7109375" style="992" customWidth="1"/>
    <col min="6449" max="6452" width="0" style="992" hidden="1" customWidth="1"/>
    <col min="6453" max="6453" width="12.28515625" style="992" customWidth="1"/>
    <col min="6454" max="6454" width="6.42578125" style="992" customWidth="1"/>
    <col min="6455" max="6455" width="12.28515625" style="992" customWidth="1"/>
    <col min="6456" max="6456" width="0" style="992" hidden="1" customWidth="1"/>
    <col min="6457" max="6457" width="3.7109375" style="992" customWidth="1"/>
    <col min="6458" max="6458" width="11.140625" style="992" bestFit="1" customWidth="1"/>
    <col min="6459" max="6460" width="10.5703125" style="992"/>
    <col min="6461" max="6461" width="11.140625" style="992" customWidth="1"/>
    <col min="6462" max="6691" width="10.5703125" style="992"/>
    <col min="6692" max="6699" width="0" style="992" hidden="1" customWidth="1"/>
    <col min="6700" max="6700" width="3.7109375" style="992" customWidth="1"/>
    <col min="6701" max="6701" width="3.85546875" style="992" customWidth="1"/>
    <col min="6702" max="6702" width="3.7109375" style="992" customWidth="1"/>
    <col min="6703" max="6703" width="12.7109375" style="992" customWidth="1"/>
    <col min="6704" max="6704" width="52.7109375" style="992" customWidth="1"/>
    <col min="6705" max="6708" width="0" style="992" hidden="1" customWidth="1"/>
    <col min="6709" max="6709" width="12.28515625" style="992" customWidth="1"/>
    <col min="6710" max="6710" width="6.42578125" style="992" customWidth="1"/>
    <col min="6711" max="6711" width="12.28515625" style="992" customWidth="1"/>
    <col min="6712" max="6712" width="0" style="992" hidden="1" customWidth="1"/>
    <col min="6713" max="6713" width="3.7109375" style="992" customWidth="1"/>
    <col min="6714" max="6714" width="11.140625" style="992" bestFit="1" customWidth="1"/>
    <col min="6715" max="6716" width="10.5703125" style="992"/>
    <col min="6717" max="6717" width="11.140625" style="992" customWidth="1"/>
    <col min="6718" max="6947" width="10.5703125" style="992"/>
    <col min="6948" max="6955" width="0" style="992" hidden="1" customWidth="1"/>
    <col min="6956" max="6956" width="3.7109375" style="992" customWidth="1"/>
    <col min="6957" max="6957" width="3.85546875" style="992" customWidth="1"/>
    <col min="6958" max="6958" width="3.7109375" style="992" customWidth="1"/>
    <col min="6959" max="6959" width="12.7109375" style="992" customWidth="1"/>
    <col min="6960" max="6960" width="52.7109375" style="992" customWidth="1"/>
    <col min="6961" max="6964" width="0" style="992" hidden="1" customWidth="1"/>
    <col min="6965" max="6965" width="12.28515625" style="992" customWidth="1"/>
    <col min="6966" max="6966" width="6.42578125" style="992" customWidth="1"/>
    <col min="6967" max="6967" width="12.28515625" style="992" customWidth="1"/>
    <col min="6968" max="6968" width="0" style="992" hidden="1" customWidth="1"/>
    <col min="6969" max="6969" width="3.7109375" style="992" customWidth="1"/>
    <col min="6970" max="6970" width="11.140625" style="992" bestFit="1" customWidth="1"/>
    <col min="6971" max="6972" width="10.5703125" style="992"/>
    <col min="6973" max="6973" width="11.140625" style="992" customWidth="1"/>
    <col min="6974" max="7203" width="10.5703125" style="992"/>
    <col min="7204" max="7211" width="0" style="992" hidden="1" customWidth="1"/>
    <col min="7212" max="7212" width="3.7109375" style="992" customWidth="1"/>
    <col min="7213" max="7213" width="3.85546875" style="992" customWidth="1"/>
    <col min="7214" max="7214" width="3.7109375" style="992" customWidth="1"/>
    <col min="7215" max="7215" width="12.7109375" style="992" customWidth="1"/>
    <col min="7216" max="7216" width="52.7109375" style="992" customWidth="1"/>
    <col min="7217" max="7220" width="0" style="992" hidden="1" customWidth="1"/>
    <col min="7221" max="7221" width="12.28515625" style="992" customWidth="1"/>
    <col min="7222" max="7222" width="6.42578125" style="992" customWidth="1"/>
    <col min="7223" max="7223" width="12.28515625" style="992" customWidth="1"/>
    <col min="7224" max="7224" width="0" style="992" hidden="1" customWidth="1"/>
    <col min="7225" max="7225" width="3.7109375" style="992" customWidth="1"/>
    <col min="7226" max="7226" width="11.140625" style="992" bestFit="1" customWidth="1"/>
    <col min="7227" max="7228" width="10.5703125" style="992"/>
    <col min="7229" max="7229" width="11.140625" style="992" customWidth="1"/>
    <col min="7230" max="7459" width="10.5703125" style="992"/>
    <col min="7460" max="7467" width="0" style="992" hidden="1" customWidth="1"/>
    <col min="7468" max="7468" width="3.7109375" style="992" customWidth="1"/>
    <col min="7469" max="7469" width="3.85546875" style="992" customWidth="1"/>
    <col min="7470" max="7470" width="3.7109375" style="992" customWidth="1"/>
    <col min="7471" max="7471" width="12.7109375" style="992" customWidth="1"/>
    <col min="7472" max="7472" width="52.7109375" style="992" customWidth="1"/>
    <col min="7473" max="7476" width="0" style="992" hidden="1" customWidth="1"/>
    <col min="7477" max="7477" width="12.28515625" style="992" customWidth="1"/>
    <col min="7478" max="7478" width="6.42578125" style="992" customWidth="1"/>
    <col min="7479" max="7479" width="12.28515625" style="992" customWidth="1"/>
    <col min="7480" max="7480" width="0" style="992" hidden="1" customWidth="1"/>
    <col min="7481" max="7481" width="3.7109375" style="992" customWidth="1"/>
    <col min="7482" max="7482" width="11.140625" style="992" bestFit="1" customWidth="1"/>
    <col min="7483" max="7484" width="10.5703125" style="992"/>
    <col min="7485" max="7485" width="11.140625" style="992" customWidth="1"/>
    <col min="7486" max="7715" width="10.5703125" style="992"/>
    <col min="7716" max="7723" width="0" style="992" hidden="1" customWidth="1"/>
    <col min="7724" max="7724" width="3.7109375" style="992" customWidth="1"/>
    <col min="7725" max="7725" width="3.85546875" style="992" customWidth="1"/>
    <col min="7726" max="7726" width="3.7109375" style="992" customWidth="1"/>
    <col min="7727" max="7727" width="12.7109375" style="992" customWidth="1"/>
    <col min="7728" max="7728" width="52.7109375" style="992" customWidth="1"/>
    <col min="7729" max="7732" width="0" style="992" hidden="1" customWidth="1"/>
    <col min="7733" max="7733" width="12.28515625" style="992" customWidth="1"/>
    <col min="7734" max="7734" width="6.42578125" style="992" customWidth="1"/>
    <col min="7735" max="7735" width="12.28515625" style="992" customWidth="1"/>
    <col min="7736" max="7736" width="0" style="992" hidden="1" customWidth="1"/>
    <col min="7737" max="7737" width="3.7109375" style="992" customWidth="1"/>
    <col min="7738" max="7738" width="11.140625" style="992" bestFit="1" customWidth="1"/>
    <col min="7739" max="7740" width="10.5703125" style="992"/>
    <col min="7741" max="7741" width="11.140625" style="992" customWidth="1"/>
    <col min="7742" max="7971" width="10.5703125" style="992"/>
    <col min="7972" max="7979" width="0" style="992" hidden="1" customWidth="1"/>
    <col min="7980" max="7980" width="3.7109375" style="992" customWidth="1"/>
    <col min="7981" max="7981" width="3.85546875" style="992" customWidth="1"/>
    <col min="7982" max="7982" width="3.7109375" style="992" customWidth="1"/>
    <col min="7983" max="7983" width="12.7109375" style="992" customWidth="1"/>
    <col min="7984" max="7984" width="52.7109375" style="992" customWidth="1"/>
    <col min="7985" max="7988" width="0" style="992" hidden="1" customWidth="1"/>
    <col min="7989" max="7989" width="12.28515625" style="992" customWidth="1"/>
    <col min="7990" max="7990" width="6.42578125" style="992" customWidth="1"/>
    <col min="7991" max="7991" width="12.28515625" style="992" customWidth="1"/>
    <col min="7992" max="7992" width="0" style="992" hidden="1" customWidth="1"/>
    <col min="7993" max="7993" width="3.7109375" style="992" customWidth="1"/>
    <col min="7994" max="7994" width="11.140625" style="992" bestFit="1" customWidth="1"/>
    <col min="7995" max="7996" width="10.5703125" style="992"/>
    <col min="7997" max="7997" width="11.140625" style="992" customWidth="1"/>
    <col min="7998" max="8227" width="10.5703125" style="992"/>
    <col min="8228" max="8235" width="0" style="992" hidden="1" customWidth="1"/>
    <col min="8236" max="8236" width="3.7109375" style="992" customWidth="1"/>
    <col min="8237" max="8237" width="3.85546875" style="992" customWidth="1"/>
    <col min="8238" max="8238" width="3.7109375" style="992" customWidth="1"/>
    <col min="8239" max="8239" width="12.7109375" style="992" customWidth="1"/>
    <col min="8240" max="8240" width="52.7109375" style="992" customWidth="1"/>
    <col min="8241" max="8244" width="0" style="992" hidden="1" customWidth="1"/>
    <col min="8245" max="8245" width="12.28515625" style="992" customWidth="1"/>
    <col min="8246" max="8246" width="6.42578125" style="992" customWidth="1"/>
    <col min="8247" max="8247" width="12.28515625" style="992" customWidth="1"/>
    <col min="8248" max="8248" width="0" style="992" hidden="1" customWidth="1"/>
    <col min="8249" max="8249" width="3.7109375" style="992" customWidth="1"/>
    <col min="8250" max="8250" width="11.140625" style="992" bestFit="1" customWidth="1"/>
    <col min="8251" max="8252" width="10.5703125" style="992"/>
    <col min="8253" max="8253" width="11.140625" style="992" customWidth="1"/>
    <col min="8254" max="8483" width="10.5703125" style="992"/>
    <col min="8484" max="8491" width="0" style="992" hidden="1" customWidth="1"/>
    <col min="8492" max="8492" width="3.7109375" style="992" customWidth="1"/>
    <col min="8493" max="8493" width="3.85546875" style="992" customWidth="1"/>
    <col min="8494" max="8494" width="3.7109375" style="992" customWidth="1"/>
    <col min="8495" max="8495" width="12.7109375" style="992" customWidth="1"/>
    <col min="8496" max="8496" width="52.7109375" style="992" customWidth="1"/>
    <col min="8497" max="8500" width="0" style="992" hidden="1" customWidth="1"/>
    <col min="8501" max="8501" width="12.28515625" style="992" customWidth="1"/>
    <col min="8502" max="8502" width="6.42578125" style="992" customWidth="1"/>
    <col min="8503" max="8503" width="12.28515625" style="992" customWidth="1"/>
    <col min="8504" max="8504" width="0" style="992" hidden="1" customWidth="1"/>
    <col min="8505" max="8505" width="3.7109375" style="992" customWidth="1"/>
    <col min="8506" max="8506" width="11.140625" style="992" bestFit="1" customWidth="1"/>
    <col min="8507" max="8508" width="10.5703125" style="992"/>
    <col min="8509" max="8509" width="11.140625" style="992" customWidth="1"/>
    <col min="8510" max="8739" width="10.5703125" style="992"/>
    <col min="8740" max="8747" width="0" style="992" hidden="1" customWidth="1"/>
    <col min="8748" max="8748" width="3.7109375" style="992" customWidth="1"/>
    <col min="8749" max="8749" width="3.85546875" style="992" customWidth="1"/>
    <col min="8750" max="8750" width="3.7109375" style="992" customWidth="1"/>
    <col min="8751" max="8751" width="12.7109375" style="992" customWidth="1"/>
    <col min="8752" max="8752" width="52.7109375" style="992" customWidth="1"/>
    <col min="8753" max="8756" width="0" style="992" hidden="1" customWidth="1"/>
    <col min="8757" max="8757" width="12.28515625" style="992" customWidth="1"/>
    <col min="8758" max="8758" width="6.42578125" style="992" customWidth="1"/>
    <col min="8759" max="8759" width="12.28515625" style="992" customWidth="1"/>
    <col min="8760" max="8760" width="0" style="992" hidden="1" customWidth="1"/>
    <col min="8761" max="8761" width="3.7109375" style="992" customWidth="1"/>
    <col min="8762" max="8762" width="11.140625" style="992" bestFit="1" customWidth="1"/>
    <col min="8763" max="8764" width="10.5703125" style="992"/>
    <col min="8765" max="8765" width="11.140625" style="992" customWidth="1"/>
    <col min="8766" max="8995" width="10.5703125" style="992"/>
    <col min="8996" max="9003" width="0" style="992" hidden="1" customWidth="1"/>
    <col min="9004" max="9004" width="3.7109375" style="992" customWidth="1"/>
    <col min="9005" max="9005" width="3.85546875" style="992" customWidth="1"/>
    <col min="9006" max="9006" width="3.7109375" style="992" customWidth="1"/>
    <col min="9007" max="9007" width="12.7109375" style="992" customWidth="1"/>
    <col min="9008" max="9008" width="52.7109375" style="992" customWidth="1"/>
    <col min="9009" max="9012" width="0" style="992" hidden="1" customWidth="1"/>
    <col min="9013" max="9013" width="12.28515625" style="992" customWidth="1"/>
    <col min="9014" max="9014" width="6.42578125" style="992" customWidth="1"/>
    <col min="9015" max="9015" width="12.28515625" style="992" customWidth="1"/>
    <col min="9016" max="9016" width="0" style="992" hidden="1" customWidth="1"/>
    <col min="9017" max="9017" width="3.7109375" style="992" customWidth="1"/>
    <col min="9018" max="9018" width="11.140625" style="992" bestFit="1" customWidth="1"/>
    <col min="9019" max="9020" width="10.5703125" style="992"/>
    <col min="9021" max="9021" width="11.140625" style="992" customWidth="1"/>
    <col min="9022" max="9251" width="10.5703125" style="992"/>
    <col min="9252" max="9259" width="0" style="992" hidden="1" customWidth="1"/>
    <col min="9260" max="9260" width="3.7109375" style="992" customWidth="1"/>
    <col min="9261" max="9261" width="3.85546875" style="992" customWidth="1"/>
    <col min="9262" max="9262" width="3.7109375" style="992" customWidth="1"/>
    <col min="9263" max="9263" width="12.7109375" style="992" customWidth="1"/>
    <col min="9264" max="9264" width="52.7109375" style="992" customWidth="1"/>
    <col min="9265" max="9268" width="0" style="992" hidden="1" customWidth="1"/>
    <col min="9269" max="9269" width="12.28515625" style="992" customWidth="1"/>
    <col min="9270" max="9270" width="6.42578125" style="992" customWidth="1"/>
    <col min="9271" max="9271" width="12.28515625" style="992" customWidth="1"/>
    <col min="9272" max="9272" width="0" style="992" hidden="1" customWidth="1"/>
    <col min="9273" max="9273" width="3.7109375" style="992" customWidth="1"/>
    <col min="9274" max="9274" width="11.140625" style="992" bestFit="1" customWidth="1"/>
    <col min="9275" max="9276" width="10.5703125" style="992"/>
    <col min="9277" max="9277" width="11.140625" style="992" customWidth="1"/>
    <col min="9278" max="9507" width="10.5703125" style="992"/>
    <col min="9508" max="9515" width="0" style="992" hidden="1" customWidth="1"/>
    <col min="9516" max="9516" width="3.7109375" style="992" customWidth="1"/>
    <col min="9517" max="9517" width="3.85546875" style="992" customWidth="1"/>
    <col min="9518" max="9518" width="3.7109375" style="992" customWidth="1"/>
    <col min="9519" max="9519" width="12.7109375" style="992" customWidth="1"/>
    <col min="9520" max="9520" width="52.7109375" style="992" customWidth="1"/>
    <col min="9521" max="9524" width="0" style="992" hidden="1" customWidth="1"/>
    <col min="9525" max="9525" width="12.28515625" style="992" customWidth="1"/>
    <col min="9526" max="9526" width="6.42578125" style="992" customWidth="1"/>
    <col min="9527" max="9527" width="12.28515625" style="992" customWidth="1"/>
    <col min="9528" max="9528" width="0" style="992" hidden="1" customWidth="1"/>
    <col min="9529" max="9529" width="3.7109375" style="992" customWidth="1"/>
    <col min="9530" max="9530" width="11.140625" style="992" bestFit="1" customWidth="1"/>
    <col min="9531" max="9532" width="10.5703125" style="992"/>
    <col min="9533" max="9533" width="11.140625" style="992" customWidth="1"/>
    <col min="9534" max="9763" width="10.5703125" style="992"/>
    <col min="9764" max="9771" width="0" style="992" hidden="1" customWidth="1"/>
    <col min="9772" max="9772" width="3.7109375" style="992" customWidth="1"/>
    <col min="9773" max="9773" width="3.85546875" style="992" customWidth="1"/>
    <col min="9774" max="9774" width="3.7109375" style="992" customWidth="1"/>
    <col min="9775" max="9775" width="12.7109375" style="992" customWidth="1"/>
    <col min="9776" max="9776" width="52.7109375" style="992" customWidth="1"/>
    <col min="9777" max="9780" width="0" style="992" hidden="1" customWidth="1"/>
    <col min="9781" max="9781" width="12.28515625" style="992" customWidth="1"/>
    <col min="9782" max="9782" width="6.42578125" style="992" customWidth="1"/>
    <col min="9783" max="9783" width="12.28515625" style="992" customWidth="1"/>
    <col min="9784" max="9784" width="0" style="992" hidden="1" customWidth="1"/>
    <col min="9785" max="9785" width="3.7109375" style="992" customWidth="1"/>
    <col min="9786" max="9786" width="11.140625" style="992" bestFit="1" customWidth="1"/>
    <col min="9787" max="9788" width="10.5703125" style="992"/>
    <col min="9789" max="9789" width="11.140625" style="992" customWidth="1"/>
    <col min="9790" max="10019" width="10.5703125" style="992"/>
    <col min="10020" max="10027" width="0" style="992" hidden="1" customWidth="1"/>
    <col min="10028" max="10028" width="3.7109375" style="992" customWidth="1"/>
    <col min="10029" max="10029" width="3.85546875" style="992" customWidth="1"/>
    <col min="10030" max="10030" width="3.7109375" style="992" customWidth="1"/>
    <col min="10031" max="10031" width="12.7109375" style="992" customWidth="1"/>
    <col min="10032" max="10032" width="52.7109375" style="992" customWidth="1"/>
    <col min="10033" max="10036" width="0" style="992" hidden="1" customWidth="1"/>
    <col min="10037" max="10037" width="12.28515625" style="992" customWidth="1"/>
    <col min="10038" max="10038" width="6.42578125" style="992" customWidth="1"/>
    <col min="10039" max="10039" width="12.28515625" style="992" customWidth="1"/>
    <col min="10040" max="10040" width="0" style="992" hidden="1" customWidth="1"/>
    <col min="10041" max="10041" width="3.7109375" style="992" customWidth="1"/>
    <col min="10042" max="10042" width="11.140625" style="992" bestFit="1" customWidth="1"/>
    <col min="10043" max="10044" width="10.5703125" style="992"/>
    <col min="10045" max="10045" width="11.140625" style="992" customWidth="1"/>
    <col min="10046" max="10275" width="10.5703125" style="992"/>
    <col min="10276" max="10283" width="0" style="992" hidden="1" customWidth="1"/>
    <col min="10284" max="10284" width="3.7109375" style="992" customWidth="1"/>
    <col min="10285" max="10285" width="3.85546875" style="992" customWidth="1"/>
    <col min="10286" max="10286" width="3.7109375" style="992" customWidth="1"/>
    <col min="10287" max="10287" width="12.7109375" style="992" customWidth="1"/>
    <col min="10288" max="10288" width="52.7109375" style="992" customWidth="1"/>
    <col min="10289" max="10292" width="0" style="992" hidden="1" customWidth="1"/>
    <col min="10293" max="10293" width="12.28515625" style="992" customWidth="1"/>
    <col min="10294" max="10294" width="6.42578125" style="992" customWidth="1"/>
    <col min="10295" max="10295" width="12.28515625" style="992" customWidth="1"/>
    <col min="10296" max="10296" width="0" style="992" hidden="1" customWidth="1"/>
    <col min="10297" max="10297" width="3.7109375" style="992" customWidth="1"/>
    <col min="10298" max="10298" width="11.140625" style="992" bestFit="1" customWidth="1"/>
    <col min="10299" max="10300" width="10.5703125" style="992"/>
    <col min="10301" max="10301" width="11.140625" style="992" customWidth="1"/>
    <col min="10302" max="10531" width="10.5703125" style="992"/>
    <col min="10532" max="10539" width="0" style="992" hidden="1" customWidth="1"/>
    <col min="10540" max="10540" width="3.7109375" style="992" customWidth="1"/>
    <col min="10541" max="10541" width="3.85546875" style="992" customWidth="1"/>
    <col min="10542" max="10542" width="3.7109375" style="992" customWidth="1"/>
    <col min="10543" max="10543" width="12.7109375" style="992" customWidth="1"/>
    <col min="10544" max="10544" width="52.7109375" style="992" customWidth="1"/>
    <col min="10545" max="10548" width="0" style="992" hidden="1" customWidth="1"/>
    <col min="10549" max="10549" width="12.28515625" style="992" customWidth="1"/>
    <col min="10550" max="10550" width="6.42578125" style="992" customWidth="1"/>
    <col min="10551" max="10551" width="12.28515625" style="992" customWidth="1"/>
    <col min="10552" max="10552" width="0" style="992" hidden="1" customWidth="1"/>
    <col min="10553" max="10553" width="3.7109375" style="992" customWidth="1"/>
    <col min="10554" max="10554" width="11.140625" style="992" bestFit="1" customWidth="1"/>
    <col min="10555" max="10556" width="10.5703125" style="992"/>
    <col min="10557" max="10557" width="11.140625" style="992" customWidth="1"/>
    <col min="10558" max="10787" width="10.5703125" style="992"/>
    <col min="10788" max="10795" width="0" style="992" hidden="1" customWidth="1"/>
    <col min="10796" max="10796" width="3.7109375" style="992" customWidth="1"/>
    <col min="10797" max="10797" width="3.85546875" style="992" customWidth="1"/>
    <col min="10798" max="10798" width="3.7109375" style="992" customWidth="1"/>
    <col min="10799" max="10799" width="12.7109375" style="992" customWidth="1"/>
    <col min="10800" max="10800" width="52.7109375" style="992" customWidth="1"/>
    <col min="10801" max="10804" width="0" style="992" hidden="1" customWidth="1"/>
    <col min="10805" max="10805" width="12.28515625" style="992" customWidth="1"/>
    <col min="10806" max="10806" width="6.42578125" style="992" customWidth="1"/>
    <col min="10807" max="10807" width="12.28515625" style="992" customWidth="1"/>
    <col min="10808" max="10808" width="0" style="992" hidden="1" customWidth="1"/>
    <col min="10809" max="10809" width="3.7109375" style="992" customWidth="1"/>
    <col min="10810" max="10810" width="11.140625" style="992" bestFit="1" customWidth="1"/>
    <col min="10811" max="10812" width="10.5703125" style="992"/>
    <col min="10813" max="10813" width="11.140625" style="992" customWidth="1"/>
    <col min="10814" max="11043" width="10.5703125" style="992"/>
    <col min="11044" max="11051" width="0" style="992" hidden="1" customWidth="1"/>
    <col min="11052" max="11052" width="3.7109375" style="992" customWidth="1"/>
    <col min="11053" max="11053" width="3.85546875" style="992" customWidth="1"/>
    <col min="11054" max="11054" width="3.7109375" style="992" customWidth="1"/>
    <col min="11055" max="11055" width="12.7109375" style="992" customWidth="1"/>
    <col min="11056" max="11056" width="52.7109375" style="992" customWidth="1"/>
    <col min="11057" max="11060" width="0" style="992" hidden="1" customWidth="1"/>
    <col min="11061" max="11061" width="12.28515625" style="992" customWidth="1"/>
    <col min="11062" max="11062" width="6.42578125" style="992" customWidth="1"/>
    <col min="11063" max="11063" width="12.28515625" style="992" customWidth="1"/>
    <col min="11064" max="11064" width="0" style="992" hidden="1" customWidth="1"/>
    <col min="11065" max="11065" width="3.7109375" style="992" customWidth="1"/>
    <col min="11066" max="11066" width="11.140625" style="992" bestFit="1" customWidth="1"/>
    <col min="11067" max="11068" width="10.5703125" style="992"/>
    <col min="11069" max="11069" width="11.140625" style="992" customWidth="1"/>
    <col min="11070" max="11299" width="10.5703125" style="992"/>
    <col min="11300" max="11307" width="0" style="992" hidden="1" customWidth="1"/>
    <col min="11308" max="11308" width="3.7109375" style="992" customWidth="1"/>
    <col min="11309" max="11309" width="3.85546875" style="992" customWidth="1"/>
    <col min="11310" max="11310" width="3.7109375" style="992" customWidth="1"/>
    <col min="11311" max="11311" width="12.7109375" style="992" customWidth="1"/>
    <col min="11312" max="11312" width="52.7109375" style="992" customWidth="1"/>
    <col min="11313" max="11316" width="0" style="992" hidden="1" customWidth="1"/>
    <col min="11317" max="11317" width="12.28515625" style="992" customWidth="1"/>
    <col min="11318" max="11318" width="6.42578125" style="992" customWidth="1"/>
    <col min="11319" max="11319" width="12.28515625" style="992" customWidth="1"/>
    <col min="11320" max="11320" width="0" style="992" hidden="1" customWidth="1"/>
    <col min="11321" max="11321" width="3.7109375" style="992" customWidth="1"/>
    <col min="11322" max="11322" width="11.140625" style="992" bestFit="1" customWidth="1"/>
    <col min="11323" max="11324" width="10.5703125" style="992"/>
    <col min="11325" max="11325" width="11.140625" style="992" customWidth="1"/>
    <col min="11326" max="11555" width="10.5703125" style="992"/>
    <col min="11556" max="11563" width="0" style="992" hidden="1" customWidth="1"/>
    <col min="11564" max="11564" width="3.7109375" style="992" customWidth="1"/>
    <col min="11565" max="11565" width="3.85546875" style="992" customWidth="1"/>
    <col min="11566" max="11566" width="3.7109375" style="992" customWidth="1"/>
    <col min="11567" max="11567" width="12.7109375" style="992" customWidth="1"/>
    <col min="11568" max="11568" width="52.7109375" style="992" customWidth="1"/>
    <col min="11569" max="11572" width="0" style="992" hidden="1" customWidth="1"/>
    <col min="11573" max="11573" width="12.28515625" style="992" customWidth="1"/>
    <col min="11574" max="11574" width="6.42578125" style="992" customWidth="1"/>
    <col min="11575" max="11575" width="12.28515625" style="992" customWidth="1"/>
    <col min="11576" max="11576" width="0" style="992" hidden="1" customWidth="1"/>
    <col min="11577" max="11577" width="3.7109375" style="992" customWidth="1"/>
    <col min="11578" max="11578" width="11.140625" style="992" bestFit="1" customWidth="1"/>
    <col min="11579" max="11580" width="10.5703125" style="992"/>
    <col min="11581" max="11581" width="11.140625" style="992" customWidth="1"/>
    <col min="11582" max="11811" width="10.5703125" style="992"/>
    <col min="11812" max="11819" width="0" style="992" hidden="1" customWidth="1"/>
    <col min="11820" max="11820" width="3.7109375" style="992" customWidth="1"/>
    <col min="11821" max="11821" width="3.85546875" style="992" customWidth="1"/>
    <col min="11822" max="11822" width="3.7109375" style="992" customWidth="1"/>
    <col min="11823" max="11823" width="12.7109375" style="992" customWidth="1"/>
    <col min="11824" max="11824" width="52.7109375" style="992" customWidth="1"/>
    <col min="11825" max="11828" width="0" style="992" hidden="1" customWidth="1"/>
    <col min="11829" max="11829" width="12.28515625" style="992" customWidth="1"/>
    <col min="11830" max="11830" width="6.42578125" style="992" customWidth="1"/>
    <col min="11831" max="11831" width="12.28515625" style="992" customWidth="1"/>
    <col min="11832" max="11832" width="0" style="992" hidden="1" customWidth="1"/>
    <col min="11833" max="11833" width="3.7109375" style="992" customWidth="1"/>
    <col min="11834" max="11834" width="11.140625" style="992" bestFit="1" customWidth="1"/>
    <col min="11835" max="11836" width="10.5703125" style="992"/>
    <col min="11837" max="11837" width="11.140625" style="992" customWidth="1"/>
    <col min="11838" max="12067" width="10.5703125" style="992"/>
    <col min="12068" max="12075" width="0" style="992" hidden="1" customWidth="1"/>
    <col min="12076" max="12076" width="3.7109375" style="992" customWidth="1"/>
    <col min="12077" max="12077" width="3.85546875" style="992" customWidth="1"/>
    <col min="12078" max="12078" width="3.7109375" style="992" customWidth="1"/>
    <col min="12079" max="12079" width="12.7109375" style="992" customWidth="1"/>
    <col min="12080" max="12080" width="52.7109375" style="992" customWidth="1"/>
    <col min="12081" max="12084" width="0" style="992" hidden="1" customWidth="1"/>
    <col min="12085" max="12085" width="12.28515625" style="992" customWidth="1"/>
    <col min="12086" max="12086" width="6.42578125" style="992" customWidth="1"/>
    <col min="12087" max="12087" width="12.28515625" style="992" customWidth="1"/>
    <col min="12088" max="12088" width="0" style="992" hidden="1" customWidth="1"/>
    <col min="12089" max="12089" width="3.7109375" style="992" customWidth="1"/>
    <col min="12090" max="12090" width="11.140625" style="992" bestFit="1" customWidth="1"/>
    <col min="12091" max="12092" width="10.5703125" style="992"/>
    <col min="12093" max="12093" width="11.140625" style="992" customWidth="1"/>
    <col min="12094" max="12323" width="10.5703125" style="992"/>
    <col min="12324" max="12331" width="0" style="992" hidden="1" customWidth="1"/>
    <col min="12332" max="12332" width="3.7109375" style="992" customWidth="1"/>
    <col min="12333" max="12333" width="3.85546875" style="992" customWidth="1"/>
    <col min="12334" max="12334" width="3.7109375" style="992" customWidth="1"/>
    <col min="12335" max="12335" width="12.7109375" style="992" customWidth="1"/>
    <col min="12336" max="12336" width="52.7109375" style="992" customWidth="1"/>
    <col min="12337" max="12340" width="0" style="992" hidden="1" customWidth="1"/>
    <col min="12341" max="12341" width="12.28515625" style="992" customWidth="1"/>
    <col min="12342" max="12342" width="6.42578125" style="992" customWidth="1"/>
    <col min="12343" max="12343" width="12.28515625" style="992" customWidth="1"/>
    <col min="12344" max="12344" width="0" style="992" hidden="1" customWidth="1"/>
    <col min="12345" max="12345" width="3.7109375" style="992" customWidth="1"/>
    <col min="12346" max="12346" width="11.140625" style="992" bestFit="1" customWidth="1"/>
    <col min="12347" max="12348" width="10.5703125" style="992"/>
    <col min="12349" max="12349" width="11.140625" style="992" customWidth="1"/>
    <col min="12350" max="12579" width="10.5703125" style="992"/>
    <col min="12580" max="12587" width="0" style="992" hidden="1" customWidth="1"/>
    <col min="12588" max="12588" width="3.7109375" style="992" customWidth="1"/>
    <col min="12589" max="12589" width="3.85546875" style="992" customWidth="1"/>
    <col min="12590" max="12590" width="3.7109375" style="992" customWidth="1"/>
    <col min="12591" max="12591" width="12.7109375" style="992" customWidth="1"/>
    <col min="12592" max="12592" width="52.7109375" style="992" customWidth="1"/>
    <col min="12593" max="12596" width="0" style="992" hidden="1" customWidth="1"/>
    <col min="12597" max="12597" width="12.28515625" style="992" customWidth="1"/>
    <col min="12598" max="12598" width="6.42578125" style="992" customWidth="1"/>
    <col min="12599" max="12599" width="12.28515625" style="992" customWidth="1"/>
    <col min="12600" max="12600" width="0" style="992" hidden="1" customWidth="1"/>
    <col min="12601" max="12601" width="3.7109375" style="992" customWidth="1"/>
    <col min="12602" max="12602" width="11.140625" style="992" bestFit="1" customWidth="1"/>
    <col min="12603" max="12604" width="10.5703125" style="992"/>
    <col min="12605" max="12605" width="11.140625" style="992" customWidth="1"/>
    <col min="12606" max="12835" width="10.5703125" style="992"/>
    <col min="12836" max="12843" width="0" style="992" hidden="1" customWidth="1"/>
    <col min="12844" max="12844" width="3.7109375" style="992" customWidth="1"/>
    <col min="12845" max="12845" width="3.85546875" style="992" customWidth="1"/>
    <col min="12846" max="12846" width="3.7109375" style="992" customWidth="1"/>
    <col min="12847" max="12847" width="12.7109375" style="992" customWidth="1"/>
    <col min="12848" max="12848" width="52.7109375" style="992" customWidth="1"/>
    <col min="12849" max="12852" width="0" style="992" hidden="1" customWidth="1"/>
    <col min="12853" max="12853" width="12.28515625" style="992" customWidth="1"/>
    <col min="12854" max="12854" width="6.42578125" style="992" customWidth="1"/>
    <col min="12855" max="12855" width="12.28515625" style="992" customWidth="1"/>
    <col min="12856" max="12856" width="0" style="992" hidden="1" customWidth="1"/>
    <col min="12857" max="12857" width="3.7109375" style="992" customWidth="1"/>
    <col min="12858" max="12858" width="11.140625" style="992" bestFit="1" customWidth="1"/>
    <col min="12859" max="12860" width="10.5703125" style="992"/>
    <col min="12861" max="12861" width="11.140625" style="992" customWidth="1"/>
    <col min="12862" max="13091" width="10.5703125" style="992"/>
    <col min="13092" max="13099" width="0" style="992" hidden="1" customWidth="1"/>
    <col min="13100" max="13100" width="3.7109375" style="992" customWidth="1"/>
    <col min="13101" max="13101" width="3.85546875" style="992" customWidth="1"/>
    <col min="13102" max="13102" width="3.7109375" style="992" customWidth="1"/>
    <col min="13103" max="13103" width="12.7109375" style="992" customWidth="1"/>
    <col min="13104" max="13104" width="52.7109375" style="992" customWidth="1"/>
    <col min="13105" max="13108" width="0" style="992" hidden="1" customWidth="1"/>
    <col min="13109" max="13109" width="12.28515625" style="992" customWidth="1"/>
    <col min="13110" max="13110" width="6.42578125" style="992" customWidth="1"/>
    <col min="13111" max="13111" width="12.28515625" style="992" customWidth="1"/>
    <col min="13112" max="13112" width="0" style="992" hidden="1" customWidth="1"/>
    <col min="13113" max="13113" width="3.7109375" style="992" customWidth="1"/>
    <col min="13114" max="13114" width="11.140625" style="992" bestFit="1" customWidth="1"/>
    <col min="13115" max="13116" width="10.5703125" style="992"/>
    <col min="13117" max="13117" width="11.140625" style="992" customWidth="1"/>
    <col min="13118" max="13347" width="10.5703125" style="992"/>
    <col min="13348" max="13355" width="0" style="992" hidden="1" customWidth="1"/>
    <col min="13356" max="13356" width="3.7109375" style="992" customWidth="1"/>
    <col min="13357" max="13357" width="3.85546875" style="992" customWidth="1"/>
    <col min="13358" max="13358" width="3.7109375" style="992" customWidth="1"/>
    <col min="13359" max="13359" width="12.7109375" style="992" customWidth="1"/>
    <col min="13360" max="13360" width="52.7109375" style="992" customWidth="1"/>
    <col min="13361" max="13364" width="0" style="992" hidden="1" customWidth="1"/>
    <col min="13365" max="13365" width="12.28515625" style="992" customWidth="1"/>
    <col min="13366" max="13366" width="6.42578125" style="992" customWidth="1"/>
    <col min="13367" max="13367" width="12.28515625" style="992" customWidth="1"/>
    <col min="13368" max="13368" width="0" style="992" hidden="1" customWidth="1"/>
    <col min="13369" max="13369" width="3.7109375" style="992" customWidth="1"/>
    <col min="13370" max="13370" width="11.140625" style="992" bestFit="1" customWidth="1"/>
    <col min="13371" max="13372" width="10.5703125" style="992"/>
    <col min="13373" max="13373" width="11.140625" style="992" customWidth="1"/>
    <col min="13374" max="13603" width="10.5703125" style="992"/>
    <col min="13604" max="13611" width="0" style="992" hidden="1" customWidth="1"/>
    <col min="13612" max="13612" width="3.7109375" style="992" customWidth="1"/>
    <col min="13613" max="13613" width="3.85546875" style="992" customWidth="1"/>
    <col min="13614" max="13614" width="3.7109375" style="992" customWidth="1"/>
    <col min="13615" max="13615" width="12.7109375" style="992" customWidth="1"/>
    <col min="13616" max="13616" width="52.7109375" style="992" customWidth="1"/>
    <col min="13617" max="13620" width="0" style="992" hidden="1" customWidth="1"/>
    <col min="13621" max="13621" width="12.28515625" style="992" customWidth="1"/>
    <col min="13622" max="13622" width="6.42578125" style="992" customWidth="1"/>
    <col min="13623" max="13623" width="12.28515625" style="992" customWidth="1"/>
    <col min="13624" max="13624" width="0" style="992" hidden="1" customWidth="1"/>
    <col min="13625" max="13625" width="3.7109375" style="992" customWidth="1"/>
    <col min="13626" max="13626" width="11.140625" style="992" bestFit="1" customWidth="1"/>
    <col min="13627" max="13628" width="10.5703125" style="992"/>
    <col min="13629" max="13629" width="11.140625" style="992" customWidth="1"/>
    <col min="13630" max="13859" width="10.5703125" style="992"/>
    <col min="13860" max="13867" width="0" style="992" hidden="1" customWidth="1"/>
    <col min="13868" max="13868" width="3.7109375" style="992" customWidth="1"/>
    <col min="13869" max="13869" width="3.85546875" style="992" customWidth="1"/>
    <col min="13870" max="13870" width="3.7109375" style="992" customWidth="1"/>
    <col min="13871" max="13871" width="12.7109375" style="992" customWidth="1"/>
    <col min="13872" max="13872" width="52.7109375" style="992" customWidth="1"/>
    <col min="13873" max="13876" width="0" style="992" hidden="1" customWidth="1"/>
    <col min="13877" max="13877" width="12.28515625" style="992" customWidth="1"/>
    <col min="13878" max="13878" width="6.42578125" style="992" customWidth="1"/>
    <col min="13879" max="13879" width="12.28515625" style="992" customWidth="1"/>
    <col min="13880" max="13880" width="0" style="992" hidden="1" customWidth="1"/>
    <col min="13881" max="13881" width="3.7109375" style="992" customWidth="1"/>
    <col min="13882" max="13882" width="11.140625" style="992" bestFit="1" customWidth="1"/>
    <col min="13883" max="13884" width="10.5703125" style="992"/>
    <col min="13885" max="13885" width="11.140625" style="992" customWidth="1"/>
    <col min="13886" max="14115" width="10.5703125" style="992"/>
    <col min="14116" max="14123" width="0" style="992" hidden="1" customWidth="1"/>
    <col min="14124" max="14124" width="3.7109375" style="992" customWidth="1"/>
    <col min="14125" max="14125" width="3.85546875" style="992" customWidth="1"/>
    <col min="14126" max="14126" width="3.7109375" style="992" customWidth="1"/>
    <col min="14127" max="14127" width="12.7109375" style="992" customWidth="1"/>
    <col min="14128" max="14128" width="52.7109375" style="992" customWidth="1"/>
    <col min="14129" max="14132" width="0" style="992" hidden="1" customWidth="1"/>
    <col min="14133" max="14133" width="12.28515625" style="992" customWidth="1"/>
    <col min="14134" max="14134" width="6.42578125" style="992" customWidth="1"/>
    <col min="14135" max="14135" width="12.28515625" style="992" customWidth="1"/>
    <col min="14136" max="14136" width="0" style="992" hidden="1" customWidth="1"/>
    <col min="14137" max="14137" width="3.7109375" style="992" customWidth="1"/>
    <col min="14138" max="14138" width="11.140625" style="992" bestFit="1" customWidth="1"/>
    <col min="14139" max="14140" width="10.5703125" style="992"/>
    <col min="14141" max="14141" width="11.140625" style="992" customWidth="1"/>
    <col min="14142" max="14371" width="10.5703125" style="992"/>
    <col min="14372" max="14379" width="0" style="992" hidden="1" customWidth="1"/>
    <col min="14380" max="14380" width="3.7109375" style="992" customWidth="1"/>
    <col min="14381" max="14381" width="3.85546875" style="992" customWidth="1"/>
    <col min="14382" max="14382" width="3.7109375" style="992" customWidth="1"/>
    <col min="14383" max="14383" width="12.7109375" style="992" customWidth="1"/>
    <col min="14384" max="14384" width="52.7109375" style="992" customWidth="1"/>
    <col min="14385" max="14388" width="0" style="992" hidden="1" customWidth="1"/>
    <col min="14389" max="14389" width="12.28515625" style="992" customWidth="1"/>
    <col min="14390" max="14390" width="6.42578125" style="992" customWidth="1"/>
    <col min="14391" max="14391" width="12.28515625" style="992" customWidth="1"/>
    <col min="14392" max="14392" width="0" style="992" hidden="1" customWidth="1"/>
    <col min="14393" max="14393" width="3.7109375" style="992" customWidth="1"/>
    <col min="14394" max="14394" width="11.140625" style="992" bestFit="1" customWidth="1"/>
    <col min="14395" max="14396" width="10.5703125" style="992"/>
    <col min="14397" max="14397" width="11.140625" style="992" customWidth="1"/>
    <col min="14398" max="14627" width="10.5703125" style="992"/>
    <col min="14628" max="14635" width="0" style="992" hidden="1" customWidth="1"/>
    <col min="14636" max="14636" width="3.7109375" style="992" customWidth="1"/>
    <col min="14637" max="14637" width="3.85546875" style="992" customWidth="1"/>
    <col min="14638" max="14638" width="3.7109375" style="992" customWidth="1"/>
    <col min="14639" max="14639" width="12.7109375" style="992" customWidth="1"/>
    <col min="14640" max="14640" width="52.7109375" style="992" customWidth="1"/>
    <col min="14641" max="14644" width="0" style="992" hidden="1" customWidth="1"/>
    <col min="14645" max="14645" width="12.28515625" style="992" customWidth="1"/>
    <col min="14646" max="14646" width="6.42578125" style="992" customWidth="1"/>
    <col min="14647" max="14647" width="12.28515625" style="992" customWidth="1"/>
    <col min="14648" max="14648" width="0" style="992" hidden="1" customWidth="1"/>
    <col min="14649" max="14649" width="3.7109375" style="992" customWidth="1"/>
    <col min="14650" max="14650" width="11.140625" style="992" bestFit="1" customWidth="1"/>
    <col min="14651" max="14652" width="10.5703125" style="992"/>
    <col min="14653" max="14653" width="11.140625" style="992" customWidth="1"/>
    <col min="14654" max="14883" width="10.5703125" style="992"/>
    <col min="14884" max="14891" width="0" style="992" hidden="1" customWidth="1"/>
    <col min="14892" max="14892" width="3.7109375" style="992" customWidth="1"/>
    <col min="14893" max="14893" width="3.85546875" style="992" customWidth="1"/>
    <col min="14894" max="14894" width="3.7109375" style="992" customWidth="1"/>
    <col min="14895" max="14895" width="12.7109375" style="992" customWidth="1"/>
    <col min="14896" max="14896" width="52.7109375" style="992" customWidth="1"/>
    <col min="14897" max="14900" width="0" style="992" hidden="1" customWidth="1"/>
    <col min="14901" max="14901" width="12.28515625" style="992" customWidth="1"/>
    <col min="14902" max="14902" width="6.42578125" style="992" customWidth="1"/>
    <col min="14903" max="14903" width="12.28515625" style="992" customWidth="1"/>
    <col min="14904" max="14904" width="0" style="992" hidden="1" customWidth="1"/>
    <col min="14905" max="14905" width="3.7109375" style="992" customWidth="1"/>
    <col min="14906" max="14906" width="11.140625" style="992" bestFit="1" customWidth="1"/>
    <col min="14907" max="14908" width="10.5703125" style="992"/>
    <col min="14909" max="14909" width="11.140625" style="992" customWidth="1"/>
    <col min="14910" max="15139" width="10.5703125" style="992"/>
    <col min="15140" max="15147" width="0" style="992" hidden="1" customWidth="1"/>
    <col min="15148" max="15148" width="3.7109375" style="992" customWidth="1"/>
    <col min="15149" max="15149" width="3.85546875" style="992" customWidth="1"/>
    <col min="15150" max="15150" width="3.7109375" style="992" customWidth="1"/>
    <col min="15151" max="15151" width="12.7109375" style="992" customWidth="1"/>
    <col min="15152" max="15152" width="52.7109375" style="992" customWidth="1"/>
    <col min="15153" max="15156" width="0" style="992" hidden="1" customWidth="1"/>
    <col min="15157" max="15157" width="12.28515625" style="992" customWidth="1"/>
    <col min="15158" max="15158" width="6.42578125" style="992" customWidth="1"/>
    <col min="15159" max="15159" width="12.28515625" style="992" customWidth="1"/>
    <col min="15160" max="15160" width="0" style="992" hidden="1" customWidth="1"/>
    <col min="15161" max="15161" width="3.7109375" style="992" customWidth="1"/>
    <col min="15162" max="15162" width="11.140625" style="992" bestFit="1" customWidth="1"/>
    <col min="15163" max="15164" width="10.5703125" style="992"/>
    <col min="15165" max="15165" width="11.140625" style="992" customWidth="1"/>
    <col min="15166" max="15395" width="10.5703125" style="992"/>
    <col min="15396" max="15403" width="0" style="992" hidden="1" customWidth="1"/>
    <col min="15404" max="15404" width="3.7109375" style="992" customWidth="1"/>
    <col min="15405" max="15405" width="3.85546875" style="992" customWidth="1"/>
    <col min="15406" max="15406" width="3.7109375" style="992" customWidth="1"/>
    <col min="15407" max="15407" width="12.7109375" style="992" customWidth="1"/>
    <col min="15408" max="15408" width="52.7109375" style="992" customWidth="1"/>
    <col min="15409" max="15412" width="0" style="992" hidden="1" customWidth="1"/>
    <col min="15413" max="15413" width="12.28515625" style="992" customWidth="1"/>
    <col min="15414" max="15414" width="6.42578125" style="992" customWidth="1"/>
    <col min="15415" max="15415" width="12.28515625" style="992" customWidth="1"/>
    <col min="15416" max="15416" width="0" style="992" hidden="1" customWidth="1"/>
    <col min="15417" max="15417" width="3.7109375" style="992" customWidth="1"/>
    <col min="15418" max="15418" width="11.140625" style="992" bestFit="1" customWidth="1"/>
    <col min="15419" max="15420" width="10.5703125" style="992"/>
    <col min="15421" max="15421" width="11.140625" style="992" customWidth="1"/>
    <col min="15422" max="15651" width="10.5703125" style="992"/>
    <col min="15652" max="15659" width="0" style="992" hidden="1" customWidth="1"/>
    <col min="15660" max="15660" width="3.7109375" style="992" customWidth="1"/>
    <col min="15661" max="15661" width="3.85546875" style="992" customWidth="1"/>
    <col min="15662" max="15662" width="3.7109375" style="992" customWidth="1"/>
    <col min="15663" max="15663" width="12.7109375" style="992" customWidth="1"/>
    <col min="15664" max="15664" width="52.7109375" style="992" customWidth="1"/>
    <col min="15665" max="15668" width="0" style="992" hidden="1" customWidth="1"/>
    <col min="15669" max="15669" width="12.28515625" style="992" customWidth="1"/>
    <col min="15670" max="15670" width="6.42578125" style="992" customWidth="1"/>
    <col min="15671" max="15671" width="12.28515625" style="992" customWidth="1"/>
    <col min="15672" max="15672" width="0" style="992" hidden="1" customWidth="1"/>
    <col min="15673" max="15673" width="3.7109375" style="992" customWidth="1"/>
    <col min="15674" max="15674" width="11.140625" style="992" bestFit="1" customWidth="1"/>
    <col min="15675" max="15676" width="10.5703125" style="992"/>
    <col min="15677" max="15677" width="11.140625" style="992" customWidth="1"/>
    <col min="15678" max="15907" width="10.5703125" style="992"/>
    <col min="15908" max="15915" width="0" style="992" hidden="1" customWidth="1"/>
    <col min="15916" max="15916" width="3.7109375" style="992" customWidth="1"/>
    <col min="15917" max="15917" width="3.85546875" style="992" customWidth="1"/>
    <col min="15918" max="15918" width="3.7109375" style="992" customWidth="1"/>
    <col min="15919" max="15919" width="12.7109375" style="992" customWidth="1"/>
    <col min="15920" max="15920" width="52.7109375" style="992" customWidth="1"/>
    <col min="15921" max="15924" width="0" style="992" hidden="1" customWidth="1"/>
    <col min="15925" max="15925" width="12.28515625" style="992" customWidth="1"/>
    <col min="15926" max="15926" width="6.42578125" style="992" customWidth="1"/>
    <col min="15927" max="15927" width="12.28515625" style="992" customWidth="1"/>
    <col min="15928" max="15928" width="0" style="992" hidden="1" customWidth="1"/>
    <col min="15929" max="15929" width="3.7109375" style="992" customWidth="1"/>
    <col min="15930" max="15930" width="11.140625" style="992" bestFit="1" customWidth="1"/>
    <col min="15931" max="15932" width="10.5703125" style="992"/>
    <col min="15933" max="15933" width="11.140625" style="992" customWidth="1"/>
    <col min="15934" max="16163" width="10.5703125" style="992"/>
    <col min="16164" max="16171" width="0" style="992" hidden="1" customWidth="1"/>
    <col min="16172" max="16172" width="3.7109375" style="992" customWidth="1"/>
    <col min="16173" max="16173" width="3.85546875" style="992" customWidth="1"/>
    <col min="16174" max="16174" width="3.7109375" style="992" customWidth="1"/>
    <col min="16175" max="16175" width="12.7109375" style="992" customWidth="1"/>
    <col min="16176" max="16176" width="52.7109375" style="992" customWidth="1"/>
    <col min="16177" max="16180" width="0" style="992" hidden="1" customWidth="1"/>
    <col min="16181" max="16181" width="12.28515625" style="992" customWidth="1"/>
    <col min="16182" max="16182" width="6.42578125" style="992" customWidth="1"/>
    <col min="16183" max="16183" width="12.28515625" style="992" customWidth="1"/>
    <col min="16184" max="16184" width="0" style="992" hidden="1" customWidth="1"/>
    <col min="16185" max="16185" width="3.7109375" style="992" customWidth="1"/>
    <col min="16186" max="16186" width="11.140625" style="992" bestFit="1" customWidth="1"/>
    <col min="16187" max="16188" width="10.5703125" style="992"/>
    <col min="16189" max="16189" width="11.140625" style="992" customWidth="1"/>
    <col min="16190" max="16384" width="10.5703125" style="992"/>
  </cols>
  <sheetData>
    <row r="1" spans="1:69" hidden="1">
      <c r="Q1" s="770"/>
      <c r="R1" s="770"/>
      <c r="X1" s="770"/>
      <c r="Y1" s="770"/>
      <c r="AE1" s="770"/>
      <c r="AF1" s="770"/>
      <c r="AL1" s="770"/>
      <c r="AM1" s="770"/>
      <c r="AS1" s="770"/>
      <c r="AT1" s="770"/>
      <c r="AZ1" s="770"/>
      <c r="BA1" s="770"/>
    </row>
    <row r="2" spans="1:69" hidden="1">
      <c r="U2" s="770"/>
      <c r="AB2" s="770"/>
      <c r="AI2" s="770"/>
      <c r="AP2" s="770"/>
      <c r="AW2" s="770"/>
      <c r="BD2" s="770"/>
    </row>
    <row r="3" spans="1:69" hidden="1"/>
    <row r="4" spans="1:69" ht="3" customHeight="1">
      <c r="J4" s="997"/>
      <c r="K4" s="997"/>
      <c r="L4" s="993"/>
      <c r="M4" s="993"/>
      <c r="N4" s="993"/>
      <c r="O4" s="1000"/>
      <c r="P4" s="1000"/>
      <c r="Q4" s="1000"/>
      <c r="R4" s="1000"/>
      <c r="S4" s="1000"/>
      <c r="T4" s="1000"/>
      <c r="U4" s="1000"/>
      <c r="V4" s="1000"/>
      <c r="W4" s="1000"/>
      <c r="X4" s="1000"/>
      <c r="Y4" s="1000"/>
      <c r="Z4" s="1000"/>
      <c r="AA4" s="1000"/>
      <c r="AB4" s="1000"/>
      <c r="AC4" s="1000"/>
      <c r="AD4" s="1000"/>
      <c r="AE4" s="1000"/>
      <c r="AF4" s="1000"/>
      <c r="AG4" s="1000"/>
      <c r="AH4" s="1000"/>
      <c r="AI4" s="1000"/>
      <c r="AJ4" s="1000"/>
      <c r="AK4" s="1000"/>
      <c r="AL4" s="1000"/>
      <c r="AM4" s="1000"/>
      <c r="AN4" s="1000"/>
      <c r="AO4" s="1000"/>
      <c r="AP4" s="1000"/>
      <c r="AQ4" s="1000"/>
      <c r="AR4" s="1000"/>
      <c r="AS4" s="1000"/>
      <c r="AT4" s="1000"/>
      <c r="AU4" s="1000"/>
      <c r="AV4" s="1000"/>
      <c r="AW4" s="1000"/>
      <c r="AX4" s="1000"/>
      <c r="AY4" s="1000"/>
      <c r="AZ4" s="1000"/>
      <c r="BA4" s="1000"/>
      <c r="BB4" s="1000"/>
      <c r="BC4" s="1000"/>
      <c r="BD4" s="1000"/>
    </row>
    <row r="5" spans="1:69" ht="22.5" customHeight="1">
      <c r="J5" s="997"/>
      <c r="K5" s="997"/>
      <c r="L5" s="1231" t="s">
        <v>632</v>
      </c>
      <c r="M5" s="1231"/>
      <c r="N5" s="1231"/>
      <c r="O5" s="1231"/>
      <c r="P5" s="1231"/>
      <c r="Q5" s="1231"/>
      <c r="R5" s="1231"/>
      <c r="S5" s="1231"/>
      <c r="T5" s="1231"/>
      <c r="U5" s="666"/>
      <c r="V5" s="666"/>
      <c r="W5" s="666"/>
      <c r="X5" s="666"/>
      <c r="Y5" s="666"/>
      <c r="Z5" s="666"/>
      <c r="AA5" s="666"/>
      <c r="AB5" s="666"/>
      <c r="AC5" s="666"/>
      <c r="AD5" s="666"/>
      <c r="AE5" s="666"/>
      <c r="AF5" s="666"/>
      <c r="AG5" s="666"/>
      <c r="AH5" s="666"/>
      <c r="AI5" s="666"/>
      <c r="AJ5" s="666"/>
      <c r="AK5" s="666"/>
      <c r="AL5" s="666"/>
      <c r="AM5" s="666"/>
      <c r="AN5" s="666"/>
      <c r="AO5" s="666"/>
      <c r="AP5" s="666"/>
      <c r="AQ5" s="666"/>
      <c r="AR5" s="666"/>
      <c r="AS5" s="666"/>
      <c r="AT5" s="666"/>
      <c r="AU5" s="666"/>
      <c r="AV5" s="666"/>
      <c r="AW5" s="666"/>
      <c r="AX5" s="666"/>
      <c r="AY5" s="666"/>
      <c r="AZ5" s="666"/>
      <c r="BA5" s="666"/>
      <c r="BB5" s="666"/>
      <c r="BC5" s="666"/>
      <c r="BD5" s="666"/>
    </row>
    <row r="6" spans="1:69" ht="3" customHeight="1">
      <c r="J6" s="997"/>
      <c r="K6" s="997"/>
      <c r="L6" s="993"/>
      <c r="M6" s="993"/>
      <c r="N6" s="993"/>
      <c r="O6" s="757"/>
      <c r="P6" s="757"/>
      <c r="Q6" s="757"/>
      <c r="R6" s="757"/>
      <c r="S6" s="757"/>
      <c r="T6" s="757"/>
      <c r="U6" s="757"/>
      <c r="V6" s="757"/>
      <c r="W6" s="757"/>
      <c r="X6" s="757"/>
      <c r="Y6" s="757"/>
      <c r="Z6" s="757"/>
      <c r="AA6" s="757"/>
      <c r="AB6" s="757"/>
      <c r="AC6" s="757"/>
      <c r="AD6" s="757"/>
      <c r="AE6" s="757"/>
      <c r="AF6" s="757"/>
      <c r="AG6" s="757"/>
      <c r="AH6" s="757"/>
      <c r="AI6" s="757"/>
      <c r="AJ6" s="757"/>
      <c r="AK6" s="757"/>
      <c r="AL6" s="757"/>
      <c r="AM6" s="757"/>
      <c r="AN6" s="757"/>
      <c r="AO6" s="757"/>
      <c r="AP6" s="757"/>
      <c r="AQ6" s="757"/>
      <c r="AR6" s="757"/>
      <c r="AS6" s="757"/>
      <c r="AT6" s="757"/>
      <c r="AU6" s="757"/>
      <c r="AV6" s="757"/>
      <c r="AW6" s="757"/>
      <c r="AX6" s="757"/>
      <c r="AY6" s="757"/>
      <c r="AZ6" s="757"/>
      <c r="BA6" s="757"/>
      <c r="BB6" s="757"/>
      <c r="BC6" s="757"/>
      <c r="BD6" s="757"/>
      <c r="BE6" s="1000"/>
    </row>
    <row r="7" spans="1:69" s="1009" customFormat="1" ht="22.5">
      <c r="A7" s="1015"/>
      <c r="B7" s="1015"/>
      <c r="C7" s="1015"/>
      <c r="D7" s="1015"/>
      <c r="E7" s="1015"/>
      <c r="F7" s="1015"/>
      <c r="G7" s="1015"/>
      <c r="H7" s="1015"/>
      <c r="L7" s="501"/>
      <c r="M7" s="619" t="s">
        <v>502</v>
      </c>
      <c r="N7" s="668"/>
      <c r="O7" s="1208" t="str">
        <f>IF(NameOrPr_ch="",IF(NameOrPr="","",NameOrPr),NameOrPr_ch)</f>
        <v>РСТ Нижегородской области</v>
      </c>
      <c r="P7" s="1208"/>
      <c r="Q7" s="1208"/>
      <c r="R7" s="1208"/>
      <c r="S7" s="1208"/>
      <c r="T7" s="1208"/>
      <c r="U7" s="769"/>
      <c r="V7"/>
      <c r="W7"/>
      <c r="X7"/>
      <c r="Y7"/>
      <c r="Z7"/>
      <c r="AA7"/>
      <c r="AB7"/>
      <c r="AC7"/>
      <c r="AD7"/>
      <c r="AE7"/>
      <c r="AF7"/>
      <c r="AG7"/>
      <c r="AH7"/>
      <c r="AI7"/>
      <c r="AJ7"/>
      <c r="AK7"/>
      <c r="AL7"/>
      <c r="AM7"/>
      <c r="AN7"/>
      <c r="AO7"/>
      <c r="AP7"/>
      <c r="AQ7"/>
      <c r="AR7"/>
      <c r="AS7"/>
      <c r="AT7"/>
      <c r="AU7"/>
      <c r="AV7"/>
      <c r="AW7"/>
      <c r="AX7"/>
      <c r="AY7"/>
      <c r="AZ7"/>
      <c r="BA7"/>
      <c r="BB7"/>
      <c r="BC7"/>
      <c r="BD7"/>
      <c r="BE7" s="769"/>
      <c r="BF7" s="521"/>
      <c r="BG7" s="1015"/>
      <c r="BH7" s="1015"/>
      <c r="BI7" s="1015"/>
      <c r="BJ7" s="1015"/>
      <c r="BK7" s="1015"/>
      <c r="BL7" s="1015"/>
      <c r="BM7" s="1015"/>
      <c r="BN7" s="1015"/>
      <c r="BO7" s="1015"/>
      <c r="BP7" s="1015"/>
      <c r="BQ7" s="1015"/>
    </row>
    <row r="8" spans="1:69" s="1009" customFormat="1" ht="18.75">
      <c r="A8" s="1015"/>
      <c r="B8" s="1015"/>
      <c r="C8" s="1015"/>
      <c r="D8" s="1015"/>
      <c r="E8" s="1015"/>
      <c r="F8" s="1015"/>
      <c r="G8" s="1015"/>
      <c r="H8" s="1015"/>
      <c r="L8" s="501"/>
      <c r="M8" s="619" t="s">
        <v>597</v>
      </c>
      <c r="N8" s="668"/>
      <c r="O8" s="1208" t="str">
        <f>IF(datePr_ch="",IF(datePr="","",datePr),datePr_ch)</f>
        <v>10.12.2020</v>
      </c>
      <c r="P8" s="1208"/>
      <c r="Q8" s="1208"/>
      <c r="R8" s="1208"/>
      <c r="S8" s="1208"/>
      <c r="T8" s="1208"/>
      <c r="U8" s="769"/>
      <c r="V8"/>
      <c r="W8"/>
      <c r="X8"/>
      <c r="Y8"/>
      <c r="Z8"/>
      <c r="AA8"/>
      <c r="AB8"/>
      <c r="AC8"/>
      <c r="AD8"/>
      <c r="AE8"/>
      <c r="AF8"/>
      <c r="AG8"/>
      <c r="AH8"/>
      <c r="AI8"/>
      <c r="AJ8"/>
      <c r="AK8"/>
      <c r="AL8"/>
      <c r="AM8"/>
      <c r="AN8"/>
      <c r="AO8"/>
      <c r="AP8"/>
      <c r="AQ8"/>
      <c r="AR8"/>
      <c r="AS8"/>
      <c r="AT8"/>
      <c r="AU8"/>
      <c r="AV8"/>
      <c r="AW8"/>
      <c r="AX8"/>
      <c r="AY8"/>
      <c r="AZ8"/>
      <c r="BA8"/>
      <c r="BB8"/>
      <c r="BC8"/>
      <c r="BD8"/>
      <c r="BE8" s="769"/>
      <c r="BF8" s="521"/>
      <c r="BG8" s="1015"/>
      <c r="BH8" s="1015"/>
      <c r="BI8" s="1015"/>
      <c r="BJ8" s="1015"/>
      <c r="BK8" s="1015"/>
      <c r="BL8" s="1015"/>
      <c r="BM8" s="1015"/>
      <c r="BN8" s="1015"/>
      <c r="BO8" s="1015"/>
      <c r="BP8" s="1015"/>
      <c r="BQ8" s="1015"/>
    </row>
    <row r="9" spans="1:69" s="1009" customFormat="1" ht="18.75">
      <c r="A9" s="1015"/>
      <c r="B9" s="1015"/>
      <c r="C9" s="1015"/>
      <c r="D9" s="1015"/>
      <c r="E9" s="1015"/>
      <c r="F9" s="1015"/>
      <c r="G9" s="1015"/>
      <c r="H9" s="1015"/>
      <c r="L9" s="763"/>
      <c r="M9" s="619" t="s">
        <v>596</v>
      </c>
      <c r="N9" s="668"/>
      <c r="O9" s="1208" t="str">
        <f>IF(numberPr_ch="",IF(numberPr="","",numberPr),numberPr_ch)</f>
        <v>52/6</v>
      </c>
      <c r="P9" s="1208"/>
      <c r="Q9" s="1208"/>
      <c r="R9" s="1208"/>
      <c r="S9" s="1208"/>
      <c r="T9" s="1208"/>
      <c r="U9" s="769"/>
      <c r="V9"/>
      <c r="W9"/>
      <c r="X9"/>
      <c r="Y9"/>
      <c r="Z9"/>
      <c r="AA9"/>
      <c r="AB9"/>
      <c r="AC9"/>
      <c r="AD9"/>
      <c r="AE9"/>
      <c r="AF9"/>
      <c r="AG9"/>
      <c r="AH9"/>
      <c r="AI9"/>
      <c r="AJ9"/>
      <c r="AK9"/>
      <c r="AL9"/>
      <c r="AM9"/>
      <c r="AN9"/>
      <c r="AO9"/>
      <c r="AP9"/>
      <c r="AQ9"/>
      <c r="AR9"/>
      <c r="AS9"/>
      <c r="AT9"/>
      <c r="AU9"/>
      <c r="AV9"/>
      <c r="AW9"/>
      <c r="AX9"/>
      <c r="AY9"/>
      <c r="AZ9"/>
      <c r="BA9"/>
      <c r="BB9"/>
      <c r="BC9"/>
      <c r="BD9"/>
      <c r="BE9" s="769"/>
      <c r="BF9" s="521"/>
      <c r="BG9" s="1015"/>
      <c r="BH9" s="1015"/>
      <c r="BI9" s="1015"/>
      <c r="BJ9" s="1015"/>
      <c r="BK9" s="1015"/>
      <c r="BL9" s="1015"/>
      <c r="BM9" s="1015"/>
      <c r="BN9" s="1015"/>
      <c r="BO9" s="1015"/>
      <c r="BP9" s="1015"/>
      <c r="BQ9" s="1015"/>
    </row>
    <row r="10" spans="1:69" s="1009" customFormat="1" ht="18.75">
      <c r="A10" s="1015"/>
      <c r="B10" s="1015"/>
      <c r="C10" s="1015"/>
      <c r="D10" s="1015"/>
      <c r="E10" s="1015"/>
      <c r="F10" s="1015"/>
      <c r="G10" s="1015"/>
      <c r="H10" s="1015"/>
      <c r="L10" s="763"/>
      <c r="M10" s="619" t="s">
        <v>501</v>
      </c>
      <c r="N10" s="668"/>
      <c r="O10" s="1208" t="str">
        <f>IF(IstPub_ch="",IF(IstPub="","",IstPub),IstPub_ch)</f>
        <v>http://www.rstno.ru/regulatory/resheniya-regionalnoy-sluzhby-po-tarifam-nizhegorodskoy-oblasti-za-2020-god.php?clear_cache=Y</v>
      </c>
      <c r="P10" s="1208"/>
      <c r="Q10" s="1208"/>
      <c r="R10" s="1208"/>
      <c r="S10" s="1208"/>
      <c r="T10" s="1208"/>
      <c r="U10" s="769"/>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s="769"/>
      <c r="BF10" s="521"/>
      <c r="BG10" s="1015"/>
      <c r="BH10" s="1015"/>
      <c r="BI10" s="1015"/>
      <c r="BJ10" s="1015"/>
      <c r="BK10" s="1015"/>
      <c r="BL10" s="1015"/>
      <c r="BM10" s="1015"/>
      <c r="BN10" s="1015"/>
      <c r="BO10" s="1015"/>
      <c r="BP10" s="1015"/>
      <c r="BQ10" s="1015"/>
    </row>
    <row r="11" spans="1:69" s="1009" customFormat="1" ht="11.25" hidden="1">
      <c r="A11" s="1015"/>
      <c r="B11" s="1015"/>
      <c r="C11" s="1015"/>
      <c r="D11" s="1015"/>
      <c r="E11" s="1015"/>
      <c r="F11" s="1015"/>
      <c r="G11" s="1015"/>
      <c r="H11" s="1015"/>
      <c r="L11" s="1232"/>
      <c r="M11" s="1232"/>
      <c r="N11" s="1026"/>
      <c r="O11" s="769"/>
      <c r="P11" s="769"/>
      <c r="Q11" s="769"/>
      <c r="R11" s="769"/>
      <c r="S11" s="769"/>
      <c r="T11" s="769"/>
      <c r="U11" s="1013" t="s">
        <v>373</v>
      </c>
      <c r="V11" s="769"/>
      <c r="W11" s="769"/>
      <c r="X11" s="769"/>
      <c r="Y11" s="769"/>
      <c r="Z11" s="769"/>
      <c r="AA11" s="769"/>
      <c r="AB11" s="1013" t="s">
        <v>373</v>
      </c>
      <c r="AC11" s="769"/>
      <c r="AD11" s="769"/>
      <c r="AE11" s="769"/>
      <c r="AF11" s="769"/>
      <c r="AG11" s="769"/>
      <c r="AH11" s="769"/>
      <c r="AI11" s="1013" t="s">
        <v>373</v>
      </c>
      <c r="AJ11" s="769"/>
      <c r="AK11" s="769"/>
      <c r="AL11" s="769"/>
      <c r="AM11" s="769"/>
      <c r="AN11" s="769"/>
      <c r="AO11" s="769"/>
      <c r="AP11" s="1013" t="s">
        <v>373</v>
      </c>
      <c r="AQ11" s="769"/>
      <c r="AR11" s="769"/>
      <c r="AS11" s="769"/>
      <c r="AT11" s="769"/>
      <c r="AU11" s="769"/>
      <c r="AV11" s="769"/>
      <c r="AW11" s="1013" t="s">
        <v>373</v>
      </c>
      <c r="AX11" s="769"/>
      <c r="AY11" s="769"/>
      <c r="AZ11" s="769"/>
      <c r="BA11" s="769"/>
      <c r="BB11" s="769"/>
      <c r="BC11" s="769"/>
      <c r="BD11" s="1013" t="s">
        <v>373</v>
      </c>
      <c r="BG11" s="1015"/>
      <c r="BH11" s="1015"/>
      <c r="BI11" s="1015"/>
      <c r="BJ11" s="1015"/>
      <c r="BK11" s="1015"/>
      <c r="BL11" s="1015"/>
      <c r="BM11" s="1015"/>
      <c r="BN11" s="1015"/>
      <c r="BO11" s="1015"/>
      <c r="BP11" s="1015"/>
      <c r="BQ11" s="1015"/>
    </row>
    <row r="12" spans="1:69">
      <c r="J12" s="997"/>
      <c r="K12" s="997"/>
      <c r="L12" s="993"/>
      <c r="M12" s="993"/>
      <c r="N12" s="504"/>
      <c r="O12" s="1209"/>
      <c r="P12" s="1209"/>
      <c r="Q12" s="1209"/>
      <c r="R12" s="1209"/>
      <c r="S12" s="1209"/>
      <c r="T12" s="1209"/>
      <c r="U12" s="1209"/>
      <c r="V12" s="1209" t="s">
        <v>3303</v>
      </c>
      <c r="W12" s="1209"/>
      <c r="X12" s="1209"/>
      <c r="Y12" s="1209"/>
      <c r="Z12" s="1209"/>
      <c r="AA12" s="1209"/>
      <c r="AB12" s="1209"/>
      <c r="AC12" s="1209" t="s">
        <v>3303</v>
      </c>
      <c r="AD12" s="1209"/>
      <c r="AE12" s="1209"/>
      <c r="AF12" s="1209"/>
      <c r="AG12" s="1209"/>
      <c r="AH12" s="1209"/>
      <c r="AI12" s="1209"/>
      <c r="AJ12" s="1209" t="s">
        <v>3303</v>
      </c>
      <c r="AK12" s="1209"/>
      <c r="AL12" s="1209"/>
      <c r="AM12" s="1209"/>
      <c r="AN12" s="1209"/>
      <c r="AO12" s="1209"/>
      <c r="AP12" s="1209"/>
      <c r="AQ12" s="1209" t="s">
        <v>3303</v>
      </c>
      <c r="AR12" s="1209"/>
      <c r="AS12" s="1209"/>
      <c r="AT12" s="1209"/>
      <c r="AU12" s="1209"/>
      <c r="AV12" s="1209"/>
      <c r="AW12" s="1209"/>
      <c r="AX12" s="1209" t="s">
        <v>3303</v>
      </c>
      <c r="AY12" s="1209"/>
      <c r="AZ12" s="1209"/>
      <c r="BA12" s="1209"/>
      <c r="BB12" s="1209"/>
      <c r="BC12" s="1209"/>
      <c r="BD12" s="1209"/>
    </row>
    <row r="13" spans="1:69">
      <c r="J13" s="997"/>
      <c r="K13" s="997"/>
      <c r="L13" s="1153" t="s">
        <v>454</v>
      </c>
      <c r="M13" s="1153"/>
      <c r="N13" s="1153"/>
      <c r="O13" s="1153"/>
      <c r="P13" s="1153"/>
      <c r="Q13" s="1153"/>
      <c r="R13" s="1153"/>
      <c r="S13" s="1153"/>
      <c r="T13" s="1153"/>
      <c r="U13" s="1153"/>
      <c r="V13" s="1153"/>
      <c r="W13" s="1153"/>
      <c r="X13" s="1153"/>
      <c r="Y13" s="1153"/>
      <c r="Z13" s="1153"/>
      <c r="AA13" s="1153"/>
      <c r="AB13" s="1153"/>
      <c r="AC13" s="1153"/>
      <c r="AD13" s="1153"/>
      <c r="AE13" s="1153"/>
      <c r="AF13" s="1153"/>
      <c r="AG13" s="1153"/>
      <c r="AH13" s="1153"/>
      <c r="AI13" s="1153"/>
      <c r="AJ13" s="1153"/>
      <c r="AK13" s="1153"/>
      <c r="AL13" s="1153"/>
      <c r="AM13" s="1153"/>
      <c r="AN13" s="1153"/>
      <c r="AO13" s="1153"/>
      <c r="AP13" s="1153"/>
      <c r="AQ13" s="1153"/>
      <c r="AR13" s="1153"/>
      <c r="AS13" s="1153"/>
      <c r="AT13" s="1153"/>
      <c r="AU13" s="1153"/>
      <c r="AV13" s="1153"/>
      <c r="AW13" s="1153"/>
      <c r="AX13" s="1153"/>
      <c r="AY13" s="1153"/>
      <c r="AZ13" s="1153"/>
      <c r="BA13" s="1153"/>
      <c r="BB13" s="1153"/>
      <c r="BC13" s="1153"/>
      <c r="BD13" s="1153"/>
      <c r="BE13" s="1153"/>
      <c r="BF13" s="1153" t="s">
        <v>455</v>
      </c>
    </row>
    <row r="14" spans="1:69" ht="14.25" customHeight="1">
      <c r="J14" s="997"/>
      <c r="K14" s="997"/>
      <c r="L14" s="1215" t="s">
        <v>92</v>
      </c>
      <c r="M14" s="1215" t="s">
        <v>640</v>
      </c>
      <c r="N14" s="663"/>
      <c r="O14" s="1216" t="s">
        <v>642</v>
      </c>
      <c r="P14" s="1217"/>
      <c r="Q14" s="1217"/>
      <c r="R14" s="1217"/>
      <c r="S14" s="1217"/>
      <c r="T14" s="1218"/>
      <c r="U14" s="1226" t="s">
        <v>341</v>
      </c>
      <c r="V14" s="1216" t="s">
        <v>642</v>
      </c>
      <c r="W14" s="1217"/>
      <c r="X14" s="1217"/>
      <c r="Y14" s="1217"/>
      <c r="Z14" s="1217"/>
      <c r="AA14" s="1218"/>
      <c r="AB14" s="1226" t="s">
        <v>341</v>
      </c>
      <c r="AC14" s="1216" t="s">
        <v>642</v>
      </c>
      <c r="AD14" s="1217"/>
      <c r="AE14" s="1217"/>
      <c r="AF14" s="1217"/>
      <c r="AG14" s="1217"/>
      <c r="AH14" s="1218"/>
      <c r="AI14" s="1226" t="s">
        <v>341</v>
      </c>
      <c r="AJ14" s="1216" t="s">
        <v>642</v>
      </c>
      <c r="AK14" s="1217"/>
      <c r="AL14" s="1217"/>
      <c r="AM14" s="1217"/>
      <c r="AN14" s="1217"/>
      <c r="AO14" s="1218"/>
      <c r="AP14" s="1226" t="s">
        <v>341</v>
      </c>
      <c r="AQ14" s="1216" t="s">
        <v>642</v>
      </c>
      <c r="AR14" s="1217"/>
      <c r="AS14" s="1217"/>
      <c r="AT14" s="1217"/>
      <c r="AU14" s="1217"/>
      <c r="AV14" s="1218"/>
      <c r="AW14" s="1226" t="s">
        <v>341</v>
      </c>
      <c r="AX14" s="1216" t="s">
        <v>642</v>
      </c>
      <c r="AY14" s="1217"/>
      <c r="AZ14" s="1217"/>
      <c r="BA14" s="1217"/>
      <c r="BB14" s="1217"/>
      <c r="BC14" s="1218"/>
      <c r="BD14" s="1226" t="s">
        <v>341</v>
      </c>
      <c r="BE14" s="1212" t="s">
        <v>275</v>
      </c>
      <c r="BF14" s="1153"/>
    </row>
    <row r="15" spans="1:69" ht="14.25" customHeight="1">
      <c r="J15" s="997"/>
      <c r="K15" s="997"/>
      <c r="L15" s="1215"/>
      <c r="M15" s="1215"/>
      <c r="N15" s="664"/>
      <c r="O15" s="1221" t="s">
        <v>606</v>
      </c>
      <c r="P15" s="1219" t="s">
        <v>271</v>
      </c>
      <c r="Q15" s="1220"/>
      <c r="R15" s="1223" t="s">
        <v>655</v>
      </c>
      <c r="S15" s="1224"/>
      <c r="T15" s="1225"/>
      <c r="U15" s="1227"/>
      <c r="V15" s="1221" t="s">
        <v>606</v>
      </c>
      <c r="W15" s="1219" t="s">
        <v>271</v>
      </c>
      <c r="X15" s="1220"/>
      <c r="Y15" s="1223" t="s">
        <v>655</v>
      </c>
      <c r="Z15" s="1224"/>
      <c r="AA15" s="1225"/>
      <c r="AB15" s="1227"/>
      <c r="AC15" s="1221" t="s">
        <v>606</v>
      </c>
      <c r="AD15" s="1219" t="s">
        <v>271</v>
      </c>
      <c r="AE15" s="1220"/>
      <c r="AF15" s="1223" t="s">
        <v>655</v>
      </c>
      <c r="AG15" s="1224"/>
      <c r="AH15" s="1225"/>
      <c r="AI15" s="1227"/>
      <c r="AJ15" s="1221" t="s">
        <v>606</v>
      </c>
      <c r="AK15" s="1219" t="s">
        <v>271</v>
      </c>
      <c r="AL15" s="1220"/>
      <c r="AM15" s="1223" t="s">
        <v>655</v>
      </c>
      <c r="AN15" s="1224"/>
      <c r="AO15" s="1225"/>
      <c r="AP15" s="1227"/>
      <c r="AQ15" s="1221" t="s">
        <v>606</v>
      </c>
      <c r="AR15" s="1219" t="s">
        <v>271</v>
      </c>
      <c r="AS15" s="1220"/>
      <c r="AT15" s="1223" t="s">
        <v>655</v>
      </c>
      <c r="AU15" s="1224"/>
      <c r="AV15" s="1225"/>
      <c r="AW15" s="1227"/>
      <c r="AX15" s="1221" t="s">
        <v>606</v>
      </c>
      <c r="AY15" s="1219" t="s">
        <v>271</v>
      </c>
      <c r="AZ15" s="1220"/>
      <c r="BA15" s="1223" t="s">
        <v>655</v>
      </c>
      <c r="BB15" s="1224"/>
      <c r="BC15" s="1225"/>
      <c r="BD15" s="1227"/>
      <c r="BE15" s="1213"/>
      <c r="BF15" s="1153"/>
    </row>
    <row r="16" spans="1:69" ht="33.75" customHeight="1">
      <c r="J16" s="997"/>
      <c r="K16" s="997"/>
      <c r="L16" s="1215"/>
      <c r="M16" s="1215"/>
      <c r="N16" s="665"/>
      <c r="O16" s="1222"/>
      <c r="P16" s="758" t="s">
        <v>607</v>
      </c>
      <c r="Q16" s="758" t="s">
        <v>6</v>
      </c>
      <c r="R16" s="1030" t="s">
        <v>274</v>
      </c>
      <c r="S16" s="1210" t="s">
        <v>273</v>
      </c>
      <c r="T16" s="1211"/>
      <c r="U16" s="1228"/>
      <c r="V16" s="1222"/>
      <c r="W16" s="758" t="s">
        <v>607</v>
      </c>
      <c r="X16" s="758" t="s">
        <v>6</v>
      </c>
      <c r="Y16" s="1110" t="s">
        <v>274</v>
      </c>
      <c r="Z16" s="1210" t="s">
        <v>273</v>
      </c>
      <c r="AA16" s="1211"/>
      <c r="AB16" s="1228"/>
      <c r="AC16" s="1222"/>
      <c r="AD16" s="758" t="s">
        <v>607</v>
      </c>
      <c r="AE16" s="758" t="s">
        <v>6</v>
      </c>
      <c r="AF16" s="1110" t="s">
        <v>274</v>
      </c>
      <c r="AG16" s="1210" t="s">
        <v>273</v>
      </c>
      <c r="AH16" s="1211"/>
      <c r="AI16" s="1228"/>
      <c r="AJ16" s="1222"/>
      <c r="AK16" s="758" t="s">
        <v>607</v>
      </c>
      <c r="AL16" s="758" t="s">
        <v>6</v>
      </c>
      <c r="AM16" s="1110" t="s">
        <v>274</v>
      </c>
      <c r="AN16" s="1210" t="s">
        <v>273</v>
      </c>
      <c r="AO16" s="1211"/>
      <c r="AP16" s="1228"/>
      <c r="AQ16" s="1222"/>
      <c r="AR16" s="758" t="s">
        <v>607</v>
      </c>
      <c r="AS16" s="758" t="s">
        <v>6</v>
      </c>
      <c r="AT16" s="1110" t="s">
        <v>274</v>
      </c>
      <c r="AU16" s="1210" t="s">
        <v>273</v>
      </c>
      <c r="AV16" s="1211"/>
      <c r="AW16" s="1228"/>
      <c r="AX16" s="1222"/>
      <c r="AY16" s="758" t="s">
        <v>607</v>
      </c>
      <c r="AZ16" s="758" t="s">
        <v>6</v>
      </c>
      <c r="BA16" s="1110" t="s">
        <v>274</v>
      </c>
      <c r="BB16" s="1210" t="s">
        <v>273</v>
      </c>
      <c r="BC16" s="1211"/>
      <c r="BD16" s="1228"/>
      <c r="BE16" s="1214"/>
      <c r="BF16" s="1153"/>
    </row>
    <row r="17" spans="1:71">
      <c r="J17" s="997"/>
      <c r="K17" s="571">
        <v>1</v>
      </c>
      <c r="L17" s="649" t="s">
        <v>93</v>
      </c>
      <c r="M17" s="649" t="s">
        <v>49</v>
      </c>
      <c r="N17" s="651" t="str">
        <f ca="1">OFFSET(N17,0,-1)</f>
        <v>2</v>
      </c>
      <c r="O17" s="1027">
        <f ca="1">OFFSET(O17,0,-1)+1</f>
        <v>3</v>
      </c>
      <c r="P17" s="1027">
        <f ca="1">OFFSET(P17,0,-1)+1</f>
        <v>4</v>
      </c>
      <c r="Q17" s="1027">
        <f ca="1">OFFSET(Q17,0,-1)+1</f>
        <v>5</v>
      </c>
      <c r="R17" s="1027">
        <f ca="1">OFFSET(R17,0,-1)+1</f>
        <v>6</v>
      </c>
      <c r="S17" s="1233">
        <f ca="1">OFFSET(S17,0,-1)+1</f>
        <v>7</v>
      </c>
      <c r="T17" s="1233"/>
      <c r="U17" s="1027">
        <f ca="1">OFFSET(U17,0,-2)+1</f>
        <v>8</v>
      </c>
      <c r="V17" s="1108">
        <f ca="1">OFFSET(V17,0,-1)+1</f>
        <v>9</v>
      </c>
      <c r="W17" s="1108">
        <f ca="1">OFFSET(W17,0,-1)+1</f>
        <v>10</v>
      </c>
      <c r="X17" s="1108">
        <f ca="1">OFFSET(X17,0,-1)+1</f>
        <v>11</v>
      </c>
      <c r="Y17" s="1108">
        <f ca="1">OFFSET(Y17,0,-1)+1</f>
        <v>12</v>
      </c>
      <c r="Z17" s="1233">
        <f ca="1">OFFSET(Z17,0,-1)+1</f>
        <v>13</v>
      </c>
      <c r="AA17" s="1233"/>
      <c r="AB17" s="1108">
        <f ca="1">OFFSET(AB17,0,-2)+1</f>
        <v>14</v>
      </c>
      <c r="AC17" s="1108">
        <f ca="1">OFFSET(AC17,0,-1)+1</f>
        <v>15</v>
      </c>
      <c r="AD17" s="1108">
        <f ca="1">OFFSET(AD17,0,-1)+1</f>
        <v>16</v>
      </c>
      <c r="AE17" s="1108">
        <f ca="1">OFFSET(AE17,0,-1)+1</f>
        <v>17</v>
      </c>
      <c r="AF17" s="1108">
        <f ca="1">OFFSET(AF17,0,-1)+1</f>
        <v>18</v>
      </c>
      <c r="AG17" s="1233">
        <f ca="1">OFFSET(AG17,0,-1)+1</f>
        <v>19</v>
      </c>
      <c r="AH17" s="1233"/>
      <c r="AI17" s="1108">
        <f ca="1">OFFSET(AI17,0,-2)+1</f>
        <v>20</v>
      </c>
      <c r="AJ17" s="1108">
        <f ca="1">OFFSET(AJ17,0,-1)+1</f>
        <v>21</v>
      </c>
      <c r="AK17" s="1108">
        <f ca="1">OFFSET(AK17,0,-1)+1</f>
        <v>22</v>
      </c>
      <c r="AL17" s="1108">
        <f ca="1">OFFSET(AL17,0,-1)+1</f>
        <v>23</v>
      </c>
      <c r="AM17" s="1108">
        <f ca="1">OFFSET(AM17,0,-1)+1</f>
        <v>24</v>
      </c>
      <c r="AN17" s="1233">
        <f ca="1">OFFSET(AN17,0,-1)+1</f>
        <v>25</v>
      </c>
      <c r="AO17" s="1233"/>
      <c r="AP17" s="1108">
        <f ca="1">OFFSET(AP17,0,-2)+1</f>
        <v>26</v>
      </c>
      <c r="AQ17" s="1108">
        <f ca="1">OFFSET(AQ17,0,-1)+1</f>
        <v>27</v>
      </c>
      <c r="AR17" s="1108">
        <f ca="1">OFFSET(AR17,0,-1)+1</f>
        <v>28</v>
      </c>
      <c r="AS17" s="1108">
        <f ca="1">OFFSET(AS17,0,-1)+1</f>
        <v>29</v>
      </c>
      <c r="AT17" s="1108">
        <f ca="1">OFFSET(AT17,0,-1)+1</f>
        <v>30</v>
      </c>
      <c r="AU17" s="1233">
        <f ca="1">OFFSET(AU17,0,-1)+1</f>
        <v>31</v>
      </c>
      <c r="AV17" s="1233"/>
      <c r="AW17" s="1108">
        <f ca="1">OFFSET(AW17,0,-2)+1</f>
        <v>32</v>
      </c>
      <c r="AX17" s="1108">
        <f ca="1">OFFSET(AX17,0,-1)+1</f>
        <v>33</v>
      </c>
      <c r="AY17" s="1108">
        <f ca="1">OFFSET(AY17,0,-1)+1</f>
        <v>34</v>
      </c>
      <c r="AZ17" s="1108">
        <f ca="1">OFFSET(AZ17,0,-1)+1</f>
        <v>35</v>
      </c>
      <c r="BA17" s="1108">
        <f ca="1">OFFSET(BA17,0,-1)+1</f>
        <v>36</v>
      </c>
      <c r="BB17" s="1233">
        <f ca="1">OFFSET(BB17,0,-1)+1</f>
        <v>37</v>
      </c>
      <c r="BC17" s="1233"/>
      <c r="BD17" s="1108">
        <f ca="1">OFFSET(BD17,0,-2)+1</f>
        <v>38</v>
      </c>
      <c r="BE17" s="651">
        <f ca="1">OFFSET(BE17,0,-1)</f>
        <v>38</v>
      </c>
      <c r="BF17" s="1027">
        <f ca="1">OFFSET(BF17,0,-1)+1</f>
        <v>39</v>
      </c>
    </row>
    <row r="18" spans="1:71" ht="22.5">
      <c r="A18" s="1234">
        <v>1</v>
      </c>
      <c r="B18" s="1017"/>
      <c r="C18" s="1017"/>
      <c r="D18" s="1017"/>
      <c r="E18" s="983"/>
      <c r="F18" s="1028"/>
      <c r="G18" s="1028"/>
      <c r="H18" s="1028"/>
      <c r="I18" s="985"/>
      <c r="J18" s="981"/>
      <c r="K18" s="965"/>
      <c r="L18" s="1032">
        <f>mergeValue(A18)</f>
        <v>1</v>
      </c>
      <c r="M18" s="643" t="s">
        <v>20</v>
      </c>
      <c r="N18" s="648"/>
      <c r="O18" s="1235"/>
      <c r="P18" s="1235"/>
      <c r="Q18" s="1235"/>
      <c r="R18" s="1235"/>
      <c r="S18" s="1235"/>
      <c r="T18" s="1235"/>
      <c r="U18" s="1235"/>
      <c r="V18" s="1235"/>
      <c r="W18" s="1235"/>
      <c r="X18" s="1235"/>
      <c r="Y18" s="1235"/>
      <c r="Z18" s="1235"/>
      <c r="AA18" s="1235"/>
      <c r="AB18" s="1235"/>
      <c r="AC18" s="1235"/>
      <c r="AD18" s="1235"/>
      <c r="AE18" s="1235"/>
      <c r="AF18" s="1235"/>
      <c r="AG18" s="1235"/>
      <c r="AH18" s="1235"/>
      <c r="AI18" s="1235"/>
      <c r="AJ18" s="1235"/>
      <c r="AK18" s="1235"/>
      <c r="AL18" s="1235"/>
      <c r="AM18" s="1235"/>
      <c r="AN18" s="1235"/>
      <c r="AO18" s="1235"/>
      <c r="AP18" s="1235"/>
      <c r="AQ18" s="1235"/>
      <c r="AR18" s="1235"/>
      <c r="AS18" s="1235"/>
      <c r="AT18" s="1235"/>
      <c r="AU18" s="1235"/>
      <c r="AV18" s="1235"/>
      <c r="AW18" s="1235"/>
      <c r="AX18" s="1235"/>
      <c r="AY18" s="1235"/>
      <c r="AZ18" s="1235"/>
      <c r="BA18" s="1235"/>
      <c r="BB18" s="1235"/>
      <c r="BC18" s="1235"/>
      <c r="BD18" s="1235"/>
      <c r="BE18" s="1235"/>
      <c r="BF18" s="632" t="s">
        <v>476</v>
      </c>
      <c r="BH18" s="831"/>
      <c r="BI18" s="831" t="str">
        <f t="shared" ref="BI18:BI28" si="0">IF(M18="","",M18 )</f>
        <v>Наименование тарифа</v>
      </c>
      <c r="BJ18" s="831"/>
      <c r="BK18" s="831"/>
      <c r="BL18" s="831"/>
      <c r="BR18" s="1010"/>
      <c r="BS18" s="1010"/>
    </row>
    <row r="19" spans="1:71" hidden="1">
      <c r="A19" s="1234"/>
      <c r="B19" s="1234">
        <v>1</v>
      </c>
      <c r="C19" s="1017"/>
      <c r="D19" s="1017"/>
      <c r="E19" s="1028"/>
      <c r="F19" s="1028"/>
      <c r="G19" s="1028"/>
      <c r="H19" s="1028"/>
      <c r="I19" s="1023"/>
      <c r="J19" s="956"/>
      <c r="K19" s="959"/>
      <c r="L19" s="1032" t="str">
        <f>mergeValue(A19) &amp;"."&amp; mergeValue(B19)</f>
        <v>1.1</v>
      </c>
      <c r="M19" s="694"/>
      <c r="N19" s="648"/>
      <c r="O19" s="1235"/>
      <c r="P19" s="1235"/>
      <c r="Q19" s="1235"/>
      <c r="R19" s="1235"/>
      <c r="S19" s="1235"/>
      <c r="T19" s="1235"/>
      <c r="U19" s="1235"/>
      <c r="V19" s="1235"/>
      <c r="W19" s="1235"/>
      <c r="X19" s="1235"/>
      <c r="Y19" s="1235"/>
      <c r="Z19" s="1235"/>
      <c r="AA19" s="1235"/>
      <c r="AB19" s="1235"/>
      <c r="AC19" s="1235"/>
      <c r="AD19" s="1235"/>
      <c r="AE19" s="1235"/>
      <c r="AF19" s="1235"/>
      <c r="AG19" s="1235"/>
      <c r="AH19" s="1235"/>
      <c r="AI19" s="1235"/>
      <c r="AJ19" s="1235"/>
      <c r="AK19" s="1235"/>
      <c r="AL19" s="1235"/>
      <c r="AM19" s="1235"/>
      <c r="AN19" s="1235"/>
      <c r="AO19" s="1235"/>
      <c r="AP19" s="1235"/>
      <c r="AQ19" s="1235"/>
      <c r="AR19" s="1235"/>
      <c r="AS19" s="1235"/>
      <c r="AT19" s="1235"/>
      <c r="AU19" s="1235"/>
      <c r="AV19" s="1235"/>
      <c r="AW19" s="1235"/>
      <c r="AX19" s="1235"/>
      <c r="AY19" s="1235"/>
      <c r="AZ19" s="1235"/>
      <c r="BA19" s="1235"/>
      <c r="BB19" s="1235"/>
      <c r="BC19" s="1235"/>
      <c r="BD19" s="1235"/>
      <c r="BE19" s="1235"/>
      <c r="BF19" s="632"/>
      <c r="BH19" s="831"/>
      <c r="BI19" s="831" t="str">
        <f t="shared" si="0"/>
        <v/>
      </c>
      <c r="BJ19" s="831"/>
      <c r="BK19" s="831"/>
      <c r="BL19" s="831"/>
      <c r="BR19" s="1010"/>
      <c r="BS19" s="1010"/>
    </row>
    <row r="20" spans="1:71" hidden="1">
      <c r="A20" s="1234"/>
      <c r="B20" s="1234"/>
      <c r="C20" s="1234">
        <v>1</v>
      </c>
      <c r="D20" s="1017"/>
      <c r="E20" s="1028"/>
      <c r="F20" s="1028"/>
      <c r="G20" s="1028"/>
      <c r="H20" s="1028"/>
      <c r="I20" s="964"/>
      <c r="J20" s="956"/>
      <c r="K20" s="959"/>
      <c r="L20" s="1032" t="str">
        <f>mergeValue(A20) &amp;"."&amp; mergeValue(B20)&amp;"."&amp; mergeValue(C20)</f>
        <v>1.1.1</v>
      </c>
      <c r="M20" s="695"/>
      <c r="N20" s="648"/>
      <c r="O20" s="1235"/>
      <c r="P20" s="1235"/>
      <c r="Q20" s="1235"/>
      <c r="R20" s="1235"/>
      <c r="S20" s="1235"/>
      <c r="T20" s="1235"/>
      <c r="U20" s="1235"/>
      <c r="V20" s="1235"/>
      <c r="W20" s="1235"/>
      <c r="X20" s="1235"/>
      <c r="Y20" s="1235"/>
      <c r="Z20" s="1235"/>
      <c r="AA20" s="1235"/>
      <c r="AB20" s="1235"/>
      <c r="AC20" s="1235"/>
      <c r="AD20" s="1235"/>
      <c r="AE20" s="1235"/>
      <c r="AF20" s="1235"/>
      <c r="AG20" s="1235"/>
      <c r="AH20" s="1235"/>
      <c r="AI20" s="1235"/>
      <c r="AJ20" s="1235"/>
      <c r="AK20" s="1235"/>
      <c r="AL20" s="1235"/>
      <c r="AM20" s="1235"/>
      <c r="AN20" s="1235"/>
      <c r="AO20" s="1235"/>
      <c r="AP20" s="1235"/>
      <c r="AQ20" s="1235"/>
      <c r="AR20" s="1235"/>
      <c r="AS20" s="1235"/>
      <c r="AT20" s="1235"/>
      <c r="AU20" s="1235"/>
      <c r="AV20" s="1235"/>
      <c r="AW20" s="1235"/>
      <c r="AX20" s="1235"/>
      <c r="AY20" s="1235"/>
      <c r="AZ20" s="1235"/>
      <c r="BA20" s="1235"/>
      <c r="BB20" s="1235"/>
      <c r="BC20" s="1235"/>
      <c r="BD20" s="1235"/>
      <c r="BE20" s="1235"/>
      <c r="BF20" s="632"/>
      <c r="BH20" s="831"/>
      <c r="BI20" s="831" t="str">
        <f t="shared" si="0"/>
        <v/>
      </c>
      <c r="BJ20" s="831"/>
      <c r="BK20" s="831"/>
      <c r="BL20" s="831"/>
      <c r="BR20" s="1010"/>
      <c r="BS20" s="1010"/>
    </row>
    <row r="21" spans="1:71" hidden="1">
      <c r="A21" s="1234"/>
      <c r="B21" s="1234"/>
      <c r="C21" s="1234"/>
      <c r="D21" s="1234">
        <v>1</v>
      </c>
      <c r="E21" s="1028"/>
      <c r="F21" s="1028"/>
      <c r="G21" s="1028"/>
      <c r="H21" s="1028"/>
      <c r="I21" s="964"/>
      <c r="J21" s="956"/>
      <c r="K21" s="959"/>
      <c r="L21" s="1032" t="str">
        <f>mergeValue(A21) &amp;"."&amp; mergeValue(B21)&amp;"."&amp; mergeValue(C21)&amp;"."&amp; mergeValue(D21)</f>
        <v>1.1.1.1</v>
      </c>
      <c r="M21" s="696"/>
      <c r="N21" s="648"/>
      <c r="O21" s="1235"/>
      <c r="P21" s="1235"/>
      <c r="Q21" s="1235"/>
      <c r="R21" s="1235"/>
      <c r="S21" s="1235"/>
      <c r="T21" s="1235"/>
      <c r="U21" s="1235"/>
      <c r="V21" s="1235"/>
      <c r="W21" s="1235"/>
      <c r="X21" s="1235"/>
      <c r="Y21" s="1235"/>
      <c r="Z21" s="1235"/>
      <c r="AA21" s="1235"/>
      <c r="AB21" s="1235"/>
      <c r="AC21" s="1235"/>
      <c r="AD21" s="1235"/>
      <c r="AE21" s="1235"/>
      <c r="AF21" s="1235"/>
      <c r="AG21" s="1235"/>
      <c r="AH21" s="1235"/>
      <c r="AI21" s="1235"/>
      <c r="AJ21" s="1235"/>
      <c r="AK21" s="1235"/>
      <c r="AL21" s="1235"/>
      <c r="AM21" s="1235"/>
      <c r="AN21" s="1235"/>
      <c r="AO21" s="1235"/>
      <c r="AP21" s="1235"/>
      <c r="AQ21" s="1235"/>
      <c r="AR21" s="1235"/>
      <c r="AS21" s="1235"/>
      <c r="AT21" s="1235"/>
      <c r="AU21" s="1235"/>
      <c r="AV21" s="1235"/>
      <c r="AW21" s="1235"/>
      <c r="AX21" s="1235"/>
      <c r="AY21" s="1235"/>
      <c r="AZ21" s="1235"/>
      <c r="BA21" s="1235"/>
      <c r="BB21" s="1235"/>
      <c r="BC21" s="1235"/>
      <c r="BD21" s="1235"/>
      <c r="BE21" s="1235"/>
      <c r="BF21" s="632"/>
      <c r="BH21" s="831"/>
      <c r="BI21" s="831" t="str">
        <f t="shared" si="0"/>
        <v/>
      </c>
      <c r="BJ21" s="831"/>
      <c r="BK21" s="831"/>
      <c r="BL21" s="831"/>
      <c r="BR21" s="1010"/>
      <c r="BS21" s="1010"/>
    </row>
    <row r="22" spans="1:71" ht="101.25">
      <c r="A22" s="1234"/>
      <c r="B22" s="1234"/>
      <c r="C22" s="1234"/>
      <c r="D22" s="1234"/>
      <c r="E22" s="1234">
        <v>1</v>
      </c>
      <c r="F22" s="1028"/>
      <c r="G22" s="1028"/>
      <c r="H22" s="1017">
        <v>1</v>
      </c>
      <c r="I22" s="1234">
        <v>1</v>
      </c>
      <c r="J22" s="1028"/>
      <c r="K22" s="967"/>
      <c r="L22" s="1032" t="str">
        <f>mergeValue(A22) &amp;"."&amp; mergeValue(B22)&amp;"."&amp; mergeValue(C22)&amp;"."&amp; mergeValue(D22)&amp;"."&amp; mergeValue(E22)</f>
        <v>1.1.1.1.1</v>
      </c>
      <c r="M22" s="556" t="s">
        <v>9</v>
      </c>
      <c r="N22" s="648"/>
      <c r="O22" s="1237" t="s">
        <v>3</v>
      </c>
      <c r="P22" s="1238"/>
      <c r="Q22" s="1238"/>
      <c r="R22" s="1238"/>
      <c r="S22" s="1238"/>
      <c r="T22" s="1238"/>
      <c r="U22" s="1238"/>
      <c r="V22" s="1238"/>
      <c r="W22" s="1238"/>
      <c r="X22" s="1238"/>
      <c r="Y22" s="1238"/>
      <c r="Z22" s="1238"/>
      <c r="AA22" s="1238"/>
      <c r="AB22" s="1238"/>
      <c r="AC22" s="1238"/>
      <c r="AD22" s="1238"/>
      <c r="AE22" s="1238"/>
      <c r="AF22" s="1238"/>
      <c r="AG22" s="1238"/>
      <c r="AH22" s="1238"/>
      <c r="AI22" s="1238"/>
      <c r="AJ22" s="1238"/>
      <c r="AK22" s="1238"/>
      <c r="AL22" s="1238"/>
      <c r="AM22" s="1238"/>
      <c r="AN22" s="1238"/>
      <c r="AO22" s="1238"/>
      <c r="AP22" s="1238"/>
      <c r="AQ22" s="1238"/>
      <c r="AR22" s="1238"/>
      <c r="AS22" s="1238"/>
      <c r="AT22" s="1238"/>
      <c r="AU22" s="1238"/>
      <c r="AV22" s="1238"/>
      <c r="AW22" s="1238"/>
      <c r="AX22" s="1238"/>
      <c r="AY22" s="1238"/>
      <c r="AZ22" s="1238"/>
      <c r="BA22" s="1238"/>
      <c r="BB22" s="1238"/>
      <c r="BC22" s="1238"/>
      <c r="BD22" s="1238"/>
      <c r="BE22" s="1239"/>
      <c r="BF22" s="632" t="s">
        <v>639</v>
      </c>
      <c r="BH22" s="831"/>
      <c r="BI22" s="831" t="str">
        <f t="shared" si="0"/>
        <v>Схема подключения теплопотребляющей установки к коллектору источника тепловой энергии</v>
      </c>
      <c r="BJ22" s="831"/>
      <c r="BK22" s="831"/>
      <c r="BL22" s="831"/>
      <c r="BR22" s="1010"/>
      <c r="BS22" s="1010"/>
    </row>
    <row r="23" spans="1:71" ht="90">
      <c r="A23" s="1234"/>
      <c r="B23" s="1234"/>
      <c r="C23" s="1234"/>
      <c r="D23" s="1234"/>
      <c r="E23" s="1234"/>
      <c r="F23" s="1234">
        <v>1</v>
      </c>
      <c r="G23" s="1017"/>
      <c r="H23" s="1017"/>
      <c r="I23" s="1234"/>
      <c r="J23" s="1234">
        <v>1</v>
      </c>
      <c r="K23" s="968"/>
      <c r="L23" s="1032" t="str">
        <f>mergeValue(A23) &amp;"."&amp; mergeValue(B23)&amp;"."&amp; mergeValue(C23)&amp;"."&amp; mergeValue(D23)&amp;"."&amp; mergeValue(E23)&amp;"."&amp; mergeValue(F23)</f>
        <v>1.1.1.1.1.1</v>
      </c>
      <c r="M23" s="557" t="s">
        <v>10</v>
      </c>
      <c r="N23" s="648"/>
      <c r="O23" s="1237" t="s">
        <v>774</v>
      </c>
      <c r="P23" s="1238"/>
      <c r="Q23" s="1238"/>
      <c r="R23" s="1238"/>
      <c r="S23" s="1238"/>
      <c r="T23" s="1238"/>
      <c r="U23" s="1238"/>
      <c r="V23" s="1238"/>
      <c r="W23" s="1238"/>
      <c r="X23" s="1238"/>
      <c r="Y23" s="1238"/>
      <c r="Z23" s="1238"/>
      <c r="AA23" s="1238"/>
      <c r="AB23" s="1238"/>
      <c r="AC23" s="1238"/>
      <c r="AD23" s="1238"/>
      <c r="AE23" s="1238"/>
      <c r="AF23" s="1238"/>
      <c r="AG23" s="1238"/>
      <c r="AH23" s="1238"/>
      <c r="AI23" s="1238"/>
      <c r="AJ23" s="1238"/>
      <c r="AK23" s="1238"/>
      <c r="AL23" s="1238"/>
      <c r="AM23" s="1238"/>
      <c r="AN23" s="1238"/>
      <c r="AO23" s="1238"/>
      <c r="AP23" s="1238"/>
      <c r="AQ23" s="1238"/>
      <c r="AR23" s="1238"/>
      <c r="AS23" s="1238"/>
      <c r="AT23" s="1238"/>
      <c r="AU23" s="1238"/>
      <c r="AV23" s="1238"/>
      <c r="AW23" s="1238"/>
      <c r="AX23" s="1238"/>
      <c r="AY23" s="1238"/>
      <c r="AZ23" s="1238"/>
      <c r="BA23" s="1238"/>
      <c r="BB23" s="1238"/>
      <c r="BC23" s="1238"/>
      <c r="BD23" s="1238"/>
      <c r="BE23" s="1239"/>
      <c r="BF23" s="632" t="s">
        <v>637</v>
      </c>
      <c r="BH23" s="831"/>
      <c r="BI23" s="831" t="str">
        <f t="shared" si="0"/>
        <v>Группа потребителей</v>
      </c>
      <c r="BJ23" s="831"/>
      <c r="BK23" s="831"/>
      <c r="BL23" s="831"/>
      <c r="BR23" s="1010"/>
      <c r="BS23" s="1010"/>
    </row>
    <row r="24" spans="1:71" ht="17.100000000000001" customHeight="1">
      <c r="A24" s="1234"/>
      <c r="B24" s="1234"/>
      <c r="C24" s="1234"/>
      <c r="D24" s="1234"/>
      <c r="E24" s="1234"/>
      <c r="F24" s="1234"/>
      <c r="G24" s="1017">
        <v>1</v>
      </c>
      <c r="H24" s="1017"/>
      <c r="I24" s="1234"/>
      <c r="J24" s="1234"/>
      <c r="K24" s="968">
        <v>1</v>
      </c>
      <c r="L24" s="1032" t="str">
        <f>mergeValue(A24) &amp;"."&amp; mergeValue(B24)&amp;"."&amp; mergeValue(C24)&amp;"."&amp; mergeValue(D24)&amp;"."&amp; mergeValue(E24)&amp;"."&amp; mergeValue(F24)&amp;"."&amp; mergeValue(G24)</f>
        <v>1.1.1.1.1.1.1</v>
      </c>
      <c r="M24" s="1071" t="s">
        <v>643</v>
      </c>
      <c r="N24" s="648"/>
      <c r="O24" s="685">
        <v>2496.7600000000002</v>
      </c>
      <c r="P24" s="765"/>
      <c r="Q24" s="1096"/>
      <c r="R24" s="1229" t="s">
        <v>1517</v>
      </c>
      <c r="S24" s="1230" t="s">
        <v>84</v>
      </c>
      <c r="T24" s="1229" t="s">
        <v>3306</v>
      </c>
      <c r="U24" s="1230" t="s">
        <v>84</v>
      </c>
      <c r="V24" s="685">
        <v>2546.58</v>
      </c>
      <c r="W24" s="765"/>
      <c r="X24" s="1096"/>
      <c r="Y24" s="1229" t="s">
        <v>3307</v>
      </c>
      <c r="Z24" s="1230" t="s">
        <v>84</v>
      </c>
      <c r="AA24" s="1229" t="s">
        <v>3308</v>
      </c>
      <c r="AB24" s="1230" t="s">
        <v>84</v>
      </c>
      <c r="AC24" s="685">
        <v>2546.58</v>
      </c>
      <c r="AD24" s="765"/>
      <c r="AE24" s="1096"/>
      <c r="AF24" s="1229" t="s">
        <v>3309</v>
      </c>
      <c r="AG24" s="1230" t="s">
        <v>84</v>
      </c>
      <c r="AH24" s="1229" t="s">
        <v>3310</v>
      </c>
      <c r="AI24" s="1230" t="s">
        <v>84</v>
      </c>
      <c r="AJ24" s="685">
        <v>2579.7199999999998</v>
      </c>
      <c r="AK24" s="765"/>
      <c r="AL24" s="1096"/>
      <c r="AM24" s="1229" t="s">
        <v>3311</v>
      </c>
      <c r="AN24" s="1230" t="s">
        <v>84</v>
      </c>
      <c r="AO24" s="1229" t="s">
        <v>3312</v>
      </c>
      <c r="AP24" s="1230" t="s">
        <v>84</v>
      </c>
      <c r="AQ24" s="685">
        <v>2579.7199999999998</v>
      </c>
      <c r="AR24" s="765"/>
      <c r="AS24" s="1096"/>
      <c r="AT24" s="1229" t="s">
        <v>3313</v>
      </c>
      <c r="AU24" s="1230" t="s">
        <v>84</v>
      </c>
      <c r="AV24" s="1229" t="s">
        <v>3314</v>
      </c>
      <c r="AW24" s="1230" t="s">
        <v>84</v>
      </c>
      <c r="AX24" s="685">
        <v>2627.46</v>
      </c>
      <c r="AY24" s="765"/>
      <c r="AZ24" s="1096"/>
      <c r="BA24" s="1229" t="s">
        <v>3315</v>
      </c>
      <c r="BB24" s="1230" t="s">
        <v>84</v>
      </c>
      <c r="BC24" s="1229" t="s">
        <v>1518</v>
      </c>
      <c r="BD24" s="1230" t="s">
        <v>85</v>
      </c>
      <c r="BE24" s="765"/>
      <c r="BF24" s="1205" t="s">
        <v>656</v>
      </c>
      <c r="BG24" s="1010" t="str">
        <f>strCheckDate(O25:BE25)</f>
        <v/>
      </c>
      <c r="BH24" s="831"/>
      <c r="BI24" s="831" t="str">
        <f t="shared" si="0"/>
        <v>вода</v>
      </c>
      <c r="BJ24" s="831"/>
      <c r="BK24" s="831"/>
      <c r="BL24" s="831"/>
      <c r="BR24" s="1010"/>
      <c r="BS24" s="1010"/>
    </row>
    <row r="25" spans="1:71" ht="11.25" hidden="1" customHeight="1">
      <c r="A25" s="1234"/>
      <c r="B25" s="1234"/>
      <c r="C25" s="1234"/>
      <c r="D25" s="1234"/>
      <c r="E25" s="1234"/>
      <c r="F25" s="1234"/>
      <c r="G25" s="1017"/>
      <c r="H25" s="1017"/>
      <c r="I25" s="1234"/>
      <c r="J25" s="1234"/>
      <c r="K25" s="968"/>
      <c r="L25" s="802"/>
      <c r="M25" s="648"/>
      <c r="N25" s="648"/>
      <c r="O25" s="765"/>
      <c r="P25" s="765"/>
      <c r="Q25" s="771" t="str">
        <f>R24 &amp; "-" &amp; T24</f>
        <v>01.01.2019-30.06.2019</v>
      </c>
      <c r="R25" s="1229"/>
      <c r="S25" s="1230"/>
      <c r="T25" s="1229"/>
      <c r="U25" s="1230"/>
      <c r="V25" s="765"/>
      <c r="W25" s="765"/>
      <c r="X25" s="771" t="str">
        <f>Y24 &amp; "-" &amp; AA24</f>
        <v>01.07.2019-31.12.2019</v>
      </c>
      <c r="Y25" s="1229"/>
      <c r="Z25" s="1230"/>
      <c r="AA25" s="1229"/>
      <c r="AB25" s="1230"/>
      <c r="AC25" s="765"/>
      <c r="AD25" s="765"/>
      <c r="AE25" s="771" t="str">
        <f>AF24 &amp; "-" &amp; AH24</f>
        <v>01.01.2020-30.06.2020</v>
      </c>
      <c r="AF25" s="1229"/>
      <c r="AG25" s="1230"/>
      <c r="AH25" s="1229"/>
      <c r="AI25" s="1230"/>
      <c r="AJ25" s="765"/>
      <c r="AK25" s="765"/>
      <c r="AL25" s="771" t="str">
        <f>AM24 &amp; "-" &amp; AO24</f>
        <v>01.07.2020-31.12.2020</v>
      </c>
      <c r="AM25" s="1229"/>
      <c r="AN25" s="1230"/>
      <c r="AO25" s="1229"/>
      <c r="AP25" s="1230"/>
      <c r="AQ25" s="765"/>
      <c r="AR25" s="765"/>
      <c r="AS25" s="771" t="str">
        <f>AT24 &amp; "-" &amp; AV24</f>
        <v>01.01.2021-30.06.2021</v>
      </c>
      <c r="AT25" s="1229"/>
      <c r="AU25" s="1230"/>
      <c r="AV25" s="1229"/>
      <c r="AW25" s="1230"/>
      <c r="AX25" s="765"/>
      <c r="AY25" s="765"/>
      <c r="AZ25" s="771" t="str">
        <f>BA24 &amp; "-" &amp; BC24</f>
        <v>01.07.2021-31.12.2021</v>
      </c>
      <c r="BA25" s="1229"/>
      <c r="BB25" s="1230"/>
      <c r="BC25" s="1229"/>
      <c r="BD25" s="1230"/>
      <c r="BE25" s="765"/>
      <c r="BF25" s="1206"/>
      <c r="BH25" s="831"/>
      <c r="BI25" s="831" t="str">
        <f t="shared" si="0"/>
        <v/>
      </c>
      <c r="BJ25" s="831"/>
      <c r="BK25" s="831"/>
      <c r="BL25" s="831"/>
      <c r="BR25" s="1010"/>
      <c r="BS25" s="1010"/>
    </row>
    <row r="26" spans="1:71" ht="15" customHeight="1">
      <c r="A26" s="1234"/>
      <c r="B26" s="1234"/>
      <c r="C26" s="1234"/>
      <c r="D26" s="1234"/>
      <c r="E26" s="1234"/>
      <c r="F26" s="1234"/>
      <c r="G26" s="1028"/>
      <c r="H26" s="1017"/>
      <c r="I26" s="1234"/>
      <c r="J26" s="1234"/>
      <c r="K26" s="967"/>
      <c r="L26" s="690"/>
      <c r="M26" s="559" t="s">
        <v>25</v>
      </c>
      <c r="N26" s="1008"/>
      <c r="O26" s="1008"/>
      <c r="P26" s="1008"/>
      <c r="Q26" s="1008"/>
      <c r="R26" s="1008"/>
      <c r="S26" s="1008"/>
      <c r="T26" s="1008"/>
      <c r="U26" s="1008"/>
      <c r="V26" s="1008"/>
      <c r="W26" s="1008"/>
      <c r="X26" s="1008"/>
      <c r="Y26" s="1008"/>
      <c r="Z26" s="1008"/>
      <c r="AA26" s="1008"/>
      <c r="AB26" s="1008"/>
      <c r="AC26" s="1008"/>
      <c r="AD26" s="1008"/>
      <c r="AE26" s="1008"/>
      <c r="AF26" s="1008"/>
      <c r="AG26" s="1008"/>
      <c r="AH26" s="1008"/>
      <c r="AI26" s="1008"/>
      <c r="AJ26" s="1008"/>
      <c r="AK26" s="1008"/>
      <c r="AL26" s="1008"/>
      <c r="AM26" s="1008"/>
      <c r="AN26" s="1008"/>
      <c r="AO26" s="1008"/>
      <c r="AP26" s="1008"/>
      <c r="AQ26" s="1008"/>
      <c r="AR26" s="1008"/>
      <c r="AS26" s="1008"/>
      <c r="AT26" s="1008"/>
      <c r="AU26" s="1008"/>
      <c r="AV26" s="1008"/>
      <c r="AW26" s="1008"/>
      <c r="AX26" s="1008"/>
      <c r="AY26" s="1008"/>
      <c r="AZ26" s="1008"/>
      <c r="BA26" s="1008"/>
      <c r="BB26" s="1008"/>
      <c r="BC26" s="1008"/>
      <c r="BD26" s="1008"/>
      <c r="BE26" s="764"/>
      <c r="BF26" s="1207"/>
      <c r="BH26" s="831"/>
      <c r="BI26" s="831" t="str">
        <f t="shared" si="0"/>
        <v>Добавить вид теплоносителя (параметры теплоносителя)</v>
      </c>
      <c r="BJ26" s="831"/>
      <c r="BK26" s="831"/>
      <c r="BL26" s="831"/>
      <c r="BR26" s="1010"/>
      <c r="BS26" s="1010"/>
    </row>
    <row r="27" spans="1:71" ht="15" customHeight="1">
      <c r="A27" s="1234"/>
      <c r="B27" s="1234"/>
      <c r="C27" s="1234"/>
      <c r="D27" s="1234"/>
      <c r="E27" s="1234"/>
      <c r="F27" s="1028"/>
      <c r="G27" s="1028"/>
      <c r="H27" s="1017"/>
      <c r="I27" s="1234"/>
      <c r="J27" s="1028"/>
      <c r="K27" s="967"/>
      <c r="L27" s="690"/>
      <c r="M27" s="558" t="s">
        <v>11</v>
      </c>
      <c r="N27" s="1008"/>
      <c r="O27" s="1008"/>
      <c r="P27" s="1008"/>
      <c r="Q27" s="1008"/>
      <c r="R27" s="1008"/>
      <c r="S27" s="1008"/>
      <c r="T27" s="1008"/>
      <c r="U27" s="1007"/>
      <c r="V27" s="1008"/>
      <c r="W27" s="1008"/>
      <c r="X27" s="1008"/>
      <c r="Y27" s="1008"/>
      <c r="Z27" s="1008"/>
      <c r="AA27" s="1008"/>
      <c r="AB27" s="1007"/>
      <c r="AC27" s="1008"/>
      <c r="AD27" s="1008"/>
      <c r="AE27" s="1008"/>
      <c r="AF27" s="1008"/>
      <c r="AG27" s="1008"/>
      <c r="AH27" s="1008"/>
      <c r="AI27" s="1007"/>
      <c r="AJ27" s="1008"/>
      <c r="AK27" s="1008"/>
      <c r="AL27" s="1008"/>
      <c r="AM27" s="1008"/>
      <c r="AN27" s="1008"/>
      <c r="AO27" s="1008"/>
      <c r="AP27" s="1007"/>
      <c r="AQ27" s="1008"/>
      <c r="AR27" s="1008"/>
      <c r="AS27" s="1008"/>
      <c r="AT27" s="1008"/>
      <c r="AU27" s="1008"/>
      <c r="AV27" s="1008"/>
      <c r="AW27" s="1007"/>
      <c r="AX27" s="1008"/>
      <c r="AY27" s="1008"/>
      <c r="AZ27" s="1008"/>
      <c r="BA27" s="1008"/>
      <c r="BB27" s="1008"/>
      <c r="BC27" s="1008"/>
      <c r="BD27" s="1007"/>
      <c r="BE27" s="1008"/>
      <c r="BF27" s="667"/>
      <c r="BH27" s="831"/>
      <c r="BI27" s="831" t="str">
        <f t="shared" si="0"/>
        <v>Добавить группу потребителей</v>
      </c>
      <c r="BJ27" s="831"/>
      <c r="BK27" s="831"/>
      <c r="BL27" s="831"/>
      <c r="BR27" s="1010"/>
      <c r="BS27" s="1010"/>
    </row>
    <row r="28" spans="1:71" ht="15" customHeight="1">
      <c r="A28" s="1234"/>
      <c r="B28" s="1234"/>
      <c r="C28" s="1234"/>
      <c r="D28" s="1234"/>
      <c r="E28" s="966"/>
      <c r="F28" s="1028"/>
      <c r="G28" s="1028"/>
      <c r="H28" s="1028"/>
      <c r="I28" s="981"/>
      <c r="J28" s="996"/>
      <c r="K28" s="965"/>
      <c r="L28" s="690"/>
      <c r="M28" s="1003" t="s">
        <v>12</v>
      </c>
      <c r="N28" s="1008"/>
      <c r="O28" s="1008"/>
      <c r="P28" s="1008"/>
      <c r="Q28" s="1008"/>
      <c r="R28" s="1008"/>
      <c r="S28" s="1008"/>
      <c r="T28" s="1008"/>
      <c r="U28" s="1007"/>
      <c r="V28" s="1008"/>
      <c r="W28" s="1008"/>
      <c r="X28" s="1008"/>
      <c r="Y28" s="1008"/>
      <c r="Z28" s="1008"/>
      <c r="AA28" s="1008"/>
      <c r="AB28" s="1007"/>
      <c r="AC28" s="1008"/>
      <c r="AD28" s="1008"/>
      <c r="AE28" s="1008"/>
      <c r="AF28" s="1008"/>
      <c r="AG28" s="1008"/>
      <c r="AH28" s="1008"/>
      <c r="AI28" s="1007"/>
      <c r="AJ28" s="1008"/>
      <c r="AK28" s="1008"/>
      <c r="AL28" s="1008"/>
      <c r="AM28" s="1008"/>
      <c r="AN28" s="1008"/>
      <c r="AO28" s="1008"/>
      <c r="AP28" s="1007"/>
      <c r="AQ28" s="1008"/>
      <c r="AR28" s="1008"/>
      <c r="AS28" s="1008"/>
      <c r="AT28" s="1008"/>
      <c r="AU28" s="1008"/>
      <c r="AV28" s="1008"/>
      <c r="AW28" s="1007"/>
      <c r="AX28" s="1008"/>
      <c r="AY28" s="1008"/>
      <c r="AZ28" s="1008"/>
      <c r="BA28" s="1008"/>
      <c r="BB28" s="1008"/>
      <c r="BC28" s="1008"/>
      <c r="BD28" s="1007"/>
      <c r="BE28" s="1008"/>
      <c r="BF28" s="667"/>
      <c r="BH28" s="831"/>
      <c r="BI28" s="831" t="str">
        <f t="shared" si="0"/>
        <v>Добавить схему подключения</v>
      </c>
      <c r="BJ28" s="831"/>
      <c r="BK28" s="831"/>
      <c r="BL28" s="831"/>
      <c r="BR28" s="1010"/>
      <c r="BS28" s="1010"/>
    </row>
    <row r="29" spans="1:71" ht="11.25">
      <c r="A29" s="992"/>
      <c r="B29" s="992"/>
      <c r="C29" s="992"/>
      <c r="D29" s="992"/>
      <c r="E29" s="992"/>
      <c r="F29" s="992"/>
      <c r="G29" s="992"/>
      <c r="H29" s="992"/>
      <c r="I29" s="992"/>
      <c r="J29" s="992"/>
      <c r="K29" s="992"/>
      <c r="BG29" s="992"/>
      <c r="BH29" s="992"/>
      <c r="BI29" s="992"/>
      <c r="BJ29" s="992"/>
      <c r="BK29" s="992"/>
      <c r="BL29" s="992"/>
      <c r="BM29" s="992"/>
      <c r="BN29" s="992"/>
      <c r="BO29" s="992"/>
      <c r="BP29" s="992"/>
      <c r="BQ29" s="992"/>
    </row>
    <row r="30" spans="1:71" ht="90" customHeight="1">
      <c r="L30" s="1">
        <v>1</v>
      </c>
      <c r="M30" s="1198" t="s">
        <v>633</v>
      </c>
      <c r="N30" s="1198"/>
      <c r="O30" s="1198"/>
      <c r="P30" s="1198"/>
      <c r="Q30" s="1198"/>
      <c r="R30" s="1198"/>
      <c r="S30" s="1198"/>
      <c r="T30" s="1198"/>
      <c r="U30" s="1198"/>
      <c r="V30" s="1198"/>
      <c r="W30" s="1198"/>
      <c r="X30" s="1198"/>
      <c r="Y30" s="1198"/>
      <c r="Z30" s="1198"/>
      <c r="AA30" s="1198"/>
      <c r="AB30" s="1198"/>
      <c r="AC30" s="1198"/>
      <c r="AD30" s="1198"/>
      <c r="AE30" s="1198"/>
      <c r="AF30" s="1198"/>
      <c r="AG30" s="1198"/>
      <c r="AH30" s="1198"/>
      <c r="AI30" s="1198"/>
      <c r="AJ30" s="1198"/>
      <c r="AK30" s="1198"/>
      <c r="AL30" s="1198"/>
      <c r="AM30" s="1198"/>
      <c r="AN30" s="1198"/>
      <c r="AO30" s="1198"/>
      <c r="AP30" s="1198"/>
      <c r="AQ30" s="1198"/>
      <c r="AR30" s="1198"/>
      <c r="AS30" s="1198"/>
      <c r="AT30" s="1198"/>
      <c r="AU30" s="1198"/>
      <c r="AV30" s="1198"/>
      <c r="AW30" s="1198"/>
      <c r="AX30" s="1198"/>
      <c r="AY30" s="1198"/>
      <c r="AZ30" s="1198"/>
      <c r="BA30" s="1198"/>
      <c r="BB30" s="1198"/>
      <c r="BC30" s="1198"/>
      <c r="BD30" s="1198"/>
      <c r="BE30" s="1198"/>
      <c r="BF30" s="1198"/>
    </row>
  </sheetData>
  <sheetProtection algorithmName="SHA-512" hashValue="vYwEw4WXQ/7pT+VxqBgIUJP+SHREnIeyjTUIP5/9WMzu78a2sceMIyjI/L04MhyMA8IaQpnn5HHHhqDzL2hySQ==" saltValue="gDxBOO50LXg7x88Ez0HoTA==" spinCount="100000" sheet="1" objects="1" scenarios="1" formatColumns="0" formatRows="0"/>
  <dataConsolidate leftLabels="1"/>
  <mergeCells count="99">
    <mergeCell ref="W15:X15"/>
    <mergeCell ref="L11:M11"/>
    <mergeCell ref="L5:T5"/>
    <mergeCell ref="O7:T7"/>
    <mergeCell ref="O8:T8"/>
    <mergeCell ref="O9:T9"/>
    <mergeCell ref="O10:T10"/>
    <mergeCell ref="AP24:AP25"/>
    <mergeCell ref="O12:U12"/>
    <mergeCell ref="L13:BE13"/>
    <mergeCell ref="BF13:BF16"/>
    <mergeCell ref="L14:L16"/>
    <mergeCell ref="M14:M16"/>
    <mergeCell ref="O14:T14"/>
    <mergeCell ref="U14:U16"/>
    <mergeCell ref="BE14:BE16"/>
    <mergeCell ref="O15:O16"/>
    <mergeCell ref="P15:Q15"/>
    <mergeCell ref="R15:T15"/>
    <mergeCell ref="S16:T16"/>
    <mergeCell ref="V14:AA14"/>
    <mergeCell ref="AB14:AB16"/>
    <mergeCell ref="V15:V16"/>
    <mergeCell ref="AH24:AH25"/>
    <mergeCell ref="S17:T17"/>
    <mergeCell ref="A18:A28"/>
    <mergeCell ref="O18:BE18"/>
    <mergeCell ref="B19:B28"/>
    <mergeCell ref="O19:BE19"/>
    <mergeCell ref="C20:C28"/>
    <mergeCell ref="O20:BE20"/>
    <mergeCell ref="D21:D28"/>
    <mergeCell ref="U24:U25"/>
    <mergeCell ref="AG17:AH17"/>
    <mergeCell ref="AI24:AI25"/>
    <mergeCell ref="AN17:AO17"/>
    <mergeCell ref="AM24:AM25"/>
    <mergeCell ref="AN24:AN25"/>
    <mergeCell ref="AO24:AO25"/>
    <mergeCell ref="V12:AB12"/>
    <mergeCell ref="BF24:BF26"/>
    <mergeCell ref="M30:BF30"/>
    <mergeCell ref="O21:BE21"/>
    <mergeCell ref="E22:E27"/>
    <mergeCell ref="I22:I27"/>
    <mergeCell ref="O22:BE22"/>
    <mergeCell ref="F23:F26"/>
    <mergeCell ref="J23:J26"/>
    <mergeCell ref="O23:BE23"/>
    <mergeCell ref="R24:R25"/>
    <mergeCell ref="S24:S25"/>
    <mergeCell ref="T24:T25"/>
    <mergeCell ref="AB24:AB25"/>
    <mergeCell ref="AF24:AF25"/>
    <mergeCell ref="AG24:AG25"/>
    <mergeCell ref="Y15:AA15"/>
    <mergeCell ref="Z16:AA16"/>
    <mergeCell ref="Z17:AA17"/>
    <mergeCell ref="Y24:Y25"/>
    <mergeCell ref="Z24:Z25"/>
    <mergeCell ref="AA24:AA25"/>
    <mergeCell ref="AJ12:AP12"/>
    <mergeCell ref="AC14:AH14"/>
    <mergeCell ref="AI14:AI16"/>
    <mergeCell ref="AC15:AC16"/>
    <mergeCell ref="AD15:AE15"/>
    <mergeCell ref="AF15:AH15"/>
    <mergeCell ref="AG16:AH16"/>
    <mergeCell ref="AC12:AI12"/>
    <mergeCell ref="AJ14:AO14"/>
    <mergeCell ref="AP14:AP16"/>
    <mergeCell ref="AJ15:AJ16"/>
    <mergeCell ref="AK15:AL15"/>
    <mergeCell ref="AM15:AO15"/>
    <mergeCell ref="AN16:AO16"/>
    <mergeCell ref="AX12:BD12"/>
    <mergeCell ref="AU17:AV17"/>
    <mergeCell ref="AT24:AT25"/>
    <mergeCell ref="AU24:AU25"/>
    <mergeCell ref="AV24:AV25"/>
    <mergeCell ref="AW24:AW25"/>
    <mergeCell ref="AQ14:AV14"/>
    <mergeCell ref="AW14:AW16"/>
    <mergeCell ref="AQ15:AQ16"/>
    <mergeCell ref="AR15:AS15"/>
    <mergeCell ref="AT15:AV15"/>
    <mergeCell ref="AU16:AV16"/>
    <mergeCell ref="AQ12:AW12"/>
    <mergeCell ref="AX14:BC14"/>
    <mergeCell ref="BD14:BD16"/>
    <mergeCell ref="AX15:AX16"/>
    <mergeCell ref="AY15:AZ15"/>
    <mergeCell ref="BA15:BC15"/>
    <mergeCell ref="BB16:BC16"/>
    <mergeCell ref="BB17:BC17"/>
    <mergeCell ref="BA24:BA25"/>
    <mergeCell ref="BB24:BB25"/>
    <mergeCell ref="BC24:BC25"/>
    <mergeCell ref="BD24:BD25"/>
  </mergeCells>
  <dataValidations count="11">
    <dataValidation allowBlank="1" sqref="WXC983062:WXN983068 KQ65558:LB65564 UM65558:UX65564 AEI65558:AET65564 AOE65558:AOP65564 AYA65558:AYL65564 BHW65558:BIH65564 BRS65558:BSD65564 CBO65558:CBZ65564 CLK65558:CLV65564 CVG65558:CVR65564 DFC65558:DFN65564 DOY65558:DPJ65564 DYU65558:DZF65564 EIQ65558:EJB65564 ESM65558:ESX65564 FCI65558:FCT65564 FME65558:FMP65564 FWA65558:FWL65564 GFW65558:GGH65564 GPS65558:GQD65564 GZO65558:GZZ65564 HJK65558:HJV65564 HTG65558:HTR65564 IDC65558:IDN65564 IMY65558:INJ65564 IWU65558:IXF65564 JGQ65558:JHB65564 JQM65558:JQX65564 KAI65558:KAT65564 KKE65558:KKP65564 KUA65558:KUL65564 LDW65558:LEH65564 LNS65558:LOD65564 LXO65558:LXZ65564 MHK65558:MHV65564 MRG65558:MRR65564 NBC65558:NBN65564 NKY65558:NLJ65564 NUU65558:NVF65564 OEQ65558:OFB65564 OOM65558:OOX65564 OYI65558:OYT65564 PIE65558:PIP65564 PSA65558:PSL65564 QBW65558:QCH65564 QLS65558:QMD65564 QVO65558:QVZ65564 RFK65558:RFV65564 RPG65558:RPR65564 RZC65558:RZN65564 SIY65558:SJJ65564 SSU65558:STF65564 TCQ65558:TDB65564 TMM65558:TMX65564 TWI65558:TWT65564 UGE65558:UGP65564 UQA65558:UQL65564 UZW65558:VAH65564 VJS65558:VKD65564 VTO65558:VTZ65564 WDK65558:WDV65564 WNG65558:WNR65564 WXC65558:WXN65564 KQ131094:LB131100 UM131094:UX131100 AEI131094:AET131100 AOE131094:AOP131100 AYA131094:AYL131100 BHW131094:BIH131100 BRS131094:BSD131100 CBO131094:CBZ131100 CLK131094:CLV131100 CVG131094:CVR131100 DFC131094:DFN131100 DOY131094:DPJ131100 DYU131094:DZF131100 EIQ131094:EJB131100 ESM131094:ESX131100 FCI131094:FCT131100 FME131094:FMP131100 FWA131094:FWL131100 GFW131094:GGH131100 GPS131094:GQD131100 GZO131094:GZZ131100 HJK131094:HJV131100 HTG131094:HTR131100 IDC131094:IDN131100 IMY131094:INJ131100 IWU131094:IXF131100 JGQ131094:JHB131100 JQM131094:JQX131100 KAI131094:KAT131100 KKE131094:KKP131100 KUA131094:KUL131100 LDW131094:LEH131100 LNS131094:LOD131100 LXO131094:LXZ131100 MHK131094:MHV131100 MRG131094:MRR131100 NBC131094:NBN131100 NKY131094:NLJ131100 NUU131094:NVF131100 OEQ131094:OFB131100 OOM131094:OOX131100 OYI131094:OYT131100 PIE131094:PIP131100 PSA131094:PSL131100 QBW131094:QCH131100 QLS131094:QMD131100 QVO131094:QVZ131100 RFK131094:RFV131100 RPG131094:RPR131100 RZC131094:RZN131100 SIY131094:SJJ131100 SSU131094:STF131100 TCQ131094:TDB131100 TMM131094:TMX131100 TWI131094:TWT131100 UGE131094:UGP131100 UQA131094:UQL131100 UZW131094:VAH131100 VJS131094:VKD131100 VTO131094:VTZ131100 WDK131094:WDV131100 WNG131094:WNR131100 WXC131094:WXN131100 KQ196630:LB196636 UM196630:UX196636 AEI196630:AET196636 AOE196630:AOP196636 AYA196630:AYL196636 BHW196630:BIH196636 BRS196630:BSD196636 CBO196630:CBZ196636 CLK196630:CLV196636 CVG196630:CVR196636 DFC196630:DFN196636 DOY196630:DPJ196636 DYU196630:DZF196636 EIQ196630:EJB196636 ESM196630:ESX196636 FCI196630:FCT196636 FME196630:FMP196636 FWA196630:FWL196636 GFW196630:GGH196636 GPS196630:GQD196636 GZO196630:GZZ196636 HJK196630:HJV196636 HTG196630:HTR196636 IDC196630:IDN196636 IMY196630:INJ196636 IWU196630:IXF196636 JGQ196630:JHB196636 JQM196630:JQX196636 KAI196630:KAT196636 KKE196630:KKP196636 KUA196630:KUL196636 LDW196630:LEH196636 LNS196630:LOD196636 LXO196630:LXZ196636 MHK196630:MHV196636 MRG196630:MRR196636 NBC196630:NBN196636 NKY196630:NLJ196636 NUU196630:NVF196636 OEQ196630:OFB196636 OOM196630:OOX196636 OYI196630:OYT196636 PIE196630:PIP196636 PSA196630:PSL196636 QBW196630:QCH196636 QLS196630:QMD196636 QVO196630:QVZ196636 RFK196630:RFV196636 RPG196630:RPR196636 RZC196630:RZN196636 SIY196630:SJJ196636 SSU196630:STF196636 TCQ196630:TDB196636 TMM196630:TMX196636 TWI196630:TWT196636 UGE196630:UGP196636 UQA196630:UQL196636 UZW196630:VAH196636 VJS196630:VKD196636 VTO196630:VTZ196636 WDK196630:WDV196636 WNG196630:WNR196636 WXC196630:WXN196636 KQ262166:LB262172 UM262166:UX262172 AEI262166:AET262172 AOE262166:AOP262172 AYA262166:AYL262172 BHW262166:BIH262172 BRS262166:BSD262172 CBO262166:CBZ262172 CLK262166:CLV262172 CVG262166:CVR262172 DFC262166:DFN262172 DOY262166:DPJ262172 DYU262166:DZF262172 EIQ262166:EJB262172 ESM262166:ESX262172 FCI262166:FCT262172 FME262166:FMP262172 FWA262166:FWL262172 GFW262166:GGH262172 GPS262166:GQD262172 GZO262166:GZZ262172 HJK262166:HJV262172 HTG262166:HTR262172 IDC262166:IDN262172 IMY262166:INJ262172 IWU262166:IXF262172 JGQ262166:JHB262172 JQM262166:JQX262172 KAI262166:KAT262172 KKE262166:KKP262172 KUA262166:KUL262172 LDW262166:LEH262172 LNS262166:LOD262172 LXO262166:LXZ262172 MHK262166:MHV262172 MRG262166:MRR262172 NBC262166:NBN262172 NKY262166:NLJ262172 NUU262166:NVF262172 OEQ262166:OFB262172 OOM262166:OOX262172 OYI262166:OYT262172 PIE262166:PIP262172 PSA262166:PSL262172 QBW262166:QCH262172 QLS262166:QMD262172 QVO262166:QVZ262172 RFK262166:RFV262172 RPG262166:RPR262172 RZC262166:RZN262172 SIY262166:SJJ262172 SSU262166:STF262172 TCQ262166:TDB262172 TMM262166:TMX262172 TWI262166:TWT262172 UGE262166:UGP262172 UQA262166:UQL262172 UZW262166:VAH262172 VJS262166:VKD262172 VTO262166:VTZ262172 WDK262166:WDV262172 WNG262166:WNR262172 WXC262166:WXN262172 KQ327702:LB327708 UM327702:UX327708 AEI327702:AET327708 AOE327702:AOP327708 AYA327702:AYL327708 BHW327702:BIH327708 BRS327702:BSD327708 CBO327702:CBZ327708 CLK327702:CLV327708 CVG327702:CVR327708 DFC327702:DFN327708 DOY327702:DPJ327708 DYU327702:DZF327708 EIQ327702:EJB327708 ESM327702:ESX327708 FCI327702:FCT327708 FME327702:FMP327708 FWA327702:FWL327708 GFW327702:GGH327708 GPS327702:GQD327708 GZO327702:GZZ327708 HJK327702:HJV327708 HTG327702:HTR327708 IDC327702:IDN327708 IMY327702:INJ327708 IWU327702:IXF327708 JGQ327702:JHB327708 JQM327702:JQX327708 KAI327702:KAT327708 KKE327702:KKP327708 KUA327702:KUL327708 LDW327702:LEH327708 LNS327702:LOD327708 LXO327702:LXZ327708 MHK327702:MHV327708 MRG327702:MRR327708 NBC327702:NBN327708 NKY327702:NLJ327708 NUU327702:NVF327708 OEQ327702:OFB327708 OOM327702:OOX327708 OYI327702:OYT327708 PIE327702:PIP327708 PSA327702:PSL327708 QBW327702:QCH327708 QLS327702:QMD327708 QVO327702:QVZ327708 RFK327702:RFV327708 RPG327702:RPR327708 RZC327702:RZN327708 SIY327702:SJJ327708 SSU327702:STF327708 TCQ327702:TDB327708 TMM327702:TMX327708 TWI327702:TWT327708 UGE327702:UGP327708 UQA327702:UQL327708 UZW327702:VAH327708 VJS327702:VKD327708 VTO327702:VTZ327708 WDK327702:WDV327708 WNG327702:WNR327708 WXC327702:WXN327708 KQ393238:LB393244 UM393238:UX393244 AEI393238:AET393244 AOE393238:AOP393244 AYA393238:AYL393244 BHW393238:BIH393244 BRS393238:BSD393244 CBO393238:CBZ393244 CLK393238:CLV393244 CVG393238:CVR393244 DFC393238:DFN393244 DOY393238:DPJ393244 DYU393238:DZF393244 EIQ393238:EJB393244 ESM393238:ESX393244 FCI393238:FCT393244 FME393238:FMP393244 FWA393238:FWL393244 GFW393238:GGH393244 GPS393238:GQD393244 GZO393238:GZZ393244 HJK393238:HJV393244 HTG393238:HTR393244 IDC393238:IDN393244 IMY393238:INJ393244 IWU393238:IXF393244 JGQ393238:JHB393244 JQM393238:JQX393244 KAI393238:KAT393244 KKE393238:KKP393244 KUA393238:KUL393244 LDW393238:LEH393244 LNS393238:LOD393244 LXO393238:LXZ393244 MHK393238:MHV393244 MRG393238:MRR393244 NBC393238:NBN393244 NKY393238:NLJ393244 NUU393238:NVF393244 OEQ393238:OFB393244 OOM393238:OOX393244 OYI393238:OYT393244 PIE393238:PIP393244 PSA393238:PSL393244 QBW393238:QCH393244 QLS393238:QMD393244 QVO393238:QVZ393244 RFK393238:RFV393244 RPG393238:RPR393244 RZC393238:RZN393244 SIY393238:SJJ393244 SSU393238:STF393244 TCQ393238:TDB393244 TMM393238:TMX393244 TWI393238:TWT393244 UGE393238:UGP393244 UQA393238:UQL393244 UZW393238:VAH393244 VJS393238:VKD393244 VTO393238:VTZ393244 WDK393238:WDV393244 WNG393238:WNR393244 WXC393238:WXN393244 KQ458774:LB458780 UM458774:UX458780 AEI458774:AET458780 AOE458774:AOP458780 AYA458774:AYL458780 BHW458774:BIH458780 BRS458774:BSD458780 CBO458774:CBZ458780 CLK458774:CLV458780 CVG458774:CVR458780 DFC458774:DFN458780 DOY458774:DPJ458780 DYU458774:DZF458780 EIQ458774:EJB458780 ESM458774:ESX458780 FCI458774:FCT458780 FME458774:FMP458780 FWA458774:FWL458780 GFW458774:GGH458780 GPS458774:GQD458780 GZO458774:GZZ458780 HJK458774:HJV458780 HTG458774:HTR458780 IDC458774:IDN458780 IMY458774:INJ458780 IWU458774:IXF458780 JGQ458774:JHB458780 JQM458774:JQX458780 KAI458774:KAT458780 KKE458774:KKP458780 KUA458774:KUL458780 LDW458774:LEH458780 LNS458774:LOD458780 LXO458774:LXZ458780 MHK458774:MHV458780 MRG458774:MRR458780 NBC458774:NBN458780 NKY458774:NLJ458780 NUU458774:NVF458780 OEQ458774:OFB458780 OOM458774:OOX458780 OYI458774:OYT458780 PIE458774:PIP458780 PSA458774:PSL458780 QBW458774:QCH458780 QLS458774:QMD458780 QVO458774:QVZ458780 RFK458774:RFV458780 RPG458774:RPR458780 RZC458774:RZN458780 SIY458774:SJJ458780 SSU458774:STF458780 TCQ458774:TDB458780 TMM458774:TMX458780 TWI458774:TWT458780 UGE458774:UGP458780 UQA458774:UQL458780 UZW458774:VAH458780 VJS458774:VKD458780 VTO458774:VTZ458780 WDK458774:WDV458780 WNG458774:WNR458780 WXC458774:WXN458780 KQ524310:LB524316 UM524310:UX524316 AEI524310:AET524316 AOE524310:AOP524316 AYA524310:AYL524316 BHW524310:BIH524316 BRS524310:BSD524316 CBO524310:CBZ524316 CLK524310:CLV524316 CVG524310:CVR524316 DFC524310:DFN524316 DOY524310:DPJ524316 DYU524310:DZF524316 EIQ524310:EJB524316 ESM524310:ESX524316 FCI524310:FCT524316 FME524310:FMP524316 FWA524310:FWL524316 GFW524310:GGH524316 GPS524310:GQD524316 GZO524310:GZZ524316 HJK524310:HJV524316 HTG524310:HTR524316 IDC524310:IDN524316 IMY524310:INJ524316 IWU524310:IXF524316 JGQ524310:JHB524316 JQM524310:JQX524316 KAI524310:KAT524316 KKE524310:KKP524316 KUA524310:KUL524316 LDW524310:LEH524316 LNS524310:LOD524316 LXO524310:LXZ524316 MHK524310:MHV524316 MRG524310:MRR524316 NBC524310:NBN524316 NKY524310:NLJ524316 NUU524310:NVF524316 OEQ524310:OFB524316 OOM524310:OOX524316 OYI524310:OYT524316 PIE524310:PIP524316 PSA524310:PSL524316 QBW524310:QCH524316 QLS524310:QMD524316 QVO524310:QVZ524316 RFK524310:RFV524316 RPG524310:RPR524316 RZC524310:RZN524316 SIY524310:SJJ524316 SSU524310:STF524316 TCQ524310:TDB524316 TMM524310:TMX524316 TWI524310:TWT524316 UGE524310:UGP524316 UQA524310:UQL524316 UZW524310:VAH524316 VJS524310:VKD524316 VTO524310:VTZ524316 WDK524310:WDV524316 WNG524310:WNR524316 WXC524310:WXN524316 KQ589846:LB589852 UM589846:UX589852 AEI589846:AET589852 AOE589846:AOP589852 AYA589846:AYL589852 BHW589846:BIH589852 BRS589846:BSD589852 CBO589846:CBZ589852 CLK589846:CLV589852 CVG589846:CVR589852 DFC589846:DFN589852 DOY589846:DPJ589852 DYU589846:DZF589852 EIQ589846:EJB589852 ESM589846:ESX589852 FCI589846:FCT589852 FME589846:FMP589852 FWA589846:FWL589852 GFW589846:GGH589852 GPS589846:GQD589852 GZO589846:GZZ589852 HJK589846:HJV589852 HTG589846:HTR589852 IDC589846:IDN589852 IMY589846:INJ589852 IWU589846:IXF589852 JGQ589846:JHB589852 JQM589846:JQX589852 KAI589846:KAT589852 KKE589846:KKP589852 KUA589846:KUL589852 LDW589846:LEH589852 LNS589846:LOD589852 LXO589846:LXZ589852 MHK589846:MHV589852 MRG589846:MRR589852 NBC589846:NBN589852 NKY589846:NLJ589852 NUU589846:NVF589852 OEQ589846:OFB589852 OOM589846:OOX589852 OYI589846:OYT589852 PIE589846:PIP589852 PSA589846:PSL589852 QBW589846:QCH589852 QLS589846:QMD589852 QVO589846:QVZ589852 RFK589846:RFV589852 RPG589846:RPR589852 RZC589846:RZN589852 SIY589846:SJJ589852 SSU589846:STF589852 TCQ589846:TDB589852 TMM589846:TMX589852 TWI589846:TWT589852 UGE589846:UGP589852 UQA589846:UQL589852 UZW589846:VAH589852 VJS589846:VKD589852 VTO589846:VTZ589852 WDK589846:WDV589852 WNG589846:WNR589852 WXC589846:WXN589852 KQ655382:LB655388 UM655382:UX655388 AEI655382:AET655388 AOE655382:AOP655388 AYA655382:AYL655388 BHW655382:BIH655388 BRS655382:BSD655388 CBO655382:CBZ655388 CLK655382:CLV655388 CVG655382:CVR655388 DFC655382:DFN655388 DOY655382:DPJ655388 DYU655382:DZF655388 EIQ655382:EJB655388 ESM655382:ESX655388 FCI655382:FCT655388 FME655382:FMP655388 FWA655382:FWL655388 GFW655382:GGH655388 GPS655382:GQD655388 GZO655382:GZZ655388 HJK655382:HJV655388 HTG655382:HTR655388 IDC655382:IDN655388 IMY655382:INJ655388 IWU655382:IXF655388 JGQ655382:JHB655388 JQM655382:JQX655388 KAI655382:KAT655388 KKE655382:KKP655388 KUA655382:KUL655388 LDW655382:LEH655388 LNS655382:LOD655388 LXO655382:LXZ655388 MHK655382:MHV655388 MRG655382:MRR655388 NBC655382:NBN655388 NKY655382:NLJ655388 NUU655382:NVF655388 OEQ655382:OFB655388 OOM655382:OOX655388 OYI655382:OYT655388 PIE655382:PIP655388 PSA655382:PSL655388 QBW655382:QCH655388 QLS655382:QMD655388 QVO655382:QVZ655388 RFK655382:RFV655388 RPG655382:RPR655388 RZC655382:RZN655388 SIY655382:SJJ655388 SSU655382:STF655388 TCQ655382:TDB655388 TMM655382:TMX655388 TWI655382:TWT655388 UGE655382:UGP655388 UQA655382:UQL655388 UZW655382:VAH655388 VJS655382:VKD655388 VTO655382:VTZ655388 WDK655382:WDV655388 WNG655382:WNR655388 WXC655382:WXN655388 KQ720918:LB720924 UM720918:UX720924 AEI720918:AET720924 AOE720918:AOP720924 AYA720918:AYL720924 BHW720918:BIH720924 BRS720918:BSD720924 CBO720918:CBZ720924 CLK720918:CLV720924 CVG720918:CVR720924 DFC720918:DFN720924 DOY720918:DPJ720924 DYU720918:DZF720924 EIQ720918:EJB720924 ESM720918:ESX720924 FCI720918:FCT720924 FME720918:FMP720924 FWA720918:FWL720924 GFW720918:GGH720924 GPS720918:GQD720924 GZO720918:GZZ720924 HJK720918:HJV720924 HTG720918:HTR720924 IDC720918:IDN720924 IMY720918:INJ720924 IWU720918:IXF720924 JGQ720918:JHB720924 JQM720918:JQX720924 KAI720918:KAT720924 KKE720918:KKP720924 KUA720918:KUL720924 LDW720918:LEH720924 LNS720918:LOD720924 LXO720918:LXZ720924 MHK720918:MHV720924 MRG720918:MRR720924 NBC720918:NBN720924 NKY720918:NLJ720924 NUU720918:NVF720924 OEQ720918:OFB720924 OOM720918:OOX720924 OYI720918:OYT720924 PIE720918:PIP720924 PSA720918:PSL720924 QBW720918:QCH720924 QLS720918:QMD720924 QVO720918:QVZ720924 RFK720918:RFV720924 RPG720918:RPR720924 RZC720918:RZN720924 SIY720918:SJJ720924 SSU720918:STF720924 TCQ720918:TDB720924 TMM720918:TMX720924 TWI720918:TWT720924 UGE720918:UGP720924 UQA720918:UQL720924 UZW720918:VAH720924 VJS720918:VKD720924 VTO720918:VTZ720924 WDK720918:WDV720924 WNG720918:WNR720924 WXC720918:WXN720924 KQ786454:LB786460 UM786454:UX786460 AEI786454:AET786460 AOE786454:AOP786460 AYA786454:AYL786460 BHW786454:BIH786460 BRS786454:BSD786460 CBO786454:CBZ786460 CLK786454:CLV786460 CVG786454:CVR786460 DFC786454:DFN786460 DOY786454:DPJ786460 DYU786454:DZF786460 EIQ786454:EJB786460 ESM786454:ESX786460 FCI786454:FCT786460 FME786454:FMP786460 FWA786454:FWL786460 GFW786454:GGH786460 GPS786454:GQD786460 GZO786454:GZZ786460 HJK786454:HJV786460 HTG786454:HTR786460 IDC786454:IDN786460 IMY786454:INJ786460 IWU786454:IXF786460 JGQ786454:JHB786460 JQM786454:JQX786460 KAI786454:KAT786460 KKE786454:KKP786460 KUA786454:KUL786460 LDW786454:LEH786460 LNS786454:LOD786460 LXO786454:LXZ786460 MHK786454:MHV786460 MRG786454:MRR786460 NBC786454:NBN786460 NKY786454:NLJ786460 NUU786454:NVF786460 OEQ786454:OFB786460 OOM786454:OOX786460 OYI786454:OYT786460 PIE786454:PIP786460 PSA786454:PSL786460 QBW786454:QCH786460 QLS786454:QMD786460 QVO786454:QVZ786460 RFK786454:RFV786460 RPG786454:RPR786460 RZC786454:RZN786460 SIY786454:SJJ786460 SSU786454:STF786460 TCQ786454:TDB786460 TMM786454:TMX786460 TWI786454:TWT786460 UGE786454:UGP786460 UQA786454:UQL786460 UZW786454:VAH786460 VJS786454:VKD786460 VTO786454:VTZ786460 WDK786454:WDV786460 WNG786454:WNR786460 WXC786454:WXN786460 KQ851990:LB851996 UM851990:UX851996 AEI851990:AET851996 AOE851990:AOP851996 AYA851990:AYL851996 BHW851990:BIH851996 BRS851990:BSD851996 CBO851990:CBZ851996 CLK851990:CLV851996 CVG851990:CVR851996 DFC851990:DFN851996 DOY851990:DPJ851996 DYU851990:DZF851996 EIQ851990:EJB851996 ESM851990:ESX851996 FCI851990:FCT851996 FME851990:FMP851996 FWA851990:FWL851996 GFW851990:GGH851996 GPS851990:GQD851996 GZO851990:GZZ851996 HJK851990:HJV851996 HTG851990:HTR851996 IDC851990:IDN851996 IMY851990:INJ851996 IWU851990:IXF851996 JGQ851990:JHB851996 JQM851990:JQX851996 KAI851990:KAT851996 KKE851990:KKP851996 KUA851990:KUL851996 LDW851990:LEH851996 LNS851990:LOD851996 LXO851990:LXZ851996 MHK851990:MHV851996 MRG851990:MRR851996 NBC851990:NBN851996 NKY851990:NLJ851996 NUU851990:NVF851996 OEQ851990:OFB851996 OOM851990:OOX851996 OYI851990:OYT851996 PIE851990:PIP851996 PSA851990:PSL851996 QBW851990:QCH851996 QLS851990:QMD851996 QVO851990:QVZ851996 RFK851990:RFV851996 RPG851990:RPR851996 RZC851990:RZN851996 SIY851990:SJJ851996 SSU851990:STF851996 TCQ851990:TDB851996 TMM851990:TMX851996 TWI851990:TWT851996 UGE851990:UGP851996 UQA851990:UQL851996 UZW851990:VAH851996 VJS851990:VKD851996 VTO851990:VTZ851996 WDK851990:WDV851996 WNG851990:WNR851996 WXC851990:WXN851996 KQ917526:LB917532 UM917526:UX917532 AEI917526:AET917532 AOE917526:AOP917532 AYA917526:AYL917532 BHW917526:BIH917532 BRS917526:BSD917532 CBO917526:CBZ917532 CLK917526:CLV917532 CVG917526:CVR917532 DFC917526:DFN917532 DOY917526:DPJ917532 DYU917526:DZF917532 EIQ917526:EJB917532 ESM917526:ESX917532 FCI917526:FCT917532 FME917526:FMP917532 FWA917526:FWL917532 GFW917526:GGH917532 GPS917526:GQD917532 GZO917526:GZZ917532 HJK917526:HJV917532 HTG917526:HTR917532 IDC917526:IDN917532 IMY917526:INJ917532 IWU917526:IXF917532 JGQ917526:JHB917532 JQM917526:JQX917532 KAI917526:KAT917532 KKE917526:KKP917532 KUA917526:KUL917532 LDW917526:LEH917532 LNS917526:LOD917532 LXO917526:LXZ917532 MHK917526:MHV917532 MRG917526:MRR917532 NBC917526:NBN917532 NKY917526:NLJ917532 NUU917526:NVF917532 OEQ917526:OFB917532 OOM917526:OOX917532 OYI917526:OYT917532 PIE917526:PIP917532 PSA917526:PSL917532 QBW917526:QCH917532 QLS917526:QMD917532 QVO917526:QVZ917532 RFK917526:RFV917532 RPG917526:RPR917532 RZC917526:RZN917532 SIY917526:SJJ917532 SSU917526:STF917532 TCQ917526:TDB917532 TMM917526:TMX917532 TWI917526:TWT917532 UGE917526:UGP917532 UQA917526:UQL917532 UZW917526:VAH917532 VJS917526:VKD917532 VTO917526:VTZ917532 WDK917526:WDV917532 WNG917526:WNR917532 WXC917526:WXN917532 KQ983062:LB983068 UM983062:UX983068 AEI983062:AET983068 AOE983062:AOP983068 AYA983062:AYL983068 BHW983062:BIH983068 BRS983062:BSD983068 CBO983062:CBZ983068 CLK983062:CLV983068 CVG983062:CVR983068 DFC983062:DFN983068 DOY983062:DPJ983068 DYU983062:DZF983068 EIQ983062:EJB983068 ESM983062:ESX983068 FCI983062:FCT983068 FME983062:FMP983068 FWA983062:FWL983068 GFW983062:GGH983068 GPS983062:GQD983068 GZO983062:GZZ983068 HJK983062:HJV983068 HTG983062:HTR983068 IDC983062:IDN983068 IMY983062:INJ983068 IWU983062:IXF983068 JGQ983062:JHB983068 JQM983062:JQX983068 KAI983062:KAT983068 KKE983062:KKP983068 KUA983062:KUL983068 LDW983062:LEH983068 LNS983062:LOD983068 LXO983062:LXZ983068 MHK983062:MHV983068 MRG983062:MRR983068 NBC983062:NBN983068 NKY983062:NLJ983068 NUU983062:NVF983068 OEQ983062:OFB983068 OOM983062:OOX983068 OYI983062:OYT983068 PIE983062:PIP983068 PSA983062:PSL983068 QBW983062:QCH983068 QLS983062:QMD983068 QVO983062:QVZ983068 RFK983062:RFV983068 RPG983062:RPR983068 RZC983062:RZN983068 SIY983062:SJJ983068 SSU983062:STF983068 TCQ983062:TDB983068 TMM983062:TMX983068 TWI983062:TWT983068 UGE983062:UGP983068 UQA983062:UQL983068 UZW983062:VAH983068 VJS983062:VKD983068 VTO983062:VTZ983068 WDK983062:WDV983068 WNG983062:WNR983068 AOE26:AOP28 AEI26:AET28 UM26:UX28 KQ26:LB28 WXC26:WXN28 WNG26:WNR28 WDK26:WDV28 VTO26:VTZ28 VJS26:VKD28 UZW26:VAH28 UQA26:UQL28 UGE26:UGP28 TWI26:TWT28 TMM26:TMX28 TCQ26:TDB28 SSU26:STF28 SIY26:SJJ28 RZC26:RZN28 RPG26:RPR28 RFK26:RFV28 QVO26:QVZ28 QLS26:QMD28 QBW26:QCH28 PSA26:PSL28 PIE26:PIP28 OYI26:OYT28 OOM26:OOX28 OEQ26:OFB28 NUU26:NVF28 NKY26:NLJ28 NBC26:NBN28 MRG26:MRR28 MHK26:MHV28 LXO26:LXZ28 LNS26:LOD28 LDW26:LEH28 KUA26:KUL28 KKE26:KKP28 KAI26:KAT28 JQM26:JQX28 JGQ26:JHB28 IWU26:IXF28 IMY26:INJ28 IDC26:IDN28 HTG26:HTR28 HJK26:HJV28 GZO26:GZZ28 GPS26:GQD28 GFW26:GGH28 FWA26:FWL28 FME26:FMP28 FCI26:FCT28 ESM26:ESX28 EIQ26:EJB28 DYU26:DZF28 DOY26:DPJ28 DFC26:DFN28 CVG26:CVR28 CLK26:CLV28 CBO26:CBZ28 BRS26:BSD28 BHW26:BIH28 AYA26:AYL28 L26:BE26 L65558:BF65564 L983062:BF983068 L917526:BF917532 L851990:BF851996 L786454:BF786460 L720918:BF720924 L655382:BF655388 L589846:BF589852 L524310:BF524316 L458774:BF458780 L393238:BF393244 L327702:BF327708 L262166:BF262172 L196630:BF196636 L131094:BF131100 L27:BF28"/>
    <dataValidation allowBlank="1" promptTitle="checkPeriodRange" sqref="Q25 KV25 UR25 AEN25 AOJ25 AYF25 BIB25 BRX25 CBT25 CLP25 CVL25 DFH25 DPD25 DYZ25 EIV25 ESR25 FCN25 FMJ25 FWF25 GGB25 GPX25 GZT25 HJP25 HTL25 IDH25 IND25 IWZ25 JGV25 JQR25 KAN25 KKJ25 KUF25 LEB25 LNX25 LXT25 MHP25 MRL25 NBH25 NLD25 NUZ25 OEV25 OOR25 OYN25 PIJ25 PSF25 QCB25 QLX25 QVT25 RFP25 RPL25 RZH25 SJD25 SSZ25 TCV25 TMR25 TWN25 UGJ25 UQF25 VAB25 VJX25 VTT25 WDP25 WNL25 WXH25 Q65557 KV65557 UR65557 AEN65557 AOJ65557 AYF65557 BIB65557 BRX65557 CBT65557 CLP65557 CVL65557 DFH65557 DPD65557 DYZ65557 EIV65557 ESR65557 FCN65557 FMJ65557 FWF65557 GGB65557 GPX65557 GZT65557 HJP65557 HTL65557 IDH65557 IND65557 IWZ65557 JGV65557 JQR65557 KAN65557 KKJ65557 KUF65557 LEB65557 LNX65557 LXT65557 MHP65557 MRL65557 NBH65557 NLD65557 NUZ65557 OEV65557 OOR65557 OYN65557 PIJ65557 PSF65557 QCB65557 QLX65557 QVT65557 RFP65557 RPL65557 RZH65557 SJD65557 SSZ65557 TCV65557 TMR65557 TWN65557 UGJ65557 UQF65557 VAB65557 VJX65557 VTT65557 WDP65557 WNL65557 WXH65557 Q131093 KV131093 UR131093 AEN131093 AOJ131093 AYF131093 BIB131093 BRX131093 CBT131093 CLP131093 CVL131093 DFH131093 DPD131093 DYZ131093 EIV131093 ESR131093 FCN131093 FMJ131093 FWF131093 GGB131093 GPX131093 GZT131093 HJP131093 HTL131093 IDH131093 IND131093 IWZ131093 JGV131093 JQR131093 KAN131093 KKJ131093 KUF131093 LEB131093 LNX131093 LXT131093 MHP131093 MRL131093 NBH131093 NLD131093 NUZ131093 OEV131093 OOR131093 OYN131093 PIJ131093 PSF131093 QCB131093 QLX131093 QVT131093 RFP131093 RPL131093 RZH131093 SJD131093 SSZ131093 TCV131093 TMR131093 TWN131093 UGJ131093 UQF131093 VAB131093 VJX131093 VTT131093 WDP131093 WNL131093 WXH131093 Q196629 KV196629 UR196629 AEN196629 AOJ196629 AYF196629 BIB196629 BRX196629 CBT196629 CLP196629 CVL196629 DFH196629 DPD196629 DYZ196629 EIV196629 ESR196629 FCN196629 FMJ196629 FWF196629 GGB196629 GPX196629 GZT196629 HJP196629 HTL196629 IDH196629 IND196629 IWZ196629 JGV196629 JQR196629 KAN196629 KKJ196629 KUF196629 LEB196629 LNX196629 LXT196629 MHP196629 MRL196629 NBH196629 NLD196629 NUZ196629 OEV196629 OOR196629 OYN196629 PIJ196629 PSF196629 QCB196629 QLX196629 QVT196629 RFP196629 RPL196629 RZH196629 SJD196629 SSZ196629 TCV196629 TMR196629 TWN196629 UGJ196629 UQF196629 VAB196629 VJX196629 VTT196629 WDP196629 WNL196629 WXH196629 Q262165 KV262165 UR262165 AEN262165 AOJ262165 AYF262165 BIB262165 BRX262165 CBT262165 CLP262165 CVL262165 DFH262165 DPD262165 DYZ262165 EIV262165 ESR262165 FCN262165 FMJ262165 FWF262165 GGB262165 GPX262165 GZT262165 HJP262165 HTL262165 IDH262165 IND262165 IWZ262165 JGV262165 JQR262165 KAN262165 KKJ262165 KUF262165 LEB262165 LNX262165 LXT262165 MHP262165 MRL262165 NBH262165 NLD262165 NUZ262165 OEV262165 OOR262165 OYN262165 PIJ262165 PSF262165 QCB262165 QLX262165 QVT262165 RFP262165 RPL262165 RZH262165 SJD262165 SSZ262165 TCV262165 TMR262165 TWN262165 UGJ262165 UQF262165 VAB262165 VJX262165 VTT262165 WDP262165 WNL262165 WXH262165 Q327701 KV327701 UR327701 AEN327701 AOJ327701 AYF327701 BIB327701 BRX327701 CBT327701 CLP327701 CVL327701 DFH327701 DPD327701 DYZ327701 EIV327701 ESR327701 FCN327701 FMJ327701 FWF327701 GGB327701 GPX327701 GZT327701 HJP327701 HTL327701 IDH327701 IND327701 IWZ327701 JGV327701 JQR327701 KAN327701 KKJ327701 KUF327701 LEB327701 LNX327701 LXT327701 MHP327701 MRL327701 NBH327701 NLD327701 NUZ327701 OEV327701 OOR327701 OYN327701 PIJ327701 PSF327701 QCB327701 QLX327701 QVT327701 RFP327701 RPL327701 RZH327701 SJD327701 SSZ327701 TCV327701 TMR327701 TWN327701 UGJ327701 UQF327701 VAB327701 VJX327701 VTT327701 WDP327701 WNL327701 WXH327701 Q393237 KV393237 UR393237 AEN393237 AOJ393237 AYF393237 BIB393237 BRX393237 CBT393237 CLP393237 CVL393237 DFH393237 DPD393237 DYZ393237 EIV393237 ESR393237 FCN393237 FMJ393237 FWF393237 GGB393237 GPX393237 GZT393237 HJP393237 HTL393237 IDH393237 IND393237 IWZ393237 JGV393237 JQR393237 KAN393237 KKJ393237 KUF393237 LEB393237 LNX393237 LXT393237 MHP393237 MRL393237 NBH393237 NLD393237 NUZ393237 OEV393237 OOR393237 OYN393237 PIJ393237 PSF393237 QCB393237 QLX393237 QVT393237 RFP393237 RPL393237 RZH393237 SJD393237 SSZ393237 TCV393237 TMR393237 TWN393237 UGJ393237 UQF393237 VAB393237 VJX393237 VTT393237 WDP393237 WNL393237 WXH393237 Q458773 KV458773 UR458773 AEN458773 AOJ458773 AYF458773 BIB458773 BRX458773 CBT458773 CLP458773 CVL458773 DFH458773 DPD458773 DYZ458773 EIV458773 ESR458773 FCN458773 FMJ458773 FWF458773 GGB458773 GPX458773 GZT458773 HJP458773 HTL458773 IDH458773 IND458773 IWZ458773 JGV458773 JQR458773 KAN458773 KKJ458773 KUF458773 LEB458773 LNX458773 LXT458773 MHP458773 MRL458773 NBH458773 NLD458773 NUZ458773 OEV458773 OOR458773 OYN458773 PIJ458773 PSF458773 QCB458773 QLX458773 QVT458773 RFP458773 RPL458773 RZH458773 SJD458773 SSZ458773 TCV458773 TMR458773 TWN458773 UGJ458773 UQF458773 VAB458773 VJX458773 VTT458773 WDP458773 WNL458773 WXH458773 Q524309 KV524309 UR524309 AEN524309 AOJ524309 AYF524309 BIB524309 BRX524309 CBT524309 CLP524309 CVL524309 DFH524309 DPD524309 DYZ524309 EIV524309 ESR524309 FCN524309 FMJ524309 FWF524309 GGB524309 GPX524309 GZT524309 HJP524309 HTL524309 IDH524309 IND524309 IWZ524309 JGV524309 JQR524309 KAN524309 KKJ524309 KUF524309 LEB524309 LNX524309 LXT524309 MHP524309 MRL524309 NBH524309 NLD524309 NUZ524309 OEV524309 OOR524309 OYN524309 PIJ524309 PSF524309 QCB524309 QLX524309 QVT524309 RFP524309 RPL524309 RZH524309 SJD524309 SSZ524309 TCV524309 TMR524309 TWN524309 UGJ524309 UQF524309 VAB524309 VJX524309 VTT524309 WDP524309 WNL524309 WXH524309 Q589845 KV589845 UR589845 AEN589845 AOJ589845 AYF589845 BIB589845 BRX589845 CBT589845 CLP589845 CVL589845 DFH589845 DPD589845 DYZ589845 EIV589845 ESR589845 FCN589845 FMJ589845 FWF589845 GGB589845 GPX589845 GZT589845 HJP589845 HTL589845 IDH589845 IND589845 IWZ589845 JGV589845 JQR589845 KAN589845 KKJ589845 KUF589845 LEB589845 LNX589845 LXT589845 MHP589845 MRL589845 NBH589845 NLD589845 NUZ589845 OEV589845 OOR589845 OYN589845 PIJ589845 PSF589845 QCB589845 QLX589845 QVT589845 RFP589845 RPL589845 RZH589845 SJD589845 SSZ589845 TCV589845 TMR589845 TWN589845 UGJ589845 UQF589845 VAB589845 VJX589845 VTT589845 WDP589845 WNL589845 WXH589845 Q655381 KV655381 UR655381 AEN655381 AOJ655381 AYF655381 BIB655381 BRX655381 CBT655381 CLP655381 CVL655381 DFH655381 DPD655381 DYZ655381 EIV655381 ESR655381 FCN655381 FMJ655381 FWF655381 GGB655381 GPX655381 GZT655381 HJP655381 HTL655381 IDH655381 IND655381 IWZ655381 JGV655381 JQR655381 KAN655381 KKJ655381 KUF655381 LEB655381 LNX655381 LXT655381 MHP655381 MRL655381 NBH655381 NLD655381 NUZ655381 OEV655381 OOR655381 OYN655381 PIJ655381 PSF655381 QCB655381 QLX655381 QVT655381 RFP655381 RPL655381 RZH655381 SJD655381 SSZ655381 TCV655381 TMR655381 TWN655381 UGJ655381 UQF655381 VAB655381 VJX655381 VTT655381 WDP655381 WNL655381 WXH655381 Q720917 KV720917 UR720917 AEN720917 AOJ720917 AYF720917 BIB720917 BRX720917 CBT720917 CLP720917 CVL720917 DFH720917 DPD720917 DYZ720917 EIV720917 ESR720917 FCN720917 FMJ720917 FWF720917 GGB720917 GPX720917 GZT720917 HJP720917 HTL720917 IDH720917 IND720917 IWZ720917 JGV720917 JQR720917 KAN720917 KKJ720917 KUF720917 LEB720917 LNX720917 LXT720917 MHP720917 MRL720917 NBH720917 NLD720917 NUZ720917 OEV720917 OOR720917 OYN720917 PIJ720917 PSF720917 QCB720917 QLX720917 QVT720917 RFP720917 RPL720917 RZH720917 SJD720917 SSZ720917 TCV720917 TMR720917 TWN720917 UGJ720917 UQF720917 VAB720917 VJX720917 VTT720917 WDP720917 WNL720917 WXH720917 Q786453 KV786453 UR786453 AEN786453 AOJ786453 AYF786453 BIB786453 BRX786453 CBT786453 CLP786453 CVL786453 DFH786453 DPD786453 DYZ786453 EIV786453 ESR786453 FCN786453 FMJ786453 FWF786453 GGB786453 GPX786453 GZT786453 HJP786453 HTL786453 IDH786453 IND786453 IWZ786453 JGV786453 JQR786453 KAN786453 KKJ786453 KUF786453 LEB786453 LNX786453 LXT786453 MHP786453 MRL786453 NBH786453 NLD786453 NUZ786453 OEV786453 OOR786453 OYN786453 PIJ786453 PSF786453 QCB786453 QLX786453 QVT786453 RFP786453 RPL786453 RZH786453 SJD786453 SSZ786453 TCV786453 TMR786453 TWN786453 UGJ786453 UQF786453 VAB786453 VJX786453 VTT786453 WDP786453 WNL786453 WXH786453 Q851989 KV851989 UR851989 AEN851989 AOJ851989 AYF851989 BIB851989 BRX851989 CBT851989 CLP851989 CVL851989 DFH851989 DPD851989 DYZ851989 EIV851989 ESR851989 FCN851989 FMJ851989 FWF851989 GGB851989 GPX851989 GZT851989 HJP851989 HTL851989 IDH851989 IND851989 IWZ851989 JGV851989 JQR851989 KAN851989 KKJ851989 KUF851989 LEB851989 LNX851989 LXT851989 MHP851989 MRL851989 NBH851989 NLD851989 NUZ851989 OEV851989 OOR851989 OYN851989 PIJ851989 PSF851989 QCB851989 QLX851989 QVT851989 RFP851989 RPL851989 RZH851989 SJD851989 SSZ851989 TCV851989 TMR851989 TWN851989 UGJ851989 UQF851989 VAB851989 VJX851989 VTT851989 WDP851989 WNL851989 WXH851989 Q917525 KV917525 UR917525 AEN917525 AOJ917525 AYF917525 BIB917525 BRX917525 CBT917525 CLP917525 CVL917525 DFH917525 DPD917525 DYZ917525 EIV917525 ESR917525 FCN917525 FMJ917525 FWF917525 GGB917525 GPX917525 GZT917525 HJP917525 HTL917525 IDH917525 IND917525 IWZ917525 JGV917525 JQR917525 KAN917525 KKJ917525 KUF917525 LEB917525 LNX917525 LXT917525 MHP917525 MRL917525 NBH917525 NLD917525 NUZ917525 OEV917525 OOR917525 OYN917525 PIJ917525 PSF917525 QCB917525 QLX917525 QVT917525 RFP917525 RPL917525 RZH917525 SJD917525 SSZ917525 TCV917525 TMR917525 TWN917525 UGJ917525 UQF917525 VAB917525 VJX917525 VTT917525 WDP917525 WNL917525 WXH917525 Q983061 KV983061 UR983061 AEN983061 AOJ983061 AYF983061 BIB983061 BRX983061 CBT983061 CLP983061 CVL983061 DFH983061 DPD983061 DYZ983061 EIV983061 ESR983061 FCN983061 FMJ983061 FWF983061 GGB983061 GPX983061 GZT983061 HJP983061 HTL983061 IDH983061 IND983061 IWZ983061 JGV983061 JQR983061 KAN983061 KKJ983061 KUF983061 LEB983061 LNX983061 LXT983061 MHP983061 MRL983061 NBH983061 NLD983061 NUZ983061 OEV983061 OOR983061 OYN983061 PIJ983061 PSF983061 QCB983061 QLX983061 QVT983061 RFP983061 RPL983061 RZH983061 SJD983061 SSZ983061 TCV983061 TMR983061 TWN983061 UGJ983061 UQF983061 VAB983061 VJX983061 VTT983061 WDP983061 WNL983061 WXH983061 X983061 X65557 X131093 X196629 X262165 X327701 X393237 X458773 X524309 X589845 X655381 X720917 X786453 X851989 X917525 X25 AE983061 AE65557 AE131093 AE196629 AE262165 AE327701 AE393237 AE458773 AE524309 AE589845 AE655381 AE720917 AE786453 AE851989 AE917525 AE25 AL983061 AL65557 AL131093 AL196629 AL262165 AL327701 AL393237 AL458773 AL524309 AL589845 AL655381 AL720917 AL786453 AL851989 AL917525 AL25 AS983061 AS65557 AS131093 AS196629 AS262165 AS327701 AS393237 AS458773 AS524309 AS589845 AS655381 AS720917 AS786453 AS851989 AS917525 AS25 AZ983061 AZ65557 AZ131093 AZ196629 AZ262165 AZ327701 AZ393237 AZ458773 AZ524309 AZ589845 AZ655381 AZ720917 AZ786453 AZ851989 AZ917525 AZ25"/>
    <dataValidation allowBlank="1" showInputMessage="1" showErrorMessage="1" prompt="Для выбора выполните двойной щелчок левой клавиши мыши по соответствующей ячейке." sqref="S65556 KX65556 UT65556 AEP65556 AOL65556 AYH65556 BID65556 BRZ65556 CBV65556 CLR65556 CVN65556 DFJ65556 DPF65556 DZB65556 EIX65556 EST65556 FCP65556 FML65556 FWH65556 GGD65556 GPZ65556 GZV65556 HJR65556 HTN65556 IDJ65556 INF65556 IXB65556 JGX65556 JQT65556 KAP65556 KKL65556 KUH65556 LED65556 LNZ65556 LXV65556 MHR65556 MRN65556 NBJ65556 NLF65556 NVB65556 OEX65556 OOT65556 OYP65556 PIL65556 PSH65556 QCD65556 QLZ65556 QVV65556 RFR65556 RPN65556 RZJ65556 SJF65556 STB65556 TCX65556 TMT65556 TWP65556 UGL65556 UQH65556 VAD65556 VJZ65556 VTV65556 WDR65556 WNN65556 WXJ65556 S131092 KX131092 UT131092 AEP131092 AOL131092 AYH131092 BID131092 BRZ131092 CBV131092 CLR131092 CVN131092 DFJ131092 DPF131092 DZB131092 EIX131092 EST131092 FCP131092 FML131092 FWH131092 GGD131092 GPZ131092 GZV131092 HJR131092 HTN131092 IDJ131092 INF131092 IXB131092 JGX131092 JQT131092 KAP131092 KKL131092 KUH131092 LED131092 LNZ131092 LXV131092 MHR131092 MRN131092 NBJ131092 NLF131092 NVB131092 OEX131092 OOT131092 OYP131092 PIL131092 PSH131092 QCD131092 QLZ131092 QVV131092 RFR131092 RPN131092 RZJ131092 SJF131092 STB131092 TCX131092 TMT131092 TWP131092 UGL131092 UQH131092 VAD131092 VJZ131092 VTV131092 WDR131092 WNN131092 WXJ131092 S196628 KX196628 UT196628 AEP196628 AOL196628 AYH196628 BID196628 BRZ196628 CBV196628 CLR196628 CVN196628 DFJ196628 DPF196628 DZB196628 EIX196628 EST196628 FCP196628 FML196628 FWH196628 GGD196628 GPZ196628 GZV196628 HJR196628 HTN196628 IDJ196628 INF196628 IXB196628 JGX196628 JQT196628 KAP196628 KKL196628 KUH196628 LED196628 LNZ196628 LXV196628 MHR196628 MRN196628 NBJ196628 NLF196628 NVB196628 OEX196628 OOT196628 OYP196628 PIL196628 PSH196628 QCD196628 QLZ196628 QVV196628 RFR196628 RPN196628 RZJ196628 SJF196628 STB196628 TCX196628 TMT196628 TWP196628 UGL196628 UQH196628 VAD196628 VJZ196628 VTV196628 WDR196628 WNN196628 WXJ196628 S262164 KX262164 UT262164 AEP262164 AOL262164 AYH262164 BID262164 BRZ262164 CBV262164 CLR262164 CVN262164 DFJ262164 DPF262164 DZB262164 EIX262164 EST262164 FCP262164 FML262164 FWH262164 GGD262164 GPZ262164 GZV262164 HJR262164 HTN262164 IDJ262164 INF262164 IXB262164 JGX262164 JQT262164 KAP262164 KKL262164 KUH262164 LED262164 LNZ262164 LXV262164 MHR262164 MRN262164 NBJ262164 NLF262164 NVB262164 OEX262164 OOT262164 OYP262164 PIL262164 PSH262164 QCD262164 QLZ262164 QVV262164 RFR262164 RPN262164 RZJ262164 SJF262164 STB262164 TCX262164 TMT262164 TWP262164 UGL262164 UQH262164 VAD262164 VJZ262164 VTV262164 WDR262164 WNN262164 WXJ262164 S327700 KX327700 UT327700 AEP327700 AOL327700 AYH327700 BID327700 BRZ327700 CBV327700 CLR327700 CVN327700 DFJ327700 DPF327700 DZB327700 EIX327700 EST327700 FCP327700 FML327700 FWH327700 GGD327700 GPZ327700 GZV327700 HJR327700 HTN327700 IDJ327700 INF327700 IXB327700 JGX327700 JQT327700 KAP327700 KKL327700 KUH327700 LED327700 LNZ327700 LXV327700 MHR327700 MRN327700 NBJ327700 NLF327700 NVB327700 OEX327700 OOT327700 OYP327700 PIL327700 PSH327700 QCD327700 QLZ327700 QVV327700 RFR327700 RPN327700 RZJ327700 SJF327700 STB327700 TCX327700 TMT327700 TWP327700 UGL327700 UQH327700 VAD327700 VJZ327700 VTV327700 WDR327700 WNN327700 WXJ327700 S393236 KX393236 UT393236 AEP393236 AOL393236 AYH393236 BID393236 BRZ393236 CBV393236 CLR393236 CVN393236 DFJ393236 DPF393236 DZB393236 EIX393236 EST393236 FCP393236 FML393236 FWH393236 GGD393236 GPZ393236 GZV393236 HJR393236 HTN393236 IDJ393236 INF393236 IXB393236 JGX393236 JQT393236 KAP393236 KKL393236 KUH393236 LED393236 LNZ393236 LXV393236 MHR393236 MRN393236 NBJ393236 NLF393236 NVB393236 OEX393236 OOT393236 OYP393236 PIL393236 PSH393236 QCD393236 QLZ393236 QVV393236 RFR393236 RPN393236 RZJ393236 SJF393236 STB393236 TCX393236 TMT393236 TWP393236 UGL393236 UQH393236 VAD393236 VJZ393236 VTV393236 WDR393236 WNN393236 WXJ393236 S458772 KX458772 UT458772 AEP458772 AOL458772 AYH458772 BID458772 BRZ458772 CBV458772 CLR458772 CVN458772 DFJ458772 DPF458772 DZB458772 EIX458772 EST458772 FCP458772 FML458772 FWH458772 GGD458772 GPZ458772 GZV458772 HJR458772 HTN458772 IDJ458772 INF458772 IXB458772 JGX458772 JQT458772 KAP458772 KKL458772 KUH458772 LED458772 LNZ458772 LXV458772 MHR458772 MRN458772 NBJ458772 NLF458772 NVB458772 OEX458772 OOT458772 OYP458772 PIL458772 PSH458772 QCD458772 QLZ458772 QVV458772 RFR458772 RPN458772 RZJ458772 SJF458772 STB458772 TCX458772 TMT458772 TWP458772 UGL458772 UQH458772 VAD458772 VJZ458772 VTV458772 WDR458772 WNN458772 WXJ458772 S524308 KX524308 UT524308 AEP524308 AOL524308 AYH524308 BID524308 BRZ524308 CBV524308 CLR524308 CVN524308 DFJ524308 DPF524308 DZB524308 EIX524308 EST524308 FCP524308 FML524308 FWH524308 GGD524308 GPZ524308 GZV524308 HJR524308 HTN524308 IDJ524308 INF524308 IXB524308 JGX524308 JQT524308 KAP524308 KKL524308 KUH524308 LED524308 LNZ524308 LXV524308 MHR524308 MRN524308 NBJ524308 NLF524308 NVB524308 OEX524308 OOT524308 OYP524308 PIL524308 PSH524308 QCD524308 QLZ524308 QVV524308 RFR524308 RPN524308 RZJ524308 SJF524308 STB524308 TCX524308 TMT524308 TWP524308 UGL524308 UQH524308 VAD524308 VJZ524308 VTV524308 WDR524308 WNN524308 WXJ524308 S589844 KX589844 UT589844 AEP589844 AOL589844 AYH589844 BID589844 BRZ589844 CBV589844 CLR589844 CVN589844 DFJ589844 DPF589844 DZB589844 EIX589844 EST589844 FCP589844 FML589844 FWH589844 GGD589844 GPZ589844 GZV589844 HJR589844 HTN589844 IDJ589844 INF589844 IXB589844 JGX589844 JQT589844 KAP589844 KKL589844 KUH589844 LED589844 LNZ589844 LXV589844 MHR589844 MRN589844 NBJ589844 NLF589844 NVB589844 OEX589844 OOT589844 OYP589844 PIL589844 PSH589844 QCD589844 QLZ589844 QVV589844 RFR589844 RPN589844 RZJ589844 SJF589844 STB589844 TCX589844 TMT589844 TWP589844 UGL589844 UQH589844 VAD589844 VJZ589844 VTV589844 WDR589844 WNN589844 WXJ589844 S655380 KX655380 UT655380 AEP655380 AOL655380 AYH655380 BID655380 BRZ655380 CBV655380 CLR655380 CVN655380 DFJ655380 DPF655380 DZB655380 EIX655380 EST655380 FCP655380 FML655380 FWH655380 GGD655380 GPZ655380 GZV655380 HJR655380 HTN655380 IDJ655380 INF655380 IXB655380 JGX655380 JQT655380 KAP655380 KKL655380 KUH655380 LED655380 LNZ655380 LXV655380 MHR655380 MRN655380 NBJ655380 NLF655380 NVB655380 OEX655380 OOT655380 OYP655380 PIL655380 PSH655380 QCD655380 QLZ655380 QVV655380 RFR655380 RPN655380 RZJ655380 SJF655380 STB655380 TCX655380 TMT655380 TWP655380 UGL655380 UQH655380 VAD655380 VJZ655380 VTV655380 WDR655380 WNN655380 WXJ655380 S720916 KX720916 UT720916 AEP720916 AOL720916 AYH720916 BID720916 BRZ720916 CBV720916 CLR720916 CVN720916 DFJ720916 DPF720916 DZB720916 EIX720916 EST720916 FCP720916 FML720916 FWH720916 GGD720916 GPZ720916 GZV720916 HJR720916 HTN720916 IDJ720916 INF720916 IXB720916 JGX720916 JQT720916 KAP720916 KKL720916 KUH720916 LED720916 LNZ720916 LXV720916 MHR720916 MRN720916 NBJ720916 NLF720916 NVB720916 OEX720916 OOT720916 OYP720916 PIL720916 PSH720916 QCD720916 QLZ720916 QVV720916 RFR720916 RPN720916 RZJ720916 SJF720916 STB720916 TCX720916 TMT720916 TWP720916 UGL720916 UQH720916 VAD720916 VJZ720916 VTV720916 WDR720916 WNN720916 WXJ720916 S786452 KX786452 UT786452 AEP786452 AOL786452 AYH786452 BID786452 BRZ786452 CBV786452 CLR786452 CVN786452 DFJ786452 DPF786452 DZB786452 EIX786452 EST786452 FCP786452 FML786452 FWH786452 GGD786452 GPZ786452 GZV786452 HJR786452 HTN786452 IDJ786452 INF786452 IXB786452 JGX786452 JQT786452 KAP786452 KKL786452 KUH786452 LED786452 LNZ786452 LXV786452 MHR786452 MRN786452 NBJ786452 NLF786452 NVB786452 OEX786452 OOT786452 OYP786452 PIL786452 PSH786452 QCD786452 QLZ786452 QVV786452 RFR786452 RPN786452 RZJ786452 SJF786452 STB786452 TCX786452 TMT786452 TWP786452 UGL786452 UQH786452 VAD786452 VJZ786452 VTV786452 WDR786452 WNN786452 WXJ786452 S851988 KX851988 UT851988 AEP851988 AOL851988 AYH851988 BID851988 BRZ851988 CBV851988 CLR851988 CVN851988 DFJ851988 DPF851988 DZB851988 EIX851988 EST851988 FCP851988 FML851988 FWH851988 GGD851988 GPZ851988 GZV851988 HJR851988 HTN851988 IDJ851988 INF851988 IXB851988 JGX851988 JQT851988 KAP851988 KKL851988 KUH851988 LED851988 LNZ851988 LXV851988 MHR851988 MRN851988 NBJ851988 NLF851988 NVB851988 OEX851988 OOT851988 OYP851988 PIL851988 PSH851988 QCD851988 QLZ851988 QVV851988 RFR851988 RPN851988 RZJ851988 SJF851988 STB851988 TCX851988 TMT851988 TWP851988 UGL851988 UQH851988 VAD851988 VJZ851988 VTV851988 WDR851988 WNN851988 WXJ851988 S917524 KX917524 UT917524 AEP917524 AOL917524 AYH917524 BID917524 BRZ917524 CBV917524 CLR917524 CVN917524 DFJ917524 DPF917524 DZB917524 EIX917524 EST917524 FCP917524 FML917524 FWH917524 GGD917524 GPZ917524 GZV917524 HJR917524 HTN917524 IDJ917524 INF917524 IXB917524 JGX917524 JQT917524 KAP917524 KKL917524 KUH917524 LED917524 LNZ917524 LXV917524 MHR917524 MRN917524 NBJ917524 NLF917524 NVB917524 OEX917524 OOT917524 OYP917524 PIL917524 PSH917524 QCD917524 QLZ917524 QVV917524 RFR917524 RPN917524 RZJ917524 SJF917524 STB917524 TCX917524 TMT917524 TWP917524 UGL917524 UQH917524 VAD917524 VJZ917524 VTV917524 WDR917524 WNN917524 WXJ917524 S983060 KX983060 UT983060 AEP983060 AOL983060 AYH983060 BID983060 BRZ983060 CBV983060 CLR983060 CVN983060 DFJ983060 DPF983060 DZB983060 EIX983060 EST983060 FCP983060 FML983060 FWH983060 GGD983060 GPZ983060 GZV983060 HJR983060 HTN983060 IDJ983060 INF983060 IXB983060 JGX983060 JQT983060 KAP983060 KKL983060 KUH983060 LED983060 LNZ983060 LXV983060 MHR983060 MRN983060 NBJ983060 NLF983060 NVB983060 OEX983060 OOT983060 OYP983060 PIL983060 PSH983060 QCD983060 QLZ983060 QVV983060 RFR983060 RPN983060 RZJ983060 SJF983060 STB983060 TCX983060 TMT983060 TWP983060 UGL983060 UQH983060 VAD983060 VJZ983060 VTV983060 WDR983060 WNN983060 WXJ983060 U524308 U589844 KZ65556 UV65556 AER65556 AON65556 AYJ65556 BIF65556 BSB65556 CBX65556 CLT65556 CVP65556 DFL65556 DPH65556 DZD65556 EIZ65556 ESV65556 FCR65556 FMN65556 FWJ65556 GGF65556 GQB65556 GZX65556 HJT65556 HTP65556 IDL65556 INH65556 IXD65556 JGZ65556 JQV65556 KAR65556 KKN65556 KUJ65556 LEF65556 LOB65556 LXX65556 MHT65556 MRP65556 NBL65556 NLH65556 NVD65556 OEZ65556 OOV65556 OYR65556 PIN65556 PSJ65556 QCF65556 QMB65556 QVX65556 RFT65556 RPP65556 RZL65556 SJH65556 STD65556 TCZ65556 TMV65556 TWR65556 UGN65556 UQJ65556 VAF65556 VKB65556 VTX65556 WDT65556 WNP65556 WXL65556 U655380 KZ131092 UV131092 AER131092 AON131092 AYJ131092 BIF131092 BSB131092 CBX131092 CLT131092 CVP131092 DFL131092 DPH131092 DZD131092 EIZ131092 ESV131092 FCR131092 FMN131092 FWJ131092 GGF131092 GQB131092 GZX131092 HJT131092 HTP131092 IDL131092 INH131092 IXD131092 JGZ131092 JQV131092 KAR131092 KKN131092 KUJ131092 LEF131092 LOB131092 LXX131092 MHT131092 MRP131092 NBL131092 NLH131092 NVD131092 OEZ131092 OOV131092 OYR131092 PIN131092 PSJ131092 QCF131092 QMB131092 QVX131092 RFT131092 RPP131092 RZL131092 SJH131092 STD131092 TCZ131092 TMV131092 TWR131092 UGN131092 UQJ131092 VAF131092 VKB131092 VTX131092 WDT131092 WNP131092 WXL131092 U720916 KZ196628 UV196628 AER196628 AON196628 AYJ196628 BIF196628 BSB196628 CBX196628 CLT196628 CVP196628 DFL196628 DPH196628 DZD196628 EIZ196628 ESV196628 FCR196628 FMN196628 FWJ196628 GGF196628 GQB196628 GZX196628 HJT196628 HTP196628 IDL196628 INH196628 IXD196628 JGZ196628 JQV196628 KAR196628 KKN196628 KUJ196628 LEF196628 LOB196628 LXX196628 MHT196628 MRP196628 NBL196628 NLH196628 NVD196628 OEZ196628 OOV196628 OYR196628 PIN196628 PSJ196628 QCF196628 QMB196628 QVX196628 RFT196628 RPP196628 RZL196628 SJH196628 STD196628 TCZ196628 TMV196628 TWR196628 UGN196628 UQJ196628 VAF196628 VKB196628 VTX196628 WDT196628 WNP196628 WXL196628 U786452 KZ262164 UV262164 AER262164 AON262164 AYJ262164 BIF262164 BSB262164 CBX262164 CLT262164 CVP262164 DFL262164 DPH262164 DZD262164 EIZ262164 ESV262164 FCR262164 FMN262164 FWJ262164 GGF262164 GQB262164 GZX262164 HJT262164 HTP262164 IDL262164 INH262164 IXD262164 JGZ262164 JQV262164 KAR262164 KKN262164 KUJ262164 LEF262164 LOB262164 LXX262164 MHT262164 MRP262164 NBL262164 NLH262164 NVD262164 OEZ262164 OOV262164 OYR262164 PIN262164 PSJ262164 QCF262164 QMB262164 QVX262164 RFT262164 RPP262164 RZL262164 SJH262164 STD262164 TCZ262164 TMV262164 TWR262164 UGN262164 UQJ262164 VAF262164 VKB262164 VTX262164 WDT262164 WNP262164 WXL262164 U851988 KZ327700 UV327700 AER327700 AON327700 AYJ327700 BIF327700 BSB327700 CBX327700 CLT327700 CVP327700 DFL327700 DPH327700 DZD327700 EIZ327700 ESV327700 FCR327700 FMN327700 FWJ327700 GGF327700 GQB327700 GZX327700 HJT327700 HTP327700 IDL327700 INH327700 IXD327700 JGZ327700 JQV327700 KAR327700 KKN327700 KUJ327700 LEF327700 LOB327700 LXX327700 MHT327700 MRP327700 NBL327700 NLH327700 NVD327700 OEZ327700 OOV327700 OYR327700 PIN327700 PSJ327700 QCF327700 QMB327700 QVX327700 RFT327700 RPP327700 RZL327700 SJH327700 STD327700 TCZ327700 TMV327700 TWR327700 UGN327700 UQJ327700 VAF327700 VKB327700 VTX327700 WDT327700 WNP327700 WXL327700 U917524 KZ393236 UV393236 AER393236 AON393236 AYJ393236 BIF393236 BSB393236 CBX393236 CLT393236 CVP393236 DFL393236 DPH393236 DZD393236 EIZ393236 ESV393236 FCR393236 FMN393236 FWJ393236 GGF393236 GQB393236 GZX393236 HJT393236 HTP393236 IDL393236 INH393236 IXD393236 JGZ393236 JQV393236 KAR393236 KKN393236 KUJ393236 LEF393236 LOB393236 LXX393236 MHT393236 MRP393236 NBL393236 NLH393236 NVD393236 OEZ393236 OOV393236 OYR393236 PIN393236 PSJ393236 QCF393236 QMB393236 QVX393236 RFT393236 RPP393236 RZL393236 SJH393236 STD393236 TCZ393236 TMV393236 TWR393236 UGN393236 UQJ393236 VAF393236 VKB393236 VTX393236 WDT393236 WNP393236 WXL393236 U983060 KZ458772 UV458772 AER458772 AON458772 AYJ458772 BIF458772 BSB458772 CBX458772 CLT458772 CVP458772 DFL458772 DPH458772 DZD458772 EIZ458772 ESV458772 FCR458772 FMN458772 FWJ458772 GGF458772 GQB458772 GZX458772 HJT458772 HTP458772 IDL458772 INH458772 IXD458772 JGZ458772 JQV458772 KAR458772 KKN458772 KUJ458772 LEF458772 LOB458772 LXX458772 MHT458772 MRP458772 NBL458772 NLH458772 NVD458772 OEZ458772 OOV458772 OYR458772 PIN458772 PSJ458772 QCF458772 QMB458772 QVX458772 RFT458772 RPP458772 RZL458772 SJH458772 STD458772 TCZ458772 TMV458772 TWR458772 UGN458772 UQJ458772 VAF458772 VKB458772 VTX458772 WDT458772 WNP458772 WXL458772 U65556 KZ524308 UV524308 AER524308 AON524308 AYJ524308 BIF524308 BSB524308 CBX524308 CLT524308 CVP524308 DFL524308 DPH524308 DZD524308 EIZ524308 ESV524308 FCR524308 FMN524308 FWJ524308 GGF524308 GQB524308 GZX524308 HJT524308 HTP524308 IDL524308 INH524308 IXD524308 JGZ524308 JQV524308 KAR524308 KKN524308 KUJ524308 LEF524308 LOB524308 LXX524308 MHT524308 MRP524308 NBL524308 NLH524308 NVD524308 OEZ524308 OOV524308 OYR524308 PIN524308 PSJ524308 QCF524308 QMB524308 QVX524308 RFT524308 RPP524308 RZL524308 SJH524308 STD524308 TCZ524308 TMV524308 TWR524308 UGN524308 UQJ524308 VAF524308 VKB524308 VTX524308 WDT524308 WNP524308 WXL524308 U131092 KZ589844 UV589844 AER589844 AON589844 AYJ589844 BIF589844 BSB589844 CBX589844 CLT589844 CVP589844 DFL589844 DPH589844 DZD589844 EIZ589844 ESV589844 FCR589844 FMN589844 FWJ589844 GGF589844 GQB589844 GZX589844 HJT589844 HTP589844 IDL589844 INH589844 IXD589844 JGZ589844 JQV589844 KAR589844 KKN589844 KUJ589844 LEF589844 LOB589844 LXX589844 MHT589844 MRP589844 NBL589844 NLH589844 NVD589844 OEZ589844 OOV589844 OYR589844 PIN589844 PSJ589844 QCF589844 QMB589844 QVX589844 RFT589844 RPP589844 RZL589844 SJH589844 STD589844 TCZ589844 TMV589844 TWR589844 UGN589844 UQJ589844 VAF589844 VKB589844 VTX589844 WDT589844 WNP589844 WXL589844 U196628 KZ655380 UV655380 AER655380 AON655380 AYJ655380 BIF655380 BSB655380 CBX655380 CLT655380 CVP655380 DFL655380 DPH655380 DZD655380 EIZ655380 ESV655380 FCR655380 FMN655380 FWJ655380 GGF655380 GQB655380 GZX655380 HJT655380 HTP655380 IDL655380 INH655380 IXD655380 JGZ655380 JQV655380 KAR655380 KKN655380 KUJ655380 LEF655380 LOB655380 LXX655380 MHT655380 MRP655380 NBL655380 NLH655380 NVD655380 OEZ655380 OOV655380 OYR655380 PIN655380 PSJ655380 QCF655380 QMB655380 QVX655380 RFT655380 RPP655380 RZL655380 SJH655380 STD655380 TCZ655380 TMV655380 TWR655380 UGN655380 UQJ655380 VAF655380 VKB655380 VTX655380 WDT655380 WNP655380 WXL655380 U262164 KZ720916 UV720916 AER720916 AON720916 AYJ720916 BIF720916 BSB720916 CBX720916 CLT720916 CVP720916 DFL720916 DPH720916 DZD720916 EIZ720916 ESV720916 FCR720916 FMN720916 FWJ720916 GGF720916 GQB720916 GZX720916 HJT720916 HTP720916 IDL720916 INH720916 IXD720916 JGZ720916 JQV720916 KAR720916 KKN720916 KUJ720916 LEF720916 LOB720916 LXX720916 MHT720916 MRP720916 NBL720916 NLH720916 NVD720916 OEZ720916 OOV720916 OYR720916 PIN720916 PSJ720916 QCF720916 QMB720916 QVX720916 RFT720916 RPP720916 RZL720916 SJH720916 STD720916 TCZ720916 TMV720916 TWR720916 UGN720916 UQJ720916 VAF720916 VKB720916 VTX720916 WDT720916 WNP720916 WXL720916 WXL24 KZ786452 UV786452 AER786452 AON786452 AYJ786452 BIF786452 BSB786452 CBX786452 CLT786452 CVP786452 DFL786452 DPH786452 DZD786452 EIZ786452 ESV786452 FCR786452 FMN786452 FWJ786452 GGF786452 GQB786452 GZX786452 HJT786452 HTP786452 IDL786452 INH786452 IXD786452 JGZ786452 JQV786452 KAR786452 KKN786452 KUJ786452 LEF786452 LOB786452 LXX786452 MHT786452 MRP786452 NBL786452 NLH786452 NVD786452 OEZ786452 OOV786452 OYR786452 PIN786452 PSJ786452 QCF786452 QMB786452 QVX786452 RFT786452 RPP786452 RZL786452 SJH786452 STD786452 TCZ786452 TMV786452 TWR786452 UGN786452 UQJ786452 VAF786452 VKB786452 VTX786452 WDT786452 WNP786452 WXL786452 U24 KZ851988 UV851988 AER851988 AON851988 AYJ851988 BIF851988 BSB851988 CBX851988 CLT851988 CVP851988 DFL851988 DPH851988 DZD851988 EIZ851988 ESV851988 FCR851988 FMN851988 FWJ851988 GGF851988 GQB851988 GZX851988 HJT851988 HTP851988 IDL851988 INH851988 IXD851988 JGZ851988 JQV851988 KAR851988 KKN851988 KUJ851988 LEF851988 LOB851988 LXX851988 MHT851988 MRP851988 NBL851988 NLH851988 NVD851988 OEZ851988 OOV851988 OYR851988 PIN851988 PSJ851988 QCF851988 QMB851988 QVX851988 RFT851988 RPP851988 RZL851988 SJH851988 STD851988 TCZ851988 TMV851988 TWR851988 UGN851988 UQJ851988 VAF851988 VKB851988 VTX851988 WDT851988 WNP851988 WXL851988 KZ917524 UV917524 AER917524 AON917524 AYJ917524 BIF917524 BSB917524 CBX917524 CLT917524 CVP917524 DFL917524 DPH917524 DZD917524 EIZ917524 ESV917524 FCR917524 FMN917524 FWJ917524 GGF917524 GQB917524 GZX917524 HJT917524 HTP917524 IDL917524 INH917524 IXD917524 JGZ917524 JQV917524 KAR917524 KKN917524 KUJ917524 LEF917524 LOB917524 LXX917524 MHT917524 MRP917524 NBL917524 NLH917524 NVD917524 OEZ917524 OOV917524 OYR917524 PIN917524 PSJ917524 QCF917524 QMB917524 QVX917524 RFT917524 RPP917524 RZL917524 SJH917524 STD917524 TCZ917524 TMV917524 TWR917524 UGN917524 UQJ917524 VAF917524 VKB917524 VTX917524 WDT917524 WNP917524 WXL917524 WXL983060 KZ983060 UV983060 AER983060 AON983060 AYJ983060 BIF983060 BSB983060 CBX983060 CLT983060 CVP983060 DFL983060 DPH983060 DZD983060 EIZ983060 ESV983060 FCR983060 FMN983060 FWJ983060 GGF983060 GQB983060 GZX983060 HJT983060 HTP983060 IDL983060 INH983060 IXD983060 JGZ983060 JQV983060 KAR983060 KKN983060 KUJ983060 LEF983060 LOB983060 LXX983060 MHT983060 MRP983060 NBL983060 NLH983060 NVD983060 OEZ983060 OOV983060 OYR983060 PIN983060 PSJ983060 QCF983060 QMB983060 QVX983060 RFT983060 RPP983060 RZL983060 SJH983060 STD983060 TCZ983060 TMV983060 TWR983060 UGN983060 UQJ983060 VAF983060 VKB983060 VTX983060 WDT983060 WNP983060 WNP24 WDT24 VTX24 VKB24 VAF24 UQJ24 UGN24 TWR24 TMV24 TCZ24 STD24 SJH24 RZL24 RPP24 RFT24 QVX24 QMB24 QCF24 PSJ24 PIN24 OYR24 OOV24 OEZ24 NVD24 NLH24 NBL24 MRP24 MHT24 LXX24 LOB24 LEF24 KUJ24 KKN24 KAR24 JQV24 JGZ24 IXD24 INH24 IDL24 HTP24 HJT24 GZX24 GQB24 GGF24 FWJ24 FMN24 FCR24 ESV24 EIZ24 DZD24 DPH24 DFL24 CVP24 CLT24 CBX24 BSB24 BIF24 AYJ24 AON24 AER24 UV24 UT24 KZ24 WXJ24 WNN24 WDR24 VTV24 VJZ24 VAD24 UQH24 UGL24 TWP24 TMT24 TCX24 STB24 SJF24 RZJ24 RPN24 RFR24 QVV24 QLZ24 QCD24 PSH24 PIL24 OYP24 OOT24 OEX24 NVB24 NLF24 NBJ24 MRN24 MHR24 LXV24 LNZ24 LED24 KUH24 KKL24 KAP24 JQT24 JGX24 IXB24 INF24 IDJ24 HTN24 HJR24 GZV24 GPZ24 GGD24 FWH24 FML24 FCP24 EST24 EIX24 DZB24 DPF24 DFJ24 CVN24 CLR24 CBV24 BRZ24 BID24 AYH24 AOL24 AEP24 KX24 U327700 U393236 S24 U458772 Z65556 Z131092 Z196628 Z262164 Z327700 Z393236 Z458772 Z524308 Z589844 Z655380 Z720916 Z786452 Z851988 Z917524 Z983060 AB589844 AB655380 AB720916 AB786452 AB851988 AB917524 AB983060 AB65556 AB131092 AB196628 AB262164 AB458772 AB327700 AB393236 AB24 Z24 AB524308 AG65556 AG131092 AG196628 AG262164 AG327700 AG393236 AG458772 AG524308 AG589844 AG655380 AG720916 AG786452 AG851988 AG917524 AG983060 AI589844 AI655380 AI720916 AI786452 AI851988 AI917524 AI983060 AI65556 AI131092 AI196628 AI262164 AI458772 AI327700 AI393236 AI24 AG24 AI524308 AN65556 AN131092 AN196628 AN262164 AN327700 AN393236 AN458772 AN524308 AN589844 AN655380 AN720916 AN786452 AN851988 AN917524 AN983060 AP589844 AP655380 AP720916 AP786452 AP851988 AP917524 AP983060 AP65556 AP131092 AP196628 AP262164 AP458772 AP327700 AP393236 AP24 AN24 AP524308 AU65556 AU131092 AU196628 AU262164 AU327700 AU393236 AU458772 AU524308 AU589844 AU655380 AU720916 AU786452 AU851988 AU917524 AU983060 AW589844 AW655380 AW720916 AW786452 AW851988 AW917524 AW983060 AW65556 AW131092 AW196628 AW262164 AW458772 AW327700 AW393236 AW24 AU24 AW524308 BB65556 BB131092 BB196628 BB262164 BB327700 BB393236 BB458772 BB524308 BB589844 BB655380 BB720916 BB786452 BB851988 BB917524 BB983060 BD524308 BD589844 BD655380 BD720916 BD786452 BD851988 BD917524 BD983060 BD65556 BD131092 BD196628 BD262164 BD458772 BD327700 BD393236 BD24 BB24"/>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6 KW65556 US65556 AEO65556 AOK65556 AYG65556 BIC65556 BRY65556 CBU65556 CLQ65556 CVM65556 DFI65556 DPE65556 DZA65556 EIW65556 ESS65556 FCO65556 FMK65556 FWG65556 GGC65556 GPY65556 GZU65556 HJQ65556 HTM65556 IDI65556 INE65556 IXA65556 JGW65556 JQS65556 KAO65556 KKK65556 KUG65556 LEC65556 LNY65556 LXU65556 MHQ65556 MRM65556 NBI65556 NLE65556 NVA65556 OEW65556 OOS65556 OYO65556 PIK65556 PSG65556 QCC65556 QLY65556 QVU65556 RFQ65556 RPM65556 RZI65556 SJE65556 STA65556 TCW65556 TMS65556 TWO65556 UGK65556 UQG65556 VAC65556 VJY65556 VTU65556 WDQ65556 WNM65556 WXI65556 R131092 KW131092 US131092 AEO131092 AOK131092 AYG131092 BIC131092 BRY131092 CBU131092 CLQ131092 CVM131092 DFI131092 DPE131092 DZA131092 EIW131092 ESS131092 FCO131092 FMK131092 FWG131092 GGC131092 GPY131092 GZU131092 HJQ131092 HTM131092 IDI131092 INE131092 IXA131092 JGW131092 JQS131092 KAO131092 KKK131092 KUG131092 LEC131092 LNY131092 LXU131092 MHQ131092 MRM131092 NBI131092 NLE131092 NVA131092 OEW131092 OOS131092 OYO131092 PIK131092 PSG131092 QCC131092 QLY131092 QVU131092 RFQ131092 RPM131092 RZI131092 SJE131092 STA131092 TCW131092 TMS131092 TWO131092 UGK131092 UQG131092 VAC131092 VJY131092 VTU131092 WDQ131092 WNM131092 WXI131092 R196628 KW196628 US196628 AEO196628 AOK196628 AYG196628 BIC196628 BRY196628 CBU196628 CLQ196628 CVM196628 DFI196628 DPE196628 DZA196628 EIW196628 ESS196628 FCO196628 FMK196628 FWG196628 GGC196628 GPY196628 GZU196628 HJQ196628 HTM196628 IDI196628 INE196628 IXA196628 JGW196628 JQS196628 KAO196628 KKK196628 KUG196628 LEC196628 LNY196628 LXU196628 MHQ196628 MRM196628 NBI196628 NLE196628 NVA196628 OEW196628 OOS196628 OYO196628 PIK196628 PSG196628 QCC196628 QLY196628 QVU196628 RFQ196628 RPM196628 RZI196628 SJE196628 STA196628 TCW196628 TMS196628 TWO196628 UGK196628 UQG196628 VAC196628 VJY196628 VTU196628 WDQ196628 WNM196628 WXI196628 R262164 KW262164 US262164 AEO262164 AOK262164 AYG262164 BIC262164 BRY262164 CBU262164 CLQ262164 CVM262164 DFI262164 DPE262164 DZA262164 EIW262164 ESS262164 FCO262164 FMK262164 FWG262164 GGC262164 GPY262164 GZU262164 HJQ262164 HTM262164 IDI262164 INE262164 IXA262164 JGW262164 JQS262164 KAO262164 KKK262164 KUG262164 LEC262164 LNY262164 LXU262164 MHQ262164 MRM262164 NBI262164 NLE262164 NVA262164 OEW262164 OOS262164 OYO262164 PIK262164 PSG262164 QCC262164 QLY262164 QVU262164 RFQ262164 RPM262164 RZI262164 SJE262164 STA262164 TCW262164 TMS262164 TWO262164 UGK262164 UQG262164 VAC262164 VJY262164 VTU262164 WDQ262164 WNM262164 WXI262164 R327700 KW327700 US327700 AEO327700 AOK327700 AYG327700 BIC327700 BRY327700 CBU327700 CLQ327700 CVM327700 DFI327700 DPE327700 DZA327700 EIW327700 ESS327700 FCO327700 FMK327700 FWG327700 GGC327700 GPY327700 GZU327700 HJQ327700 HTM327700 IDI327700 INE327700 IXA327700 JGW327700 JQS327700 KAO327700 KKK327700 KUG327700 LEC327700 LNY327700 LXU327700 MHQ327700 MRM327700 NBI327700 NLE327700 NVA327700 OEW327700 OOS327700 OYO327700 PIK327700 PSG327700 QCC327700 QLY327700 QVU327700 RFQ327700 RPM327700 RZI327700 SJE327700 STA327700 TCW327700 TMS327700 TWO327700 UGK327700 UQG327700 VAC327700 VJY327700 VTU327700 WDQ327700 WNM327700 WXI327700 R393236 KW393236 US393236 AEO393236 AOK393236 AYG393236 BIC393236 BRY393236 CBU393236 CLQ393236 CVM393236 DFI393236 DPE393236 DZA393236 EIW393236 ESS393236 FCO393236 FMK393236 FWG393236 GGC393236 GPY393236 GZU393236 HJQ393236 HTM393236 IDI393236 INE393236 IXA393236 JGW393236 JQS393236 KAO393236 KKK393236 KUG393236 LEC393236 LNY393236 LXU393236 MHQ393236 MRM393236 NBI393236 NLE393236 NVA393236 OEW393236 OOS393236 OYO393236 PIK393236 PSG393236 QCC393236 QLY393236 QVU393236 RFQ393236 RPM393236 RZI393236 SJE393236 STA393236 TCW393236 TMS393236 TWO393236 UGK393236 UQG393236 VAC393236 VJY393236 VTU393236 WDQ393236 WNM393236 WXI393236 R458772 KW458772 US458772 AEO458772 AOK458772 AYG458772 BIC458772 BRY458772 CBU458772 CLQ458772 CVM458772 DFI458772 DPE458772 DZA458772 EIW458772 ESS458772 FCO458772 FMK458772 FWG458772 GGC458772 GPY458772 GZU458772 HJQ458772 HTM458772 IDI458772 INE458772 IXA458772 JGW458772 JQS458772 KAO458772 KKK458772 KUG458772 LEC458772 LNY458772 LXU458772 MHQ458772 MRM458772 NBI458772 NLE458772 NVA458772 OEW458772 OOS458772 OYO458772 PIK458772 PSG458772 QCC458772 QLY458772 QVU458772 RFQ458772 RPM458772 RZI458772 SJE458772 STA458772 TCW458772 TMS458772 TWO458772 UGK458772 UQG458772 VAC458772 VJY458772 VTU458772 WDQ458772 WNM458772 WXI458772 R524308 KW524308 US524308 AEO524308 AOK524308 AYG524308 BIC524308 BRY524308 CBU524308 CLQ524308 CVM524308 DFI524308 DPE524308 DZA524308 EIW524308 ESS524308 FCO524308 FMK524308 FWG524308 GGC524308 GPY524308 GZU524308 HJQ524308 HTM524308 IDI524308 INE524308 IXA524308 JGW524308 JQS524308 KAO524308 KKK524308 KUG524308 LEC524308 LNY524308 LXU524308 MHQ524308 MRM524308 NBI524308 NLE524308 NVA524308 OEW524308 OOS524308 OYO524308 PIK524308 PSG524308 QCC524308 QLY524308 QVU524308 RFQ524308 RPM524308 RZI524308 SJE524308 STA524308 TCW524308 TMS524308 TWO524308 UGK524308 UQG524308 VAC524308 VJY524308 VTU524308 WDQ524308 WNM524308 WXI524308 R589844 KW589844 US589844 AEO589844 AOK589844 AYG589844 BIC589844 BRY589844 CBU589844 CLQ589844 CVM589844 DFI589844 DPE589844 DZA589844 EIW589844 ESS589844 FCO589844 FMK589844 FWG589844 GGC589844 GPY589844 GZU589844 HJQ589844 HTM589844 IDI589844 INE589844 IXA589844 JGW589844 JQS589844 KAO589844 KKK589844 KUG589844 LEC589844 LNY589844 LXU589844 MHQ589844 MRM589844 NBI589844 NLE589844 NVA589844 OEW589844 OOS589844 OYO589844 PIK589844 PSG589844 QCC589844 QLY589844 QVU589844 RFQ589844 RPM589844 RZI589844 SJE589844 STA589844 TCW589844 TMS589844 TWO589844 UGK589844 UQG589844 VAC589844 VJY589844 VTU589844 WDQ589844 WNM589844 WXI589844 R655380 KW655380 US655380 AEO655380 AOK655380 AYG655380 BIC655380 BRY655380 CBU655380 CLQ655380 CVM655380 DFI655380 DPE655380 DZA655380 EIW655380 ESS655380 FCO655380 FMK655380 FWG655380 GGC655380 GPY655380 GZU655380 HJQ655380 HTM655380 IDI655380 INE655380 IXA655380 JGW655380 JQS655380 KAO655380 KKK655380 KUG655380 LEC655380 LNY655380 LXU655380 MHQ655380 MRM655380 NBI655380 NLE655380 NVA655380 OEW655380 OOS655380 OYO655380 PIK655380 PSG655380 QCC655380 QLY655380 QVU655380 RFQ655380 RPM655380 RZI655380 SJE655380 STA655380 TCW655380 TMS655380 TWO655380 UGK655380 UQG655380 VAC655380 VJY655380 VTU655380 WDQ655380 WNM655380 WXI655380 R720916 KW720916 US720916 AEO720916 AOK720916 AYG720916 BIC720916 BRY720916 CBU720916 CLQ720916 CVM720916 DFI720916 DPE720916 DZA720916 EIW720916 ESS720916 FCO720916 FMK720916 FWG720916 GGC720916 GPY720916 GZU720916 HJQ720916 HTM720916 IDI720916 INE720916 IXA720916 JGW720916 JQS720916 KAO720916 KKK720916 KUG720916 LEC720916 LNY720916 LXU720916 MHQ720916 MRM720916 NBI720916 NLE720916 NVA720916 OEW720916 OOS720916 OYO720916 PIK720916 PSG720916 QCC720916 QLY720916 QVU720916 RFQ720916 RPM720916 RZI720916 SJE720916 STA720916 TCW720916 TMS720916 TWO720916 UGK720916 UQG720916 VAC720916 VJY720916 VTU720916 WDQ720916 WNM720916 WXI720916 R786452 KW786452 US786452 AEO786452 AOK786452 AYG786452 BIC786452 BRY786452 CBU786452 CLQ786452 CVM786452 DFI786452 DPE786452 DZA786452 EIW786452 ESS786452 FCO786452 FMK786452 FWG786452 GGC786452 GPY786452 GZU786452 HJQ786452 HTM786452 IDI786452 INE786452 IXA786452 JGW786452 JQS786452 KAO786452 KKK786452 KUG786452 LEC786452 LNY786452 LXU786452 MHQ786452 MRM786452 NBI786452 NLE786452 NVA786452 OEW786452 OOS786452 OYO786452 PIK786452 PSG786452 QCC786452 QLY786452 QVU786452 RFQ786452 RPM786452 RZI786452 SJE786452 STA786452 TCW786452 TMS786452 TWO786452 UGK786452 UQG786452 VAC786452 VJY786452 VTU786452 WDQ786452 WNM786452 WXI786452 R851988 KW851988 US851988 AEO851988 AOK851988 AYG851988 BIC851988 BRY851988 CBU851988 CLQ851988 CVM851988 DFI851988 DPE851988 DZA851988 EIW851988 ESS851988 FCO851988 FMK851988 FWG851988 GGC851988 GPY851988 GZU851988 HJQ851988 HTM851988 IDI851988 INE851988 IXA851988 JGW851988 JQS851988 KAO851988 KKK851988 KUG851988 LEC851988 LNY851988 LXU851988 MHQ851988 MRM851988 NBI851988 NLE851988 NVA851988 OEW851988 OOS851988 OYO851988 PIK851988 PSG851988 QCC851988 QLY851988 QVU851988 RFQ851988 RPM851988 RZI851988 SJE851988 STA851988 TCW851988 TMS851988 TWO851988 UGK851988 UQG851988 VAC851988 VJY851988 VTU851988 WDQ851988 WNM851988 WXI851988 R917524 KW917524 US917524 AEO917524 AOK917524 AYG917524 BIC917524 BRY917524 CBU917524 CLQ917524 CVM917524 DFI917524 DPE917524 DZA917524 EIW917524 ESS917524 FCO917524 FMK917524 FWG917524 GGC917524 GPY917524 GZU917524 HJQ917524 HTM917524 IDI917524 INE917524 IXA917524 JGW917524 JQS917524 KAO917524 KKK917524 KUG917524 LEC917524 LNY917524 LXU917524 MHQ917524 MRM917524 NBI917524 NLE917524 NVA917524 OEW917524 OOS917524 OYO917524 PIK917524 PSG917524 QCC917524 QLY917524 QVU917524 RFQ917524 RPM917524 RZI917524 SJE917524 STA917524 TCW917524 TMS917524 TWO917524 UGK917524 UQG917524 VAC917524 VJY917524 VTU917524 WDQ917524 WNM917524 WXI917524 R983060 KW983060 US983060 AEO983060 AOK983060 AYG983060 BIC983060 BRY983060 CBU983060 CLQ983060 CVM983060 DFI983060 DPE983060 DZA983060 EIW983060 ESS983060 FCO983060 FMK983060 FWG983060 GGC983060 GPY983060 GZU983060 HJQ983060 HTM983060 IDI983060 INE983060 IXA983060 JGW983060 JQS983060 KAO983060 KKK983060 KUG983060 LEC983060 LNY983060 LXU983060 MHQ983060 MRM983060 NBI983060 NLE983060 NVA983060 OEW983060 OOS983060 OYO983060 PIK983060 PSG983060 QCC983060 QLY983060 QVU983060 RFQ983060 RPM983060 RZI983060 SJE983060 STA983060 TCW983060 TMS983060 TWO983060 UGK983060 UQG983060 VAC983060 VJY983060 VTU983060 WDQ983060 WNM983060 WXI983060 WXK983060 T65556 KY65556 UU65556 AEQ65556 AOM65556 AYI65556 BIE65556 BSA65556 CBW65556 CLS65556 CVO65556 DFK65556 DPG65556 DZC65556 EIY65556 ESU65556 FCQ65556 FMM65556 FWI65556 GGE65556 GQA65556 GZW65556 HJS65556 HTO65556 IDK65556 ING65556 IXC65556 JGY65556 JQU65556 KAQ65556 KKM65556 KUI65556 LEE65556 LOA65556 LXW65556 MHS65556 MRO65556 NBK65556 NLG65556 NVC65556 OEY65556 OOU65556 OYQ65556 PIM65556 PSI65556 QCE65556 QMA65556 QVW65556 RFS65556 RPO65556 RZK65556 SJG65556 STC65556 TCY65556 TMU65556 TWQ65556 UGM65556 UQI65556 VAE65556 VKA65556 VTW65556 WDS65556 WNO65556 WXK65556 T131092 KY131092 UU131092 AEQ131092 AOM131092 AYI131092 BIE131092 BSA131092 CBW131092 CLS131092 CVO131092 DFK131092 DPG131092 DZC131092 EIY131092 ESU131092 FCQ131092 FMM131092 FWI131092 GGE131092 GQA131092 GZW131092 HJS131092 HTO131092 IDK131092 ING131092 IXC131092 JGY131092 JQU131092 KAQ131092 KKM131092 KUI131092 LEE131092 LOA131092 LXW131092 MHS131092 MRO131092 NBK131092 NLG131092 NVC131092 OEY131092 OOU131092 OYQ131092 PIM131092 PSI131092 QCE131092 QMA131092 QVW131092 RFS131092 RPO131092 RZK131092 SJG131092 STC131092 TCY131092 TMU131092 TWQ131092 UGM131092 UQI131092 VAE131092 VKA131092 VTW131092 WDS131092 WNO131092 WXK131092 T196628 KY196628 UU196628 AEQ196628 AOM196628 AYI196628 BIE196628 BSA196628 CBW196628 CLS196628 CVO196628 DFK196628 DPG196628 DZC196628 EIY196628 ESU196628 FCQ196628 FMM196628 FWI196628 GGE196628 GQA196628 GZW196628 HJS196628 HTO196628 IDK196628 ING196628 IXC196628 JGY196628 JQU196628 KAQ196628 KKM196628 KUI196628 LEE196628 LOA196628 LXW196628 MHS196628 MRO196628 NBK196628 NLG196628 NVC196628 OEY196628 OOU196628 OYQ196628 PIM196628 PSI196628 QCE196628 QMA196628 QVW196628 RFS196628 RPO196628 RZK196628 SJG196628 STC196628 TCY196628 TMU196628 TWQ196628 UGM196628 UQI196628 VAE196628 VKA196628 VTW196628 WDS196628 WNO196628 WXK196628 T262164 KY262164 UU262164 AEQ262164 AOM262164 AYI262164 BIE262164 BSA262164 CBW262164 CLS262164 CVO262164 DFK262164 DPG262164 DZC262164 EIY262164 ESU262164 FCQ262164 FMM262164 FWI262164 GGE262164 GQA262164 GZW262164 HJS262164 HTO262164 IDK262164 ING262164 IXC262164 JGY262164 JQU262164 KAQ262164 KKM262164 KUI262164 LEE262164 LOA262164 LXW262164 MHS262164 MRO262164 NBK262164 NLG262164 NVC262164 OEY262164 OOU262164 OYQ262164 PIM262164 PSI262164 QCE262164 QMA262164 QVW262164 RFS262164 RPO262164 RZK262164 SJG262164 STC262164 TCY262164 TMU262164 TWQ262164 UGM262164 UQI262164 VAE262164 VKA262164 VTW262164 WDS262164 WNO262164 WXK262164 T327700 KY327700 UU327700 AEQ327700 AOM327700 AYI327700 BIE327700 BSA327700 CBW327700 CLS327700 CVO327700 DFK327700 DPG327700 DZC327700 EIY327700 ESU327700 FCQ327700 FMM327700 FWI327700 GGE327700 GQA327700 GZW327700 HJS327700 HTO327700 IDK327700 ING327700 IXC327700 JGY327700 JQU327700 KAQ327700 KKM327700 KUI327700 LEE327700 LOA327700 LXW327700 MHS327700 MRO327700 NBK327700 NLG327700 NVC327700 OEY327700 OOU327700 OYQ327700 PIM327700 PSI327700 QCE327700 QMA327700 QVW327700 RFS327700 RPO327700 RZK327700 SJG327700 STC327700 TCY327700 TMU327700 TWQ327700 UGM327700 UQI327700 VAE327700 VKA327700 VTW327700 WDS327700 WNO327700 WXK327700 T393236 KY393236 UU393236 AEQ393236 AOM393236 AYI393236 BIE393236 BSA393236 CBW393236 CLS393236 CVO393236 DFK393236 DPG393236 DZC393236 EIY393236 ESU393236 FCQ393236 FMM393236 FWI393236 GGE393236 GQA393236 GZW393236 HJS393236 HTO393236 IDK393236 ING393236 IXC393236 JGY393236 JQU393236 KAQ393236 KKM393236 KUI393236 LEE393236 LOA393236 LXW393236 MHS393236 MRO393236 NBK393236 NLG393236 NVC393236 OEY393236 OOU393236 OYQ393236 PIM393236 PSI393236 QCE393236 QMA393236 QVW393236 RFS393236 RPO393236 RZK393236 SJG393236 STC393236 TCY393236 TMU393236 TWQ393236 UGM393236 UQI393236 VAE393236 VKA393236 VTW393236 WDS393236 WNO393236 WXK393236 T458772 KY458772 UU458772 AEQ458772 AOM458772 AYI458772 BIE458772 BSA458772 CBW458772 CLS458772 CVO458772 DFK458772 DPG458772 DZC458772 EIY458772 ESU458772 FCQ458772 FMM458772 FWI458772 GGE458772 GQA458772 GZW458772 HJS458772 HTO458772 IDK458772 ING458772 IXC458772 JGY458772 JQU458772 KAQ458772 KKM458772 KUI458772 LEE458772 LOA458772 LXW458772 MHS458772 MRO458772 NBK458772 NLG458772 NVC458772 OEY458772 OOU458772 OYQ458772 PIM458772 PSI458772 QCE458772 QMA458772 QVW458772 RFS458772 RPO458772 RZK458772 SJG458772 STC458772 TCY458772 TMU458772 TWQ458772 UGM458772 UQI458772 VAE458772 VKA458772 VTW458772 WDS458772 WNO458772 WXK458772 T524308 KY524308 UU524308 AEQ524308 AOM524308 AYI524308 BIE524308 BSA524308 CBW524308 CLS524308 CVO524308 DFK524308 DPG524308 DZC524308 EIY524308 ESU524308 FCQ524308 FMM524308 FWI524308 GGE524308 GQA524308 GZW524308 HJS524308 HTO524308 IDK524308 ING524308 IXC524308 JGY524308 JQU524308 KAQ524308 KKM524308 KUI524308 LEE524308 LOA524308 LXW524308 MHS524308 MRO524308 NBK524308 NLG524308 NVC524308 OEY524308 OOU524308 OYQ524308 PIM524308 PSI524308 QCE524308 QMA524308 QVW524308 RFS524308 RPO524308 RZK524308 SJG524308 STC524308 TCY524308 TMU524308 TWQ524308 UGM524308 UQI524308 VAE524308 VKA524308 VTW524308 WDS524308 WNO524308 WXK524308 T589844 KY589844 UU589844 AEQ589844 AOM589844 AYI589844 BIE589844 BSA589844 CBW589844 CLS589844 CVO589844 DFK589844 DPG589844 DZC589844 EIY589844 ESU589844 FCQ589844 FMM589844 FWI589844 GGE589844 GQA589844 GZW589844 HJS589844 HTO589844 IDK589844 ING589844 IXC589844 JGY589844 JQU589844 KAQ589844 KKM589844 KUI589844 LEE589844 LOA589844 LXW589844 MHS589844 MRO589844 NBK589844 NLG589844 NVC589844 OEY589844 OOU589844 OYQ589844 PIM589844 PSI589844 QCE589844 QMA589844 QVW589844 RFS589844 RPO589844 RZK589844 SJG589844 STC589844 TCY589844 TMU589844 TWQ589844 UGM589844 UQI589844 VAE589844 VKA589844 VTW589844 WDS589844 WNO589844 WXK589844 T655380 KY655380 UU655380 AEQ655380 AOM655380 AYI655380 BIE655380 BSA655380 CBW655380 CLS655380 CVO655380 DFK655380 DPG655380 DZC655380 EIY655380 ESU655380 FCQ655380 FMM655380 FWI655380 GGE655380 GQA655380 GZW655380 HJS655380 HTO655380 IDK655380 ING655380 IXC655380 JGY655380 JQU655380 KAQ655380 KKM655380 KUI655380 LEE655380 LOA655380 LXW655380 MHS655380 MRO655380 NBK655380 NLG655380 NVC655380 OEY655380 OOU655380 OYQ655380 PIM655380 PSI655380 QCE655380 QMA655380 QVW655380 RFS655380 RPO655380 RZK655380 SJG655380 STC655380 TCY655380 TMU655380 TWQ655380 UGM655380 UQI655380 VAE655380 VKA655380 VTW655380 WDS655380 WNO655380 WXK655380 T720916 KY720916 UU720916 AEQ720916 AOM720916 AYI720916 BIE720916 BSA720916 CBW720916 CLS720916 CVO720916 DFK720916 DPG720916 DZC720916 EIY720916 ESU720916 FCQ720916 FMM720916 FWI720916 GGE720916 GQA720916 GZW720916 HJS720916 HTO720916 IDK720916 ING720916 IXC720916 JGY720916 JQU720916 KAQ720916 KKM720916 KUI720916 LEE720916 LOA720916 LXW720916 MHS720916 MRO720916 NBK720916 NLG720916 NVC720916 OEY720916 OOU720916 OYQ720916 PIM720916 PSI720916 QCE720916 QMA720916 QVW720916 RFS720916 RPO720916 RZK720916 SJG720916 STC720916 TCY720916 TMU720916 TWQ720916 UGM720916 UQI720916 VAE720916 VKA720916 VTW720916 WDS720916 WNO720916 WXK720916 T786452 KY786452 UU786452 AEQ786452 AOM786452 AYI786452 BIE786452 BSA786452 CBW786452 CLS786452 CVO786452 DFK786452 DPG786452 DZC786452 EIY786452 ESU786452 FCQ786452 FMM786452 FWI786452 GGE786452 GQA786452 GZW786452 HJS786452 HTO786452 IDK786452 ING786452 IXC786452 JGY786452 JQU786452 KAQ786452 KKM786452 KUI786452 LEE786452 LOA786452 LXW786452 MHS786452 MRO786452 NBK786452 NLG786452 NVC786452 OEY786452 OOU786452 OYQ786452 PIM786452 PSI786452 QCE786452 QMA786452 QVW786452 RFS786452 RPO786452 RZK786452 SJG786452 STC786452 TCY786452 TMU786452 TWQ786452 UGM786452 UQI786452 VAE786452 VKA786452 VTW786452 WDS786452 WNO786452 WXK786452 T851988 KY851988 UU851988 AEQ851988 AOM851988 AYI851988 BIE851988 BSA851988 CBW851988 CLS851988 CVO851988 DFK851988 DPG851988 DZC851988 EIY851988 ESU851988 FCQ851988 FMM851988 FWI851988 GGE851988 GQA851988 GZW851988 HJS851988 HTO851988 IDK851988 ING851988 IXC851988 JGY851988 JQU851988 KAQ851988 KKM851988 KUI851988 LEE851988 LOA851988 LXW851988 MHS851988 MRO851988 NBK851988 NLG851988 NVC851988 OEY851988 OOU851988 OYQ851988 PIM851988 PSI851988 QCE851988 QMA851988 QVW851988 RFS851988 RPO851988 RZK851988 SJG851988 STC851988 TCY851988 TMU851988 TWQ851988 UGM851988 UQI851988 VAE851988 VKA851988 VTW851988 WDS851988 WNO851988 WXK851988 T917524 KY917524 UU917524 AEQ917524 AOM917524 AYI917524 BIE917524 BSA917524 CBW917524 CLS917524 CVO917524 DFK917524 DPG917524 DZC917524 EIY917524 ESU917524 FCQ917524 FMM917524 FWI917524 GGE917524 GQA917524 GZW917524 HJS917524 HTO917524 IDK917524 ING917524 IXC917524 JGY917524 JQU917524 KAQ917524 KKM917524 KUI917524 LEE917524 LOA917524 LXW917524 MHS917524 MRO917524 NBK917524 NLG917524 NVC917524 OEY917524 OOU917524 OYQ917524 PIM917524 PSI917524 QCE917524 QMA917524 QVW917524 RFS917524 RPO917524 RZK917524 SJG917524 STC917524 TCY917524 TMU917524 TWQ917524 UGM917524 UQI917524 VAE917524 VKA917524 VTW917524 WDS917524 WNO917524 WXK917524 T983060 KY983060 UU983060 AEQ983060 AOM983060 AYI983060 BIE983060 BSA983060 CBW983060 CLS983060 CVO983060 DFK983060 DPG983060 DZC983060 EIY983060 ESU983060 FCQ983060 FMM983060 FWI983060 GGE983060 GQA983060 GZW983060 HJS983060 HTO983060 IDK983060 ING983060 IXC983060 JGY983060 JQU983060 KAQ983060 KKM983060 KUI983060 LEE983060 LOA983060 LXW983060 MHS983060 MRO983060 NBK983060 NLG983060 NVC983060 OEY983060 OOU983060 OYQ983060 PIM983060 PSI983060 QCE983060 QMA983060 QVW983060 RFS983060 RPO983060 RZK983060 SJG983060 STC983060 TCY983060 TMU983060 TWQ983060 UGM983060 UQI983060 VAE983060 VKA983060 VTW983060 WDS983060 WNO983060 WDS24 VTW24 VKA24 VAE24 UQI24 UGM24 TWQ24 TMU24 TCY24 STC24 SJG24 RZK24 RPO24 RFS24 QVW24 QMA24 QCE24 PSI24 PIM24 OYQ24 OOU24 OEY24 NVC24 NLG24 NBK24 MRO24 MHS24 LXW24 LOA24 LEE24 KUI24 KKM24 KAQ24 JQU24 JGY24 IXC24 ING24 IDK24 HTO24 HJS24 GZW24 GQA24 GGE24 FWI24 FMM24 FCQ24 ESU24 EIY24 DZC24 DPG24 DFK24 CVO24 CLS24 CBW24 BSA24 BIE24 AYI24 AOM24 AEQ24 UU24 KY24 WXK24 WXI24 WNM24 WDQ24 VTU24 VJY24 VAC24 UQG24 UGK24 TWO24 TMS24 TCW24 STA24 SJE24 RZI24 RPM24 RFQ24 QVU24 QLY24 QCC24 PSG24 PIK24 OYO24 OOS24 OEW24 NVA24 NLE24 NBI24 MRM24 MHQ24 LXU24 LNY24 LEC24 KUG24 KKK24 KAO24 JQS24 JGW24 IXA24 INE24 IDI24 HTM24 HJQ24 GZU24 GPY24 GGC24 FWG24 FMK24 FCO24 ESS24 EIW24 DZA24 DPE24 DFI24 CVM24 CLQ24 CBU24 BRY24 BIC24 AYG24 AOK24 AEO24 US24 KW24 R24 WNO24 Y65556 Y131092 Y196628 Y262164 Y327700 Y393236 Y458772 Y524308 Y589844 Y655380 Y720916 Y786452 Y851988 Y917524 Y983060 AA65556 AA131092 AA196628 AA262164 AA327700 AA393236 AA458772 AA524308 AA589844 AA655380 AA720916 AA786452 AA851988 AA917524 AA983060 Y24 AF65556 AF131092 AF196628 AF262164 AF327700 AF393236 AF458772 AF524308 AF589844 AF655380 AF720916 AF786452 AF851988 AF917524 AF983060 AH65556 AH131092 AH196628 AH262164 AH327700 AH393236 AH458772 AH524308 AH589844 AH655380 AH720916 AH786452 AH851988 AH917524 AH983060 AF24 AM65556 AM131092 AM196628 AM262164 AM327700 AM393236 AM458772 AM524308 AM589844 AM655380 AM720916 AM786452 AM851988 AM917524 AM983060 AO65556 AO131092 AO196628 AO262164 AO327700 AO393236 AO458772 AO524308 AO589844 AO655380 AO720916 AO786452 AO851988 AO917524 AO983060 AM24 AT65556 AT131092 AT196628 AT262164 AT327700 AT393236 AT458772 AT524308 AT589844 AT655380 AT720916 AT786452 AT851988 AT917524 AT983060 AV65556 AV131092 AV196628 AV262164 AV327700 AV393236 AV458772 AV524308 AV589844 AV655380 AV720916 AV786452 AV851988 AV917524 AV983060 AT24 BA65556 BA131092 BA196628 BA262164 BA327700 BA393236 BA458772 BA524308 BA589844 BA655380 BA720916 BA786452 BA851988 BA917524 BA983060 BC65556 BC131092 BC196628 BC262164 BC327700 BC393236 BC458772 BC524308 BC589844 BC655380 BC720916 BC786452 BC851988 BC917524 BC983060 BA24"/>
    <dataValidation type="list" allowBlank="1" showInputMessage="1" showErrorMessage="1" errorTitle="Ошибка" error="Выберите значение из списка" sqref="WXD983060 M65556 KR65556 UN65556 AEJ65556 AOF65556 AYB65556 BHX65556 BRT65556 CBP65556 CLL65556 CVH65556 DFD65556 DOZ65556 DYV65556 EIR65556 ESN65556 FCJ65556 FMF65556 FWB65556 GFX65556 GPT65556 GZP65556 HJL65556 HTH65556 IDD65556 IMZ65556 IWV65556 JGR65556 JQN65556 KAJ65556 KKF65556 KUB65556 LDX65556 LNT65556 LXP65556 MHL65556 MRH65556 NBD65556 NKZ65556 NUV65556 OER65556 OON65556 OYJ65556 PIF65556 PSB65556 QBX65556 QLT65556 QVP65556 RFL65556 RPH65556 RZD65556 SIZ65556 SSV65556 TCR65556 TMN65556 TWJ65556 UGF65556 UQB65556 UZX65556 VJT65556 VTP65556 WDL65556 WNH65556 WXD65556 M131092 KR131092 UN131092 AEJ131092 AOF131092 AYB131092 BHX131092 BRT131092 CBP131092 CLL131092 CVH131092 DFD131092 DOZ131092 DYV131092 EIR131092 ESN131092 FCJ131092 FMF131092 FWB131092 GFX131092 GPT131092 GZP131092 HJL131092 HTH131092 IDD131092 IMZ131092 IWV131092 JGR131092 JQN131092 KAJ131092 KKF131092 KUB131092 LDX131092 LNT131092 LXP131092 MHL131092 MRH131092 NBD131092 NKZ131092 NUV131092 OER131092 OON131092 OYJ131092 PIF131092 PSB131092 QBX131092 QLT131092 QVP131092 RFL131092 RPH131092 RZD131092 SIZ131092 SSV131092 TCR131092 TMN131092 TWJ131092 UGF131092 UQB131092 UZX131092 VJT131092 VTP131092 WDL131092 WNH131092 WXD131092 M196628 KR196628 UN196628 AEJ196628 AOF196628 AYB196628 BHX196628 BRT196628 CBP196628 CLL196628 CVH196628 DFD196628 DOZ196628 DYV196628 EIR196628 ESN196628 FCJ196628 FMF196628 FWB196628 GFX196628 GPT196628 GZP196628 HJL196628 HTH196628 IDD196628 IMZ196628 IWV196628 JGR196628 JQN196628 KAJ196628 KKF196628 KUB196628 LDX196628 LNT196628 LXP196628 MHL196628 MRH196628 NBD196628 NKZ196628 NUV196628 OER196628 OON196628 OYJ196628 PIF196628 PSB196628 QBX196628 QLT196628 QVP196628 RFL196628 RPH196628 RZD196628 SIZ196628 SSV196628 TCR196628 TMN196628 TWJ196628 UGF196628 UQB196628 UZX196628 VJT196628 VTP196628 WDL196628 WNH196628 WXD196628 M262164 KR262164 UN262164 AEJ262164 AOF262164 AYB262164 BHX262164 BRT262164 CBP262164 CLL262164 CVH262164 DFD262164 DOZ262164 DYV262164 EIR262164 ESN262164 FCJ262164 FMF262164 FWB262164 GFX262164 GPT262164 GZP262164 HJL262164 HTH262164 IDD262164 IMZ262164 IWV262164 JGR262164 JQN262164 KAJ262164 KKF262164 KUB262164 LDX262164 LNT262164 LXP262164 MHL262164 MRH262164 NBD262164 NKZ262164 NUV262164 OER262164 OON262164 OYJ262164 PIF262164 PSB262164 QBX262164 QLT262164 QVP262164 RFL262164 RPH262164 RZD262164 SIZ262164 SSV262164 TCR262164 TMN262164 TWJ262164 UGF262164 UQB262164 UZX262164 VJT262164 VTP262164 WDL262164 WNH262164 WXD262164 M327700 KR327700 UN327700 AEJ327700 AOF327700 AYB327700 BHX327700 BRT327700 CBP327700 CLL327700 CVH327700 DFD327700 DOZ327700 DYV327700 EIR327700 ESN327700 FCJ327700 FMF327700 FWB327700 GFX327700 GPT327700 GZP327700 HJL327700 HTH327700 IDD327700 IMZ327700 IWV327700 JGR327700 JQN327700 KAJ327700 KKF327700 KUB327700 LDX327700 LNT327700 LXP327700 MHL327700 MRH327700 NBD327700 NKZ327700 NUV327700 OER327700 OON327700 OYJ327700 PIF327700 PSB327700 QBX327700 QLT327700 QVP327700 RFL327700 RPH327700 RZD327700 SIZ327700 SSV327700 TCR327700 TMN327700 TWJ327700 UGF327700 UQB327700 UZX327700 VJT327700 VTP327700 WDL327700 WNH327700 WXD327700 M393236 KR393236 UN393236 AEJ393236 AOF393236 AYB393236 BHX393236 BRT393236 CBP393236 CLL393236 CVH393236 DFD393236 DOZ393236 DYV393236 EIR393236 ESN393236 FCJ393236 FMF393236 FWB393236 GFX393236 GPT393236 GZP393236 HJL393236 HTH393236 IDD393236 IMZ393236 IWV393236 JGR393236 JQN393236 KAJ393236 KKF393236 KUB393236 LDX393236 LNT393236 LXP393236 MHL393236 MRH393236 NBD393236 NKZ393236 NUV393236 OER393236 OON393236 OYJ393236 PIF393236 PSB393236 QBX393236 QLT393236 QVP393236 RFL393236 RPH393236 RZD393236 SIZ393236 SSV393236 TCR393236 TMN393236 TWJ393236 UGF393236 UQB393236 UZX393236 VJT393236 VTP393236 WDL393236 WNH393236 WXD393236 M458772 KR458772 UN458772 AEJ458772 AOF458772 AYB458772 BHX458772 BRT458772 CBP458772 CLL458772 CVH458772 DFD458772 DOZ458772 DYV458772 EIR458772 ESN458772 FCJ458772 FMF458772 FWB458772 GFX458772 GPT458772 GZP458772 HJL458772 HTH458772 IDD458772 IMZ458772 IWV458772 JGR458772 JQN458772 KAJ458772 KKF458772 KUB458772 LDX458772 LNT458772 LXP458772 MHL458772 MRH458772 NBD458772 NKZ458772 NUV458772 OER458772 OON458772 OYJ458772 PIF458772 PSB458772 QBX458772 QLT458772 QVP458772 RFL458772 RPH458772 RZD458772 SIZ458772 SSV458772 TCR458772 TMN458772 TWJ458772 UGF458772 UQB458772 UZX458772 VJT458772 VTP458772 WDL458772 WNH458772 WXD458772 M524308 KR524308 UN524308 AEJ524308 AOF524308 AYB524308 BHX524308 BRT524308 CBP524308 CLL524308 CVH524308 DFD524308 DOZ524308 DYV524308 EIR524308 ESN524308 FCJ524308 FMF524308 FWB524308 GFX524308 GPT524308 GZP524308 HJL524308 HTH524308 IDD524308 IMZ524308 IWV524308 JGR524308 JQN524308 KAJ524308 KKF524308 KUB524308 LDX524308 LNT524308 LXP524308 MHL524308 MRH524308 NBD524308 NKZ524308 NUV524308 OER524308 OON524308 OYJ524308 PIF524308 PSB524308 QBX524308 QLT524308 QVP524308 RFL524308 RPH524308 RZD524308 SIZ524308 SSV524308 TCR524308 TMN524308 TWJ524308 UGF524308 UQB524308 UZX524308 VJT524308 VTP524308 WDL524308 WNH524308 WXD524308 M589844 KR589844 UN589844 AEJ589844 AOF589844 AYB589844 BHX589844 BRT589844 CBP589844 CLL589844 CVH589844 DFD589844 DOZ589844 DYV589844 EIR589844 ESN589844 FCJ589844 FMF589844 FWB589844 GFX589844 GPT589844 GZP589844 HJL589844 HTH589844 IDD589844 IMZ589844 IWV589844 JGR589844 JQN589844 KAJ589844 KKF589844 KUB589844 LDX589844 LNT589844 LXP589844 MHL589844 MRH589844 NBD589844 NKZ589844 NUV589844 OER589844 OON589844 OYJ589844 PIF589844 PSB589844 QBX589844 QLT589844 QVP589844 RFL589844 RPH589844 RZD589844 SIZ589844 SSV589844 TCR589844 TMN589844 TWJ589844 UGF589844 UQB589844 UZX589844 VJT589844 VTP589844 WDL589844 WNH589844 WXD589844 M655380 KR655380 UN655380 AEJ655380 AOF655380 AYB655380 BHX655380 BRT655380 CBP655380 CLL655380 CVH655380 DFD655380 DOZ655380 DYV655380 EIR655380 ESN655380 FCJ655380 FMF655380 FWB655380 GFX655380 GPT655380 GZP655380 HJL655380 HTH655380 IDD655380 IMZ655380 IWV655380 JGR655380 JQN655380 KAJ655380 KKF655380 KUB655380 LDX655380 LNT655380 LXP655380 MHL655380 MRH655380 NBD655380 NKZ655380 NUV655380 OER655380 OON655380 OYJ655380 PIF655380 PSB655380 QBX655380 QLT655380 QVP655380 RFL655380 RPH655380 RZD655380 SIZ655380 SSV655380 TCR655380 TMN655380 TWJ655380 UGF655380 UQB655380 UZX655380 VJT655380 VTP655380 WDL655380 WNH655380 WXD655380 M720916 KR720916 UN720916 AEJ720916 AOF720916 AYB720916 BHX720916 BRT720916 CBP720916 CLL720916 CVH720916 DFD720916 DOZ720916 DYV720916 EIR720916 ESN720916 FCJ720916 FMF720916 FWB720916 GFX720916 GPT720916 GZP720916 HJL720916 HTH720916 IDD720916 IMZ720916 IWV720916 JGR720916 JQN720916 KAJ720916 KKF720916 KUB720916 LDX720916 LNT720916 LXP720916 MHL720916 MRH720916 NBD720916 NKZ720916 NUV720916 OER720916 OON720916 OYJ720916 PIF720916 PSB720916 QBX720916 QLT720916 QVP720916 RFL720916 RPH720916 RZD720916 SIZ720916 SSV720916 TCR720916 TMN720916 TWJ720916 UGF720916 UQB720916 UZX720916 VJT720916 VTP720916 WDL720916 WNH720916 WXD720916 M786452 KR786452 UN786452 AEJ786452 AOF786452 AYB786452 BHX786452 BRT786452 CBP786452 CLL786452 CVH786452 DFD786452 DOZ786452 DYV786452 EIR786452 ESN786452 FCJ786452 FMF786452 FWB786452 GFX786452 GPT786452 GZP786452 HJL786452 HTH786452 IDD786452 IMZ786452 IWV786452 JGR786452 JQN786452 KAJ786452 KKF786452 KUB786452 LDX786452 LNT786452 LXP786452 MHL786452 MRH786452 NBD786452 NKZ786452 NUV786452 OER786452 OON786452 OYJ786452 PIF786452 PSB786452 QBX786452 QLT786452 QVP786452 RFL786452 RPH786452 RZD786452 SIZ786452 SSV786452 TCR786452 TMN786452 TWJ786452 UGF786452 UQB786452 UZX786452 VJT786452 VTP786452 WDL786452 WNH786452 WXD786452 M851988 KR851988 UN851988 AEJ851988 AOF851988 AYB851988 BHX851988 BRT851988 CBP851988 CLL851988 CVH851988 DFD851988 DOZ851988 DYV851988 EIR851988 ESN851988 FCJ851988 FMF851988 FWB851988 GFX851988 GPT851988 GZP851988 HJL851988 HTH851988 IDD851988 IMZ851988 IWV851988 JGR851988 JQN851988 KAJ851988 KKF851988 KUB851988 LDX851988 LNT851988 LXP851988 MHL851988 MRH851988 NBD851988 NKZ851988 NUV851988 OER851988 OON851988 OYJ851988 PIF851988 PSB851988 QBX851988 QLT851988 QVP851988 RFL851988 RPH851988 RZD851988 SIZ851988 SSV851988 TCR851988 TMN851988 TWJ851988 UGF851988 UQB851988 UZX851988 VJT851988 VTP851988 WDL851988 WNH851988 WXD851988 M917524 KR917524 UN917524 AEJ917524 AOF917524 AYB917524 BHX917524 BRT917524 CBP917524 CLL917524 CVH917524 DFD917524 DOZ917524 DYV917524 EIR917524 ESN917524 FCJ917524 FMF917524 FWB917524 GFX917524 GPT917524 GZP917524 HJL917524 HTH917524 IDD917524 IMZ917524 IWV917524 JGR917524 JQN917524 KAJ917524 KKF917524 KUB917524 LDX917524 LNT917524 LXP917524 MHL917524 MRH917524 NBD917524 NKZ917524 NUV917524 OER917524 OON917524 OYJ917524 PIF917524 PSB917524 QBX917524 QLT917524 QVP917524 RFL917524 RPH917524 RZD917524 SIZ917524 SSV917524 TCR917524 TMN917524 TWJ917524 UGF917524 UQB917524 UZX917524 VJT917524 VTP917524 WDL917524 WNH917524 WXD917524 M983060 KR983060 UN983060 AEJ983060 AOF983060 AYB983060 BHX983060 BRT983060 CBP983060 CLL983060 CVH983060 DFD983060 DOZ983060 DYV983060 EIR983060 ESN983060 FCJ983060 FMF983060 FWB983060 GFX983060 GPT983060 GZP983060 HJL983060 HTH983060 IDD983060 IMZ983060 IWV983060 JGR983060 JQN983060 KAJ983060 KKF983060 KUB983060 LDX983060 LNT983060 LXP983060 MHL983060 MRH983060 NBD983060 NKZ983060 NUV983060 OER983060 OON983060 OYJ983060 PIF983060 PSB983060 QBX983060 QLT983060 QVP983060 RFL983060 RPH983060 RZD983060 SIZ983060 SSV983060 TCR983060 TMN983060 TWJ983060 UGF983060 UQB983060 UZX983060 VJT983060 VTP983060 WDL983060 WNH983060 WDL24 VTP24 VJT24 UZX24 UQB24 UGF24 TWJ24 TMN24 TCR24 SSV24 SIZ24 RZD24 RPH24 RFL24 QVP24 QLT24 QBX24 PSB24 PIF24 OYJ24 OON24 OER24 NUV24 NKZ24 NBD24 MRH24 MHL24 LXP24 LNT24 LDX24 KUB24 KKF24 KAJ24 JQN24 JGR24 IWV24 IMZ24 IDD24 HTH24 HJL24 GZP24 GPT24 GFX24 FWB24 FMF24 FCJ24 ESN24 EIR24 DYV24 DOZ24 DFD24 CVH24 CLL24 CBP24 BRT24 BHX24 AYB24 AOF24 AEJ24 UN24 KR24 M24 WXD24 WNH24">
      <formula1>kind_of_heat_transfer</formula1>
    </dataValidation>
    <dataValidation type="list" allowBlank="1" showInputMessage="1" errorTitle="Ошибка" error="Выберите значение из списка" prompt="Выберите значение из списка" sqref="KT23:LA23 UP23:UW23 AEL23:AES23 AOH23:AOO23 AYD23:AYK23 BHZ23:BIG23 BRV23:BSC23 CBR23:CBY23 CLN23:CLU23 CVJ23:CVQ23 DFF23:DFM23 DPB23:DPI23 DYX23:DZE23 EIT23:EJA23 ESP23:ESW23 FCL23:FCS23 FMH23:FMO23 FWD23:FWK23 GFZ23:GGG23 GPV23:GQC23 GZR23:GZY23 HJN23:HJU23 HTJ23:HTQ23 IDF23:IDM23 INB23:INI23 IWX23:IXE23 JGT23:JHA23 JQP23:JQW23 KAL23:KAS23 KKH23:KKO23 KUD23:KUK23 LDZ23:LEG23 LNV23:LOC23 LXR23:LXY23 MHN23:MHU23 MRJ23:MRQ23 NBF23:NBM23 NLB23:NLI23 NUX23:NVE23 OET23:OFA23 OOP23:OOW23 OYL23:OYS23 PIH23:PIO23 PSD23:PSK23 QBZ23:QCG23 QLV23:QMC23 QVR23:QVY23 RFN23:RFU23 RPJ23:RPQ23 RZF23:RZM23 SJB23:SJI23 SSX23:STE23 TCT23:TDA23 TMP23:TMW23 TWL23:TWS23 UGH23:UGO23 UQD23:UQK23 UZZ23:VAG23 VJV23:VKC23 VTR23:VTY23 WDN23:WDU23 WNJ23:WNQ23 WXF23:WXM23 KT65555:LA65555 UP65555:UW65555 AEL65555:AES65555 AOH65555:AOO65555 AYD65555:AYK65555 BHZ65555:BIG65555 BRV65555:BSC65555 CBR65555:CBY65555 CLN65555:CLU65555 CVJ65555:CVQ65555 DFF65555:DFM65555 DPB65555:DPI65555 DYX65555:DZE65555 EIT65555:EJA65555 ESP65555:ESW65555 FCL65555:FCS65555 FMH65555:FMO65555 FWD65555:FWK65555 GFZ65555:GGG65555 GPV65555:GQC65555 GZR65555:GZY65555 HJN65555:HJU65555 HTJ65555:HTQ65555 IDF65555:IDM65555 INB65555:INI65555 IWX65555:IXE65555 JGT65555:JHA65555 JQP65555:JQW65555 KAL65555:KAS65555 KKH65555:KKO65555 KUD65555:KUK65555 LDZ65555:LEG65555 LNV65555:LOC65555 LXR65555:LXY65555 MHN65555:MHU65555 MRJ65555:MRQ65555 NBF65555:NBM65555 NLB65555:NLI65555 NUX65555:NVE65555 OET65555:OFA65555 OOP65555:OOW65555 OYL65555:OYS65555 PIH65555:PIO65555 PSD65555:PSK65555 QBZ65555:QCG65555 QLV65555:QMC65555 QVR65555:QVY65555 RFN65555:RFU65555 RPJ65555:RPQ65555 RZF65555:RZM65555 SJB65555:SJI65555 SSX65555:STE65555 TCT65555:TDA65555 TMP65555:TMW65555 TWL65555:TWS65555 UGH65555:UGO65555 UQD65555:UQK65555 UZZ65555:VAG65555 VJV65555:VKC65555 VTR65555:VTY65555 WDN65555:WDU65555 WNJ65555:WNQ65555 WXF65555:WXM65555 KT131091:LA131091 UP131091:UW131091 AEL131091:AES131091 AOH131091:AOO131091 AYD131091:AYK131091 BHZ131091:BIG131091 BRV131091:BSC131091 CBR131091:CBY131091 CLN131091:CLU131091 CVJ131091:CVQ131091 DFF131091:DFM131091 DPB131091:DPI131091 DYX131091:DZE131091 EIT131091:EJA131091 ESP131091:ESW131091 FCL131091:FCS131091 FMH131091:FMO131091 FWD131091:FWK131091 GFZ131091:GGG131091 GPV131091:GQC131091 GZR131091:GZY131091 HJN131091:HJU131091 HTJ131091:HTQ131091 IDF131091:IDM131091 INB131091:INI131091 IWX131091:IXE131091 JGT131091:JHA131091 JQP131091:JQW131091 KAL131091:KAS131091 KKH131091:KKO131091 KUD131091:KUK131091 LDZ131091:LEG131091 LNV131091:LOC131091 LXR131091:LXY131091 MHN131091:MHU131091 MRJ131091:MRQ131091 NBF131091:NBM131091 NLB131091:NLI131091 NUX131091:NVE131091 OET131091:OFA131091 OOP131091:OOW131091 OYL131091:OYS131091 PIH131091:PIO131091 PSD131091:PSK131091 QBZ131091:QCG131091 QLV131091:QMC131091 QVR131091:QVY131091 RFN131091:RFU131091 RPJ131091:RPQ131091 RZF131091:RZM131091 SJB131091:SJI131091 SSX131091:STE131091 TCT131091:TDA131091 TMP131091:TMW131091 TWL131091:TWS131091 UGH131091:UGO131091 UQD131091:UQK131091 UZZ131091:VAG131091 VJV131091:VKC131091 VTR131091:VTY131091 WDN131091:WDU131091 WNJ131091:WNQ131091 WXF131091:WXM131091 KT196627:LA196627 UP196627:UW196627 AEL196627:AES196627 AOH196627:AOO196627 AYD196627:AYK196627 BHZ196627:BIG196627 BRV196627:BSC196627 CBR196627:CBY196627 CLN196627:CLU196627 CVJ196627:CVQ196627 DFF196627:DFM196627 DPB196627:DPI196627 DYX196627:DZE196627 EIT196627:EJA196627 ESP196627:ESW196627 FCL196627:FCS196627 FMH196627:FMO196627 FWD196627:FWK196627 GFZ196627:GGG196627 GPV196627:GQC196627 GZR196627:GZY196627 HJN196627:HJU196627 HTJ196627:HTQ196627 IDF196627:IDM196627 INB196627:INI196627 IWX196627:IXE196627 JGT196627:JHA196627 JQP196627:JQW196627 KAL196627:KAS196627 KKH196627:KKO196627 KUD196627:KUK196627 LDZ196627:LEG196627 LNV196627:LOC196627 LXR196627:LXY196627 MHN196627:MHU196627 MRJ196627:MRQ196627 NBF196627:NBM196627 NLB196627:NLI196627 NUX196627:NVE196627 OET196627:OFA196627 OOP196627:OOW196627 OYL196627:OYS196627 PIH196627:PIO196627 PSD196627:PSK196627 QBZ196627:QCG196627 QLV196627:QMC196627 QVR196627:QVY196627 RFN196627:RFU196627 RPJ196627:RPQ196627 RZF196627:RZM196627 SJB196627:SJI196627 SSX196627:STE196627 TCT196627:TDA196627 TMP196627:TMW196627 TWL196627:TWS196627 UGH196627:UGO196627 UQD196627:UQK196627 UZZ196627:VAG196627 VJV196627:VKC196627 VTR196627:VTY196627 WDN196627:WDU196627 WNJ196627:WNQ196627 WXF196627:WXM196627 KT262163:LA262163 UP262163:UW262163 AEL262163:AES262163 AOH262163:AOO262163 AYD262163:AYK262163 BHZ262163:BIG262163 BRV262163:BSC262163 CBR262163:CBY262163 CLN262163:CLU262163 CVJ262163:CVQ262163 DFF262163:DFM262163 DPB262163:DPI262163 DYX262163:DZE262163 EIT262163:EJA262163 ESP262163:ESW262163 FCL262163:FCS262163 FMH262163:FMO262163 FWD262163:FWK262163 GFZ262163:GGG262163 GPV262163:GQC262163 GZR262163:GZY262163 HJN262163:HJU262163 HTJ262163:HTQ262163 IDF262163:IDM262163 INB262163:INI262163 IWX262163:IXE262163 JGT262163:JHA262163 JQP262163:JQW262163 KAL262163:KAS262163 KKH262163:KKO262163 KUD262163:KUK262163 LDZ262163:LEG262163 LNV262163:LOC262163 LXR262163:LXY262163 MHN262163:MHU262163 MRJ262163:MRQ262163 NBF262163:NBM262163 NLB262163:NLI262163 NUX262163:NVE262163 OET262163:OFA262163 OOP262163:OOW262163 OYL262163:OYS262163 PIH262163:PIO262163 PSD262163:PSK262163 QBZ262163:QCG262163 QLV262163:QMC262163 QVR262163:QVY262163 RFN262163:RFU262163 RPJ262163:RPQ262163 RZF262163:RZM262163 SJB262163:SJI262163 SSX262163:STE262163 TCT262163:TDA262163 TMP262163:TMW262163 TWL262163:TWS262163 UGH262163:UGO262163 UQD262163:UQK262163 UZZ262163:VAG262163 VJV262163:VKC262163 VTR262163:VTY262163 WDN262163:WDU262163 WNJ262163:WNQ262163 WXF262163:WXM262163 KT327699:LA327699 UP327699:UW327699 AEL327699:AES327699 AOH327699:AOO327699 AYD327699:AYK327699 BHZ327699:BIG327699 BRV327699:BSC327699 CBR327699:CBY327699 CLN327699:CLU327699 CVJ327699:CVQ327699 DFF327699:DFM327699 DPB327699:DPI327699 DYX327699:DZE327699 EIT327699:EJA327699 ESP327699:ESW327699 FCL327699:FCS327699 FMH327699:FMO327699 FWD327699:FWK327699 GFZ327699:GGG327699 GPV327699:GQC327699 GZR327699:GZY327699 HJN327699:HJU327699 HTJ327699:HTQ327699 IDF327699:IDM327699 INB327699:INI327699 IWX327699:IXE327699 JGT327699:JHA327699 JQP327699:JQW327699 KAL327699:KAS327699 KKH327699:KKO327699 KUD327699:KUK327699 LDZ327699:LEG327699 LNV327699:LOC327699 LXR327699:LXY327699 MHN327699:MHU327699 MRJ327699:MRQ327699 NBF327699:NBM327699 NLB327699:NLI327699 NUX327699:NVE327699 OET327699:OFA327699 OOP327699:OOW327699 OYL327699:OYS327699 PIH327699:PIO327699 PSD327699:PSK327699 QBZ327699:QCG327699 QLV327699:QMC327699 QVR327699:QVY327699 RFN327699:RFU327699 RPJ327699:RPQ327699 RZF327699:RZM327699 SJB327699:SJI327699 SSX327699:STE327699 TCT327699:TDA327699 TMP327699:TMW327699 TWL327699:TWS327699 UGH327699:UGO327699 UQD327699:UQK327699 UZZ327699:VAG327699 VJV327699:VKC327699 VTR327699:VTY327699 WDN327699:WDU327699 WNJ327699:WNQ327699 WXF327699:WXM327699 KT393235:LA393235 UP393235:UW393235 AEL393235:AES393235 AOH393235:AOO393235 AYD393235:AYK393235 BHZ393235:BIG393235 BRV393235:BSC393235 CBR393235:CBY393235 CLN393235:CLU393235 CVJ393235:CVQ393235 DFF393235:DFM393235 DPB393235:DPI393235 DYX393235:DZE393235 EIT393235:EJA393235 ESP393235:ESW393235 FCL393235:FCS393235 FMH393235:FMO393235 FWD393235:FWK393235 GFZ393235:GGG393235 GPV393235:GQC393235 GZR393235:GZY393235 HJN393235:HJU393235 HTJ393235:HTQ393235 IDF393235:IDM393235 INB393235:INI393235 IWX393235:IXE393235 JGT393235:JHA393235 JQP393235:JQW393235 KAL393235:KAS393235 KKH393235:KKO393235 KUD393235:KUK393235 LDZ393235:LEG393235 LNV393235:LOC393235 LXR393235:LXY393235 MHN393235:MHU393235 MRJ393235:MRQ393235 NBF393235:NBM393235 NLB393235:NLI393235 NUX393235:NVE393235 OET393235:OFA393235 OOP393235:OOW393235 OYL393235:OYS393235 PIH393235:PIO393235 PSD393235:PSK393235 QBZ393235:QCG393235 QLV393235:QMC393235 QVR393235:QVY393235 RFN393235:RFU393235 RPJ393235:RPQ393235 RZF393235:RZM393235 SJB393235:SJI393235 SSX393235:STE393235 TCT393235:TDA393235 TMP393235:TMW393235 TWL393235:TWS393235 UGH393235:UGO393235 UQD393235:UQK393235 UZZ393235:VAG393235 VJV393235:VKC393235 VTR393235:VTY393235 WDN393235:WDU393235 WNJ393235:WNQ393235 WXF393235:WXM393235 KT458771:LA458771 UP458771:UW458771 AEL458771:AES458771 AOH458771:AOO458771 AYD458771:AYK458771 BHZ458771:BIG458771 BRV458771:BSC458771 CBR458771:CBY458771 CLN458771:CLU458771 CVJ458771:CVQ458771 DFF458771:DFM458771 DPB458771:DPI458771 DYX458771:DZE458771 EIT458771:EJA458771 ESP458771:ESW458771 FCL458771:FCS458771 FMH458771:FMO458771 FWD458771:FWK458771 GFZ458771:GGG458771 GPV458771:GQC458771 GZR458771:GZY458771 HJN458771:HJU458771 HTJ458771:HTQ458771 IDF458771:IDM458771 INB458771:INI458771 IWX458771:IXE458771 JGT458771:JHA458771 JQP458771:JQW458771 KAL458771:KAS458771 KKH458771:KKO458771 KUD458771:KUK458771 LDZ458771:LEG458771 LNV458771:LOC458771 LXR458771:LXY458771 MHN458771:MHU458771 MRJ458771:MRQ458771 NBF458771:NBM458771 NLB458771:NLI458771 NUX458771:NVE458771 OET458771:OFA458771 OOP458771:OOW458771 OYL458771:OYS458771 PIH458771:PIO458771 PSD458771:PSK458771 QBZ458771:QCG458771 QLV458771:QMC458771 QVR458771:QVY458771 RFN458771:RFU458771 RPJ458771:RPQ458771 RZF458771:RZM458771 SJB458771:SJI458771 SSX458771:STE458771 TCT458771:TDA458771 TMP458771:TMW458771 TWL458771:TWS458771 UGH458771:UGO458771 UQD458771:UQK458771 UZZ458771:VAG458771 VJV458771:VKC458771 VTR458771:VTY458771 WDN458771:WDU458771 WNJ458771:WNQ458771 WXF458771:WXM458771 KT524307:LA524307 UP524307:UW524307 AEL524307:AES524307 AOH524307:AOO524307 AYD524307:AYK524307 BHZ524307:BIG524307 BRV524307:BSC524307 CBR524307:CBY524307 CLN524307:CLU524307 CVJ524307:CVQ524307 DFF524307:DFM524307 DPB524307:DPI524307 DYX524307:DZE524307 EIT524307:EJA524307 ESP524307:ESW524307 FCL524307:FCS524307 FMH524307:FMO524307 FWD524307:FWK524307 GFZ524307:GGG524307 GPV524307:GQC524307 GZR524307:GZY524307 HJN524307:HJU524307 HTJ524307:HTQ524307 IDF524307:IDM524307 INB524307:INI524307 IWX524307:IXE524307 JGT524307:JHA524307 JQP524307:JQW524307 KAL524307:KAS524307 KKH524307:KKO524307 KUD524307:KUK524307 LDZ524307:LEG524307 LNV524307:LOC524307 LXR524307:LXY524307 MHN524307:MHU524307 MRJ524307:MRQ524307 NBF524307:NBM524307 NLB524307:NLI524307 NUX524307:NVE524307 OET524307:OFA524307 OOP524307:OOW524307 OYL524307:OYS524307 PIH524307:PIO524307 PSD524307:PSK524307 QBZ524307:QCG524307 QLV524307:QMC524307 QVR524307:QVY524307 RFN524307:RFU524307 RPJ524307:RPQ524307 RZF524307:RZM524307 SJB524307:SJI524307 SSX524307:STE524307 TCT524307:TDA524307 TMP524307:TMW524307 TWL524307:TWS524307 UGH524307:UGO524307 UQD524307:UQK524307 UZZ524307:VAG524307 VJV524307:VKC524307 VTR524307:VTY524307 WDN524307:WDU524307 WNJ524307:WNQ524307 WXF524307:WXM524307 KT589843:LA589843 UP589843:UW589843 AEL589843:AES589843 AOH589843:AOO589843 AYD589843:AYK589843 BHZ589843:BIG589843 BRV589843:BSC589843 CBR589843:CBY589843 CLN589843:CLU589843 CVJ589843:CVQ589843 DFF589843:DFM589843 DPB589843:DPI589843 DYX589843:DZE589843 EIT589843:EJA589843 ESP589843:ESW589843 FCL589843:FCS589843 FMH589843:FMO589843 FWD589843:FWK589843 GFZ589843:GGG589843 GPV589843:GQC589843 GZR589843:GZY589843 HJN589843:HJU589843 HTJ589843:HTQ589843 IDF589843:IDM589843 INB589843:INI589843 IWX589843:IXE589843 JGT589843:JHA589843 JQP589843:JQW589843 KAL589843:KAS589843 KKH589843:KKO589843 KUD589843:KUK589843 LDZ589843:LEG589843 LNV589843:LOC589843 LXR589843:LXY589843 MHN589843:MHU589843 MRJ589843:MRQ589843 NBF589843:NBM589843 NLB589843:NLI589843 NUX589843:NVE589843 OET589843:OFA589843 OOP589843:OOW589843 OYL589843:OYS589843 PIH589843:PIO589843 PSD589843:PSK589843 QBZ589843:QCG589843 QLV589843:QMC589843 QVR589843:QVY589843 RFN589843:RFU589843 RPJ589843:RPQ589843 RZF589843:RZM589843 SJB589843:SJI589843 SSX589843:STE589843 TCT589843:TDA589843 TMP589843:TMW589843 TWL589843:TWS589843 UGH589843:UGO589843 UQD589843:UQK589843 UZZ589843:VAG589843 VJV589843:VKC589843 VTR589843:VTY589843 WDN589843:WDU589843 WNJ589843:WNQ589843 WXF589843:WXM589843 KT655379:LA655379 UP655379:UW655379 AEL655379:AES655379 AOH655379:AOO655379 AYD655379:AYK655379 BHZ655379:BIG655379 BRV655379:BSC655379 CBR655379:CBY655379 CLN655379:CLU655379 CVJ655379:CVQ655379 DFF655379:DFM655379 DPB655379:DPI655379 DYX655379:DZE655379 EIT655379:EJA655379 ESP655379:ESW655379 FCL655379:FCS655379 FMH655379:FMO655379 FWD655379:FWK655379 GFZ655379:GGG655379 GPV655379:GQC655379 GZR655379:GZY655379 HJN655379:HJU655379 HTJ655379:HTQ655379 IDF655379:IDM655379 INB655379:INI655379 IWX655379:IXE655379 JGT655379:JHA655379 JQP655379:JQW655379 KAL655379:KAS655379 KKH655379:KKO655379 KUD655379:KUK655379 LDZ655379:LEG655379 LNV655379:LOC655379 LXR655379:LXY655379 MHN655379:MHU655379 MRJ655379:MRQ655379 NBF655379:NBM655379 NLB655379:NLI655379 NUX655379:NVE655379 OET655379:OFA655379 OOP655379:OOW655379 OYL655379:OYS655379 PIH655379:PIO655379 PSD655379:PSK655379 QBZ655379:QCG655379 QLV655379:QMC655379 QVR655379:QVY655379 RFN655379:RFU655379 RPJ655379:RPQ655379 RZF655379:RZM655379 SJB655379:SJI655379 SSX655379:STE655379 TCT655379:TDA655379 TMP655379:TMW655379 TWL655379:TWS655379 UGH655379:UGO655379 UQD655379:UQK655379 UZZ655379:VAG655379 VJV655379:VKC655379 VTR655379:VTY655379 WDN655379:WDU655379 WNJ655379:WNQ655379 WXF655379:WXM655379 KT720915:LA720915 UP720915:UW720915 AEL720915:AES720915 AOH720915:AOO720915 AYD720915:AYK720915 BHZ720915:BIG720915 BRV720915:BSC720915 CBR720915:CBY720915 CLN720915:CLU720915 CVJ720915:CVQ720915 DFF720915:DFM720915 DPB720915:DPI720915 DYX720915:DZE720915 EIT720915:EJA720915 ESP720915:ESW720915 FCL720915:FCS720915 FMH720915:FMO720915 FWD720915:FWK720915 GFZ720915:GGG720915 GPV720915:GQC720915 GZR720915:GZY720915 HJN720915:HJU720915 HTJ720915:HTQ720915 IDF720915:IDM720915 INB720915:INI720915 IWX720915:IXE720915 JGT720915:JHA720915 JQP720915:JQW720915 KAL720915:KAS720915 KKH720915:KKO720915 KUD720915:KUK720915 LDZ720915:LEG720915 LNV720915:LOC720915 LXR720915:LXY720915 MHN720915:MHU720915 MRJ720915:MRQ720915 NBF720915:NBM720915 NLB720915:NLI720915 NUX720915:NVE720915 OET720915:OFA720915 OOP720915:OOW720915 OYL720915:OYS720915 PIH720915:PIO720915 PSD720915:PSK720915 QBZ720915:QCG720915 QLV720915:QMC720915 QVR720915:QVY720915 RFN720915:RFU720915 RPJ720915:RPQ720915 RZF720915:RZM720915 SJB720915:SJI720915 SSX720915:STE720915 TCT720915:TDA720915 TMP720915:TMW720915 TWL720915:TWS720915 UGH720915:UGO720915 UQD720915:UQK720915 UZZ720915:VAG720915 VJV720915:VKC720915 VTR720915:VTY720915 WDN720915:WDU720915 WNJ720915:WNQ720915 WXF720915:WXM720915 KT786451:LA786451 UP786451:UW786451 AEL786451:AES786451 AOH786451:AOO786451 AYD786451:AYK786451 BHZ786451:BIG786451 BRV786451:BSC786451 CBR786451:CBY786451 CLN786451:CLU786451 CVJ786451:CVQ786451 DFF786451:DFM786451 DPB786451:DPI786451 DYX786451:DZE786451 EIT786451:EJA786451 ESP786451:ESW786451 FCL786451:FCS786451 FMH786451:FMO786451 FWD786451:FWK786451 GFZ786451:GGG786451 GPV786451:GQC786451 GZR786451:GZY786451 HJN786451:HJU786451 HTJ786451:HTQ786451 IDF786451:IDM786451 INB786451:INI786451 IWX786451:IXE786451 JGT786451:JHA786451 JQP786451:JQW786451 KAL786451:KAS786451 KKH786451:KKO786451 KUD786451:KUK786451 LDZ786451:LEG786451 LNV786451:LOC786451 LXR786451:LXY786451 MHN786451:MHU786451 MRJ786451:MRQ786451 NBF786451:NBM786451 NLB786451:NLI786451 NUX786451:NVE786451 OET786451:OFA786451 OOP786451:OOW786451 OYL786451:OYS786451 PIH786451:PIO786451 PSD786451:PSK786451 QBZ786451:QCG786451 QLV786451:QMC786451 QVR786451:QVY786451 RFN786451:RFU786451 RPJ786451:RPQ786451 RZF786451:RZM786451 SJB786451:SJI786451 SSX786451:STE786451 TCT786451:TDA786451 TMP786451:TMW786451 TWL786451:TWS786451 UGH786451:UGO786451 UQD786451:UQK786451 UZZ786451:VAG786451 VJV786451:VKC786451 VTR786451:VTY786451 WDN786451:WDU786451 WNJ786451:WNQ786451 WXF786451:WXM786451 KT851987:LA851987 UP851987:UW851987 AEL851987:AES851987 AOH851987:AOO851987 AYD851987:AYK851987 BHZ851987:BIG851987 BRV851987:BSC851987 CBR851987:CBY851987 CLN851987:CLU851987 CVJ851987:CVQ851987 DFF851987:DFM851987 DPB851987:DPI851987 DYX851987:DZE851987 EIT851987:EJA851987 ESP851987:ESW851987 FCL851987:FCS851987 FMH851987:FMO851987 FWD851987:FWK851987 GFZ851987:GGG851987 GPV851987:GQC851987 GZR851987:GZY851987 HJN851987:HJU851987 HTJ851987:HTQ851987 IDF851987:IDM851987 INB851987:INI851987 IWX851987:IXE851987 JGT851987:JHA851987 JQP851987:JQW851987 KAL851987:KAS851987 KKH851987:KKO851987 KUD851987:KUK851987 LDZ851987:LEG851987 LNV851987:LOC851987 LXR851987:LXY851987 MHN851987:MHU851987 MRJ851987:MRQ851987 NBF851987:NBM851987 NLB851987:NLI851987 NUX851987:NVE851987 OET851987:OFA851987 OOP851987:OOW851987 OYL851987:OYS851987 PIH851987:PIO851987 PSD851987:PSK851987 QBZ851987:QCG851987 QLV851987:QMC851987 QVR851987:QVY851987 RFN851987:RFU851987 RPJ851987:RPQ851987 RZF851987:RZM851987 SJB851987:SJI851987 SSX851987:STE851987 TCT851987:TDA851987 TMP851987:TMW851987 TWL851987:TWS851987 UGH851987:UGO851987 UQD851987:UQK851987 UZZ851987:VAG851987 VJV851987:VKC851987 VTR851987:VTY851987 WDN851987:WDU851987 WNJ851987:WNQ851987 WXF851987:WXM851987 KT917523:LA917523 UP917523:UW917523 AEL917523:AES917523 AOH917523:AOO917523 AYD917523:AYK917523 BHZ917523:BIG917523 BRV917523:BSC917523 CBR917523:CBY917523 CLN917523:CLU917523 CVJ917523:CVQ917523 DFF917523:DFM917523 DPB917523:DPI917523 DYX917523:DZE917523 EIT917523:EJA917523 ESP917523:ESW917523 FCL917523:FCS917523 FMH917523:FMO917523 FWD917523:FWK917523 GFZ917523:GGG917523 GPV917523:GQC917523 GZR917523:GZY917523 HJN917523:HJU917523 HTJ917523:HTQ917523 IDF917523:IDM917523 INB917523:INI917523 IWX917523:IXE917523 JGT917523:JHA917523 JQP917523:JQW917523 KAL917523:KAS917523 KKH917523:KKO917523 KUD917523:KUK917523 LDZ917523:LEG917523 LNV917523:LOC917523 LXR917523:LXY917523 MHN917523:MHU917523 MRJ917523:MRQ917523 NBF917523:NBM917523 NLB917523:NLI917523 NUX917523:NVE917523 OET917523:OFA917523 OOP917523:OOW917523 OYL917523:OYS917523 PIH917523:PIO917523 PSD917523:PSK917523 QBZ917523:QCG917523 QLV917523:QMC917523 QVR917523:QVY917523 RFN917523:RFU917523 RPJ917523:RPQ917523 RZF917523:RZM917523 SJB917523:SJI917523 SSX917523:STE917523 TCT917523:TDA917523 TMP917523:TMW917523 TWL917523:TWS917523 UGH917523:UGO917523 UQD917523:UQK917523 UZZ917523:VAG917523 VJV917523:VKC917523 VTR917523:VTY917523 WDN917523:WDU917523 WNJ917523:WNQ917523 WXF917523:WXM917523 WXF983059:WXM983059 KT983059:LA983059 UP983059:UW983059 AEL983059:AES983059 AOH983059:AOO983059 AYD983059:AYK983059 BHZ983059:BIG983059 BRV983059:BSC983059 CBR983059:CBY983059 CLN983059:CLU983059 CVJ983059:CVQ983059 DFF983059:DFM983059 DPB983059:DPI983059 DYX983059:DZE983059 EIT983059:EJA983059 ESP983059:ESW983059 FCL983059:FCS983059 FMH983059:FMO983059 FWD983059:FWK983059 GFZ983059:GGG983059 GPV983059:GQC983059 GZR983059:GZY983059 HJN983059:HJU983059 HTJ983059:HTQ983059 IDF983059:IDM983059 INB983059:INI983059 IWX983059:IXE983059 JGT983059:JHA983059 JQP983059:JQW983059 KAL983059:KAS983059 KKH983059:KKO983059 KUD983059:KUK983059 LDZ983059:LEG983059 LNV983059:LOC983059 LXR983059:LXY983059 MHN983059:MHU983059 MRJ983059:MRQ983059 NBF983059:NBM983059 NLB983059:NLI983059 NUX983059:NVE983059 OET983059:OFA983059 OOP983059:OOW983059 OYL983059:OYS983059 PIH983059:PIO983059 PSD983059:PSK983059 QBZ983059:QCG983059 QLV983059:QMC983059 QVR983059:QVY983059 RFN983059:RFU983059 RPJ983059:RPQ983059 RZF983059:RZM983059 SJB983059:SJI983059 SSX983059:STE983059 TCT983059:TDA983059 TMP983059:TMW983059 TWL983059:TWS983059 UGH983059:UGO983059 UQD983059:UQK983059 UZZ983059:VAG983059 VJV983059:VKC983059 VTR983059:VTY983059 WDN983059:WDU983059 WNJ983059:WNQ983059 O917523:BE917523 O851987:BE851987 O786451:BE786451 O720915:BE720915 O655379:BE655379 O589843:BE589843 O524307:BE524307 O458771:BE458771 O393235:BE393235 O327699:BE327699 O262163:BE262163 O196627:BE196627 O131091:BE131091 O65555:BE65555 O983059:BE983059">
      <formula1>kind_of_cons</formula1>
    </dataValidation>
    <dataValidation type="textLength" operator="lessThanOrEqual" allowBlank="1" showInputMessage="1" showErrorMessage="1" errorTitle="Ошибка" error="Допускается ввод не более 900 символов!" sqref="WXN983054:WXN983061 WNR983054:WNR983061 BF65550:BF65557 LB65550:LB65557 UX65550:UX65557 AET65550:AET65557 AOP65550:AOP65557 AYL65550:AYL65557 BIH65550:BIH65557 BSD65550:BSD65557 CBZ65550:CBZ65557 CLV65550:CLV65557 CVR65550:CVR65557 DFN65550:DFN65557 DPJ65550:DPJ65557 DZF65550:DZF65557 EJB65550:EJB65557 ESX65550:ESX65557 FCT65550:FCT65557 FMP65550:FMP65557 FWL65550:FWL65557 GGH65550:GGH65557 GQD65550:GQD65557 GZZ65550:GZZ65557 HJV65550:HJV65557 HTR65550:HTR65557 IDN65550:IDN65557 INJ65550:INJ65557 IXF65550:IXF65557 JHB65550:JHB65557 JQX65550:JQX65557 KAT65550:KAT65557 KKP65550:KKP65557 KUL65550:KUL65557 LEH65550:LEH65557 LOD65550:LOD65557 LXZ65550:LXZ65557 MHV65550:MHV65557 MRR65550:MRR65557 NBN65550:NBN65557 NLJ65550:NLJ65557 NVF65550:NVF65557 OFB65550:OFB65557 OOX65550:OOX65557 OYT65550:OYT65557 PIP65550:PIP65557 PSL65550:PSL65557 QCH65550:QCH65557 QMD65550:QMD65557 QVZ65550:QVZ65557 RFV65550:RFV65557 RPR65550:RPR65557 RZN65550:RZN65557 SJJ65550:SJJ65557 STF65550:STF65557 TDB65550:TDB65557 TMX65550:TMX65557 TWT65550:TWT65557 UGP65550:UGP65557 UQL65550:UQL65557 VAH65550:VAH65557 VKD65550:VKD65557 VTZ65550:VTZ65557 WDV65550:WDV65557 WNR65550:WNR65557 WXN65550:WXN65557 BF131086:BF131093 LB131086:LB131093 UX131086:UX131093 AET131086:AET131093 AOP131086:AOP131093 AYL131086:AYL131093 BIH131086:BIH131093 BSD131086:BSD131093 CBZ131086:CBZ131093 CLV131086:CLV131093 CVR131086:CVR131093 DFN131086:DFN131093 DPJ131086:DPJ131093 DZF131086:DZF131093 EJB131086:EJB131093 ESX131086:ESX131093 FCT131086:FCT131093 FMP131086:FMP131093 FWL131086:FWL131093 GGH131086:GGH131093 GQD131086:GQD131093 GZZ131086:GZZ131093 HJV131086:HJV131093 HTR131086:HTR131093 IDN131086:IDN131093 INJ131086:INJ131093 IXF131086:IXF131093 JHB131086:JHB131093 JQX131086:JQX131093 KAT131086:KAT131093 KKP131086:KKP131093 KUL131086:KUL131093 LEH131086:LEH131093 LOD131086:LOD131093 LXZ131086:LXZ131093 MHV131086:MHV131093 MRR131086:MRR131093 NBN131086:NBN131093 NLJ131086:NLJ131093 NVF131086:NVF131093 OFB131086:OFB131093 OOX131086:OOX131093 OYT131086:OYT131093 PIP131086:PIP131093 PSL131086:PSL131093 QCH131086:QCH131093 QMD131086:QMD131093 QVZ131086:QVZ131093 RFV131086:RFV131093 RPR131086:RPR131093 RZN131086:RZN131093 SJJ131086:SJJ131093 STF131086:STF131093 TDB131086:TDB131093 TMX131086:TMX131093 TWT131086:TWT131093 UGP131086:UGP131093 UQL131086:UQL131093 VAH131086:VAH131093 VKD131086:VKD131093 VTZ131086:VTZ131093 WDV131086:WDV131093 WNR131086:WNR131093 WXN131086:WXN131093 BF196622:BF196629 LB196622:LB196629 UX196622:UX196629 AET196622:AET196629 AOP196622:AOP196629 AYL196622:AYL196629 BIH196622:BIH196629 BSD196622:BSD196629 CBZ196622:CBZ196629 CLV196622:CLV196629 CVR196622:CVR196629 DFN196622:DFN196629 DPJ196622:DPJ196629 DZF196622:DZF196629 EJB196622:EJB196629 ESX196622:ESX196629 FCT196622:FCT196629 FMP196622:FMP196629 FWL196622:FWL196629 GGH196622:GGH196629 GQD196622:GQD196629 GZZ196622:GZZ196629 HJV196622:HJV196629 HTR196622:HTR196629 IDN196622:IDN196629 INJ196622:INJ196629 IXF196622:IXF196629 JHB196622:JHB196629 JQX196622:JQX196629 KAT196622:KAT196629 KKP196622:KKP196629 KUL196622:KUL196629 LEH196622:LEH196629 LOD196622:LOD196629 LXZ196622:LXZ196629 MHV196622:MHV196629 MRR196622:MRR196629 NBN196622:NBN196629 NLJ196622:NLJ196629 NVF196622:NVF196629 OFB196622:OFB196629 OOX196622:OOX196629 OYT196622:OYT196629 PIP196622:PIP196629 PSL196622:PSL196629 QCH196622:QCH196629 QMD196622:QMD196629 QVZ196622:QVZ196629 RFV196622:RFV196629 RPR196622:RPR196629 RZN196622:RZN196629 SJJ196622:SJJ196629 STF196622:STF196629 TDB196622:TDB196629 TMX196622:TMX196629 TWT196622:TWT196629 UGP196622:UGP196629 UQL196622:UQL196629 VAH196622:VAH196629 VKD196622:VKD196629 VTZ196622:VTZ196629 WDV196622:WDV196629 WNR196622:WNR196629 WXN196622:WXN196629 BF262158:BF262165 LB262158:LB262165 UX262158:UX262165 AET262158:AET262165 AOP262158:AOP262165 AYL262158:AYL262165 BIH262158:BIH262165 BSD262158:BSD262165 CBZ262158:CBZ262165 CLV262158:CLV262165 CVR262158:CVR262165 DFN262158:DFN262165 DPJ262158:DPJ262165 DZF262158:DZF262165 EJB262158:EJB262165 ESX262158:ESX262165 FCT262158:FCT262165 FMP262158:FMP262165 FWL262158:FWL262165 GGH262158:GGH262165 GQD262158:GQD262165 GZZ262158:GZZ262165 HJV262158:HJV262165 HTR262158:HTR262165 IDN262158:IDN262165 INJ262158:INJ262165 IXF262158:IXF262165 JHB262158:JHB262165 JQX262158:JQX262165 KAT262158:KAT262165 KKP262158:KKP262165 KUL262158:KUL262165 LEH262158:LEH262165 LOD262158:LOD262165 LXZ262158:LXZ262165 MHV262158:MHV262165 MRR262158:MRR262165 NBN262158:NBN262165 NLJ262158:NLJ262165 NVF262158:NVF262165 OFB262158:OFB262165 OOX262158:OOX262165 OYT262158:OYT262165 PIP262158:PIP262165 PSL262158:PSL262165 QCH262158:QCH262165 QMD262158:QMD262165 QVZ262158:QVZ262165 RFV262158:RFV262165 RPR262158:RPR262165 RZN262158:RZN262165 SJJ262158:SJJ262165 STF262158:STF262165 TDB262158:TDB262165 TMX262158:TMX262165 TWT262158:TWT262165 UGP262158:UGP262165 UQL262158:UQL262165 VAH262158:VAH262165 VKD262158:VKD262165 VTZ262158:VTZ262165 WDV262158:WDV262165 WNR262158:WNR262165 WXN262158:WXN262165 BF327694:BF327701 LB327694:LB327701 UX327694:UX327701 AET327694:AET327701 AOP327694:AOP327701 AYL327694:AYL327701 BIH327694:BIH327701 BSD327694:BSD327701 CBZ327694:CBZ327701 CLV327694:CLV327701 CVR327694:CVR327701 DFN327694:DFN327701 DPJ327694:DPJ327701 DZF327694:DZF327701 EJB327694:EJB327701 ESX327694:ESX327701 FCT327694:FCT327701 FMP327694:FMP327701 FWL327694:FWL327701 GGH327694:GGH327701 GQD327694:GQD327701 GZZ327694:GZZ327701 HJV327694:HJV327701 HTR327694:HTR327701 IDN327694:IDN327701 INJ327694:INJ327701 IXF327694:IXF327701 JHB327694:JHB327701 JQX327694:JQX327701 KAT327694:KAT327701 KKP327694:KKP327701 KUL327694:KUL327701 LEH327694:LEH327701 LOD327694:LOD327701 LXZ327694:LXZ327701 MHV327694:MHV327701 MRR327694:MRR327701 NBN327694:NBN327701 NLJ327694:NLJ327701 NVF327694:NVF327701 OFB327694:OFB327701 OOX327694:OOX327701 OYT327694:OYT327701 PIP327694:PIP327701 PSL327694:PSL327701 QCH327694:QCH327701 QMD327694:QMD327701 QVZ327694:QVZ327701 RFV327694:RFV327701 RPR327694:RPR327701 RZN327694:RZN327701 SJJ327694:SJJ327701 STF327694:STF327701 TDB327694:TDB327701 TMX327694:TMX327701 TWT327694:TWT327701 UGP327694:UGP327701 UQL327694:UQL327701 VAH327694:VAH327701 VKD327694:VKD327701 VTZ327694:VTZ327701 WDV327694:WDV327701 WNR327694:WNR327701 WXN327694:WXN327701 BF393230:BF393237 LB393230:LB393237 UX393230:UX393237 AET393230:AET393237 AOP393230:AOP393237 AYL393230:AYL393237 BIH393230:BIH393237 BSD393230:BSD393237 CBZ393230:CBZ393237 CLV393230:CLV393237 CVR393230:CVR393237 DFN393230:DFN393237 DPJ393230:DPJ393237 DZF393230:DZF393237 EJB393230:EJB393237 ESX393230:ESX393237 FCT393230:FCT393237 FMP393230:FMP393237 FWL393230:FWL393237 GGH393230:GGH393237 GQD393230:GQD393237 GZZ393230:GZZ393237 HJV393230:HJV393237 HTR393230:HTR393237 IDN393230:IDN393237 INJ393230:INJ393237 IXF393230:IXF393237 JHB393230:JHB393237 JQX393230:JQX393237 KAT393230:KAT393237 KKP393230:KKP393237 KUL393230:KUL393237 LEH393230:LEH393237 LOD393230:LOD393237 LXZ393230:LXZ393237 MHV393230:MHV393237 MRR393230:MRR393237 NBN393230:NBN393237 NLJ393230:NLJ393237 NVF393230:NVF393237 OFB393230:OFB393237 OOX393230:OOX393237 OYT393230:OYT393237 PIP393230:PIP393237 PSL393230:PSL393237 QCH393230:QCH393237 QMD393230:QMD393237 QVZ393230:QVZ393237 RFV393230:RFV393237 RPR393230:RPR393237 RZN393230:RZN393237 SJJ393230:SJJ393237 STF393230:STF393237 TDB393230:TDB393237 TMX393230:TMX393237 TWT393230:TWT393237 UGP393230:UGP393237 UQL393230:UQL393237 VAH393230:VAH393237 VKD393230:VKD393237 VTZ393230:VTZ393237 WDV393230:WDV393237 WNR393230:WNR393237 WXN393230:WXN393237 BF458766:BF458773 LB458766:LB458773 UX458766:UX458773 AET458766:AET458773 AOP458766:AOP458773 AYL458766:AYL458773 BIH458766:BIH458773 BSD458766:BSD458773 CBZ458766:CBZ458773 CLV458766:CLV458773 CVR458766:CVR458773 DFN458766:DFN458773 DPJ458766:DPJ458773 DZF458766:DZF458773 EJB458766:EJB458773 ESX458766:ESX458773 FCT458766:FCT458773 FMP458766:FMP458773 FWL458766:FWL458773 GGH458766:GGH458773 GQD458766:GQD458773 GZZ458766:GZZ458773 HJV458766:HJV458773 HTR458766:HTR458773 IDN458766:IDN458773 INJ458766:INJ458773 IXF458766:IXF458773 JHB458766:JHB458773 JQX458766:JQX458773 KAT458766:KAT458773 KKP458766:KKP458773 KUL458766:KUL458773 LEH458766:LEH458773 LOD458766:LOD458773 LXZ458766:LXZ458773 MHV458766:MHV458773 MRR458766:MRR458773 NBN458766:NBN458773 NLJ458766:NLJ458773 NVF458766:NVF458773 OFB458766:OFB458773 OOX458766:OOX458773 OYT458766:OYT458773 PIP458766:PIP458773 PSL458766:PSL458773 QCH458766:QCH458773 QMD458766:QMD458773 QVZ458766:QVZ458773 RFV458766:RFV458773 RPR458766:RPR458773 RZN458766:RZN458773 SJJ458766:SJJ458773 STF458766:STF458773 TDB458766:TDB458773 TMX458766:TMX458773 TWT458766:TWT458773 UGP458766:UGP458773 UQL458766:UQL458773 VAH458766:VAH458773 VKD458766:VKD458773 VTZ458766:VTZ458773 WDV458766:WDV458773 WNR458766:WNR458773 WXN458766:WXN458773 BF524302:BF524309 LB524302:LB524309 UX524302:UX524309 AET524302:AET524309 AOP524302:AOP524309 AYL524302:AYL524309 BIH524302:BIH524309 BSD524302:BSD524309 CBZ524302:CBZ524309 CLV524302:CLV524309 CVR524302:CVR524309 DFN524302:DFN524309 DPJ524302:DPJ524309 DZF524302:DZF524309 EJB524302:EJB524309 ESX524302:ESX524309 FCT524302:FCT524309 FMP524302:FMP524309 FWL524302:FWL524309 GGH524302:GGH524309 GQD524302:GQD524309 GZZ524302:GZZ524309 HJV524302:HJV524309 HTR524302:HTR524309 IDN524302:IDN524309 INJ524302:INJ524309 IXF524302:IXF524309 JHB524302:JHB524309 JQX524302:JQX524309 KAT524302:KAT524309 KKP524302:KKP524309 KUL524302:KUL524309 LEH524302:LEH524309 LOD524302:LOD524309 LXZ524302:LXZ524309 MHV524302:MHV524309 MRR524302:MRR524309 NBN524302:NBN524309 NLJ524302:NLJ524309 NVF524302:NVF524309 OFB524302:OFB524309 OOX524302:OOX524309 OYT524302:OYT524309 PIP524302:PIP524309 PSL524302:PSL524309 QCH524302:QCH524309 QMD524302:QMD524309 QVZ524302:QVZ524309 RFV524302:RFV524309 RPR524302:RPR524309 RZN524302:RZN524309 SJJ524302:SJJ524309 STF524302:STF524309 TDB524302:TDB524309 TMX524302:TMX524309 TWT524302:TWT524309 UGP524302:UGP524309 UQL524302:UQL524309 VAH524302:VAH524309 VKD524302:VKD524309 VTZ524302:VTZ524309 WDV524302:WDV524309 WNR524302:WNR524309 WXN524302:WXN524309 BF589838:BF589845 LB589838:LB589845 UX589838:UX589845 AET589838:AET589845 AOP589838:AOP589845 AYL589838:AYL589845 BIH589838:BIH589845 BSD589838:BSD589845 CBZ589838:CBZ589845 CLV589838:CLV589845 CVR589838:CVR589845 DFN589838:DFN589845 DPJ589838:DPJ589845 DZF589838:DZF589845 EJB589838:EJB589845 ESX589838:ESX589845 FCT589838:FCT589845 FMP589838:FMP589845 FWL589838:FWL589845 GGH589838:GGH589845 GQD589838:GQD589845 GZZ589838:GZZ589845 HJV589838:HJV589845 HTR589838:HTR589845 IDN589838:IDN589845 INJ589838:INJ589845 IXF589838:IXF589845 JHB589838:JHB589845 JQX589838:JQX589845 KAT589838:KAT589845 KKP589838:KKP589845 KUL589838:KUL589845 LEH589838:LEH589845 LOD589838:LOD589845 LXZ589838:LXZ589845 MHV589838:MHV589845 MRR589838:MRR589845 NBN589838:NBN589845 NLJ589838:NLJ589845 NVF589838:NVF589845 OFB589838:OFB589845 OOX589838:OOX589845 OYT589838:OYT589845 PIP589838:PIP589845 PSL589838:PSL589845 QCH589838:QCH589845 QMD589838:QMD589845 QVZ589838:QVZ589845 RFV589838:RFV589845 RPR589838:RPR589845 RZN589838:RZN589845 SJJ589838:SJJ589845 STF589838:STF589845 TDB589838:TDB589845 TMX589838:TMX589845 TWT589838:TWT589845 UGP589838:UGP589845 UQL589838:UQL589845 VAH589838:VAH589845 VKD589838:VKD589845 VTZ589838:VTZ589845 WDV589838:WDV589845 WNR589838:WNR589845 WXN589838:WXN589845 BF655374:BF655381 LB655374:LB655381 UX655374:UX655381 AET655374:AET655381 AOP655374:AOP655381 AYL655374:AYL655381 BIH655374:BIH655381 BSD655374:BSD655381 CBZ655374:CBZ655381 CLV655374:CLV655381 CVR655374:CVR655381 DFN655374:DFN655381 DPJ655374:DPJ655381 DZF655374:DZF655381 EJB655374:EJB655381 ESX655374:ESX655381 FCT655374:FCT655381 FMP655374:FMP655381 FWL655374:FWL655381 GGH655374:GGH655381 GQD655374:GQD655381 GZZ655374:GZZ655381 HJV655374:HJV655381 HTR655374:HTR655381 IDN655374:IDN655381 INJ655374:INJ655381 IXF655374:IXF655381 JHB655374:JHB655381 JQX655374:JQX655381 KAT655374:KAT655381 KKP655374:KKP655381 KUL655374:KUL655381 LEH655374:LEH655381 LOD655374:LOD655381 LXZ655374:LXZ655381 MHV655374:MHV655381 MRR655374:MRR655381 NBN655374:NBN655381 NLJ655374:NLJ655381 NVF655374:NVF655381 OFB655374:OFB655381 OOX655374:OOX655381 OYT655374:OYT655381 PIP655374:PIP655381 PSL655374:PSL655381 QCH655374:QCH655381 QMD655374:QMD655381 QVZ655374:QVZ655381 RFV655374:RFV655381 RPR655374:RPR655381 RZN655374:RZN655381 SJJ655374:SJJ655381 STF655374:STF655381 TDB655374:TDB655381 TMX655374:TMX655381 TWT655374:TWT655381 UGP655374:UGP655381 UQL655374:UQL655381 VAH655374:VAH655381 VKD655374:VKD655381 VTZ655374:VTZ655381 WDV655374:WDV655381 WNR655374:WNR655381 WXN655374:WXN655381 BF720910:BF720917 LB720910:LB720917 UX720910:UX720917 AET720910:AET720917 AOP720910:AOP720917 AYL720910:AYL720917 BIH720910:BIH720917 BSD720910:BSD720917 CBZ720910:CBZ720917 CLV720910:CLV720917 CVR720910:CVR720917 DFN720910:DFN720917 DPJ720910:DPJ720917 DZF720910:DZF720917 EJB720910:EJB720917 ESX720910:ESX720917 FCT720910:FCT720917 FMP720910:FMP720917 FWL720910:FWL720917 GGH720910:GGH720917 GQD720910:GQD720917 GZZ720910:GZZ720917 HJV720910:HJV720917 HTR720910:HTR720917 IDN720910:IDN720917 INJ720910:INJ720917 IXF720910:IXF720917 JHB720910:JHB720917 JQX720910:JQX720917 KAT720910:KAT720917 KKP720910:KKP720917 KUL720910:KUL720917 LEH720910:LEH720917 LOD720910:LOD720917 LXZ720910:LXZ720917 MHV720910:MHV720917 MRR720910:MRR720917 NBN720910:NBN720917 NLJ720910:NLJ720917 NVF720910:NVF720917 OFB720910:OFB720917 OOX720910:OOX720917 OYT720910:OYT720917 PIP720910:PIP720917 PSL720910:PSL720917 QCH720910:QCH720917 QMD720910:QMD720917 QVZ720910:QVZ720917 RFV720910:RFV720917 RPR720910:RPR720917 RZN720910:RZN720917 SJJ720910:SJJ720917 STF720910:STF720917 TDB720910:TDB720917 TMX720910:TMX720917 TWT720910:TWT720917 UGP720910:UGP720917 UQL720910:UQL720917 VAH720910:VAH720917 VKD720910:VKD720917 VTZ720910:VTZ720917 WDV720910:WDV720917 WNR720910:WNR720917 WXN720910:WXN720917 BF786446:BF786453 LB786446:LB786453 UX786446:UX786453 AET786446:AET786453 AOP786446:AOP786453 AYL786446:AYL786453 BIH786446:BIH786453 BSD786446:BSD786453 CBZ786446:CBZ786453 CLV786446:CLV786453 CVR786446:CVR786453 DFN786446:DFN786453 DPJ786446:DPJ786453 DZF786446:DZF786453 EJB786446:EJB786453 ESX786446:ESX786453 FCT786446:FCT786453 FMP786446:FMP786453 FWL786446:FWL786453 GGH786446:GGH786453 GQD786446:GQD786453 GZZ786446:GZZ786453 HJV786446:HJV786453 HTR786446:HTR786453 IDN786446:IDN786453 INJ786446:INJ786453 IXF786446:IXF786453 JHB786446:JHB786453 JQX786446:JQX786453 KAT786446:KAT786453 KKP786446:KKP786453 KUL786446:KUL786453 LEH786446:LEH786453 LOD786446:LOD786453 LXZ786446:LXZ786453 MHV786446:MHV786453 MRR786446:MRR786453 NBN786446:NBN786453 NLJ786446:NLJ786453 NVF786446:NVF786453 OFB786446:OFB786453 OOX786446:OOX786453 OYT786446:OYT786453 PIP786446:PIP786453 PSL786446:PSL786453 QCH786446:QCH786453 QMD786446:QMD786453 QVZ786446:QVZ786453 RFV786446:RFV786453 RPR786446:RPR786453 RZN786446:RZN786453 SJJ786446:SJJ786453 STF786446:STF786453 TDB786446:TDB786453 TMX786446:TMX786453 TWT786446:TWT786453 UGP786446:UGP786453 UQL786446:UQL786453 VAH786446:VAH786453 VKD786446:VKD786453 VTZ786446:VTZ786453 WDV786446:WDV786453 WNR786446:WNR786453 WXN786446:WXN786453 BF851982:BF851989 LB851982:LB851989 UX851982:UX851989 AET851982:AET851989 AOP851982:AOP851989 AYL851982:AYL851989 BIH851982:BIH851989 BSD851982:BSD851989 CBZ851982:CBZ851989 CLV851982:CLV851989 CVR851982:CVR851989 DFN851982:DFN851989 DPJ851982:DPJ851989 DZF851982:DZF851989 EJB851982:EJB851989 ESX851982:ESX851989 FCT851982:FCT851989 FMP851982:FMP851989 FWL851982:FWL851989 GGH851982:GGH851989 GQD851982:GQD851989 GZZ851982:GZZ851989 HJV851982:HJV851989 HTR851982:HTR851989 IDN851982:IDN851989 INJ851982:INJ851989 IXF851982:IXF851989 JHB851982:JHB851989 JQX851982:JQX851989 KAT851982:KAT851989 KKP851982:KKP851989 KUL851982:KUL851989 LEH851982:LEH851989 LOD851982:LOD851989 LXZ851982:LXZ851989 MHV851982:MHV851989 MRR851982:MRR851989 NBN851982:NBN851989 NLJ851982:NLJ851989 NVF851982:NVF851989 OFB851982:OFB851989 OOX851982:OOX851989 OYT851982:OYT851989 PIP851982:PIP851989 PSL851982:PSL851989 QCH851982:QCH851989 QMD851982:QMD851989 QVZ851982:QVZ851989 RFV851982:RFV851989 RPR851982:RPR851989 RZN851982:RZN851989 SJJ851982:SJJ851989 STF851982:STF851989 TDB851982:TDB851989 TMX851982:TMX851989 TWT851982:TWT851989 UGP851982:UGP851989 UQL851982:UQL851989 VAH851982:VAH851989 VKD851982:VKD851989 VTZ851982:VTZ851989 WDV851982:WDV851989 WNR851982:WNR851989 WXN851982:WXN851989 BF917518:BF917525 LB917518:LB917525 UX917518:UX917525 AET917518:AET917525 AOP917518:AOP917525 AYL917518:AYL917525 BIH917518:BIH917525 BSD917518:BSD917525 CBZ917518:CBZ917525 CLV917518:CLV917525 CVR917518:CVR917525 DFN917518:DFN917525 DPJ917518:DPJ917525 DZF917518:DZF917525 EJB917518:EJB917525 ESX917518:ESX917525 FCT917518:FCT917525 FMP917518:FMP917525 FWL917518:FWL917525 GGH917518:GGH917525 GQD917518:GQD917525 GZZ917518:GZZ917525 HJV917518:HJV917525 HTR917518:HTR917525 IDN917518:IDN917525 INJ917518:INJ917525 IXF917518:IXF917525 JHB917518:JHB917525 JQX917518:JQX917525 KAT917518:KAT917525 KKP917518:KKP917525 KUL917518:KUL917525 LEH917518:LEH917525 LOD917518:LOD917525 LXZ917518:LXZ917525 MHV917518:MHV917525 MRR917518:MRR917525 NBN917518:NBN917525 NLJ917518:NLJ917525 NVF917518:NVF917525 OFB917518:OFB917525 OOX917518:OOX917525 OYT917518:OYT917525 PIP917518:PIP917525 PSL917518:PSL917525 QCH917518:QCH917525 QMD917518:QMD917525 QVZ917518:QVZ917525 RFV917518:RFV917525 RPR917518:RPR917525 RZN917518:RZN917525 SJJ917518:SJJ917525 STF917518:STF917525 TDB917518:TDB917525 TMX917518:TMX917525 TWT917518:TWT917525 UGP917518:UGP917525 UQL917518:UQL917525 VAH917518:VAH917525 VKD917518:VKD917525 VTZ917518:VTZ917525 WDV917518:WDV917525 WNR917518:WNR917525 WXN917518:WXN917525 BF983054:BF983061 LB983054:LB983061 UX983054:UX983061 AET983054:AET983061 AOP983054:AOP983061 AYL983054:AYL983061 BIH983054:BIH983061 BSD983054:BSD983061 CBZ983054:CBZ983061 CLV983054:CLV983061 CVR983054:CVR983061 DFN983054:DFN983061 DPJ983054:DPJ983061 DZF983054:DZF983061 EJB983054:EJB983061 ESX983054:ESX983061 FCT983054:FCT983061 FMP983054:FMP983061 FWL983054:FWL983061 GGH983054:GGH983061 GQD983054:GQD983061 GZZ983054:GZZ983061 HJV983054:HJV983061 HTR983054:HTR983061 IDN983054:IDN983061 INJ983054:INJ983061 IXF983054:IXF983061 JHB983054:JHB983061 JQX983054:JQX983061 KAT983054:KAT983061 KKP983054:KKP983061 KUL983054:KUL983061 LEH983054:LEH983061 LOD983054:LOD983061 LXZ983054:LXZ983061 MHV983054:MHV983061 MRR983054:MRR983061 NBN983054:NBN983061 NLJ983054:NLJ983061 NVF983054:NVF983061 OFB983054:OFB983061 OOX983054:OOX983061 OYT983054:OYT983061 PIP983054:PIP983061 PSL983054:PSL983061 QCH983054:QCH983061 QMD983054:QMD983061 QVZ983054:QVZ983061 RFV983054:RFV983061 RPR983054:RPR983061 RZN983054:RZN983061 SJJ983054:SJJ983061 STF983054:STF983061 TDB983054:TDB983061 TMX983054:TMX983061 TWT983054:TWT983061 UGP983054:UGP983061 UQL983054:UQL983061 VAH983054:VAH983061 VKD983054:VKD983061 VTZ983054:VTZ983061 WDV983054:WDV983061 LB18:LB25 UX18:UX25 AET18:AET25 AOP18:AOP25 AYL18:AYL25 BIH18:BIH25 BSD18:BSD25 CBZ18:CBZ25 CLV18:CLV25 CVR18:CVR25 DFN18:DFN25 DPJ18:DPJ25 DZF18:DZF25 EJB18:EJB25 ESX18:ESX25 FCT18:FCT25 FMP18:FMP25 FWL18:FWL25 GGH18:GGH25 GQD18:GQD25 GZZ18:GZZ25 HJV18:HJV25 HTR18:HTR25 IDN18:IDN25 INJ18:INJ25 IXF18:IXF25 JHB18:JHB25 JQX18:JQX25 KAT18:KAT25 KKP18:KKP25 KUL18:KUL25 LEH18:LEH25 LOD18:LOD25 LXZ18:LXZ25 MHV18:MHV25 MRR18:MRR25 NBN18:NBN25 NLJ18:NLJ25 NVF18:NVF25 OFB18:OFB25 OOX18:OOX25 OYT18:OYT25 PIP18:PIP25 PSL18:PSL25 QCH18:QCH25 QMD18:QMD25 QVZ18:QVZ25 RFV18:RFV25 RPR18:RPR25 RZN18:RZN25 SJJ18:SJJ25 STF18:STF25 TDB18:TDB25 TMX18:TMX25 TWT18:TWT25 UGP18:UGP25 UQL18:UQL25 VAH18:VAH25 VKD18:VKD25 VTZ18:VTZ25 WDV18:WDV25 WNR18:WNR25 WXN18:WXN25">
      <formula1>900</formula1>
    </dataValidation>
    <dataValidation type="list" allowBlank="1" showInputMessage="1" showErrorMessage="1" errorTitle="Ошибка" error="Выберите значение из списка" sqref="O22 KT22 UP22 AEL22 AOH22 AYD22 BHZ22 BRV22 CBR22 CLN22 CVJ22 DFF22 DPB22 DYX22 EIT22 ESP22 FCL22 FMH22 FWD22 GFZ22 GPV22 GZR22 HJN22 HTJ22 IDF22 INB22 IWX22 JGT22 JQP22 KAL22 KKH22 KUD22 LDZ22 LNV22 LXR22 MHN22 MRJ22 NBF22 NLB22 NUX22 OET22 OOP22 OYL22 PIH22 PSD22 QBZ22 QLV22 QVR22 RFN22 RPJ22 RZF22 SJB22 SSX22 TCT22 TMP22 TWL22 UGH22 UQD22 UZZ22 VJV22 VTR22 WDN22 WNJ22 WXF22 O65554 KT65554 UP65554 AEL65554 AOH65554 AYD65554 BHZ65554 BRV65554 CBR65554 CLN65554 CVJ65554 DFF65554 DPB65554 DYX65554 EIT65554 ESP65554 FCL65554 FMH65554 FWD65554 GFZ65554 GPV65554 GZR65554 HJN65554 HTJ65554 IDF65554 INB65554 IWX65554 JGT65554 JQP65554 KAL65554 KKH65554 KUD65554 LDZ65554 LNV65554 LXR65554 MHN65554 MRJ65554 NBF65554 NLB65554 NUX65554 OET65554 OOP65554 OYL65554 PIH65554 PSD65554 QBZ65554 QLV65554 QVR65554 RFN65554 RPJ65554 RZF65554 SJB65554 SSX65554 TCT65554 TMP65554 TWL65554 UGH65554 UQD65554 UZZ65554 VJV65554 VTR65554 WDN65554 WNJ65554 WXF65554 O131090 KT131090 UP131090 AEL131090 AOH131090 AYD131090 BHZ131090 BRV131090 CBR131090 CLN131090 CVJ131090 DFF131090 DPB131090 DYX131090 EIT131090 ESP131090 FCL131090 FMH131090 FWD131090 GFZ131090 GPV131090 GZR131090 HJN131090 HTJ131090 IDF131090 INB131090 IWX131090 JGT131090 JQP131090 KAL131090 KKH131090 KUD131090 LDZ131090 LNV131090 LXR131090 MHN131090 MRJ131090 NBF131090 NLB131090 NUX131090 OET131090 OOP131090 OYL131090 PIH131090 PSD131090 QBZ131090 QLV131090 QVR131090 RFN131090 RPJ131090 RZF131090 SJB131090 SSX131090 TCT131090 TMP131090 TWL131090 UGH131090 UQD131090 UZZ131090 VJV131090 VTR131090 WDN131090 WNJ131090 WXF131090 O196626 KT196626 UP196626 AEL196626 AOH196626 AYD196626 BHZ196626 BRV196626 CBR196626 CLN196626 CVJ196626 DFF196626 DPB196626 DYX196626 EIT196626 ESP196626 FCL196626 FMH196626 FWD196626 GFZ196626 GPV196626 GZR196626 HJN196626 HTJ196626 IDF196626 INB196626 IWX196626 JGT196626 JQP196626 KAL196626 KKH196626 KUD196626 LDZ196626 LNV196626 LXR196626 MHN196626 MRJ196626 NBF196626 NLB196626 NUX196626 OET196626 OOP196626 OYL196626 PIH196626 PSD196626 QBZ196626 QLV196626 QVR196626 RFN196626 RPJ196626 RZF196626 SJB196626 SSX196626 TCT196626 TMP196626 TWL196626 UGH196626 UQD196626 UZZ196626 VJV196626 VTR196626 WDN196626 WNJ196626 WXF196626 O262162 KT262162 UP262162 AEL262162 AOH262162 AYD262162 BHZ262162 BRV262162 CBR262162 CLN262162 CVJ262162 DFF262162 DPB262162 DYX262162 EIT262162 ESP262162 FCL262162 FMH262162 FWD262162 GFZ262162 GPV262162 GZR262162 HJN262162 HTJ262162 IDF262162 INB262162 IWX262162 JGT262162 JQP262162 KAL262162 KKH262162 KUD262162 LDZ262162 LNV262162 LXR262162 MHN262162 MRJ262162 NBF262162 NLB262162 NUX262162 OET262162 OOP262162 OYL262162 PIH262162 PSD262162 QBZ262162 QLV262162 QVR262162 RFN262162 RPJ262162 RZF262162 SJB262162 SSX262162 TCT262162 TMP262162 TWL262162 UGH262162 UQD262162 UZZ262162 VJV262162 VTR262162 WDN262162 WNJ262162 WXF262162 O327698 KT327698 UP327698 AEL327698 AOH327698 AYD327698 BHZ327698 BRV327698 CBR327698 CLN327698 CVJ327698 DFF327698 DPB327698 DYX327698 EIT327698 ESP327698 FCL327698 FMH327698 FWD327698 GFZ327698 GPV327698 GZR327698 HJN327698 HTJ327698 IDF327698 INB327698 IWX327698 JGT327698 JQP327698 KAL327698 KKH327698 KUD327698 LDZ327698 LNV327698 LXR327698 MHN327698 MRJ327698 NBF327698 NLB327698 NUX327698 OET327698 OOP327698 OYL327698 PIH327698 PSD327698 QBZ327698 QLV327698 QVR327698 RFN327698 RPJ327698 RZF327698 SJB327698 SSX327698 TCT327698 TMP327698 TWL327698 UGH327698 UQD327698 UZZ327698 VJV327698 VTR327698 WDN327698 WNJ327698 WXF327698 O393234 KT393234 UP393234 AEL393234 AOH393234 AYD393234 BHZ393234 BRV393234 CBR393234 CLN393234 CVJ393234 DFF393234 DPB393234 DYX393234 EIT393234 ESP393234 FCL393234 FMH393234 FWD393234 GFZ393234 GPV393234 GZR393234 HJN393234 HTJ393234 IDF393234 INB393234 IWX393234 JGT393234 JQP393234 KAL393234 KKH393234 KUD393234 LDZ393234 LNV393234 LXR393234 MHN393234 MRJ393234 NBF393234 NLB393234 NUX393234 OET393234 OOP393234 OYL393234 PIH393234 PSD393234 QBZ393234 QLV393234 QVR393234 RFN393234 RPJ393234 RZF393234 SJB393234 SSX393234 TCT393234 TMP393234 TWL393234 UGH393234 UQD393234 UZZ393234 VJV393234 VTR393234 WDN393234 WNJ393234 WXF393234 O458770 KT458770 UP458770 AEL458770 AOH458770 AYD458770 BHZ458770 BRV458770 CBR458770 CLN458770 CVJ458770 DFF458770 DPB458770 DYX458770 EIT458770 ESP458770 FCL458770 FMH458770 FWD458770 GFZ458770 GPV458770 GZR458770 HJN458770 HTJ458770 IDF458770 INB458770 IWX458770 JGT458770 JQP458770 KAL458770 KKH458770 KUD458770 LDZ458770 LNV458770 LXR458770 MHN458770 MRJ458770 NBF458770 NLB458770 NUX458770 OET458770 OOP458770 OYL458770 PIH458770 PSD458770 QBZ458770 QLV458770 QVR458770 RFN458770 RPJ458770 RZF458770 SJB458770 SSX458770 TCT458770 TMP458770 TWL458770 UGH458770 UQD458770 UZZ458770 VJV458770 VTR458770 WDN458770 WNJ458770 WXF458770 O524306 KT524306 UP524306 AEL524306 AOH524306 AYD524306 BHZ524306 BRV524306 CBR524306 CLN524306 CVJ524306 DFF524306 DPB524306 DYX524306 EIT524306 ESP524306 FCL524306 FMH524306 FWD524306 GFZ524306 GPV524306 GZR524306 HJN524306 HTJ524306 IDF524306 INB524306 IWX524306 JGT524306 JQP524306 KAL524306 KKH524306 KUD524306 LDZ524306 LNV524306 LXR524306 MHN524306 MRJ524306 NBF524306 NLB524306 NUX524306 OET524306 OOP524306 OYL524306 PIH524306 PSD524306 QBZ524306 QLV524306 QVR524306 RFN524306 RPJ524306 RZF524306 SJB524306 SSX524306 TCT524306 TMP524306 TWL524306 UGH524306 UQD524306 UZZ524306 VJV524306 VTR524306 WDN524306 WNJ524306 WXF524306 O589842 KT589842 UP589842 AEL589842 AOH589842 AYD589842 BHZ589842 BRV589842 CBR589842 CLN589842 CVJ589842 DFF589842 DPB589842 DYX589842 EIT589842 ESP589842 FCL589842 FMH589842 FWD589842 GFZ589842 GPV589842 GZR589842 HJN589842 HTJ589842 IDF589842 INB589842 IWX589842 JGT589842 JQP589842 KAL589842 KKH589842 KUD589842 LDZ589842 LNV589842 LXR589842 MHN589842 MRJ589842 NBF589842 NLB589842 NUX589842 OET589842 OOP589842 OYL589842 PIH589842 PSD589842 QBZ589842 QLV589842 QVR589842 RFN589842 RPJ589842 RZF589842 SJB589842 SSX589842 TCT589842 TMP589842 TWL589842 UGH589842 UQD589842 UZZ589842 VJV589842 VTR589842 WDN589842 WNJ589842 WXF589842 O655378 KT655378 UP655378 AEL655378 AOH655378 AYD655378 BHZ655378 BRV655378 CBR655378 CLN655378 CVJ655378 DFF655378 DPB655378 DYX655378 EIT655378 ESP655378 FCL655378 FMH655378 FWD655378 GFZ655378 GPV655378 GZR655378 HJN655378 HTJ655378 IDF655378 INB655378 IWX655378 JGT655378 JQP655378 KAL655378 KKH655378 KUD655378 LDZ655378 LNV655378 LXR655378 MHN655378 MRJ655378 NBF655378 NLB655378 NUX655378 OET655378 OOP655378 OYL655378 PIH655378 PSD655378 QBZ655378 QLV655378 QVR655378 RFN655378 RPJ655378 RZF655378 SJB655378 SSX655378 TCT655378 TMP655378 TWL655378 UGH655378 UQD655378 UZZ655378 VJV655378 VTR655378 WDN655378 WNJ655378 WXF655378 O720914 KT720914 UP720914 AEL720914 AOH720914 AYD720914 BHZ720914 BRV720914 CBR720914 CLN720914 CVJ720914 DFF720914 DPB720914 DYX720914 EIT720914 ESP720914 FCL720914 FMH720914 FWD720914 GFZ720914 GPV720914 GZR720914 HJN720914 HTJ720914 IDF720914 INB720914 IWX720914 JGT720914 JQP720914 KAL720914 KKH720914 KUD720914 LDZ720914 LNV720914 LXR720914 MHN720914 MRJ720914 NBF720914 NLB720914 NUX720914 OET720914 OOP720914 OYL720914 PIH720914 PSD720914 QBZ720914 QLV720914 QVR720914 RFN720914 RPJ720914 RZF720914 SJB720914 SSX720914 TCT720914 TMP720914 TWL720914 UGH720914 UQD720914 UZZ720914 VJV720914 VTR720914 WDN720914 WNJ720914 WXF720914 O786450 KT786450 UP786450 AEL786450 AOH786450 AYD786450 BHZ786450 BRV786450 CBR786450 CLN786450 CVJ786450 DFF786450 DPB786450 DYX786450 EIT786450 ESP786450 FCL786450 FMH786450 FWD786450 GFZ786450 GPV786450 GZR786450 HJN786450 HTJ786450 IDF786450 INB786450 IWX786450 JGT786450 JQP786450 KAL786450 KKH786450 KUD786450 LDZ786450 LNV786450 LXR786450 MHN786450 MRJ786450 NBF786450 NLB786450 NUX786450 OET786450 OOP786450 OYL786450 PIH786450 PSD786450 QBZ786450 QLV786450 QVR786450 RFN786450 RPJ786450 RZF786450 SJB786450 SSX786450 TCT786450 TMP786450 TWL786450 UGH786450 UQD786450 UZZ786450 VJV786450 VTR786450 WDN786450 WNJ786450 WXF786450 O851986 KT851986 UP851986 AEL851986 AOH851986 AYD851986 BHZ851986 BRV851986 CBR851986 CLN851986 CVJ851986 DFF851986 DPB851986 DYX851986 EIT851986 ESP851986 FCL851986 FMH851986 FWD851986 GFZ851986 GPV851986 GZR851986 HJN851986 HTJ851986 IDF851986 INB851986 IWX851986 JGT851986 JQP851986 KAL851986 KKH851986 KUD851986 LDZ851986 LNV851986 LXR851986 MHN851986 MRJ851986 NBF851986 NLB851986 NUX851986 OET851986 OOP851986 OYL851986 PIH851986 PSD851986 QBZ851986 QLV851986 QVR851986 RFN851986 RPJ851986 RZF851986 SJB851986 SSX851986 TCT851986 TMP851986 TWL851986 UGH851986 UQD851986 UZZ851986 VJV851986 VTR851986 WDN851986 WNJ851986 WXF851986 O917522 KT917522 UP917522 AEL917522 AOH917522 AYD917522 BHZ917522 BRV917522 CBR917522 CLN917522 CVJ917522 DFF917522 DPB917522 DYX917522 EIT917522 ESP917522 FCL917522 FMH917522 FWD917522 GFZ917522 GPV917522 GZR917522 HJN917522 HTJ917522 IDF917522 INB917522 IWX917522 JGT917522 JQP917522 KAL917522 KKH917522 KUD917522 LDZ917522 LNV917522 LXR917522 MHN917522 MRJ917522 NBF917522 NLB917522 NUX917522 OET917522 OOP917522 OYL917522 PIH917522 PSD917522 QBZ917522 QLV917522 QVR917522 RFN917522 RPJ917522 RZF917522 SJB917522 SSX917522 TCT917522 TMP917522 TWL917522 UGH917522 UQD917522 UZZ917522 VJV917522 VTR917522 WDN917522 WNJ917522 WXF917522 O983058 KT983058 UP983058 AEL983058 AOH983058 AYD983058 BHZ983058 BRV983058 CBR983058 CLN983058 CVJ983058 DFF983058 DPB983058 DYX983058 EIT983058 ESP983058 FCL983058 FMH983058 FWD983058 GFZ983058 GPV983058 GZR983058 HJN983058 HTJ983058 IDF983058 INB983058 IWX983058 JGT983058 JQP983058 KAL983058 KKH983058 KUD983058 LDZ983058 LNV983058 LXR983058 MHN983058 MRJ983058 NBF983058 NLB983058 NUX983058 OET983058 OOP983058 OYL983058 PIH983058 PSD983058 QBZ983058 QLV983058 QVR983058 RFN983058 RPJ983058 RZF983058 SJB983058 SSX983058 TCT983058 TMP983058 TWL983058 UGH983058 UQD983058 UZZ983058 VJV983058 VTR983058 WDN983058 WNJ983058 WXF983058 V22 V65554 V131090 V196626 V262162 V327698 V393234 V458770 V524306 V589842 V655378 V720914 V786450 V851986 V917522 V983058 AC22 AC65554 AC131090 AC196626 AC262162 AC327698 AC393234 AC458770 AC524306 AC589842 AC655378 AC720914 AC786450 AC851986 AC917522 AC983058 AJ22 AJ65554 AJ131090 AJ196626 AJ262162 AJ327698 AJ393234 AJ458770 AJ524306 AJ589842 AJ655378 AJ720914 AJ786450 AJ851986 AJ917522 AJ983058 AQ22 AQ65554 AQ131090 AQ196626 AQ262162 AQ327698 AQ393234 AQ458770 AQ524306 AQ589842 AQ655378 AQ720914 AQ786450 AQ851986 AQ917522 AQ983058 AX22 AX65554 AX131090 AX196626 AX262162 AX327698 AX393234 AX458770 AX524306 AX589842 AX655378 AX720914 AX786450 AX851986 AX917522 AX983058">
      <formula1>kind_of_scheme_in</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24:T25 AA24:AA25 AH24:AH25 AO24:AO25 AV24:AV25 BC24:BC25">
      <formula1>900</formula1>
    </dataValidation>
    <dataValidation type="list" allowBlank="1" showInputMessage="1" showErrorMessage="1" errorTitle="Ошибка" error="Выберите значение из списка" prompt="Выберите значение из списка" sqref="O23 V23 AC23 AJ23 AQ23 AX23">
      <formula1>kind_of_cons</formula1>
    </dataValidation>
    <dataValidation type="decimal" allowBlank="1" showErrorMessage="1" errorTitle="Ошибка" error="Допускается ввод только действительных чисел!" sqref="O24 V24 AC24 AJ24 AQ24 AX24">
      <formula1>-9.99999999999999E+23</formula1>
      <formula2>9.99999999999999E+23</formula2>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3">
    <tabColor indexed="22"/>
  </sheetPr>
  <dimension ref="A1:T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20" width="10.5703125" style="587"/>
    <col min="21" max="16384" width="10.5703125" style="525"/>
  </cols>
  <sheetData>
    <row r="1" spans="1:20" ht="3" customHeight="1">
      <c r="A1" s="593" t="s">
        <v>50</v>
      </c>
    </row>
    <row r="2" spans="1:20" ht="22.5">
      <c r="F2" s="1199" t="s">
        <v>491</v>
      </c>
      <c r="G2" s="1200"/>
      <c r="H2" s="1201"/>
      <c r="I2" s="642"/>
    </row>
    <row r="3" spans="1:20" ht="3" customHeight="1"/>
    <row r="4" spans="1:20" s="572" customFormat="1" ht="11.25">
      <c r="A4" s="592"/>
      <c r="B4" s="592"/>
      <c r="C4" s="592"/>
      <c r="D4" s="592"/>
      <c r="F4" s="1153" t="s">
        <v>454</v>
      </c>
      <c r="G4" s="1153"/>
      <c r="H4" s="1153"/>
      <c r="I4" s="1202" t="s">
        <v>455</v>
      </c>
      <c r="J4" s="592"/>
      <c r="K4" s="592"/>
      <c r="L4" s="592"/>
      <c r="M4" s="592"/>
      <c r="N4" s="592"/>
      <c r="O4" s="592"/>
      <c r="P4" s="592"/>
      <c r="Q4" s="592"/>
      <c r="R4" s="592"/>
      <c r="S4" s="592"/>
      <c r="T4" s="592"/>
    </row>
    <row r="5" spans="1:20" s="572" customFormat="1" ht="11.25" customHeight="1">
      <c r="A5" s="592"/>
      <c r="B5" s="592"/>
      <c r="C5" s="592"/>
      <c r="D5" s="592"/>
      <c r="F5" s="608" t="s">
        <v>92</v>
      </c>
      <c r="G5" s="620" t="s">
        <v>457</v>
      </c>
      <c r="H5" s="607" t="s">
        <v>442</v>
      </c>
      <c r="I5" s="1202"/>
      <c r="J5" s="592"/>
      <c r="K5" s="592"/>
      <c r="L5" s="592"/>
      <c r="M5" s="592"/>
      <c r="N5" s="592"/>
      <c r="O5" s="592"/>
      <c r="P5" s="592"/>
      <c r="Q5" s="592"/>
      <c r="R5" s="592"/>
      <c r="S5" s="592"/>
      <c r="T5" s="592"/>
    </row>
    <row r="6" spans="1:20" s="572" customFormat="1" ht="12" customHeight="1">
      <c r="A6" s="592"/>
      <c r="B6" s="592"/>
      <c r="C6" s="592"/>
      <c r="D6" s="592"/>
      <c r="F6" s="609" t="s">
        <v>93</v>
      </c>
      <c r="G6" s="611">
        <v>2</v>
      </c>
      <c r="H6" s="612">
        <v>3</v>
      </c>
      <c r="I6" s="610">
        <v>4</v>
      </c>
      <c r="J6" s="592">
        <v>4</v>
      </c>
      <c r="K6" s="592"/>
      <c r="L6" s="592"/>
      <c r="M6" s="592"/>
      <c r="N6" s="592"/>
      <c r="O6" s="592"/>
      <c r="P6" s="592"/>
      <c r="Q6" s="592"/>
      <c r="R6" s="592"/>
      <c r="S6" s="592"/>
      <c r="T6" s="592"/>
    </row>
    <row r="7" spans="1:20" s="572" customFormat="1" ht="18.75">
      <c r="A7" s="592"/>
      <c r="B7" s="592"/>
      <c r="C7" s="592"/>
      <c r="D7" s="592"/>
      <c r="F7" s="618">
        <v>1</v>
      </c>
      <c r="G7" s="634" t="s">
        <v>492</v>
      </c>
      <c r="H7" s="606" t="str">
        <f>IF(dateCh="","",dateCh)</f>
        <v>30.12.2020</v>
      </c>
      <c r="I7" s="583" t="s">
        <v>493</v>
      </c>
      <c r="J7" s="617"/>
      <c r="K7" s="592"/>
      <c r="L7" s="592"/>
      <c r="M7" s="592"/>
      <c r="N7" s="592"/>
      <c r="O7" s="592"/>
      <c r="P7" s="592"/>
      <c r="Q7" s="592"/>
      <c r="R7" s="592"/>
      <c r="S7" s="592"/>
      <c r="T7" s="592"/>
    </row>
    <row r="8" spans="1:20" s="572" customFormat="1" ht="45">
      <c r="A8" s="1203">
        <v>1</v>
      </c>
      <c r="B8" s="592"/>
      <c r="C8" s="592"/>
      <c r="D8" s="592"/>
      <c r="F8" s="618" t="str">
        <f>"2." &amp;mergeValue(A8)</f>
        <v>2.1</v>
      </c>
      <c r="G8" s="634" t="s">
        <v>494</v>
      </c>
      <c r="H8" s="606"/>
      <c r="I8" s="583" t="s">
        <v>591</v>
      </c>
      <c r="J8" s="617"/>
      <c r="K8" s="592"/>
      <c r="L8" s="592"/>
      <c r="M8" s="592"/>
      <c r="N8" s="592"/>
      <c r="O8" s="592"/>
      <c r="P8" s="592"/>
      <c r="Q8" s="592"/>
      <c r="R8" s="592"/>
      <c r="S8" s="592"/>
      <c r="T8" s="592"/>
    </row>
    <row r="9" spans="1:20" s="572" customFormat="1" ht="22.5">
      <c r="A9" s="1203"/>
      <c r="B9" s="592"/>
      <c r="C9" s="592"/>
      <c r="D9" s="592"/>
      <c r="F9" s="618" t="str">
        <f>"3." &amp;mergeValue(A9)</f>
        <v>3.1</v>
      </c>
      <c r="G9" s="634" t="s">
        <v>495</v>
      </c>
      <c r="H9" s="606"/>
      <c r="I9" s="583" t="s">
        <v>589</v>
      </c>
      <c r="J9" s="617"/>
      <c r="K9" s="592"/>
      <c r="L9" s="592"/>
      <c r="M9" s="592"/>
      <c r="N9" s="592"/>
      <c r="O9" s="592"/>
      <c r="P9" s="592"/>
      <c r="Q9" s="592"/>
      <c r="R9" s="592"/>
      <c r="S9" s="592"/>
      <c r="T9" s="592"/>
    </row>
    <row r="10" spans="1:20" s="572" customFormat="1" ht="22.5">
      <c r="A10" s="1203"/>
      <c r="B10" s="592"/>
      <c r="C10" s="592"/>
      <c r="D10" s="592"/>
      <c r="F10" s="618" t="str">
        <f>"4."&amp;mergeValue(A10)</f>
        <v>4.1</v>
      </c>
      <c r="G10" s="634" t="s">
        <v>496</v>
      </c>
      <c r="H10" s="607" t="s">
        <v>458</v>
      </c>
      <c r="I10" s="583"/>
      <c r="J10" s="617"/>
      <c r="K10" s="592"/>
      <c r="L10" s="592"/>
      <c r="M10" s="592"/>
      <c r="N10" s="592"/>
      <c r="O10" s="592"/>
      <c r="P10" s="592"/>
      <c r="Q10" s="592"/>
      <c r="R10" s="592"/>
      <c r="S10" s="592"/>
      <c r="T10" s="592"/>
    </row>
    <row r="11" spans="1:20" s="572" customFormat="1" ht="18.75">
      <c r="A11" s="1203"/>
      <c r="B11" s="1203">
        <v>1</v>
      </c>
      <c r="C11" s="625"/>
      <c r="D11" s="625"/>
      <c r="F11" s="618" t="str">
        <f>"4."&amp;mergeValue(A11) &amp;"."&amp;mergeValue(B11)</f>
        <v>4.1.1</v>
      </c>
      <c r="G11" s="613" t="s">
        <v>593</v>
      </c>
      <c r="H11" s="606" t="str">
        <f>IF(region_name="","",region_name)</f>
        <v>Нижегородская область</v>
      </c>
      <c r="I11" s="583" t="s">
        <v>499</v>
      </c>
      <c r="J11" s="617"/>
      <c r="K11" s="592"/>
      <c r="L11" s="592"/>
      <c r="M11" s="592"/>
      <c r="N11" s="592"/>
      <c r="O11" s="592"/>
      <c r="P11" s="592"/>
      <c r="Q11" s="592"/>
      <c r="R11" s="592"/>
      <c r="S11" s="592"/>
      <c r="T11" s="592"/>
    </row>
    <row r="12" spans="1:20" s="572" customFormat="1" ht="22.5">
      <c r="A12" s="1203"/>
      <c r="B12" s="1203"/>
      <c r="C12" s="1203">
        <v>1</v>
      </c>
      <c r="D12" s="625"/>
      <c r="F12" s="618" t="str">
        <f>"4."&amp;mergeValue(A12) &amp;"."&amp;mergeValue(B12)&amp;"."&amp;mergeValue(C12)</f>
        <v>4.1.1.1</v>
      </c>
      <c r="G12" s="624" t="s">
        <v>497</v>
      </c>
      <c r="H12" s="606"/>
      <c r="I12" s="583" t="s">
        <v>500</v>
      </c>
      <c r="J12" s="617"/>
      <c r="K12" s="592"/>
      <c r="L12" s="592"/>
      <c r="M12" s="592"/>
      <c r="N12" s="592"/>
      <c r="O12" s="592"/>
      <c r="P12" s="592"/>
      <c r="Q12" s="592"/>
      <c r="R12" s="592"/>
      <c r="S12" s="592"/>
      <c r="T12" s="592"/>
    </row>
    <row r="13" spans="1:20" s="572" customFormat="1" ht="39" customHeight="1">
      <c r="A13" s="1203"/>
      <c r="B13" s="1203"/>
      <c r="C13" s="1203"/>
      <c r="D13" s="625">
        <v>1</v>
      </c>
      <c r="F13" s="618" t="str">
        <f>"4."&amp;mergeValue(A13) &amp;"."&amp;mergeValue(B13)&amp;"."&amp;mergeValue(C13)&amp;"."&amp;mergeValue(D13)</f>
        <v>4.1.1.1.1</v>
      </c>
      <c r="G13" s="635" t="s">
        <v>498</v>
      </c>
      <c r="H13" s="606"/>
      <c r="I13" s="1204" t="s">
        <v>592</v>
      </c>
      <c r="J13" s="617"/>
      <c r="K13" s="592"/>
      <c r="L13" s="592"/>
      <c r="M13" s="592"/>
      <c r="N13" s="592"/>
      <c r="O13" s="592"/>
      <c r="P13" s="592"/>
      <c r="Q13" s="592"/>
      <c r="R13" s="592"/>
      <c r="S13" s="592"/>
      <c r="T13" s="592"/>
    </row>
    <row r="14" spans="1:20" s="572" customFormat="1" ht="18.75">
      <c r="A14" s="1203"/>
      <c r="B14" s="1203"/>
      <c r="C14" s="1203"/>
      <c r="D14" s="625"/>
      <c r="F14" s="621"/>
      <c r="G14" s="552" t="s">
        <v>4</v>
      </c>
      <c r="H14" s="626"/>
      <c r="I14" s="1204"/>
      <c r="J14" s="617"/>
      <c r="K14" s="592"/>
      <c r="L14" s="592"/>
      <c r="M14" s="592"/>
      <c r="N14" s="592"/>
      <c r="O14" s="592"/>
      <c r="P14" s="592"/>
      <c r="Q14" s="592"/>
      <c r="R14" s="592"/>
      <c r="S14" s="592"/>
      <c r="T14" s="592"/>
    </row>
    <row r="15" spans="1:20" s="572" customFormat="1" ht="18.75">
      <c r="A15" s="1203"/>
      <c r="B15" s="1203"/>
      <c r="C15" s="625"/>
      <c r="D15" s="625"/>
      <c r="F15" s="636"/>
      <c r="G15" s="579" t="s">
        <v>403</v>
      </c>
      <c r="H15" s="637"/>
      <c r="I15" s="638"/>
      <c r="J15" s="617"/>
      <c r="K15" s="592"/>
      <c r="L15" s="592"/>
      <c r="M15" s="592"/>
      <c r="N15" s="592"/>
      <c r="O15" s="592"/>
      <c r="P15" s="592"/>
      <c r="Q15" s="592"/>
      <c r="R15" s="592"/>
      <c r="S15" s="592"/>
      <c r="T15" s="592"/>
    </row>
    <row r="16" spans="1:20" s="572" customFormat="1" ht="18.75">
      <c r="A16" s="1203"/>
      <c r="B16" s="592"/>
      <c r="C16" s="592"/>
      <c r="D16" s="592"/>
      <c r="F16" s="621"/>
      <c r="G16" s="560" t="s">
        <v>506</v>
      </c>
      <c r="H16" s="622"/>
      <c r="I16" s="623"/>
      <c r="J16" s="617"/>
      <c r="K16" s="592"/>
      <c r="L16" s="592"/>
      <c r="M16" s="592"/>
      <c r="N16" s="592"/>
      <c r="O16" s="592"/>
      <c r="P16" s="592"/>
      <c r="Q16" s="592"/>
      <c r="R16" s="592"/>
      <c r="S16" s="592"/>
      <c r="T16" s="592"/>
    </row>
    <row r="17" spans="1:20" s="572" customFormat="1" ht="18.75">
      <c r="A17" s="592"/>
      <c r="B17" s="592"/>
      <c r="C17" s="592"/>
      <c r="D17" s="592"/>
      <c r="F17" s="621"/>
      <c r="G17" s="567" t="s">
        <v>505</v>
      </c>
      <c r="H17" s="622"/>
      <c r="I17" s="623"/>
      <c r="J17" s="617"/>
      <c r="K17" s="592"/>
      <c r="L17" s="592"/>
      <c r="M17" s="592"/>
      <c r="N17" s="592"/>
      <c r="O17" s="592"/>
      <c r="P17" s="592"/>
      <c r="Q17" s="592"/>
      <c r="R17" s="592"/>
      <c r="S17" s="592"/>
      <c r="T17" s="592"/>
    </row>
    <row r="18" spans="1:20" s="615" customFormat="1" ht="3" customHeight="1">
      <c r="A18" s="616"/>
      <c r="B18" s="616"/>
      <c r="C18" s="616"/>
      <c r="D18" s="616"/>
      <c r="F18" s="627"/>
      <c r="G18" s="628"/>
      <c r="H18" s="629"/>
      <c r="I18" s="630"/>
      <c r="J18" s="616"/>
      <c r="K18" s="616"/>
      <c r="L18" s="616"/>
      <c r="M18" s="616"/>
      <c r="N18" s="616"/>
      <c r="O18" s="616"/>
      <c r="P18" s="616"/>
      <c r="Q18" s="616"/>
      <c r="R18" s="616"/>
      <c r="S18" s="616"/>
      <c r="T18" s="616"/>
    </row>
    <row r="19" spans="1:20" s="615" customFormat="1" ht="15" customHeight="1">
      <c r="A19" s="616"/>
      <c r="B19" s="616"/>
      <c r="C19" s="616"/>
      <c r="D19" s="616"/>
      <c r="F19" s="614"/>
      <c r="G19" s="1198" t="s">
        <v>594</v>
      </c>
      <c r="H19" s="1198"/>
      <c r="I19" s="596"/>
      <c r="J19" s="616"/>
      <c r="K19" s="616"/>
      <c r="L19" s="616"/>
      <c r="M19" s="616"/>
      <c r="N19" s="616"/>
      <c r="O19" s="616"/>
      <c r="P19" s="616"/>
      <c r="Q19" s="616"/>
      <c r="R19" s="616"/>
      <c r="S19" s="616"/>
      <c r="T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3">
    <tabColor rgb="FFEAEBEE"/>
    <pageSetUpPr fitToPage="1"/>
  </sheetPr>
  <dimension ref="A1:AJ36"/>
  <sheetViews>
    <sheetView showGridLines="0" topLeftCell="I4" zoomScaleNormal="100" workbookViewId="0"/>
  </sheetViews>
  <sheetFormatPr defaultColWidth="10.5703125" defaultRowHeight="14.25"/>
  <cols>
    <col min="1" max="6" width="10.5703125" style="587" hidden="1" customWidth="1"/>
    <col min="7" max="8" width="9.140625" style="593" hidden="1" customWidth="1"/>
    <col min="9" max="9" width="3.7109375" style="533" customWidth="1"/>
    <col min="10" max="11" width="3.7109375" style="532" customWidth="1"/>
    <col min="12" max="12" width="12.7109375" style="525" customWidth="1"/>
    <col min="13" max="13" width="44.7109375" style="525" customWidth="1"/>
    <col min="14" max="14" width="1.7109375" style="525" hidden="1" customWidth="1"/>
    <col min="15" max="15" width="29.7109375" style="525" hidden="1" customWidth="1"/>
    <col min="16" max="17" width="23.7109375" style="525" hidden="1" customWidth="1"/>
    <col min="18" max="18" width="11.7109375" style="525" customWidth="1"/>
    <col min="19" max="19" width="3.7109375" style="525" customWidth="1"/>
    <col min="20" max="20" width="11.7109375" style="525" customWidth="1"/>
    <col min="21" max="21" width="8.5703125" style="525" hidden="1" customWidth="1"/>
    <col min="22" max="22" width="4.7109375" style="525" customWidth="1"/>
    <col min="23" max="23" width="115.7109375" style="525" customWidth="1"/>
    <col min="24" max="25" width="10.5703125" style="587"/>
    <col min="26" max="26" width="11.140625" style="587" customWidth="1"/>
    <col min="27" max="34" width="10.5703125" style="587"/>
    <col min="35" max="256" width="10.5703125" style="525"/>
    <col min="257" max="264" width="0" style="525" hidden="1" customWidth="1"/>
    <col min="265" max="265" width="3.7109375" style="525" customWidth="1"/>
    <col min="266" max="266" width="3.85546875" style="525" customWidth="1"/>
    <col min="267" max="267" width="3.7109375" style="525" customWidth="1"/>
    <col min="268" max="268" width="12.7109375" style="525" customWidth="1"/>
    <col min="269" max="269" width="52.7109375" style="525" customWidth="1"/>
    <col min="270" max="273" width="0" style="525" hidden="1" customWidth="1"/>
    <col min="274" max="274" width="12.28515625" style="525" customWidth="1"/>
    <col min="275" max="275" width="6.42578125" style="525" customWidth="1"/>
    <col min="276" max="276" width="12.28515625" style="525" customWidth="1"/>
    <col min="277" max="277" width="0" style="525" hidden="1" customWidth="1"/>
    <col min="278" max="278" width="3.7109375" style="525" customWidth="1"/>
    <col min="279" max="279" width="11.140625" style="525" bestFit="1" customWidth="1"/>
    <col min="280" max="281" width="10.5703125" style="525"/>
    <col min="282" max="282" width="11.140625" style="525" customWidth="1"/>
    <col min="283" max="512" width="10.5703125" style="525"/>
    <col min="513" max="520" width="0" style="525" hidden="1" customWidth="1"/>
    <col min="521" max="521" width="3.7109375" style="525" customWidth="1"/>
    <col min="522" max="522" width="3.85546875" style="525" customWidth="1"/>
    <col min="523" max="523" width="3.7109375" style="525" customWidth="1"/>
    <col min="524" max="524" width="12.7109375" style="525" customWidth="1"/>
    <col min="525" max="525" width="52.7109375" style="525" customWidth="1"/>
    <col min="526" max="529" width="0" style="525" hidden="1" customWidth="1"/>
    <col min="530" max="530" width="12.28515625" style="525" customWidth="1"/>
    <col min="531" max="531" width="6.42578125" style="525" customWidth="1"/>
    <col min="532" max="532" width="12.28515625" style="525" customWidth="1"/>
    <col min="533" max="533" width="0" style="525" hidden="1" customWidth="1"/>
    <col min="534" max="534" width="3.7109375" style="525" customWidth="1"/>
    <col min="535" max="535" width="11.140625" style="525" bestFit="1" customWidth="1"/>
    <col min="536" max="537" width="10.5703125" style="525"/>
    <col min="538" max="538" width="11.140625" style="525" customWidth="1"/>
    <col min="539" max="768" width="10.5703125" style="525"/>
    <col min="769" max="776" width="0" style="525" hidden="1" customWidth="1"/>
    <col min="777" max="777" width="3.7109375" style="525" customWidth="1"/>
    <col min="778" max="778" width="3.85546875" style="525" customWidth="1"/>
    <col min="779" max="779" width="3.7109375" style="525" customWidth="1"/>
    <col min="780" max="780" width="12.7109375" style="525" customWidth="1"/>
    <col min="781" max="781" width="52.7109375" style="525" customWidth="1"/>
    <col min="782" max="785" width="0" style="525" hidden="1" customWidth="1"/>
    <col min="786" max="786" width="12.28515625" style="525" customWidth="1"/>
    <col min="787" max="787" width="6.42578125" style="525" customWidth="1"/>
    <col min="788" max="788" width="12.28515625" style="525" customWidth="1"/>
    <col min="789" max="789" width="0" style="525" hidden="1" customWidth="1"/>
    <col min="790" max="790" width="3.7109375" style="525" customWidth="1"/>
    <col min="791" max="791" width="11.140625" style="525" bestFit="1" customWidth="1"/>
    <col min="792" max="793" width="10.5703125" style="525"/>
    <col min="794" max="794" width="11.140625" style="525" customWidth="1"/>
    <col min="795" max="1024" width="10.5703125" style="525"/>
    <col min="1025" max="1032" width="0" style="525" hidden="1" customWidth="1"/>
    <col min="1033" max="1033" width="3.7109375" style="525" customWidth="1"/>
    <col min="1034" max="1034" width="3.85546875" style="525" customWidth="1"/>
    <col min="1035" max="1035" width="3.7109375" style="525" customWidth="1"/>
    <col min="1036" max="1036" width="12.7109375" style="525" customWidth="1"/>
    <col min="1037" max="1037" width="52.7109375" style="525" customWidth="1"/>
    <col min="1038" max="1041" width="0" style="525" hidden="1" customWidth="1"/>
    <col min="1042" max="1042" width="12.28515625" style="525" customWidth="1"/>
    <col min="1043" max="1043" width="6.42578125" style="525" customWidth="1"/>
    <col min="1044" max="1044" width="12.28515625" style="525" customWidth="1"/>
    <col min="1045" max="1045" width="0" style="525" hidden="1" customWidth="1"/>
    <col min="1046" max="1046" width="3.7109375" style="525" customWidth="1"/>
    <col min="1047" max="1047" width="11.140625" style="525" bestFit="1" customWidth="1"/>
    <col min="1048" max="1049" width="10.5703125" style="525"/>
    <col min="1050" max="1050" width="11.140625" style="525" customWidth="1"/>
    <col min="1051" max="1280" width="10.5703125" style="525"/>
    <col min="1281" max="1288" width="0" style="525" hidden="1" customWidth="1"/>
    <col min="1289" max="1289" width="3.7109375" style="525" customWidth="1"/>
    <col min="1290" max="1290" width="3.85546875" style="525" customWidth="1"/>
    <col min="1291" max="1291" width="3.7109375" style="525" customWidth="1"/>
    <col min="1292" max="1292" width="12.7109375" style="525" customWidth="1"/>
    <col min="1293" max="1293" width="52.7109375" style="525" customWidth="1"/>
    <col min="1294" max="1297" width="0" style="525" hidden="1" customWidth="1"/>
    <col min="1298" max="1298" width="12.28515625" style="525" customWidth="1"/>
    <col min="1299" max="1299" width="6.42578125" style="525" customWidth="1"/>
    <col min="1300" max="1300" width="12.28515625" style="525" customWidth="1"/>
    <col min="1301" max="1301" width="0" style="525" hidden="1" customWidth="1"/>
    <col min="1302" max="1302" width="3.7109375" style="525" customWidth="1"/>
    <col min="1303" max="1303" width="11.140625" style="525" bestFit="1" customWidth="1"/>
    <col min="1304" max="1305" width="10.5703125" style="525"/>
    <col min="1306" max="1306" width="11.140625" style="525" customWidth="1"/>
    <col min="1307" max="1536" width="10.5703125" style="525"/>
    <col min="1537" max="1544" width="0" style="525" hidden="1" customWidth="1"/>
    <col min="1545" max="1545" width="3.7109375" style="525" customWidth="1"/>
    <col min="1546" max="1546" width="3.85546875" style="525" customWidth="1"/>
    <col min="1547" max="1547" width="3.7109375" style="525" customWidth="1"/>
    <col min="1548" max="1548" width="12.7109375" style="525" customWidth="1"/>
    <col min="1549" max="1549" width="52.7109375" style="525" customWidth="1"/>
    <col min="1550" max="1553" width="0" style="525" hidden="1" customWidth="1"/>
    <col min="1554" max="1554" width="12.28515625" style="525" customWidth="1"/>
    <col min="1555" max="1555" width="6.42578125" style="525" customWidth="1"/>
    <col min="1556" max="1556" width="12.28515625" style="525" customWidth="1"/>
    <col min="1557" max="1557" width="0" style="525" hidden="1" customWidth="1"/>
    <col min="1558" max="1558" width="3.7109375" style="525" customWidth="1"/>
    <col min="1559" max="1559" width="11.140625" style="525" bestFit="1" customWidth="1"/>
    <col min="1560" max="1561" width="10.5703125" style="525"/>
    <col min="1562" max="1562" width="11.140625" style="525" customWidth="1"/>
    <col min="1563" max="1792" width="10.5703125" style="525"/>
    <col min="1793" max="1800" width="0" style="525" hidden="1" customWidth="1"/>
    <col min="1801" max="1801" width="3.7109375" style="525" customWidth="1"/>
    <col min="1802" max="1802" width="3.85546875" style="525" customWidth="1"/>
    <col min="1803" max="1803" width="3.7109375" style="525" customWidth="1"/>
    <col min="1804" max="1804" width="12.7109375" style="525" customWidth="1"/>
    <col min="1805" max="1805" width="52.7109375" style="525" customWidth="1"/>
    <col min="1806" max="1809" width="0" style="525" hidden="1" customWidth="1"/>
    <col min="1810" max="1810" width="12.28515625" style="525" customWidth="1"/>
    <col min="1811" max="1811" width="6.42578125" style="525" customWidth="1"/>
    <col min="1812" max="1812" width="12.28515625" style="525" customWidth="1"/>
    <col min="1813" max="1813" width="0" style="525" hidden="1" customWidth="1"/>
    <col min="1814" max="1814" width="3.7109375" style="525" customWidth="1"/>
    <col min="1815" max="1815" width="11.140625" style="525" bestFit="1" customWidth="1"/>
    <col min="1816" max="1817" width="10.5703125" style="525"/>
    <col min="1818" max="1818" width="11.140625" style="525" customWidth="1"/>
    <col min="1819" max="2048" width="10.5703125" style="525"/>
    <col min="2049" max="2056" width="0" style="525" hidden="1" customWidth="1"/>
    <col min="2057" max="2057" width="3.7109375" style="525" customWidth="1"/>
    <col min="2058" max="2058" width="3.85546875" style="525" customWidth="1"/>
    <col min="2059" max="2059" width="3.7109375" style="525" customWidth="1"/>
    <col min="2060" max="2060" width="12.7109375" style="525" customWidth="1"/>
    <col min="2061" max="2061" width="52.7109375" style="525" customWidth="1"/>
    <col min="2062" max="2065" width="0" style="525" hidden="1" customWidth="1"/>
    <col min="2066" max="2066" width="12.28515625" style="525" customWidth="1"/>
    <col min="2067" max="2067" width="6.42578125" style="525" customWidth="1"/>
    <col min="2068" max="2068" width="12.28515625" style="525" customWidth="1"/>
    <col min="2069" max="2069" width="0" style="525" hidden="1" customWidth="1"/>
    <col min="2070" max="2070" width="3.7109375" style="525" customWidth="1"/>
    <col min="2071" max="2071" width="11.140625" style="525" bestFit="1" customWidth="1"/>
    <col min="2072" max="2073" width="10.5703125" style="525"/>
    <col min="2074" max="2074" width="11.140625" style="525" customWidth="1"/>
    <col min="2075" max="2304" width="10.5703125" style="525"/>
    <col min="2305" max="2312" width="0" style="525" hidden="1" customWidth="1"/>
    <col min="2313" max="2313" width="3.7109375" style="525" customWidth="1"/>
    <col min="2314" max="2314" width="3.85546875" style="525" customWidth="1"/>
    <col min="2315" max="2315" width="3.7109375" style="525" customWidth="1"/>
    <col min="2316" max="2316" width="12.7109375" style="525" customWidth="1"/>
    <col min="2317" max="2317" width="52.7109375" style="525" customWidth="1"/>
    <col min="2318" max="2321" width="0" style="525" hidden="1" customWidth="1"/>
    <col min="2322" max="2322" width="12.28515625" style="525" customWidth="1"/>
    <col min="2323" max="2323" width="6.42578125" style="525" customWidth="1"/>
    <col min="2324" max="2324" width="12.28515625" style="525" customWidth="1"/>
    <col min="2325" max="2325" width="0" style="525" hidden="1" customWidth="1"/>
    <col min="2326" max="2326" width="3.7109375" style="525" customWidth="1"/>
    <col min="2327" max="2327" width="11.140625" style="525" bestFit="1" customWidth="1"/>
    <col min="2328" max="2329" width="10.5703125" style="525"/>
    <col min="2330" max="2330" width="11.140625" style="525" customWidth="1"/>
    <col min="2331" max="2560" width="10.5703125" style="525"/>
    <col min="2561" max="2568" width="0" style="525" hidden="1" customWidth="1"/>
    <col min="2569" max="2569" width="3.7109375" style="525" customWidth="1"/>
    <col min="2570" max="2570" width="3.85546875" style="525" customWidth="1"/>
    <col min="2571" max="2571" width="3.7109375" style="525" customWidth="1"/>
    <col min="2572" max="2572" width="12.7109375" style="525" customWidth="1"/>
    <col min="2573" max="2573" width="52.7109375" style="525" customWidth="1"/>
    <col min="2574" max="2577" width="0" style="525" hidden="1" customWidth="1"/>
    <col min="2578" max="2578" width="12.28515625" style="525" customWidth="1"/>
    <col min="2579" max="2579" width="6.42578125" style="525" customWidth="1"/>
    <col min="2580" max="2580" width="12.28515625" style="525" customWidth="1"/>
    <col min="2581" max="2581" width="0" style="525" hidden="1" customWidth="1"/>
    <col min="2582" max="2582" width="3.7109375" style="525" customWidth="1"/>
    <col min="2583" max="2583" width="11.140625" style="525" bestFit="1" customWidth="1"/>
    <col min="2584" max="2585" width="10.5703125" style="525"/>
    <col min="2586" max="2586" width="11.140625" style="525" customWidth="1"/>
    <col min="2587" max="2816" width="10.5703125" style="525"/>
    <col min="2817" max="2824" width="0" style="525" hidden="1" customWidth="1"/>
    <col min="2825" max="2825" width="3.7109375" style="525" customWidth="1"/>
    <col min="2826" max="2826" width="3.85546875" style="525" customWidth="1"/>
    <col min="2827" max="2827" width="3.7109375" style="525" customWidth="1"/>
    <col min="2828" max="2828" width="12.7109375" style="525" customWidth="1"/>
    <col min="2829" max="2829" width="52.7109375" style="525" customWidth="1"/>
    <col min="2830" max="2833" width="0" style="525" hidden="1" customWidth="1"/>
    <col min="2834" max="2834" width="12.28515625" style="525" customWidth="1"/>
    <col min="2835" max="2835" width="6.42578125" style="525" customWidth="1"/>
    <col min="2836" max="2836" width="12.28515625" style="525" customWidth="1"/>
    <col min="2837" max="2837" width="0" style="525" hidden="1" customWidth="1"/>
    <col min="2838" max="2838" width="3.7109375" style="525" customWidth="1"/>
    <col min="2839" max="2839" width="11.140625" style="525" bestFit="1" customWidth="1"/>
    <col min="2840" max="2841" width="10.5703125" style="525"/>
    <col min="2842" max="2842" width="11.140625" style="525" customWidth="1"/>
    <col min="2843" max="3072" width="10.5703125" style="525"/>
    <col min="3073" max="3080" width="0" style="525" hidden="1" customWidth="1"/>
    <col min="3081" max="3081" width="3.7109375" style="525" customWidth="1"/>
    <col min="3082" max="3082" width="3.85546875" style="525" customWidth="1"/>
    <col min="3083" max="3083" width="3.7109375" style="525" customWidth="1"/>
    <col min="3084" max="3084" width="12.7109375" style="525" customWidth="1"/>
    <col min="3085" max="3085" width="52.7109375" style="525" customWidth="1"/>
    <col min="3086" max="3089" width="0" style="525" hidden="1" customWidth="1"/>
    <col min="3090" max="3090" width="12.28515625" style="525" customWidth="1"/>
    <col min="3091" max="3091" width="6.42578125" style="525" customWidth="1"/>
    <col min="3092" max="3092" width="12.28515625" style="525" customWidth="1"/>
    <col min="3093" max="3093" width="0" style="525" hidden="1" customWidth="1"/>
    <col min="3094" max="3094" width="3.7109375" style="525" customWidth="1"/>
    <col min="3095" max="3095" width="11.140625" style="525" bestFit="1" customWidth="1"/>
    <col min="3096" max="3097" width="10.5703125" style="525"/>
    <col min="3098" max="3098" width="11.140625" style="525" customWidth="1"/>
    <col min="3099" max="3328" width="10.5703125" style="525"/>
    <col min="3329" max="3336" width="0" style="525" hidden="1" customWidth="1"/>
    <col min="3337" max="3337" width="3.7109375" style="525" customWidth="1"/>
    <col min="3338" max="3338" width="3.85546875" style="525" customWidth="1"/>
    <col min="3339" max="3339" width="3.7109375" style="525" customWidth="1"/>
    <col min="3340" max="3340" width="12.7109375" style="525" customWidth="1"/>
    <col min="3341" max="3341" width="52.7109375" style="525" customWidth="1"/>
    <col min="3342" max="3345" width="0" style="525" hidden="1" customWidth="1"/>
    <col min="3346" max="3346" width="12.28515625" style="525" customWidth="1"/>
    <col min="3347" max="3347" width="6.42578125" style="525" customWidth="1"/>
    <col min="3348" max="3348" width="12.28515625" style="525" customWidth="1"/>
    <col min="3349" max="3349" width="0" style="525" hidden="1" customWidth="1"/>
    <col min="3350" max="3350" width="3.7109375" style="525" customWidth="1"/>
    <col min="3351" max="3351" width="11.140625" style="525" bestFit="1" customWidth="1"/>
    <col min="3352" max="3353" width="10.5703125" style="525"/>
    <col min="3354" max="3354" width="11.140625" style="525" customWidth="1"/>
    <col min="3355" max="3584" width="10.5703125" style="525"/>
    <col min="3585" max="3592" width="0" style="525" hidden="1" customWidth="1"/>
    <col min="3593" max="3593" width="3.7109375" style="525" customWidth="1"/>
    <col min="3594" max="3594" width="3.85546875" style="525" customWidth="1"/>
    <col min="3595" max="3595" width="3.7109375" style="525" customWidth="1"/>
    <col min="3596" max="3596" width="12.7109375" style="525" customWidth="1"/>
    <col min="3597" max="3597" width="52.7109375" style="525" customWidth="1"/>
    <col min="3598" max="3601" width="0" style="525" hidden="1" customWidth="1"/>
    <col min="3602" max="3602" width="12.28515625" style="525" customWidth="1"/>
    <col min="3603" max="3603" width="6.42578125" style="525" customWidth="1"/>
    <col min="3604" max="3604" width="12.28515625" style="525" customWidth="1"/>
    <col min="3605" max="3605" width="0" style="525" hidden="1" customWidth="1"/>
    <col min="3606" max="3606" width="3.7109375" style="525" customWidth="1"/>
    <col min="3607" max="3607" width="11.140625" style="525" bestFit="1" customWidth="1"/>
    <col min="3608" max="3609" width="10.5703125" style="525"/>
    <col min="3610" max="3610" width="11.140625" style="525" customWidth="1"/>
    <col min="3611" max="3840" width="10.5703125" style="525"/>
    <col min="3841" max="3848" width="0" style="525" hidden="1" customWidth="1"/>
    <col min="3849" max="3849" width="3.7109375" style="525" customWidth="1"/>
    <col min="3850" max="3850" width="3.85546875" style="525" customWidth="1"/>
    <col min="3851" max="3851" width="3.7109375" style="525" customWidth="1"/>
    <col min="3852" max="3852" width="12.7109375" style="525" customWidth="1"/>
    <col min="3853" max="3853" width="52.7109375" style="525" customWidth="1"/>
    <col min="3854" max="3857" width="0" style="525" hidden="1" customWidth="1"/>
    <col min="3858" max="3858" width="12.28515625" style="525" customWidth="1"/>
    <col min="3859" max="3859" width="6.42578125" style="525" customWidth="1"/>
    <col min="3860" max="3860" width="12.28515625" style="525" customWidth="1"/>
    <col min="3861" max="3861" width="0" style="525" hidden="1" customWidth="1"/>
    <col min="3862" max="3862" width="3.7109375" style="525" customWidth="1"/>
    <col min="3863" max="3863" width="11.140625" style="525" bestFit="1" customWidth="1"/>
    <col min="3864" max="3865" width="10.5703125" style="525"/>
    <col min="3866" max="3866" width="11.140625" style="525" customWidth="1"/>
    <col min="3867" max="4096" width="10.5703125" style="525"/>
    <col min="4097" max="4104" width="0" style="525" hidden="1" customWidth="1"/>
    <col min="4105" max="4105" width="3.7109375" style="525" customWidth="1"/>
    <col min="4106" max="4106" width="3.85546875" style="525" customWidth="1"/>
    <col min="4107" max="4107" width="3.7109375" style="525" customWidth="1"/>
    <col min="4108" max="4108" width="12.7109375" style="525" customWidth="1"/>
    <col min="4109" max="4109" width="52.7109375" style="525" customWidth="1"/>
    <col min="4110" max="4113" width="0" style="525" hidden="1" customWidth="1"/>
    <col min="4114" max="4114" width="12.28515625" style="525" customWidth="1"/>
    <col min="4115" max="4115" width="6.42578125" style="525" customWidth="1"/>
    <col min="4116" max="4116" width="12.28515625" style="525" customWidth="1"/>
    <col min="4117" max="4117" width="0" style="525" hidden="1" customWidth="1"/>
    <col min="4118" max="4118" width="3.7109375" style="525" customWidth="1"/>
    <col min="4119" max="4119" width="11.140625" style="525" bestFit="1" customWidth="1"/>
    <col min="4120" max="4121" width="10.5703125" style="525"/>
    <col min="4122" max="4122" width="11.140625" style="525" customWidth="1"/>
    <col min="4123" max="4352" width="10.5703125" style="525"/>
    <col min="4353" max="4360" width="0" style="525" hidden="1" customWidth="1"/>
    <col min="4361" max="4361" width="3.7109375" style="525" customWidth="1"/>
    <col min="4362" max="4362" width="3.85546875" style="525" customWidth="1"/>
    <col min="4363" max="4363" width="3.7109375" style="525" customWidth="1"/>
    <col min="4364" max="4364" width="12.7109375" style="525" customWidth="1"/>
    <col min="4365" max="4365" width="52.7109375" style="525" customWidth="1"/>
    <col min="4366" max="4369" width="0" style="525" hidden="1" customWidth="1"/>
    <col min="4370" max="4370" width="12.28515625" style="525" customWidth="1"/>
    <col min="4371" max="4371" width="6.42578125" style="525" customWidth="1"/>
    <col min="4372" max="4372" width="12.28515625" style="525" customWidth="1"/>
    <col min="4373" max="4373" width="0" style="525" hidden="1" customWidth="1"/>
    <col min="4374" max="4374" width="3.7109375" style="525" customWidth="1"/>
    <col min="4375" max="4375" width="11.140625" style="525" bestFit="1" customWidth="1"/>
    <col min="4376" max="4377" width="10.5703125" style="525"/>
    <col min="4378" max="4378" width="11.140625" style="525" customWidth="1"/>
    <col min="4379" max="4608" width="10.5703125" style="525"/>
    <col min="4609" max="4616" width="0" style="525" hidden="1" customWidth="1"/>
    <col min="4617" max="4617" width="3.7109375" style="525" customWidth="1"/>
    <col min="4618" max="4618" width="3.85546875" style="525" customWidth="1"/>
    <col min="4619" max="4619" width="3.7109375" style="525" customWidth="1"/>
    <col min="4620" max="4620" width="12.7109375" style="525" customWidth="1"/>
    <col min="4621" max="4621" width="52.7109375" style="525" customWidth="1"/>
    <col min="4622" max="4625" width="0" style="525" hidden="1" customWidth="1"/>
    <col min="4626" max="4626" width="12.28515625" style="525" customWidth="1"/>
    <col min="4627" max="4627" width="6.42578125" style="525" customWidth="1"/>
    <col min="4628" max="4628" width="12.28515625" style="525" customWidth="1"/>
    <col min="4629" max="4629" width="0" style="525" hidden="1" customWidth="1"/>
    <col min="4630" max="4630" width="3.7109375" style="525" customWidth="1"/>
    <col min="4631" max="4631" width="11.140625" style="525" bestFit="1" customWidth="1"/>
    <col min="4632" max="4633" width="10.5703125" style="525"/>
    <col min="4634" max="4634" width="11.140625" style="525" customWidth="1"/>
    <col min="4635" max="4864" width="10.5703125" style="525"/>
    <col min="4865" max="4872" width="0" style="525" hidden="1" customWidth="1"/>
    <col min="4873" max="4873" width="3.7109375" style="525" customWidth="1"/>
    <col min="4874" max="4874" width="3.85546875" style="525" customWidth="1"/>
    <col min="4875" max="4875" width="3.7109375" style="525" customWidth="1"/>
    <col min="4876" max="4876" width="12.7109375" style="525" customWidth="1"/>
    <col min="4877" max="4877" width="52.7109375" style="525" customWidth="1"/>
    <col min="4878" max="4881" width="0" style="525" hidden="1" customWidth="1"/>
    <col min="4882" max="4882" width="12.28515625" style="525" customWidth="1"/>
    <col min="4883" max="4883" width="6.42578125" style="525" customWidth="1"/>
    <col min="4884" max="4884" width="12.28515625" style="525" customWidth="1"/>
    <col min="4885" max="4885" width="0" style="525" hidden="1" customWidth="1"/>
    <col min="4886" max="4886" width="3.7109375" style="525" customWidth="1"/>
    <col min="4887" max="4887" width="11.140625" style="525" bestFit="1" customWidth="1"/>
    <col min="4888" max="4889" width="10.5703125" style="525"/>
    <col min="4890" max="4890" width="11.140625" style="525" customWidth="1"/>
    <col min="4891" max="5120" width="10.5703125" style="525"/>
    <col min="5121" max="5128" width="0" style="525" hidden="1" customWidth="1"/>
    <col min="5129" max="5129" width="3.7109375" style="525" customWidth="1"/>
    <col min="5130" max="5130" width="3.85546875" style="525" customWidth="1"/>
    <col min="5131" max="5131" width="3.7109375" style="525" customWidth="1"/>
    <col min="5132" max="5132" width="12.7109375" style="525" customWidth="1"/>
    <col min="5133" max="5133" width="52.7109375" style="525" customWidth="1"/>
    <col min="5134" max="5137" width="0" style="525" hidden="1" customWidth="1"/>
    <col min="5138" max="5138" width="12.28515625" style="525" customWidth="1"/>
    <col min="5139" max="5139" width="6.42578125" style="525" customWidth="1"/>
    <col min="5140" max="5140" width="12.28515625" style="525" customWidth="1"/>
    <col min="5141" max="5141" width="0" style="525" hidden="1" customWidth="1"/>
    <col min="5142" max="5142" width="3.7109375" style="525" customWidth="1"/>
    <col min="5143" max="5143" width="11.140625" style="525" bestFit="1" customWidth="1"/>
    <col min="5144" max="5145" width="10.5703125" style="525"/>
    <col min="5146" max="5146" width="11.140625" style="525" customWidth="1"/>
    <col min="5147" max="5376" width="10.5703125" style="525"/>
    <col min="5377" max="5384" width="0" style="525" hidden="1" customWidth="1"/>
    <col min="5385" max="5385" width="3.7109375" style="525" customWidth="1"/>
    <col min="5386" max="5386" width="3.85546875" style="525" customWidth="1"/>
    <col min="5387" max="5387" width="3.7109375" style="525" customWidth="1"/>
    <col min="5388" max="5388" width="12.7109375" style="525" customWidth="1"/>
    <col min="5389" max="5389" width="52.7109375" style="525" customWidth="1"/>
    <col min="5390" max="5393" width="0" style="525" hidden="1" customWidth="1"/>
    <col min="5394" max="5394" width="12.28515625" style="525" customWidth="1"/>
    <col min="5395" max="5395" width="6.42578125" style="525" customWidth="1"/>
    <col min="5396" max="5396" width="12.28515625" style="525" customWidth="1"/>
    <col min="5397" max="5397" width="0" style="525" hidden="1" customWidth="1"/>
    <col min="5398" max="5398" width="3.7109375" style="525" customWidth="1"/>
    <col min="5399" max="5399" width="11.140625" style="525" bestFit="1" customWidth="1"/>
    <col min="5400" max="5401" width="10.5703125" style="525"/>
    <col min="5402" max="5402" width="11.140625" style="525" customWidth="1"/>
    <col min="5403" max="5632" width="10.5703125" style="525"/>
    <col min="5633" max="5640" width="0" style="525" hidden="1" customWidth="1"/>
    <col min="5641" max="5641" width="3.7109375" style="525" customWidth="1"/>
    <col min="5642" max="5642" width="3.85546875" style="525" customWidth="1"/>
    <col min="5643" max="5643" width="3.7109375" style="525" customWidth="1"/>
    <col min="5644" max="5644" width="12.7109375" style="525" customWidth="1"/>
    <col min="5645" max="5645" width="52.7109375" style="525" customWidth="1"/>
    <col min="5646" max="5649" width="0" style="525" hidden="1" customWidth="1"/>
    <col min="5650" max="5650" width="12.28515625" style="525" customWidth="1"/>
    <col min="5651" max="5651" width="6.42578125" style="525" customWidth="1"/>
    <col min="5652" max="5652" width="12.28515625" style="525" customWidth="1"/>
    <col min="5653" max="5653" width="0" style="525" hidden="1" customWidth="1"/>
    <col min="5654" max="5654" width="3.7109375" style="525" customWidth="1"/>
    <col min="5655" max="5655" width="11.140625" style="525" bestFit="1" customWidth="1"/>
    <col min="5656" max="5657" width="10.5703125" style="525"/>
    <col min="5658" max="5658" width="11.140625" style="525" customWidth="1"/>
    <col min="5659" max="5888" width="10.5703125" style="525"/>
    <col min="5889" max="5896" width="0" style="525" hidden="1" customWidth="1"/>
    <col min="5897" max="5897" width="3.7109375" style="525" customWidth="1"/>
    <col min="5898" max="5898" width="3.85546875" style="525" customWidth="1"/>
    <col min="5899" max="5899" width="3.7109375" style="525" customWidth="1"/>
    <col min="5900" max="5900" width="12.7109375" style="525" customWidth="1"/>
    <col min="5901" max="5901" width="52.7109375" style="525" customWidth="1"/>
    <col min="5902" max="5905" width="0" style="525" hidden="1" customWidth="1"/>
    <col min="5906" max="5906" width="12.28515625" style="525" customWidth="1"/>
    <col min="5907" max="5907" width="6.42578125" style="525" customWidth="1"/>
    <col min="5908" max="5908" width="12.28515625" style="525" customWidth="1"/>
    <col min="5909" max="5909" width="0" style="525" hidden="1" customWidth="1"/>
    <col min="5910" max="5910" width="3.7109375" style="525" customWidth="1"/>
    <col min="5911" max="5911" width="11.140625" style="525" bestFit="1" customWidth="1"/>
    <col min="5912" max="5913" width="10.5703125" style="525"/>
    <col min="5914" max="5914" width="11.140625" style="525" customWidth="1"/>
    <col min="5915" max="6144" width="10.5703125" style="525"/>
    <col min="6145" max="6152" width="0" style="525" hidden="1" customWidth="1"/>
    <col min="6153" max="6153" width="3.7109375" style="525" customWidth="1"/>
    <col min="6154" max="6154" width="3.85546875" style="525" customWidth="1"/>
    <col min="6155" max="6155" width="3.7109375" style="525" customWidth="1"/>
    <col min="6156" max="6156" width="12.7109375" style="525" customWidth="1"/>
    <col min="6157" max="6157" width="52.7109375" style="525" customWidth="1"/>
    <col min="6158" max="6161" width="0" style="525" hidden="1" customWidth="1"/>
    <col min="6162" max="6162" width="12.28515625" style="525" customWidth="1"/>
    <col min="6163" max="6163" width="6.42578125" style="525" customWidth="1"/>
    <col min="6164" max="6164" width="12.28515625" style="525" customWidth="1"/>
    <col min="6165" max="6165" width="0" style="525" hidden="1" customWidth="1"/>
    <col min="6166" max="6166" width="3.7109375" style="525" customWidth="1"/>
    <col min="6167" max="6167" width="11.140625" style="525" bestFit="1" customWidth="1"/>
    <col min="6168" max="6169" width="10.5703125" style="525"/>
    <col min="6170" max="6170" width="11.140625" style="525" customWidth="1"/>
    <col min="6171" max="6400" width="10.5703125" style="525"/>
    <col min="6401" max="6408" width="0" style="525" hidden="1" customWidth="1"/>
    <col min="6409" max="6409" width="3.7109375" style="525" customWidth="1"/>
    <col min="6410" max="6410" width="3.85546875" style="525" customWidth="1"/>
    <col min="6411" max="6411" width="3.7109375" style="525" customWidth="1"/>
    <col min="6412" max="6412" width="12.7109375" style="525" customWidth="1"/>
    <col min="6413" max="6413" width="52.7109375" style="525" customWidth="1"/>
    <col min="6414" max="6417" width="0" style="525" hidden="1" customWidth="1"/>
    <col min="6418" max="6418" width="12.28515625" style="525" customWidth="1"/>
    <col min="6419" max="6419" width="6.42578125" style="525" customWidth="1"/>
    <col min="6420" max="6420" width="12.28515625" style="525" customWidth="1"/>
    <col min="6421" max="6421" width="0" style="525" hidden="1" customWidth="1"/>
    <col min="6422" max="6422" width="3.7109375" style="525" customWidth="1"/>
    <col min="6423" max="6423" width="11.140625" style="525" bestFit="1" customWidth="1"/>
    <col min="6424" max="6425" width="10.5703125" style="525"/>
    <col min="6426" max="6426" width="11.140625" style="525" customWidth="1"/>
    <col min="6427" max="6656" width="10.5703125" style="525"/>
    <col min="6657" max="6664" width="0" style="525" hidden="1" customWidth="1"/>
    <col min="6665" max="6665" width="3.7109375" style="525" customWidth="1"/>
    <col min="6666" max="6666" width="3.85546875" style="525" customWidth="1"/>
    <col min="6667" max="6667" width="3.7109375" style="525" customWidth="1"/>
    <col min="6668" max="6668" width="12.7109375" style="525" customWidth="1"/>
    <col min="6669" max="6669" width="52.7109375" style="525" customWidth="1"/>
    <col min="6670" max="6673" width="0" style="525" hidden="1" customWidth="1"/>
    <col min="6674" max="6674" width="12.28515625" style="525" customWidth="1"/>
    <col min="6675" max="6675" width="6.42578125" style="525" customWidth="1"/>
    <col min="6676" max="6676" width="12.28515625" style="525" customWidth="1"/>
    <col min="6677" max="6677" width="0" style="525" hidden="1" customWidth="1"/>
    <col min="6678" max="6678" width="3.7109375" style="525" customWidth="1"/>
    <col min="6679" max="6679" width="11.140625" style="525" bestFit="1" customWidth="1"/>
    <col min="6680" max="6681" width="10.5703125" style="525"/>
    <col min="6682" max="6682" width="11.140625" style="525" customWidth="1"/>
    <col min="6683" max="6912" width="10.5703125" style="525"/>
    <col min="6913" max="6920" width="0" style="525" hidden="1" customWidth="1"/>
    <col min="6921" max="6921" width="3.7109375" style="525" customWidth="1"/>
    <col min="6922" max="6922" width="3.85546875" style="525" customWidth="1"/>
    <col min="6923" max="6923" width="3.7109375" style="525" customWidth="1"/>
    <col min="6924" max="6924" width="12.7109375" style="525" customWidth="1"/>
    <col min="6925" max="6925" width="52.7109375" style="525" customWidth="1"/>
    <col min="6926" max="6929" width="0" style="525" hidden="1" customWidth="1"/>
    <col min="6930" max="6930" width="12.28515625" style="525" customWidth="1"/>
    <col min="6931" max="6931" width="6.42578125" style="525" customWidth="1"/>
    <col min="6932" max="6932" width="12.28515625" style="525" customWidth="1"/>
    <col min="6933" max="6933" width="0" style="525" hidden="1" customWidth="1"/>
    <col min="6934" max="6934" width="3.7109375" style="525" customWidth="1"/>
    <col min="6935" max="6935" width="11.140625" style="525" bestFit="1" customWidth="1"/>
    <col min="6936" max="6937" width="10.5703125" style="525"/>
    <col min="6938" max="6938" width="11.140625" style="525" customWidth="1"/>
    <col min="6939" max="7168" width="10.5703125" style="525"/>
    <col min="7169" max="7176" width="0" style="525" hidden="1" customWidth="1"/>
    <col min="7177" max="7177" width="3.7109375" style="525" customWidth="1"/>
    <col min="7178" max="7178" width="3.85546875" style="525" customWidth="1"/>
    <col min="7179" max="7179" width="3.7109375" style="525" customWidth="1"/>
    <col min="7180" max="7180" width="12.7109375" style="525" customWidth="1"/>
    <col min="7181" max="7181" width="52.7109375" style="525" customWidth="1"/>
    <col min="7182" max="7185" width="0" style="525" hidden="1" customWidth="1"/>
    <col min="7186" max="7186" width="12.28515625" style="525" customWidth="1"/>
    <col min="7187" max="7187" width="6.42578125" style="525" customWidth="1"/>
    <col min="7188" max="7188" width="12.28515625" style="525" customWidth="1"/>
    <col min="7189" max="7189" width="0" style="525" hidden="1" customWidth="1"/>
    <col min="7190" max="7190" width="3.7109375" style="525" customWidth="1"/>
    <col min="7191" max="7191" width="11.140625" style="525" bestFit="1" customWidth="1"/>
    <col min="7192" max="7193" width="10.5703125" style="525"/>
    <col min="7194" max="7194" width="11.140625" style="525" customWidth="1"/>
    <col min="7195" max="7424" width="10.5703125" style="525"/>
    <col min="7425" max="7432" width="0" style="525" hidden="1" customWidth="1"/>
    <col min="7433" max="7433" width="3.7109375" style="525" customWidth="1"/>
    <col min="7434" max="7434" width="3.85546875" style="525" customWidth="1"/>
    <col min="7435" max="7435" width="3.7109375" style="525" customWidth="1"/>
    <col min="7436" max="7436" width="12.7109375" style="525" customWidth="1"/>
    <col min="7437" max="7437" width="52.7109375" style="525" customWidth="1"/>
    <col min="7438" max="7441" width="0" style="525" hidden="1" customWidth="1"/>
    <col min="7442" max="7442" width="12.28515625" style="525" customWidth="1"/>
    <col min="7443" max="7443" width="6.42578125" style="525" customWidth="1"/>
    <col min="7444" max="7444" width="12.28515625" style="525" customWidth="1"/>
    <col min="7445" max="7445" width="0" style="525" hidden="1" customWidth="1"/>
    <col min="7446" max="7446" width="3.7109375" style="525" customWidth="1"/>
    <col min="7447" max="7447" width="11.140625" style="525" bestFit="1" customWidth="1"/>
    <col min="7448" max="7449" width="10.5703125" style="525"/>
    <col min="7450" max="7450" width="11.140625" style="525" customWidth="1"/>
    <col min="7451" max="7680" width="10.5703125" style="525"/>
    <col min="7681" max="7688" width="0" style="525" hidden="1" customWidth="1"/>
    <col min="7689" max="7689" width="3.7109375" style="525" customWidth="1"/>
    <col min="7690" max="7690" width="3.85546875" style="525" customWidth="1"/>
    <col min="7691" max="7691" width="3.7109375" style="525" customWidth="1"/>
    <col min="7692" max="7692" width="12.7109375" style="525" customWidth="1"/>
    <col min="7693" max="7693" width="52.7109375" style="525" customWidth="1"/>
    <col min="7694" max="7697" width="0" style="525" hidden="1" customWidth="1"/>
    <col min="7698" max="7698" width="12.28515625" style="525" customWidth="1"/>
    <col min="7699" max="7699" width="6.42578125" style="525" customWidth="1"/>
    <col min="7700" max="7700" width="12.28515625" style="525" customWidth="1"/>
    <col min="7701" max="7701" width="0" style="525" hidden="1" customWidth="1"/>
    <col min="7702" max="7702" width="3.7109375" style="525" customWidth="1"/>
    <col min="7703" max="7703" width="11.140625" style="525" bestFit="1" customWidth="1"/>
    <col min="7704" max="7705" width="10.5703125" style="525"/>
    <col min="7706" max="7706" width="11.140625" style="525" customWidth="1"/>
    <col min="7707" max="7936" width="10.5703125" style="525"/>
    <col min="7937" max="7944" width="0" style="525" hidden="1" customWidth="1"/>
    <col min="7945" max="7945" width="3.7109375" style="525" customWidth="1"/>
    <col min="7946" max="7946" width="3.85546875" style="525" customWidth="1"/>
    <col min="7947" max="7947" width="3.7109375" style="525" customWidth="1"/>
    <col min="7948" max="7948" width="12.7109375" style="525" customWidth="1"/>
    <col min="7949" max="7949" width="52.7109375" style="525" customWidth="1"/>
    <col min="7950" max="7953" width="0" style="525" hidden="1" customWidth="1"/>
    <col min="7954" max="7954" width="12.28515625" style="525" customWidth="1"/>
    <col min="7955" max="7955" width="6.42578125" style="525" customWidth="1"/>
    <col min="7956" max="7956" width="12.28515625" style="525" customWidth="1"/>
    <col min="7957" max="7957" width="0" style="525" hidden="1" customWidth="1"/>
    <col min="7958" max="7958" width="3.7109375" style="525" customWidth="1"/>
    <col min="7959" max="7959" width="11.140625" style="525" bestFit="1" customWidth="1"/>
    <col min="7960" max="7961" width="10.5703125" style="525"/>
    <col min="7962" max="7962" width="11.140625" style="525" customWidth="1"/>
    <col min="7963" max="8192" width="10.5703125" style="525"/>
    <col min="8193" max="8200" width="0" style="525" hidden="1" customWidth="1"/>
    <col min="8201" max="8201" width="3.7109375" style="525" customWidth="1"/>
    <col min="8202" max="8202" width="3.85546875" style="525" customWidth="1"/>
    <col min="8203" max="8203" width="3.7109375" style="525" customWidth="1"/>
    <col min="8204" max="8204" width="12.7109375" style="525" customWidth="1"/>
    <col min="8205" max="8205" width="52.7109375" style="525" customWidth="1"/>
    <col min="8206" max="8209" width="0" style="525" hidden="1" customWidth="1"/>
    <col min="8210" max="8210" width="12.28515625" style="525" customWidth="1"/>
    <col min="8211" max="8211" width="6.42578125" style="525" customWidth="1"/>
    <col min="8212" max="8212" width="12.28515625" style="525" customWidth="1"/>
    <col min="8213" max="8213" width="0" style="525" hidden="1" customWidth="1"/>
    <col min="8214" max="8214" width="3.7109375" style="525" customWidth="1"/>
    <col min="8215" max="8215" width="11.140625" style="525" bestFit="1" customWidth="1"/>
    <col min="8216" max="8217" width="10.5703125" style="525"/>
    <col min="8218" max="8218" width="11.140625" style="525" customWidth="1"/>
    <col min="8219" max="8448" width="10.5703125" style="525"/>
    <col min="8449" max="8456" width="0" style="525" hidden="1" customWidth="1"/>
    <col min="8457" max="8457" width="3.7109375" style="525" customWidth="1"/>
    <col min="8458" max="8458" width="3.85546875" style="525" customWidth="1"/>
    <col min="8459" max="8459" width="3.7109375" style="525" customWidth="1"/>
    <col min="8460" max="8460" width="12.7109375" style="525" customWidth="1"/>
    <col min="8461" max="8461" width="52.7109375" style="525" customWidth="1"/>
    <col min="8462" max="8465" width="0" style="525" hidden="1" customWidth="1"/>
    <col min="8466" max="8466" width="12.28515625" style="525" customWidth="1"/>
    <col min="8467" max="8467" width="6.42578125" style="525" customWidth="1"/>
    <col min="8468" max="8468" width="12.28515625" style="525" customWidth="1"/>
    <col min="8469" max="8469" width="0" style="525" hidden="1" customWidth="1"/>
    <col min="8470" max="8470" width="3.7109375" style="525" customWidth="1"/>
    <col min="8471" max="8471" width="11.140625" style="525" bestFit="1" customWidth="1"/>
    <col min="8472" max="8473" width="10.5703125" style="525"/>
    <col min="8474" max="8474" width="11.140625" style="525" customWidth="1"/>
    <col min="8475" max="8704" width="10.5703125" style="525"/>
    <col min="8705" max="8712" width="0" style="525" hidden="1" customWidth="1"/>
    <col min="8713" max="8713" width="3.7109375" style="525" customWidth="1"/>
    <col min="8714" max="8714" width="3.85546875" style="525" customWidth="1"/>
    <col min="8715" max="8715" width="3.7109375" style="525" customWidth="1"/>
    <col min="8716" max="8716" width="12.7109375" style="525" customWidth="1"/>
    <col min="8717" max="8717" width="52.7109375" style="525" customWidth="1"/>
    <col min="8718" max="8721" width="0" style="525" hidden="1" customWidth="1"/>
    <col min="8722" max="8722" width="12.28515625" style="525" customWidth="1"/>
    <col min="8723" max="8723" width="6.42578125" style="525" customWidth="1"/>
    <col min="8724" max="8724" width="12.28515625" style="525" customWidth="1"/>
    <col min="8725" max="8725" width="0" style="525" hidden="1" customWidth="1"/>
    <col min="8726" max="8726" width="3.7109375" style="525" customWidth="1"/>
    <col min="8727" max="8727" width="11.140625" style="525" bestFit="1" customWidth="1"/>
    <col min="8728" max="8729" width="10.5703125" style="525"/>
    <col min="8730" max="8730" width="11.140625" style="525" customWidth="1"/>
    <col min="8731" max="8960" width="10.5703125" style="525"/>
    <col min="8961" max="8968" width="0" style="525" hidden="1" customWidth="1"/>
    <col min="8969" max="8969" width="3.7109375" style="525" customWidth="1"/>
    <col min="8970" max="8970" width="3.85546875" style="525" customWidth="1"/>
    <col min="8971" max="8971" width="3.7109375" style="525" customWidth="1"/>
    <col min="8972" max="8972" width="12.7109375" style="525" customWidth="1"/>
    <col min="8973" max="8973" width="52.7109375" style="525" customWidth="1"/>
    <col min="8974" max="8977" width="0" style="525" hidden="1" customWidth="1"/>
    <col min="8978" max="8978" width="12.28515625" style="525" customWidth="1"/>
    <col min="8979" max="8979" width="6.42578125" style="525" customWidth="1"/>
    <col min="8980" max="8980" width="12.28515625" style="525" customWidth="1"/>
    <col min="8981" max="8981" width="0" style="525" hidden="1" customWidth="1"/>
    <col min="8982" max="8982" width="3.7109375" style="525" customWidth="1"/>
    <col min="8983" max="8983" width="11.140625" style="525" bestFit="1" customWidth="1"/>
    <col min="8984" max="8985" width="10.5703125" style="525"/>
    <col min="8986" max="8986" width="11.140625" style="525" customWidth="1"/>
    <col min="8987" max="9216" width="10.5703125" style="525"/>
    <col min="9217" max="9224" width="0" style="525" hidden="1" customWidth="1"/>
    <col min="9225" max="9225" width="3.7109375" style="525" customWidth="1"/>
    <col min="9226" max="9226" width="3.85546875" style="525" customWidth="1"/>
    <col min="9227" max="9227" width="3.7109375" style="525" customWidth="1"/>
    <col min="9228" max="9228" width="12.7109375" style="525" customWidth="1"/>
    <col min="9229" max="9229" width="52.7109375" style="525" customWidth="1"/>
    <col min="9230" max="9233" width="0" style="525" hidden="1" customWidth="1"/>
    <col min="9234" max="9234" width="12.28515625" style="525" customWidth="1"/>
    <col min="9235" max="9235" width="6.42578125" style="525" customWidth="1"/>
    <col min="9236" max="9236" width="12.28515625" style="525" customWidth="1"/>
    <col min="9237" max="9237" width="0" style="525" hidden="1" customWidth="1"/>
    <col min="9238" max="9238" width="3.7109375" style="525" customWidth="1"/>
    <col min="9239" max="9239" width="11.140625" style="525" bestFit="1" customWidth="1"/>
    <col min="9240" max="9241" width="10.5703125" style="525"/>
    <col min="9242" max="9242" width="11.140625" style="525" customWidth="1"/>
    <col min="9243" max="9472" width="10.5703125" style="525"/>
    <col min="9473" max="9480" width="0" style="525" hidden="1" customWidth="1"/>
    <col min="9481" max="9481" width="3.7109375" style="525" customWidth="1"/>
    <col min="9482" max="9482" width="3.85546875" style="525" customWidth="1"/>
    <col min="9483" max="9483" width="3.7109375" style="525" customWidth="1"/>
    <col min="9484" max="9484" width="12.7109375" style="525" customWidth="1"/>
    <col min="9485" max="9485" width="52.7109375" style="525" customWidth="1"/>
    <col min="9486" max="9489" width="0" style="525" hidden="1" customWidth="1"/>
    <col min="9490" max="9490" width="12.28515625" style="525" customWidth="1"/>
    <col min="9491" max="9491" width="6.42578125" style="525" customWidth="1"/>
    <col min="9492" max="9492" width="12.28515625" style="525" customWidth="1"/>
    <col min="9493" max="9493" width="0" style="525" hidden="1" customWidth="1"/>
    <col min="9494" max="9494" width="3.7109375" style="525" customWidth="1"/>
    <col min="9495" max="9495" width="11.140625" style="525" bestFit="1" customWidth="1"/>
    <col min="9496" max="9497" width="10.5703125" style="525"/>
    <col min="9498" max="9498" width="11.140625" style="525" customWidth="1"/>
    <col min="9499" max="9728" width="10.5703125" style="525"/>
    <col min="9729" max="9736" width="0" style="525" hidden="1" customWidth="1"/>
    <col min="9737" max="9737" width="3.7109375" style="525" customWidth="1"/>
    <col min="9738" max="9738" width="3.85546875" style="525" customWidth="1"/>
    <col min="9739" max="9739" width="3.7109375" style="525" customWidth="1"/>
    <col min="9740" max="9740" width="12.7109375" style="525" customWidth="1"/>
    <col min="9741" max="9741" width="52.7109375" style="525" customWidth="1"/>
    <col min="9742" max="9745" width="0" style="525" hidden="1" customWidth="1"/>
    <col min="9746" max="9746" width="12.28515625" style="525" customWidth="1"/>
    <col min="9747" max="9747" width="6.42578125" style="525" customWidth="1"/>
    <col min="9748" max="9748" width="12.28515625" style="525" customWidth="1"/>
    <col min="9749" max="9749" width="0" style="525" hidden="1" customWidth="1"/>
    <col min="9750" max="9750" width="3.7109375" style="525" customWidth="1"/>
    <col min="9751" max="9751" width="11.140625" style="525" bestFit="1" customWidth="1"/>
    <col min="9752" max="9753" width="10.5703125" style="525"/>
    <col min="9754" max="9754" width="11.140625" style="525" customWidth="1"/>
    <col min="9755" max="9984" width="10.5703125" style="525"/>
    <col min="9985" max="9992" width="0" style="525" hidden="1" customWidth="1"/>
    <col min="9993" max="9993" width="3.7109375" style="525" customWidth="1"/>
    <col min="9994" max="9994" width="3.85546875" style="525" customWidth="1"/>
    <col min="9995" max="9995" width="3.7109375" style="525" customWidth="1"/>
    <col min="9996" max="9996" width="12.7109375" style="525" customWidth="1"/>
    <col min="9997" max="9997" width="52.7109375" style="525" customWidth="1"/>
    <col min="9998" max="10001" width="0" style="525" hidden="1" customWidth="1"/>
    <col min="10002" max="10002" width="12.28515625" style="525" customWidth="1"/>
    <col min="10003" max="10003" width="6.42578125" style="525" customWidth="1"/>
    <col min="10004" max="10004" width="12.28515625" style="525" customWidth="1"/>
    <col min="10005" max="10005" width="0" style="525" hidden="1" customWidth="1"/>
    <col min="10006" max="10006" width="3.7109375" style="525" customWidth="1"/>
    <col min="10007" max="10007" width="11.140625" style="525" bestFit="1" customWidth="1"/>
    <col min="10008" max="10009" width="10.5703125" style="525"/>
    <col min="10010" max="10010" width="11.140625" style="525" customWidth="1"/>
    <col min="10011" max="10240" width="10.5703125" style="525"/>
    <col min="10241" max="10248" width="0" style="525" hidden="1" customWidth="1"/>
    <col min="10249" max="10249" width="3.7109375" style="525" customWidth="1"/>
    <col min="10250" max="10250" width="3.85546875" style="525" customWidth="1"/>
    <col min="10251" max="10251" width="3.7109375" style="525" customWidth="1"/>
    <col min="10252" max="10252" width="12.7109375" style="525" customWidth="1"/>
    <col min="10253" max="10253" width="52.7109375" style="525" customWidth="1"/>
    <col min="10254" max="10257" width="0" style="525" hidden="1" customWidth="1"/>
    <col min="10258" max="10258" width="12.28515625" style="525" customWidth="1"/>
    <col min="10259" max="10259" width="6.42578125" style="525" customWidth="1"/>
    <col min="10260" max="10260" width="12.28515625" style="525" customWidth="1"/>
    <col min="10261" max="10261" width="0" style="525" hidden="1" customWidth="1"/>
    <col min="10262" max="10262" width="3.7109375" style="525" customWidth="1"/>
    <col min="10263" max="10263" width="11.140625" style="525" bestFit="1" customWidth="1"/>
    <col min="10264" max="10265" width="10.5703125" style="525"/>
    <col min="10266" max="10266" width="11.140625" style="525" customWidth="1"/>
    <col min="10267" max="10496" width="10.5703125" style="525"/>
    <col min="10497" max="10504" width="0" style="525" hidden="1" customWidth="1"/>
    <col min="10505" max="10505" width="3.7109375" style="525" customWidth="1"/>
    <col min="10506" max="10506" width="3.85546875" style="525" customWidth="1"/>
    <col min="10507" max="10507" width="3.7109375" style="525" customWidth="1"/>
    <col min="10508" max="10508" width="12.7109375" style="525" customWidth="1"/>
    <col min="10509" max="10509" width="52.7109375" style="525" customWidth="1"/>
    <col min="10510" max="10513" width="0" style="525" hidden="1" customWidth="1"/>
    <col min="10514" max="10514" width="12.28515625" style="525" customWidth="1"/>
    <col min="10515" max="10515" width="6.42578125" style="525" customWidth="1"/>
    <col min="10516" max="10516" width="12.28515625" style="525" customWidth="1"/>
    <col min="10517" max="10517" width="0" style="525" hidden="1" customWidth="1"/>
    <col min="10518" max="10518" width="3.7109375" style="525" customWidth="1"/>
    <col min="10519" max="10519" width="11.140625" style="525" bestFit="1" customWidth="1"/>
    <col min="10520" max="10521" width="10.5703125" style="525"/>
    <col min="10522" max="10522" width="11.140625" style="525" customWidth="1"/>
    <col min="10523" max="10752" width="10.5703125" style="525"/>
    <col min="10753" max="10760" width="0" style="525" hidden="1" customWidth="1"/>
    <col min="10761" max="10761" width="3.7109375" style="525" customWidth="1"/>
    <col min="10762" max="10762" width="3.85546875" style="525" customWidth="1"/>
    <col min="10763" max="10763" width="3.7109375" style="525" customWidth="1"/>
    <col min="10764" max="10764" width="12.7109375" style="525" customWidth="1"/>
    <col min="10765" max="10765" width="52.7109375" style="525" customWidth="1"/>
    <col min="10766" max="10769" width="0" style="525" hidden="1" customWidth="1"/>
    <col min="10770" max="10770" width="12.28515625" style="525" customWidth="1"/>
    <col min="10771" max="10771" width="6.42578125" style="525" customWidth="1"/>
    <col min="10772" max="10772" width="12.28515625" style="525" customWidth="1"/>
    <col min="10773" max="10773" width="0" style="525" hidden="1" customWidth="1"/>
    <col min="10774" max="10774" width="3.7109375" style="525" customWidth="1"/>
    <col min="10775" max="10775" width="11.140625" style="525" bestFit="1" customWidth="1"/>
    <col min="10776" max="10777" width="10.5703125" style="525"/>
    <col min="10778" max="10778" width="11.140625" style="525" customWidth="1"/>
    <col min="10779" max="11008" width="10.5703125" style="525"/>
    <col min="11009" max="11016" width="0" style="525" hidden="1" customWidth="1"/>
    <col min="11017" max="11017" width="3.7109375" style="525" customWidth="1"/>
    <col min="11018" max="11018" width="3.85546875" style="525" customWidth="1"/>
    <col min="11019" max="11019" width="3.7109375" style="525" customWidth="1"/>
    <col min="11020" max="11020" width="12.7109375" style="525" customWidth="1"/>
    <col min="11021" max="11021" width="52.7109375" style="525" customWidth="1"/>
    <col min="11022" max="11025" width="0" style="525" hidden="1" customWidth="1"/>
    <col min="11026" max="11026" width="12.28515625" style="525" customWidth="1"/>
    <col min="11027" max="11027" width="6.42578125" style="525" customWidth="1"/>
    <col min="11028" max="11028" width="12.28515625" style="525" customWidth="1"/>
    <col min="11029" max="11029" width="0" style="525" hidden="1" customWidth="1"/>
    <col min="11030" max="11030" width="3.7109375" style="525" customWidth="1"/>
    <col min="11031" max="11031" width="11.140625" style="525" bestFit="1" customWidth="1"/>
    <col min="11032" max="11033" width="10.5703125" style="525"/>
    <col min="11034" max="11034" width="11.140625" style="525" customWidth="1"/>
    <col min="11035" max="11264" width="10.5703125" style="525"/>
    <col min="11265" max="11272" width="0" style="525" hidden="1" customWidth="1"/>
    <col min="11273" max="11273" width="3.7109375" style="525" customWidth="1"/>
    <col min="11274" max="11274" width="3.85546875" style="525" customWidth="1"/>
    <col min="11275" max="11275" width="3.7109375" style="525" customWidth="1"/>
    <col min="11276" max="11276" width="12.7109375" style="525" customWidth="1"/>
    <col min="11277" max="11277" width="52.7109375" style="525" customWidth="1"/>
    <col min="11278" max="11281" width="0" style="525" hidden="1" customWidth="1"/>
    <col min="11282" max="11282" width="12.28515625" style="525" customWidth="1"/>
    <col min="11283" max="11283" width="6.42578125" style="525" customWidth="1"/>
    <col min="11284" max="11284" width="12.28515625" style="525" customWidth="1"/>
    <col min="11285" max="11285" width="0" style="525" hidden="1" customWidth="1"/>
    <col min="11286" max="11286" width="3.7109375" style="525" customWidth="1"/>
    <col min="11287" max="11287" width="11.140625" style="525" bestFit="1" customWidth="1"/>
    <col min="11288" max="11289" width="10.5703125" style="525"/>
    <col min="11290" max="11290" width="11.140625" style="525" customWidth="1"/>
    <col min="11291" max="11520" width="10.5703125" style="525"/>
    <col min="11521" max="11528" width="0" style="525" hidden="1" customWidth="1"/>
    <col min="11529" max="11529" width="3.7109375" style="525" customWidth="1"/>
    <col min="11530" max="11530" width="3.85546875" style="525" customWidth="1"/>
    <col min="11531" max="11531" width="3.7109375" style="525" customWidth="1"/>
    <col min="11532" max="11532" width="12.7109375" style="525" customWidth="1"/>
    <col min="11533" max="11533" width="52.7109375" style="525" customWidth="1"/>
    <col min="11534" max="11537" width="0" style="525" hidden="1" customWidth="1"/>
    <col min="11538" max="11538" width="12.28515625" style="525" customWidth="1"/>
    <col min="11539" max="11539" width="6.42578125" style="525" customWidth="1"/>
    <col min="11540" max="11540" width="12.28515625" style="525" customWidth="1"/>
    <col min="11541" max="11541" width="0" style="525" hidden="1" customWidth="1"/>
    <col min="11542" max="11542" width="3.7109375" style="525" customWidth="1"/>
    <col min="11543" max="11543" width="11.140625" style="525" bestFit="1" customWidth="1"/>
    <col min="11544" max="11545" width="10.5703125" style="525"/>
    <col min="11546" max="11546" width="11.140625" style="525" customWidth="1"/>
    <col min="11547" max="11776" width="10.5703125" style="525"/>
    <col min="11777" max="11784" width="0" style="525" hidden="1" customWidth="1"/>
    <col min="11785" max="11785" width="3.7109375" style="525" customWidth="1"/>
    <col min="11786" max="11786" width="3.85546875" style="525" customWidth="1"/>
    <col min="11787" max="11787" width="3.7109375" style="525" customWidth="1"/>
    <col min="11788" max="11788" width="12.7109375" style="525" customWidth="1"/>
    <col min="11789" max="11789" width="52.7109375" style="525" customWidth="1"/>
    <col min="11790" max="11793" width="0" style="525" hidden="1" customWidth="1"/>
    <col min="11794" max="11794" width="12.28515625" style="525" customWidth="1"/>
    <col min="11795" max="11795" width="6.42578125" style="525" customWidth="1"/>
    <col min="11796" max="11796" width="12.28515625" style="525" customWidth="1"/>
    <col min="11797" max="11797" width="0" style="525" hidden="1" customWidth="1"/>
    <col min="11798" max="11798" width="3.7109375" style="525" customWidth="1"/>
    <col min="11799" max="11799" width="11.140625" style="525" bestFit="1" customWidth="1"/>
    <col min="11800" max="11801" width="10.5703125" style="525"/>
    <col min="11802" max="11802" width="11.140625" style="525" customWidth="1"/>
    <col min="11803" max="12032" width="10.5703125" style="525"/>
    <col min="12033" max="12040" width="0" style="525" hidden="1" customWidth="1"/>
    <col min="12041" max="12041" width="3.7109375" style="525" customWidth="1"/>
    <col min="12042" max="12042" width="3.85546875" style="525" customWidth="1"/>
    <col min="12043" max="12043" width="3.7109375" style="525" customWidth="1"/>
    <col min="12044" max="12044" width="12.7109375" style="525" customWidth="1"/>
    <col min="12045" max="12045" width="52.7109375" style="525" customWidth="1"/>
    <col min="12046" max="12049" width="0" style="525" hidden="1" customWidth="1"/>
    <col min="12050" max="12050" width="12.28515625" style="525" customWidth="1"/>
    <col min="12051" max="12051" width="6.42578125" style="525" customWidth="1"/>
    <col min="12052" max="12052" width="12.28515625" style="525" customWidth="1"/>
    <col min="12053" max="12053" width="0" style="525" hidden="1" customWidth="1"/>
    <col min="12054" max="12054" width="3.7109375" style="525" customWidth="1"/>
    <col min="12055" max="12055" width="11.140625" style="525" bestFit="1" customWidth="1"/>
    <col min="12056" max="12057" width="10.5703125" style="525"/>
    <col min="12058" max="12058" width="11.140625" style="525" customWidth="1"/>
    <col min="12059" max="12288" width="10.5703125" style="525"/>
    <col min="12289" max="12296" width="0" style="525" hidden="1" customWidth="1"/>
    <col min="12297" max="12297" width="3.7109375" style="525" customWidth="1"/>
    <col min="12298" max="12298" width="3.85546875" style="525" customWidth="1"/>
    <col min="12299" max="12299" width="3.7109375" style="525" customWidth="1"/>
    <col min="12300" max="12300" width="12.7109375" style="525" customWidth="1"/>
    <col min="12301" max="12301" width="52.7109375" style="525" customWidth="1"/>
    <col min="12302" max="12305" width="0" style="525" hidden="1" customWidth="1"/>
    <col min="12306" max="12306" width="12.28515625" style="525" customWidth="1"/>
    <col min="12307" max="12307" width="6.42578125" style="525" customWidth="1"/>
    <col min="12308" max="12308" width="12.28515625" style="525" customWidth="1"/>
    <col min="12309" max="12309" width="0" style="525" hidden="1" customWidth="1"/>
    <col min="12310" max="12310" width="3.7109375" style="525" customWidth="1"/>
    <col min="12311" max="12311" width="11.140625" style="525" bestFit="1" customWidth="1"/>
    <col min="12312" max="12313" width="10.5703125" style="525"/>
    <col min="12314" max="12314" width="11.140625" style="525" customWidth="1"/>
    <col min="12315" max="12544" width="10.5703125" style="525"/>
    <col min="12545" max="12552" width="0" style="525" hidden="1" customWidth="1"/>
    <col min="12553" max="12553" width="3.7109375" style="525" customWidth="1"/>
    <col min="12554" max="12554" width="3.85546875" style="525" customWidth="1"/>
    <col min="12555" max="12555" width="3.7109375" style="525" customWidth="1"/>
    <col min="12556" max="12556" width="12.7109375" style="525" customWidth="1"/>
    <col min="12557" max="12557" width="52.7109375" style="525" customWidth="1"/>
    <col min="12558" max="12561" width="0" style="525" hidden="1" customWidth="1"/>
    <col min="12562" max="12562" width="12.28515625" style="525" customWidth="1"/>
    <col min="12563" max="12563" width="6.42578125" style="525" customWidth="1"/>
    <col min="12564" max="12564" width="12.28515625" style="525" customWidth="1"/>
    <col min="12565" max="12565" width="0" style="525" hidden="1" customWidth="1"/>
    <col min="12566" max="12566" width="3.7109375" style="525" customWidth="1"/>
    <col min="12567" max="12567" width="11.140625" style="525" bestFit="1" customWidth="1"/>
    <col min="12568" max="12569" width="10.5703125" style="525"/>
    <col min="12570" max="12570" width="11.140625" style="525" customWidth="1"/>
    <col min="12571" max="12800" width="10.5703125" style="525"/>
    <col min="12801" max="12808" width="0" style="525" hidden="1" customWidth="1"/>
    <col min="12809" max="12809" width="3.7109375" style="525" customWidth="1"/>
    <col min="12810" max="12810" width="3.85546875" style="525" customWidth="1"/>
    <col min="12811" max="12811" width="3.7109375" style="525" customWidth="1"/>
    <col min="12812" max="12812" width="12.7109375" style="525" customWidth="1"/>
    <col min="12813" max="12813" width="52.7109375" style="525" customWidth="1"/>
    <col min="12814" max="12817" width="0" style="525" hidden="1" customWidth="1"/>
    <col min="12818" max="12818" width="12.28515625" style="525" customWidth="1"/>
    <col min="12819" max="12819" width="6.42578125" style="525" customWidth="1"/>
    <col min="12820" max="12820" width="12.28515625" style="525" customWidth="1"/>
    <col min="12821" max="12821" width="0" style="525" hidden="1" customWidth="1"/>
    <col min="12822" max="12822" width="3.7109375" style="525" customWidth="1"/>
    <col min="12823" max="12823" width="11.140625" style="525" bestFit="1" customWidth="1"/>
    <col min="12824" max="12825" width="10.5703125" style="525"/>
    <col min="12826" max="12826" width="11.140625" style="525" customWidth="1"/>
    <col min="12827" max="13056" width="10.5703125" style="525"/>
    <col min="13057" max="13064" width="0" style="525" hidden="1" customWidth="1"/>
    <col min="13065" max="13065" width="3.7109375" style="525" customWidth="1"/>
    <col min="13066" max="13066" width="3.85546875" style="525" customWidth="1"/>
    <col min="13067" max="13067" width="3.7109375" style="525" customWidth="1"/>
    <col min="13068" max="13068" width="12.7109375" style="525" customWidth="1"/>
    <col min="13069" max="13069" width="52.7109375" style="525" customWidth="1"/>
    <col min="13070" max="13073" width="0" style="525" hidden="1" customWidth="1"/>
    <col min="13074" max="13074" width="12.28515625" style="525" customWidth="1"/>
    <col min="13075" max="13075" width="6.42578125" style="525" customWidth="1"/>
    <col min="13076" max="13076" width="12.28515625" style="525" customWidth="1"/>
    <col min="13077" max="13077" width="0" style="525" hidden="1" customWidth="1"/>
    <col min="13078" max="13078" width="3.7109375" style="525" customWidth="1"/>
    <col min="13079" max="13079" width="11.140625" style="525" bestFit="1" customWidth="1"/>
    <col min="13080" max="13081" width="10.5703125" style="525"/>
    <col min="13082" max="13082" width="11.140625" style="525" customWidth="1"/>
    <col min="13083" max="13312" width="10.5703125" style="525"/>
    <col min="13313" max="13320" width="0" style="525" hidden="1" customWidth="1"/>
    <col min="13321" max="13321" width="3.7109375" style="525" customWidth="1"/>
    <col min="13322" max="13322" width="3.85546875" style="525" customWidth="1"/>
    <col min="13323" max="13323" width="3.7109375" style="525" customWidth="1"/>
    <col min="13324" max="13324" width="12.7109375" style="525" customWidth="1"/>
    <col min="13325" max="13325" width="52.7109375" style="525" customWidth="1"/>
    <col min="13326" max="13329" width="0" style="525" hidden="1" customWidth="1"/>
    <col min="13330" max="13330" width="12.28515625" style="525" customWidth="1"/>
    <col min="13331" max="13331" width="6.42578125" style="525" customWidth="1"/>
    <col min="13332" max="13332" width="12.28515625" style="525" customWidth="1"/>
    <col min="13333" max="13333" width="0" style="525" hidden="1" customWidth="1"/>
    <col min="13334" max="13334" width="3.7109375" style="525" customWidth="1"/>
    <col min="13335" max="13335" width="11.140625" style="525" bestFit="1" customWidth="1"/>
    <col min="13336" max="13337" width="10.5703125" style="525"/>
    <col min="13338" max="13338" width="11.140625" style="525" customWidth="1"/>
    <col min="13339" max="13568" width="10.5703125" style="525"/>
    <col min="13569" max="13576" width="0" style="525" hidden="1" customWidth="1"/>
    <col min="13577" max="13577" width="3.7109375" style="525" customWidth="1"/>
    <col min="13578" max="13578" width="3.85546875" style="525" customWidth="1"/>
    <col min="13579" max="13579" width="3.7109375" style="525" customWidth="1"/>
    <col min="13580" max="13580" width="12.7109375" style="525" customWidth="1"/>
    <col min="13581" max="13581" width="52.7109375" style="525" customWidth="1"/>
    <col min="13582" max="13585" width="0" style="525" hidden="1" customWidth="1"/>
    <col min="13586" max="13586" width="12.28515625" style="525" customWidth="1"/>
    <col min="13587" max="13587" width="6.42578125" style="525" customWidth="1"/>
    <col min="13588" max="13588" width="12.28515625" style="525" customWidth="1"/>
    <col min="13589" max="13589" width="0" style="525" hidden="1" customWidth="1"/>
    <col min="13590" max="13590" width="3.7109375" style="525" customWidth="1"/>
    <col min="13591" max="13591" width="11.140625" style="525" bestFit="1" customWidth="1"/>
    <col min="13592" max="13593" width="10.5703125" style="525"/>
    <col min="13594" max="13594" width="11.140625" style="525" customWidth="1"/>
    <col min="13595" max="13824" width="10.5703125" style="525"/>
    <col min="13825" max="13832" width="0" style="525" hidden="1" customWidth="1"/>
    <col min="13833" max="13833" width="3.7109375" style="525" customWidth="1"/>
    <col min="13834" max="13834" width="3.85546875" style="525" customWidth="1"/>
    <col min="13835" max="13835" width="3.7109375" style="525" customWidth="1"/>
    <col min="13836" max="13836" width="12.7109375" style="525" customWidth="1"/>
    <col min="13837" max="13837" width="52.7109375" style="525" customWidth="1"/>
    <col min="13838" max="13841" width="0" style="525" hidden="1" customWidth="1"/>
    <col min="13842" max="13842" width="12.28515625" style="525" customWidth="1"/>
    <col min="13843" max="13843" width="6.42578125" style="525" customWidth="1"/>
    <col min="13844" max="13844" width="12.28515625" style="525" customWidth="1"/>
    <col min="13845" max="13845" width="0" style="525" hidden="1" customWidth="1"/>
    <col min="13846" max="13846" width="3.7109375" style="525" customWidth="1"/>
    <col min="13847" max="13847" width="11.140625" style="525" bestFit="1" customWidth="1"/>
    <col min="13848" max="13849" width="10.5703125" style="525"/>
    <col min="13850" max="13850" width="11.140625" style="525" customWidth="1"/>
    <col min="13851" max="14080" width="10.5703125" style="525"/>
    <col min="14081" max="14088" width="0" style="525" hidden="1" customWidth="1"/>
    <col min="14089" max="14089" width="3.7109375" style="525" customWidth="1"/>
    <col min="14090" max="14090" width="3.85546875" style="525" customWidth="1"/>
    <col min="14091" max="14091" width="3.7109375" style="525" customWidth="1"/>
    <col min="14092" max="14092" width="12.7109375" style="525" customWidth="1"/>
    <col min="14093" max="14093" width="52.7109375" style="525" customWidth="1"/>
    <col min="14094" max="14097" width="0" style="525" hidden="1" customWidth="1"/>
    <col min="14098" max="14098" width="12.28515625" style="525" customWidth="1"/>
    <col min="14099" max="14099" width="6.42578125" style="525" customWidth="1"/>
    <col min="14100" max="14100" width="12.28515625" style="525" customWidth="1"/>
    <col min="14101" max="14101" width="0" style="525" hidden="1" customWidth="1"/>
    <col min="14102" max="14102" width="3.7109375" style="525" customWidth="1"/>
    <col min="14103" max="14103" width="11.140625" style="525" bestFit="1" customWidth="1"/>
    <col min="14104" max="14105" width="10.5703125" style="525"/>
    <col min="14106" max="14106" width="11.140625" style="525" customWidth="1"/>
    <col min="14107" max="14336" width="10.5703125" style="525"/>
    <col min="14337" max="14344" width="0" style="525" hidden="1" customWidth="1"/>
    <col min="14345" max="14345" width="3.7109375" style="525" customWidth="1"/>
    <col min="14346" max="14346" width="3.85546875" style="525" customWidth="1"/>
    <col min="14347" max="14347" width="3.7109375" style="525" customWidth="1"/>
    <col min="14348" max="14348" width="12.7109375" style="525" customWidth="1"/>
    <col min="14349" max="14349" width="52.7109375" style="525" customWidth="1"/>
    <col min="14350" max="14353" width="0" style="525" hidden="1" customWidth="1"/>
    <col min="14354" max="14354" width="12.28515625" style="525" customWidth="1"/>
    <col min="14355" max="14355" width="6.42578125" style="525" customWidth="1"/>
    <col min="14356" max="14356" width="12.28515625" style="525" customWidth="1"/>
    <col min="14357" max="14357" width="0" style="525" hidden="1" customWidth="1"/>
    <col min="14358" max="14358" width="3.7109375" style="525" customWidth="1"/>
    <col min="14359" max="14359" width="11.140625" style="525" bestFit="1" customWidth="1"/>
    <col min="14360" max="14361" width="10.5703125" style="525"/>
    <col min="14362" max="14362" width="11.140625" style="525" customWidth="1"/>
    <col min="14363" max="14592" width="10.5703125" style="525"/>
    <col min="14593" max="14600" width="0" style="525" hidden="1" customWidth="1"/>
    <col min="14601" max="14601" width="3.7109375" style="525" customWidth="1"/>
    <col min="14602" max="14602" width="3.85546875" style="525" customWidth="1"/>
    <col min="14603" max="14603" width="3.7109375" style="525" customWidth="1"/>
    <col min="14604" max="14604" width="12.7109375" style="525" customWidth="1"/>
    <col min="14605" max="14605" width="52.7109375" style="525" customWidth="1"/>
    <col min="14606" max="14609" width="0" style="525" hidden="1" customWidth="1"/>
    <col min="14610" max="14610" width="12.28515625" style="525" customWidth="1"/>
    <col min="14611" max="14611" width="6.42578125" style="525" customWidth="1"/>
    <col min="14612" max="14612" width="12.28515625" style="525" customWidth="1"/>
    <col min="14613" max="14613" width="0" style="525" hidden="1" customWidth="1"/>
    <col min="14614" max="14614" width="3.7109375" style="525" customWidth="1"/>
    <col min="14615" max="14615" width="11.140625" style="525" bestFit="1" customWidth="1"/>
    <col min="14616" max="14617" width="10.5703125" style="525"/>
    <col min="14618" max="14618" width="11.140625" style="525" customWidth="1"/>
    <col min="14619" max="14848" width="10.5703125" style="525"/>
    <col min="14849" max="14856" width="0" style="525" hidden="1" customWidth="1"/>
    <col min="14857" max="14857" width="3.7109375" style="525" customWidth="1"/>
    <col min="14858" max="14858" width="3.85546875" style="525" customWidth="1"/>
    <col min="14859" max="14859" width="3.7109375" style="525" customWidth="1"/>
    <col min="14860" max="14860" width="12.7109375" style="525" customWidth="1"/>
    <col min="14861" max="14861" width="52.7109375" style="525" customWidth="1"/>
    <col min="14862" max="14865" width="0" style="525" hidden="1" customWidth="1"/>
    <col min="14866" max="14866" width="12.28515625" style="525" customWidth="1"/>
    <col min="14867" max="14867" width="6.42578125" style="525" customWidth="1"/>
    <col min="14868" max="14868" width="12.28515625" style="525" customWidth="1"/>
    <col min="14869" max="14869" width="0" style="525" hidden="1" customWidth="1"/>
    <col min="14870" max="14870" width="3.7109375" style="525" customWidth="1"/>
    <col min="14871" max="14871" width="11.140625" style="525" bestFit="1" customWidth="1"/>
    <col min="14872" max="14873" width="10.5703125" style="525"/>
    <col min="14874" max="14874" width="11.140625" style="525" customWidth="1"/>
    <col min="14875" max="15104" width="10.5703125" style="525"/>
    <col min="15105" max="15112" width="0" style="525" hidden="1" customWidth="1"/>
    <col min="15113" max="15113" width="3.7109375" style="525" customWidth="1"/>
    <col min="15114" max="15114" width="3.85546875" style="525" customWidth="1"/>
    <col min="15115" max="15115" width="3.7109375" style="525" customWidth="1"/>
    <col min="15116" max="15116" width="12.7109375" style="525" customWidth="1"/>
    <col min="15117" max="15117" width="52.7109375" style="525" customWidth="1"/>
    <col min="15118" max="15121" width="0" style="525" hidden="1" customWidth="1"/>
    <col min="15122" max="15122" width="12.28515625" style="525" customWidth="1"/>
    <col min="15123" max="15123" width="6.42578125" style="525" customWidth="1"/>
    <col min="15124" max="15124" width="12.28515625" style="525" customWidth="1"/>
    <col min="15125" max="15125" width="0" style="525" hidden="1" customWidth="1"/>
    <col min="15126" max="15126" width="3.7109375" style="525" customWidth="1"/>
    <col min="15127" max="15127" width="11.140625" style="525" bestFit="1" customWidth="1"/>
    <col min="15128" max="15129" width="10.5703125" style="525"/>
    <col min="15130" max="15130" width="11.140625" style="525" customWidth="1"/>
    <col min="15131" max="15360" width="10.5703125" style="525"/>
    <col min="15361" max="15368" width="0" style="525" hidden="1" customWidth="1"/>
    <col min="15369" max="15369" width="3.7109375" style="525" customWidth="1"/>
    <col min="15370" max="15370" width="3.85546875" style="525" customWidth="1"/>
    <col min="15371" max="15371" width="3.7109375" style="525" customWidth="1"/>
    <col min="15372" max="15372" width="12.7109375" style="525" customWidth="1"/>
    <col min="15373" max="15373" width="52.7109375" style="525" customWidth="1"/>
    <col min="15374" max="15377" width="0" style="525" hidden="1" customWidth="1"/>
    <col min="15378" max="15378" width="12.28515625" style="525" customWidth="1"/>
    <col min="15379" max="15379" width="6.42578125" style="525" customWidth="1"/>
    <col min="15380" max="15380" width="12.28515625" style="525" customWidth="1"/>
    <col min="15381" max="15381" width="0" style="525" hidden="1" customWidth="1"/>
    <col min="15382" max="15382" width="3.7109375" style="525" customWidth="1"/>
    <col min="15383" max="15383" width="11.140625" style="525" bestFit="1" customWidth="1"/>
    <col min="15384" max="15385" width="10.5703125" style="525"/>
    <col min="15386" max="15386" width="11.140625" style="525" customWidth="1"/>
    <col min="15387" max="15616" width="10.5703125" style="525"/>
    <col min="15617" max="15624" width="0" style="525" hidden="1" customWidth="1"/>
    <col min="15625" max="15625" width="3.7109375" style="525" customWidth="1"/>
    <col min="15626" max="15626" width="3.85546875" style="525" customWidth="1"/>
    <col min="15627" max="15627" width="3.7109375" style="525" customWidth="1"/>
    <col min="15628" max="15628" width="12.7109375" style="525" customWidth="1"/>
    <col min="15629" max="15629" width="52.7109375" style="525" customWidth="1"/>
    <col min="15630" max="15633" width="0" style="525" hidden="1" customWidth="1"/>
    <col min="15634" max="15634" width="12.28515625" style="525" customWidth="1"/>
    <col min="15635" max="15635" width="6.42578125" style="525" customWidth="1"/>
    <col min="15636" max="15636" width="12.28515625" style="525" customWidth="1"/>
    <col min="15637" max="15637" width="0" style="525" hidden="1" customWidth="1"/>
    <col min="15638" max="15638" width="3.7109375" style="525" customWidth="1"/>
    <col min="15639" max="15639" width="11.140625" style="525" bestFit="1" customWidth="1"/>
    <col min="15640" max="15641" width="10.5703125" style="525"/>
    <col min="15642" max="15642" width="11.140625" style="525" customWidth="1"/>
    <col min="15643" max="15872" width="10.5703125" style="525"/>
    <col min="15873" max="15880" width="0" style="525" hidden="1" customWidth="1"/>
    <col min="15881" max="15881" width="3.7109375" style="525" customWidth="1"/>
    <col min="15882" max="15882" width="3.85546875" style="525" customWidth="1"/>
    <col min="15883" max="15883" width="3.7109375" style="525" customWidth="1"/>
    <col min="15884" max="15884" width="12.7109375" style="525" customWidth="1"/>
    <col min="15885" max="15885" width="52.7109375" style="525" customWidth="1"/>
    <col min="15886" max="15889" width="0" style="525" hidden="1" customWidth="1"/>
    <col min="15890" max="15890" width="12.28515625" style="525" customWidth="1"/>
    <col min="15891" max="15891" width="6.42578125" style="525" customWidth="1"/>
    <col min="15892" max="15892" width="12.28515625" style="525" customWidth="1"/>
    <col min="15893" max="15893" width="0" style="525" hidden="1" customWidth="1"/>
    <col min="15894" max="15894" width="3.7109375" style="525" customWidth="1"/>
    <col min="15895" max="15895" width="11.140625" style="525" bestFit="1" customWidth="1"/>
    <col min="15896" max="15897" width="10.5703125" style="525"/>
    <col min="15898" max="15898" width="11.140625" style="525" customWidth="1"/>
    <col min="15899" max="16128" width="10.5703125" style="525"/>
    <col min="16129" max="16136" width="0" style="525" hidden="1" customWidth="1"/>
    <col min="16137" max="16137" width="3.7109375" style="525" customWidth="1"/>
    <col min="16138" max="16138" width="3.85546875" style="525" customWidth="1"/>
    <col min="16139" max="16139" width="3.7109375" style="525" customWidth="1"/>
    <col min="16140" max="16140" width="12.7109375" style="525" customWidth="1"/>
    <col min="16141" max="16141" width="52.7109375" style="525" customWidth="1"/>
    <col min="16142" max="16145" width="0" style="525" hidden="1" customWidth="1"/>
    <col min="16146" max="16146" width="12.28515625" style="525" customWidth="1"/>
    <col min="16147" max="16147" width="6.42578125" style="525" customWidth="1"/>
    <col min="16148" max="16148" width="12.28515625" style="525" customWidth="1"/>
    <col min="16149" max="16149" width="0" style="525" hidden="1" customWidth="1"/>
    <col min="16150" max="16150" width="3.7109375" style="525" customWidth="1"/>
    <col min="16151" max="16151" width="11.140625" style="525" bestFit="1" customWidth="1"/>
    <col min="16152" max="16153" width="10.5703125" style="525"/>
    <col min="16154" max="16154" width="11.140625" style="525" customWidth="1"/>
    <col min="16155" max="16384" width="10.5703125" style="525"/>
  </cols>
  <sheetData>
    <row r="1" spans="1:34" hidden="1">
      <c r="Q1" s="585"/>
      <c r="R1" s="585"/>
    </row>
    <row r="2" spans="1:34" hidden="1">
      <c r="U2" s="585"/>
    </row>
    <row r="3" spans="1:34" hidden="1"/>
    <row r="4" spans="1:34" ht="3" customHeight="1">
      <c r="J4" s="531"/>
      <c r="K4" s="531"/>
      <c r="L4" s="526"/>
      <c r="M4" s="526"/>
      <c r="N4" s="526"/>
      <c r="O4" s="534"/>
      <c r="P4" s="534"/>
      <c r="Q4" s="534"/>
      <c r="R4" s="534"/>
      <c r="S4" s="534"/>
      <c r="T4" s="534"/>
      <c r="U4" s="534"/>
    </row>
    <row r="5" spans="1:34" ht="22.5" customHeight="1">
      <c r="J5" s="531"/>
      <c r="K5" s="531"/>
      <c r="L5" s="1231" t="s">
        <v>632</v>
      </c>
      <c r="M5" s="1231"/>
      <c r="N5" s="1231"/>
      <c r="O5" s="1231"/>
      <c r="P5" s="1231"/>
      <c r="Q5" s="1231"/>
      <c r="R5" s="1231"/>
      <c r="S5" s="1231"/>
      <c r="T5" s="1231"/>
      <c r="U5" s="666"/>
    </row>
    <row r="6" spans="1:34" ht="3" customHeight="1">
      <c r="J6" s="531"/>
      <c r="K6" s="531"/>
      <c r="L6" s="526"/>
      <c r="M6" s="526"/>
      <c r="N6" s="526"/>
      <c r="O6" s="530"/>
      <c r="P6" s="530"/>
      <c r="Q6" s="530"/>
      <c r="R6" s="530"/>
      <c r="S6" s="530"/>
      <c r="T6" s="530"/>
      <c r="U6" s="530"/>
      <c r="V6" s="534"/>
    </row>
    <row r="7" spans="1:34" s="801" customFormat="1" ht="22.5">
      <c r="A7" s="810"/>
      <c r="B7" s="810"/>
      <c r="C7" s="810"/>
      <c r="D7" s="810"/>
      <c r="E7" s="810"/>
      <c r="F7" s="810"/>
      <c r="G7" s="809"/>
      <c r="H7" s="809"/>
      <c r="I7" s="689"/>
      <c r="J7" s="688"/>
      <c r="K7" s="688"/>
      <c r="L7" s="756"/>
      <c r="M7" s="619" t="s">
        <v>745</v>
      </c>
      <c r="N7" s="756"/>
      <c r="O7" s="1240" t="s">
        <v>85</v>
      </c>
      <c r="P7" s="1240"/>
      <c r="Q7" s="757"/>
      <c r="R7" s="757"/>
      <c r="S7" s="757"/>
      <c r="T7" s="757"/>
      <c r="U7" s="769"/>
      <c r="V7" s="806"/>
      <c r="X7" s="810"/>
      <c r="Y7" s="810"/>
      <c r="Z7" s="810"/>
      <c r="AA7" s="810"/>
      <c r="AB7" s="810"/>
      <c r="AC7" s="810"/>
      <c r="AD7" s="810"/>
      <c r="AE7" s="810"/>
      <c r="AF7" s="810"/>
      <c r="AG7" s="810"/>
      <c r="AH7" s="810"/>
    </row>
    <row r="8" spans="1:34" s="830" customFormat="1" ht="5.25">
      <c r="A8" s="810"/>
      <c r="B8" s="810"/>
      <c r="C8" s="810"/>
      <c r="D8" s="810"/>
      <c r="E8" s="810"/>
      <c r="F8" s="810"/>
      <c r="G8" s="809"/>
      <c r="H8" s="809"/>
      <c r="I8" s="796"/>
      <c r="J8" s="797"/>
      <c r="K8" s="797"/>
      <c r="L8" s="798"/>
      <c r="M8" s="798"/>
      <c r="N8" s="798"/>
      <c r="O8" s="833"/>
      <c r="P8" s="833"/>
      <c r="Q8" s="833"/>
      <c r="R8" s="833"/>
      <c r="S8" s="833"/>
      <c r="T8" s="833"/>
      <c r="U8" s="834"/>
      <c r="V8" s="835"/>
      <c r="X8" s="810"/>
      <c r="Y8" s="810"/>
      <c r="Z8" s="810"/>
      <c r="AA8" s="810"/>
      <c r="AB8" s="810"/>
      <c r="AC8" s="810"/>
      <c r="AD8" s="810"/>
      <c r="AE8" s="810"/>
      <c r="AF8" s="810"/>
      <c r="AG8" s="810"/>
      <c r="AH8" s="810"/>
    </row>
    <row r="9" spans="1:34" s="572" customFormat="1" ht="22.5">
      <c r="A9" s="592"/>
      <c r="B9" s="592"/>
      <c r="C9" s="592"/>
      <c r="D9" s="592"/>
      <c r="E9" s="592"/>
      <c r="F9" s="592"/>
      <c r="G9" s="592"/>
      <c r="H9" s="592"/>
      <c r="L9" s="501"/>
      <c r="M9" s="619" t="s">
        <v>502</v>
      </c>
      <c r="N9" s="668"/>
      <c r="O9" s="1208" t="str">
        <f>IF(NameOrPr_ch="",IF(NameOrPr="","",NameOrPr),NameOrPr_ch)</f>
        <v>РСТ Нижегородской области</v>
      </c>
      <c r="P9" s="1208"/>
      <c r="Q9" s="1208"/>
      <c r="R9" s="1208"/>
      <c r="S9" s="1208"/>
      <c r="T9" s="1208"/>
      <c r="U9" s="584"/>
      <c r="V9" s="584"/>
      <c r="W9" s="521"/>
      <c r="X9" s="592"/>
      <c r="Y9" s="592"/>
      <c r="Z9" s="592"/>
      <c r="AA9" s="592"/>
      <c r="AB9" s="592"/>
      <c r="AC9" s="592"/>
      <c r="AD9" s="592"/>
      <c r="AE9" s="592"/>
      <c r="AF9" s="592"/>
      <c r="AG9" s="592"/>
      <c r="AH9" s="592"/>
    </row>
    <row r="10" spans="1:34" s="572" customFormat="1" ht="18.75">
      <c r="A10" s="592"/>
      <c r="B10" s="592"/>
      <c r="C10" s="592"/>
      <c r="D10" s="592"/>
      <c r="E10" s="592"/>
      <c r="F10" s="592"/>
      <c r="G10" s="592"/>
      <c r="H10" s="592"/>
      <c r="L10" s="501"/>
      <c r="M10" s="619" t="s">
        <v>597</v>
      </c>
      <c r="N10" s="668"/>
      <c r="O10" s="1208" t="str">
        <f>IF(datePr_ch="",IF(datePr="","",datePr),datePr_ch)</f>
        <v>10.12.2020</v>
      </c>
      <c r="P10" s="1208"/>
      <c r="Q10" s="1208"/>
      <c r="R10" s="1208"/>
      <c r="S10" s="1208"/>
      <c r="T10" s="1208"/>
      <c r="U10" s="584"/>
      <c r="V10" s="584"/>
      <c r="W10" s="521"/>
      <c r="X10" s="592"/>
      <c r="Y10" s="592"/>
      <c r="Z10" s="592"/>
      <c r="AA10" s="592"/>
      <c r="AB10" s="592"/>
      <c r="AC10" s="592"/>
      <c r="AD10" s="592"/>
      <c r="AE10" s="592"/>
      <c r="AF10" s="592"/>
      <c r="AG10" s="592"/>
      <c r="AH10" s="592"/>
    </row>
    <row r="11" spans="1:34" s="572" customFormat="1" ht="18.75">
      <c r="A11" s="592"/>
      <c r="B11" s="592"/>
      <c r="C11" s="592"/>
      <c r="D11" s="592"/>
      <c r="E11" s="592"/>
      <c r="F11" s="592"/>
      <c r="G11" s="592"/>
      <c r="H11" s="592"/>
      <c r="L11" s="554"/>
      <c r="M11" s="619" t="s">
        <v>596</v>
      </c>
      <c r="N11" s="668"/>
      <c r="O11" s="1208" t="str">
        <f>IF(numberPr_ch="",IF(numberPr="","",numberPr),numberPr_ch)</f>
        <v>52/6</v>
      </c>
      <c r="P11" s="1208"/>
      <c r="Q11" s="1208"/>
      <c r="R11" s="1208"/>
      <c r="S11" s="1208"/>
      <c r="T11" s="1208"/>
      <c r="U11" s="584"/>
      <c r="V11" s="584"/>
      <c r="W11" s="521"/>
      <c r="X11" s="592"/>
      <c r="Y11" s="592"/>
      <c r="Z11" s="592"/>
      <c r="AA11" s="592"/>
      <c r="AB11" s="592"/>
      <c r="AC11" s="592"/>
      <c r="AD11" s="592"/>
      <c r="AE11" s="592"/>
      <c r="AF11" s="592"/>
      <c r="AG11" s="592"/>
      <c r="AH11" s="592"/>
    </row>
    <row r="12" spans="1:34" s="572" customFormat="1" ht="18.75">
      <c r="A12" s="592"/>
      <c r="B12" s="592"/>
      <c r="C12" s="592"/>
      <c r="D12" s="592"/>
      <c r="E12" s="592"/>
      <c r="F12" s="592"/>
      <c r="G12" s="592"/>
      <c r="H12" s="592"/>
      <c r="L12" s="554"/>
      <c r="M12" s="619" t="s">
        <v>501</v>
      </c>
      <c r="N12" s="668"/>
      <c r="O12" s="1208" t="str">
        <f>IF(IstPub_ch="",IF(IstPub="","",IstPub),IstPub_ch)</f>
        <v>http://www.rstno.ru/regulatory/resheniya-regionalnoy-sluzhby-po-tarifam-nizhegorodskoy-oblasti-za-2020-god.php?clear_cache=Y</v>
      </c>
      <c r="P12" s="1208"/>
      <c r="Q12" s="1208"/>
      <c r="R12" s="1208"/>
      <c r="S12" s="1208"/>
      <c r="T12" s="1208"/>
      <c r="U12" s="584"/>
      <c r="V12" s="584"/>
      <c r="W12" s="521"/>
      <c r="X12" s="592"/>
      <c r="Y12" s="592"/>
      <c r="Z12" s="592"/>
      <c r="AA12" s="592"/>
      <c r="AB12" s="592"/>
      <c r="AC12" s="592"/>
      <c r="AD12" s="592"/>
      <c r="AE12" s="592"/>
      <c r="AF12" s="592"/>
      <c r="AG12" s="592"/>
      <c r="AH12" s="592"/>
    </row>
    <row r="13" spans="1:34" s="572" customFormat="1" ht="11.25" hidden="1">
      <c r="A13" s="592"/>
      <c r="B13" s="592"/>
      <c r="C13" s="592"/>
      <c r="D13" s="592"/>
      <c r="E13" s="592"/>
      <c r="F13" s="592"/>
      <c r="G13" s="592"/>
      <c r="H13" s="592"/>
      <c r="L13" s="1232"/>
      <c r="M13" s="1232"/>
      <c r="N13" s="568"/>
      <c r="O13" s="584"/>
      <c r="P13" s="584"/>
      <c r="Q13" s="584"/>
      <c r="R13" s="584"/>
      <c r="S13" s="584"/>
      <c r="T13" s="584"/>
      <c r="U13" s="590" t="s">
        <v>373</v>
      </c>
      <c r="X13" s="592"/>
      <c r="Y13" s="592"/>
      <c r="Z13" s="592"/>
      <c r="AA13" s="592"/>
      <c r="AB13" s="592"/>
      <c r="AC13" s="592"/>
      <c r="AD13" s="592"/>
      <c r="AE13" s="592"/>
      <c r="AF13" s="592"/>
      <c r="AG13" s="592"/>
      <c r="AH13" s="592"/>
    </row>
    <row r="14" spans="1:34">
      <c r="J14" s="531"/>
      <c r="K14" s="531"/>
      <c r="L14" s="526"/>
      <c r="M14" s="526"/>
      <c r="N14" s="504"/>
      <c r="O14" s="1209"/>
      <c r="P14" s="1209"/>
      <c r="Q14" s="1209"/>
      <c r="R14" s="1209"/>
      <c r="S14" s="1209"/>
      <c r="T14" s="1209"/>
      <c r="U14" s="1209"/>
    </row>
    <row r="15" spans="1:34">
      <c r="J15" s="531"/>
      <c r="K15" s="531"/>
      <c r="L15" s="1153" t="s">
        <v>454</v>
      </c>
      <c r="M15" s="1153"/>
      <c r="N15" s="1153"/>
      <c r="O15" s="1153"/>
      <c r="P15" s="1153"/>
      <c r="Q15" s="1153"/>
      <c r="R15" s="1153"/>
      <c r="S15" s="1153"/>
      <c r="T15" s="1153"/>
      <c r="U15" s="1153"/>
      <c r="V15" s="1153"/>
      <c r="W15" s="1153" t="s">
        <v>455</v>
      </c>
    </row>
    <row r="16" spans="1:34" ht="14.25" customHeight="1">
      <c r="J16" s="531"/>
      <c r="K16" s="531"/>
      <c r="L16" s="1215" t="s">
        <v>92</v>
      </c>
      <c r="M16" s="1215" t="s">
        <v>640</v>
      </c>
      <c r="N16" s="663"/>
      <c r="O16" s="1216" t="s">
        <v>642</v>
      </c>
      <c r="P16" s="1217"/>
      <c r="Q16" s="1217"/>
      <c r="R16" s="1217"/>
      <c r="S16" s="1217"/>
      <c r="T16" s="1218"/>
      <c r="U16" s="1226" t="s">
        <v>341</v>
      </c>
      <c r="V16" s="1212" t="s">
        <v>275</v>
      </c>
      <c r="W16" s="1153"/>
    </row>
    <row r="17" spans="1:36" ht="14.25" customHeight="1">
      <c r="J17" s="531"/>
      <c r="K17" s="531"/>
      <c r="L17" s="1215"/>
      <c r="M17" s="1215"/>
      <c r="N17" s="664"/>
      <c r="O17" s="1221" t="s">
        <v>606</v>
      </c>
      <c r="P17" s="1219" t="s">
        <v>271</v>
      </c>
      <c r="Q17" s="1220"/>
      <c r="R17" s="1223" t="s">
        <v>655</v>
      </c>
      <c r="S17" s="1224"/>
      <c r="T17" s="1225"/>
      <c r="U17" s="1227"/>
      <c r="V17" s="1213"/>
      <c r="W17" s="1153"/>
    </row>
    <row r="18" spans="1:36" ht="33.75" customHeight="1">
      <c r="J18" s="531"/>
      <c r="K18" s="531"/>
      <c r="L18" s="1215"/>
      <c r="M18" s="1215"/>
      <c r="N18" s="665"/>
      <c r="O18" s="1222"/>
      <c r="P18" s="537" t="s">
        <v>607</v>
      </c>
      <c r="Q18" s="537" t="s">
        <v>6</v>
      </c>
      <c r="R18" s="538" t="s">
        <v>274</v>
      </c>
      <c r="S18" s="1210" t="s">
        <v>273</v>
      </c>
      <c r="T18" s="1211"/>
      <c r="U18" s="1228"/>
      <c r="V18" s="1214"/>
      <c r="W18" s="1153"/>
    </row>
    <row r="19" spans="1:36">
      <c r="J19" s="531"/>
      <c r="K19" s="571">
        <v>1</v>
      </c>
      <c r="L19" s="649" t="s">
        <v>93</v>
      </c>
      <c r="M19" s="649" t="s">
        <v>49</v>
      </c>
      <c r="N19" s="651" t="str">
        <f ca="1">OFFSET(N19,0,-1)</f>
        <v>2</v>
      </c>
      <c r="O19" s="650">
        <f ca="1">OFFSET(O19,0,-1)+1</f>
        <v>3</v>
      </c>
      <c r="P19" s="650">
        <f ca="1">OFFSET(P19,0,-1)+1</f>
        <v>4</v>
      </c>
      <c r="Q19" s="650">
        <f ca="1">OFFSET(Q19,0,-1)+1</f>
        <v>5</v>
      </c>
      <c r="R19" s="650">
        <f ca="1">OFFSET(R19,0,-1)+1</f>
        <v>6</v>
      </c>
      <c r="S19" s="1233">
        <f ca="1">OFFSET(S19,0,-1)+1</f>
        <v>7</v>
      </c>
      <c r="T19" s="1233"/>
      <c r="U19" s="650">
        <f ca="1">OFFSET(U19,0,-2)+1</f>
        <v>8</v>
      </c>
      <c r="V19" s="651">
        <f ca="1">OFFSET(V19,0,-1)</f>
        <v>8</v>
      </c>
      <c r="W19" s="650">
        <f ca="1">OFFSET(W19,0,-1)+1</f>
        <v>9</v>
      </c>
    </row>
    <row r="20" spans="1:36" ht="22.5">
      <c r="A20" s="1234">
        <v>1</v>
      </c>
      <c r="B20" s="885"/>
      <c r="C20" s="885"/>
      <c r="D20" s="885"/>
      <c r="E20" s="886"/>
      <c r="F20" s="887"/>
      <c r="G20" s="887"/>
      <c r="H20" s="887"/>
      <c r="I20" s="888"/>
      <c r="J20" s="883"/>
      <c r="K20" s="890"/>
      <c r="L20" s="595">
        <f>mergeValue(A20)</f>
        <v>1</v>
      </c>
      <c r="M20" s="643" t="s">
        <v>20</v>
      </c>
      <c r="N20" s="648"/>
      <c r="O20" s="1235"/>
      <c r="P20" s="1235"/>
      <c r="Q20" s="1235"/>
      <c r="R20" s="1235"/>
      <c r="S20" s="1235"/>
      <c r="T20" s="1235"/>
      <c r="U20" s="1235"/>
      <c r="V20" s="1235"/>
      <c r="W20" s="632" t="s">
        <v>476</v>
      </c>
      <c r="Y20" s="591"/>
      <c r="Z20" s="591" t="str">
        <f t="shared" ref="Z20:Z33" si="0">IF(M20="","",M20 )</f>
        <v>Наименование тарифа</v>
      </c>
      <c r="AA20" s="591"/>
      <c r="AB20" s="591"/>
      <c r="AC20" s="591"/>
      <c r="AI20" s="587"/>
      <c r="AJ20" s="587"/>
    </row>
    <row r="21" spans="1:36" ht="22.5">
      <c r="A21" s="1234"/>
      <c r="B21" s="1234">
        <v>1</v>
      </c>
      <c r="C21" s="885"/>
      <c r="D21" s="885"/>
      <c r="E21" s="887"/>
      <c r="F21" s="887"/>
      <c r="G21" s="887"/>
      <c r="H21" s="887"/>
      <c r="I21" s="882"/>
      <c r="J21" s="881"/>
      <c r="K21" s="884"/>
      <c r="L21" s="595" t="str">
        <f>mergeValue(A21) &amp;"."&amp; mergeValue(B21)</f>
        <v>1.1</v>
      </c>
      <c r="M21" s="548" t="s">
        <v>16</v>
      </c>
      <c r="N21" s="648"/>
      <c r="O21" s="1235"/>
      <c r="P21" s="1235"/>
      <c r="Q21" s="1235"/>
      <c r="R21" s="1235"/>
      <c r="S21" s="1235"/>
      <c r="T21" s="1235"/>
      <c r="U21" s="1235"/>
      <c r="V21" s="1235"/>
      <c r="W21" s="632" t="s">
        <v>477</v>
      </c>
      <c r="Y21" s="591"/>
      <c r="Z21" s="591" t="str">
        <f t="shared" si="0"/>
        <v>Территория действия тарифа</v>
      </c>
      <c r="AA21" s="591"/>
      <c r="AB21" s="591"/>
      <c r="AC21" s="591"/>
      <c r="AI21" s="587"/>
      <c r="AJ21" s="587"/>
    </row>
    <row r="22" spans="1:36" ht="22.5">
      <c r="A22" s="1234"/>
      <c r="B22" s="1234"/>
      <c r="C22" s="1234">
        <v>1</v>
      </c>
      <c r="D22" s="885"/>
      <c r="E22" s="887"/>
      <c r="F22" s="887"/>
      <c r="G22" s="887"/>
      <c r="H22" s="887"/>
      <c r="I22" s="889"/>
      <c r="J22" s="881"/>
      <c r="K22" s="884"/>
      <c r="L22" s="595" t="str">
        <f>mergeValue(A22) &amp;"."&amp; mergeValue(B22)&amp;"."&amp; mergeValue(C22)</f>
        <v>1.1.1</v>
      </c>
      <c r="M22" s="549" t="s">
        <v>7</v>
      </c>
      <c r="N22" s="648"/>
      <c r="O22" s="1235"/>
      <c r="P22" s="1235"/>
      <c r="Q22" s="1235"/>
      <c r="R22" s="1235"/>
      <c r="S22" s="1235"/>
      <c r="T22" s="1235"/>
      <c r="U22" s="1235"/>
      <c r="V22" s="1235"/>
      <c r="W22" s="632" t="s">
        <v>634</v>
      </c>
      <c r="Y22" s="591"/>
      <c r="Z22" s="591" t="str">
        <f t="shared" si="0"/>
        <v xml:space="preserve">Наименование системы теплоснабжения </v>
      </c>
      <c r="AA22" s="591"/>
      <c r="AB22" s="591"/>
      <c r="AC22" s="591"/>
      <c r="AI22" s="587"/>
      <c r="AJ22" s="587"/>
    </row>
    <row r="23" spans="1:36" ht="22.5">
      <c r="A23" s="1234"/>
      <c r="B23" s="1234"/>
      <c r="C23" s="1234"/>
      <c r="D23" s="1234">
        <v>1</v>
      </c>
      <c r="E23" s="887"/>
      <c r="F23" s="887"/>
      <c r="G23" s="887"/>
      <c r="H23" s="887"/>
      <c r="I23" s="889"/>
      <c r="J23" s="881"/>
      <c r="K23" s="884"/>
      <c r="L23" s="595" t="str">
        <f>mergeValue(A23) &amp;"."&amp; mergeValue(B23)&amp;"."&amp; mergeValue(C23)&amp;"."&amp; mergeValue(D23)</f>
        <v>1.1.1.1</v>
      </c>
      <c r="M23" s="550" t="s">
        <v>22</v>
      </c>
      <c r="N23" s="648"/>
      <c r="O23" s="1235"/>
      <c r="P23" s="1235"/>
      <c r="Q23" s="1235"/>
      <c r="R23" s="1235"/>
      <c r="S23" s="1235"/>
      <c r="T23" s="1235"/>
      <c r="U23" s="1235"/>
      <c r="V23" s="1235"/>
      <c r="W23" s="632" t="s">
        <v>635</v>
      </c>
      <c r="Y23" s="591"/>
      <c r="Z23" s="591" t="str">
        <f t="shared" si="0"/>
        <v xml:space="preserve">Источник тепловой энергии  </v>
      </c>
      <c r="AA23" s="591"/>
      <c r="AB23" s="591"/>
      <c r="AC23" s="591"/>
      <c r="AI23" s="587"/>
      <c r="AJ23" s="587"/>
    </row>
    <row r="24" spans="1:36" ht="101.25">
      <c r="A24" s="1234"/>
      <c r="B24" s="1234"/>
      <c r="C24" s="1234"/>
      <c r="D24" s="1234"/>
      <c r="E24" s="1234">
        <v>1</v>
      </c>
      <c r="F24" s="887"/>
      <c r="G24" s="887"/>
      <c r="H24" s="885">
        <v>1</v>
      </c>
      <c r="I24" s="1234">
        <v>1</v>
      </c>
      <c r="J24" s="887"/>
      <c r="K24" s="892"/>
      <c r="L24" s="595" t="str">
        <f>mergeValue(A24) &amp;"."&amp; mergeValue(B24)&amp;"."&amp; mergeValue(C24)&amp;"."&amp; mergeValue(D24)&amp;"."&amp; mergeValue(E24)</f>
        <v>1.1.1.1.1</v>
      </c>
      <c r="M24" s="556" t="s">
        <v>9</v>
      </c>
      <c r="N24" s="648"/>
      <c r="O24" s="1236"/>
      <c r="P24" s="1236"/>
      <c r="Q24" s="1236"/>
      <c r="R24" s="1236"/>
      <c r="S24" s="1236"/>
      <c r="T24" s="1236"/>
      <c r="U24" s="1236"/>
      <c r="V24" s="1236"/>
      <c r="W24" s="632" t="s">
        <v>639</v>
      </c>
      <c r="Y24" s="591"/>
      <c r="Z24" s="591" t="str">
        <f t="shared" si="0"/>
        <v>Схема подключения теплопотребляющей установки к коллектору источника тепловой энергии</v>
      </c>
      <c r="AA24" s="591"/>
      <c r="AB24" s="591"/>
      <c r="AC24" s="591"/>
      <c r="AI24" s="587"/>
      <c r="AJ24" s="587"/>
    </row>
    <row r="25" spans="1:36" ht="90">
      <c r="A25" s="1234"/>
      <c r="B25" s="1234"/>
      <c r="C25" s="1234"/>
      <c r="D25" s="1234"/>
      <c r="E25" s="1234"/>
      <c r="F25" s="1234">
        <v>1</v>
      </c>
      <c r="G25" s="885"/>
      <c r="H25" s="885"/>
      <c r="I25" s="1234"/>
      <c r="J25" s="1234">
        <v>1</v>
      </c>
      <c r="K25" s="893"/>
      <c r="L25" s="595" t="str">
        <f>mergeValue(A25) &amp;"."&amp; mergeValue(B25)&amp;"."&amp; mergeValue(C25)&amp;"."&amp; mergeValue(D25)&amp;"."&amp; mergeValue(E25)&amp;"."&amp; mergeValue(F25)</f>
        <v>1.1.1.1.1.1</v>
      </c>
      <c r="M25" s="557" t="s">
        <v>10</v>
      </c>
      <c r="N25" s="648"/>
      <c r="O25" s="1237"/>
      <c r="P25" s="1238"/>
      <c r="Q25" s="1238"/>
      <c r="R25" s="1238"/>
      <c r="S25" s="1238"/>
      <c r="T25" s="1238"/>
      <c r="U25" s="1238"/>
      <c r="V25" s="1239"/>
      <c r="W25" s="632" t="s">
        <v>637</v>
      </c>
      <c r="Y25" s="591"/>
      <c r="Z25" s="591" t="str">
        <f t="shared" si="0"/>
        <v>Группа потребителей</v>
      </c>
      <c r="AA25" s="591"/>
      <c r="AB25" s="591"/>
      <c r="AC25" s="591"/>
      <c r="AI25" s="587"/>
      <c r="AJ25" s="587"/>
    </row>
    <row r="26" spans="1:36" ht="189" customHeight="1">
      <c r="A26" s="1234"/>
      <c r="B26" s="1234"/>
      <c r="C26" s="1234"/>
      <c r="D26" s="1234"/>
      <c r="E26" s="1234"/>
      <c r="F26" s="1234"/>
      <c r="G26" s="885">
        <v>1</v>
      </c>
      <c r="H26" s="885"/>
      <c r="I26" s="1234"/>
      <c r="J26" s="1234"/>
      <c r="K26" s="893">
        <v>1</v>
      </c>
      <c r="L26" s="595" t="str">
        <f>mergeValue(A26) &amp;"."&amp; mergeValue(B26)&amp;"."&amp; mergeValue(C26)&amp;"."&amp; mergeValue(D26)&amp;"."&amp; mergeValue(E26)&amp;"."&amp; mergeValue(F26)&amp;"."&amp; mergeValue(G26)</f>
        <v>1.1.1.1.1.1.1</v>
      </c>
      <c r="M26" s="1071"/>
      <c r="N26" s="648"/>
      <c r="O26" s="564"/>
      <c r="P26" s="564"/>
      <c r="Q26" s="1096"/>
      <c r="R26" s="1229"/>
      <c r="S26" s="1230" t="s">
        <v>84</v>
      </c>
      <c r="T26" s="1229"/>
      <c r="U26" s="1230" t="s">
        <v>85</v>
      </c>
      <c r="V26" s="564"/>
      <c r="W26" s="1205" t="s">
        <v>656</v>
      </c>
      <c r="X26" s="587" t="str">
        <f>strCheckDate(O27:V27)</f>
        <v/>
      </c>
      <c r="Y26" s="591"/>
      <c r="Z26" s="591" t="str">
        <f t="shared" si="0"/>
        <v/>
      </c>
      <c r="AA26" s="591"/>
      <c r="AB26" s="591"/>
      <c r="AC26" s="591"/>
      <c r="AI26" s="587"/>
      <c r="AJ26" s="587"/>
    </row>
    <row r="27" spans="1:36" ht="11.25" hidden="1">
      <c r="A27" s="1234"/>
      <c r="B27" s="1234"/>
      <c r="C27" s="1234"/>
      <c r="D27" s="1234"/>
      <c r="E27" s="1234"/>
      <c r="F27" s="1234"/>
      <c r="G27" s="885"/>
      <c r="H27" s="885"/>
      <c r="I27" s="1234"/>
      <c r="J27" s="1234"/>
      <c r="K27" s="893"/>
      <c r="L27" s="602"/>
      <c r="M27" s="648"/>
      <c r="N27" s="648"/>
      <c r="O27" s="564"/>
      <c r="P27" s="564"/>
      <c r="Q27" s="586" t="str">
        <f>R26 &amp; "-" &amp; T26</f>
        <v>-</v>
      </c>
      <c r="R27" s="1229"/>
      <c r="S27" s="1230"/>
      <c r="T27" s="1229"/>
      <c r="U27" s="1230"/>
      <c r="V27" s="564"/>
      <c r="W27" s="1206"/>
      <c r="Y27" s="591"/>
      <c r="Z27" s="591" t="str">
        <f t="shared" si="0"/>
        <v/>
      </c>
      <c r="AA27" s="591"/>
      <c r="AB27" s="591"/>
      <c r="AC27" s="591"/>
      <c r="AI27" s="587"/>
      <c r="AJ27" s="587"/>
    </row>
    <row r="28" spans="1:36" ht="15" customHeight="1">
      <c r="A28" s="1234"/>
      <c r="B28" s="1234"/>
      <c r="C28" s="1234"/>
      <c r="D28" s="1234"/>
      <c r="E28" s="1234"/>
      <c r="F28" s="1234"/>
      <c r="G28" s="887"/>
      <c r="H28" s="885"/>
      <c r="I28" s="1234"/>
      <c r="J28" s="1234"/>
      <c r="K28" s="892"/>
      <c r="L28" s="540"/>
      <c r="M28" s="559" t="s">
        <v>25</v>
      </c>
      <c r="N28" s="566"/>
      <c r="O28" s="566"/>
      <c r="P28" s="566"/>
      <c r="Q28" s="566"/>
      <c r="R28" s="566"/>
      <c r="S28" s="566"/>
      <c r="T28" s="566"/>
      <c r="U28" s="566"/>
      <c r="V28" s="562"/>
      <c r="W28" s="1207"/>
      <c r="Y28" s="591"/>
      <c r="Z28" s="591" t="str">
        <f t="shared" si="0"/>
        <v>Добавить вид теплоносителя (параметры теплоносителя)</v>
      </c>
      <c r="AA28" s="591"/>
      <c r="AB28" s="591"/>
      <c r="AC28" s="591"/>
      <c r="AI28" s="587"/>
      <c r="AJ28" s="587"/>
    </row>
    <row r="29" spans="1:36" ht="15" customHeight="1">
      <c r="A29" s="1234"/>
      <c r="B29" s="1234"/>
      <c r="C29" s="1234"/>
      <c r="D29" s="1234"/>
      <c r="E29" s="1234"/>
      <c r="F29" s="887"/>
      <c r="G29" s="887"/>
      <c r="H29" s="885"/>
      <c r="I29" s="1234"/>
      <c r="J29" s="887"/>
      <c r="K29" s="892"/>
      <c r="L29" s="540"/>
      <c r="M29" s="558" t="s">
        <v>11</v>
      </c>
      <c r="N29" s="566"/>
      <c r="O29" s="566"/>
      <c r="P29" s="566"/>
      <c r="Q29" s="566"/>
      <c r="R29" s="566"/>
      <c r="S29" s="566"/>
      <c r="T29" s="566"/>
      <c r="U29" s="565"/>
      <c r="V29" s="566"/>
      <c r="W29" s="667"/>
      <c r="Y29" s="591"/>
      <c r="Z29" s="591" t="str">
        <f t="shared" si="0"/>
        <v>Добавить группу потребителей</v>
      </c>
      <c r="AA29" s="591"/>
      <c r="AB29" s="591"/>
      <c r="AC29" s="591"/>
      <c r="AI29" s="587"/>
      <c r="AJ29" s="587"/>
    </row>
    <row r="30" spans="1:36" ht="15" customHeight="1">
      <c r="A30" s="1234"/>
      <c r="B30" s="1234"/>
      <c r="C30" s="1234"/>
      <c r="D30" s="1234"/>
      <c r="E30" s="891"/>
      <c r="F30" s="887"/>
      <c r="G30" s="887"/>
      <c r="H30" s="887"/>
      <c r="I30" s="883"/>
      <c r="J30" s="880"/>
      <c r="K30" s="890"/>
      <c r="L30" s="540"/>
      <c r="M30" s="553" t="s">
        <v>12</v>
      </c>
      <c r="N30" s="566"/>
      <c r="O30" s="566"/>
      <c r="P30" s="566"/>
      <c r="Q30" s="566"/>
      <c r="R30" s="566"/>
      <c r="S30" s="566"/>
      <c r="T30" s="566"/>
      <c r="U30" s="565"/>
      <c r="V30" s="566"/>
      <c r="W30" s="667"/>
      <c r="Y30" s="591"/>
      <c r="Z30" s="591" t="str">
        <f t="shared" si="0"/>
        <v>Добавить схему подключения</v>
      </c>
      <c r="AA30" s="591"/>
      <c r="AB30" s="591"/>
      <c r="AC30" s="591"/>
      <c r="AI30" s="587"/>
      <c r="AJ30" s="587"/>
    </row>
    <row r="31" spans="1:36" ht="15" customHeight="1">
      <c r="A31" s="1234"/>
      <c r="B31" s="1234"/>
      <c r="C31" s="1234"/>
      <c r="D31" s="891"/>
      <c r="E31" s="891"/>
      <c r="F31" s="887"/>
      <c r="G31" s="887"/>
      <c r="H31" s="887"/>
      <c r="I31" s="883"/>
      <c r="J31" s="880"/>
      <c r="K31" s="890"/>
      <c r="L31" s="540"/>
      <c r="M31" s="552" t="s">
        <v>17</v>
      </c>
      <c r="N31" s="566"/>
      <c r="O31" s="566"/>
      <c r="P31" s="566"/>
      <c r="Q31" s="566"/>
      <c r="R31" s="566"/>
      <c r="S31" s="566"/>
      <c r="T31" s="566"/>
      <c r="U31" s="565"/>
      <c r="V31" s="566"/>
      <c r="W31" s="667"/>
      <c r="Y31" s="591"/>
      <c r="Z31" s="591" t="str">
        <f t="shared" si="0"/>
        <v>Добавить источник тепловой энергии</v>
      </c>
      <c r="AA31" s="591"/>
      <c r="AB31" s="591"/>
      <c r="AC31" s="591"/>
      <c r="AI31" s="587"/>
      <c r="AJ31" s="587"/>
    </row>
    <row r="32" spans="1:36" ht="15" customHeight="1">
      <c r="A32" s="1234"/>
      <c r="B32" s="1234"/>
      <c r="C32" s="891"/>
      <c r="D32" s="891"/>
      <c r="E32" s="891"/>
      <c r="F32" s="891"/>
      <c r="G32" s="896"/>
      <c r="H32" s="883"/>
      <c r="I32" s="894"/>
      <c r="J32" s="880"/>
      <c r="K32" s="895"/>
      <c r="L32" s="540"/>
      <c r="M32" s="551" t="s">
        <v>18</v>
      </c>
      <c r="N32" s="566"/>
      <c r="O32" s="566"/>
      <c r="P32" s="566"/>
      <c r="Q32" s="566"/>
      <c r="R32" s="566"/>
      <c r="S32" s="566"/>
      <c r="T32" s="566"/>
      <c r="U32" s="565"/>
      <c r="V32" s="566"/>
      <c r="W32" s="667"/>
      <c r="Y32" s="591"/>
      <c r="Z32" s="591" t="str">
        <f t="shared" si="0"/>
        <v>Добавить наименование системы теплоснабжения</v>
      </c>
      <c r="AA32" s="591"/>
      <c r="AB32" s="591"/>
      <c r="AC32" s="591"/>
      <c r="AI32" s="587"/>
      <c r="AJ32" s="587"/>
    </row>
    <row r="33" spans="1:36" ht="15" customHeight="1">
      <c r="A33" s="1234"/>
      <c r="B33" s="891"/>
      <c r="C33" s="891"/>
      <c r="D33" s="891"/>
      <c r="E33" s="891"/>
      <c r="F33" s="891"/>
      <c r="G33" s="896"/>
      <c r="H33" s="883"/>
      <c r="I33" s="883"/>
      <c r="J33" s="880"/>
      <c r="K33" s="890"/>
      <c r="L33" s="540"/>
      <c r="M33" s="560" t="s">
        <v>19</v>
      </c>
      <c r="N33" s="566"/>
      <c r="O33" s="566"/>
      <c r="P33" s="566"/>
      <c r="Q33" s="566"/>
      <c r="R33" s="566"/>
      <c r="S33" s="566"/>
      <c r="T33" s="566"/>
      <c r="U33" s="565"/>
      <c r="V33" s="566"/>
      <c r="W33" s="667"/>
      <c r="Y33" s="591"/>
      <c r="Z33" s="591" t="str">
        <f t="shared" si="0"/>
        <v>Добавить территорию действия тарифа</v>
      </c>
      <c r="AA33" s="591"/>
      <c r="AB33" s="591"/>
      <c r="AC33" s="591"/>
      <c r="AI33" s="587"/>
      <c r="AJ33" s="587"/>
    </row>
    <row r="34" spans="1:36" s="524" customFormat="1" ht="15" customHeight="1">
      <c r="A34" s="879"/>
      <c r="B34" s="879"/>
      <c r="C34" s="879"/>
      <c r="D34" s="879"/>
      <c r="E34" s="879"/>
      <c r="F34" s="879"/>
      <c r="G34" s="879"/>
      <c r="H34" s="879"/>
      <c r="I34" s="879"/>
      <c r="J34" s="879"/>
      <c r="K34" s="879"/>
      <c r="L34" s="494"/>
      <c r="M34" s="567" t="s">
        <v>309</v>
      </c>
      <c r="N34" s="566"/>
      <c r="O34" s="566"/>
      <c r="P34" s="566"/>
      <c r="Q34" s="566"/>
      <c r="R34" s="566"/>
      <c r="S34" s="566"/>
      <c r="T34" s="566"/>
      <c r="U34" s="565"/>
      <c r="V34" s="566"/>
      <c r="W34" s="667"/>
      <c r="X34" s="589"/>
      <c r="Y34" s="589"/>
      <c r="Z34" s="589"/>
      <c r="AA34" s="589"/>
      <c r="AB34" s="589"/>
      <c r="AC34" s="589"/>
      <c r="AD34" s="589"/>
      <c r="AE34" s="589"/>
      <c r="AF34" s="589"/>
      <c r="AG34" s="589"/>
      <c r="AH34" s="589"/>
    </row>
    <row r="35" spans="1:36" ht="11.25">
      <c r="A35" s="525"/>
      <c r="B35" s="525"/>
      <c r="C35" s="525"/>
      <c r="D35" s="525"/>
      <c r="E35" s="525"/>
      <c r="F35" s="525"/>
      <c r="G35" s="525"/>
      <c r="H35" s="525"/>
      <c r="I35" s="525"/>
      <c r="J35" s="525"/>
      <c r="K35" s="525"/>
      <c r="X35" s="525"/>
      <c r="Y35" s="525"/>
      <c r="Z35" s="525"/>
      <c r="AA35" s="525"/>
      <c r="AB35" s="525"/>
      <c r="AC35" s="525"/>
      <c r="AD35" s="525"/>
      <c r="AE35" s="525"/>
      <c r="AF35" s="525"/>
      <c r="AG35" s="525"/>
      <c r="AH35" s="525"/>
    </row>
    <row r="36" spans="1:36" ht="105.75" customHeight="1">
      <c r="L36" s="1">
        <v>1</v>
      </c>
      <c r="M36" s="1198" t="s">
        <v>633</v>
      </c>
      <c r="N36" s="1198"/>
      <c r="O36" s="1198"/>
      <c r="P36" s="1198"/>
      <c r="Q36" s="1198"/>
      <c r="R36" s="1198"/>
      <c r="S36" s="1198"/>
      <c r="T36" s="1198"/>
      <c r="U36" s="1198"/>
      <c r="V36" s="1198"/>
      <c r="W36" s="1198"/>
    </row>
  </sheetData>
  <sheetProtection password="FA9C" sheet="1" objects="1" scenarios="1" formatColumns="0" formatRows="0"/>
  <dataConsolidate leftLabels="1"/>
  <mergeCells count="40">
    <mergeCell ref="I24:I29"/>
    <mergeCell ref="J25:J28"/>
    <mergeCell ref="A20:A33"/>
    <mergeCell ref="O20:V20"/>
    <mergeCell ref="B21:B32"/>
    <mergeCell ref="O21:V21"/>
    <mergeCell ref="C22:C31"/>
    <mergeCell ref="U26:U27"/>
    <mergeCell ref="O22:V22"/>
    <mergeCell ref="D23:D30"/>
    <mergeCell ref="O23:V23"/>
    <mergeCell ref="E24:E29"/>
    <mergeCell ref="O24:V24"/>
    <mergeCell ref="F25:F28"/>
    <mergeCell ref="O25:V25"/>
    <mergeCell ref="R26:R27"/>
    <mergeCell ref="S26:S27"/>
    <mergeCell ref="T26:T27"/>
    <mergeCell ref="L5:T5"/>
    <mergeCell ref="O11:T11"/>
    <mergeCell ref="O12:T12"/>
    <mergeCell ref="L13:M13"/>
    <mergeCell ref="O14:U14"/>
    <mergeCell ref="O7:P7"/>
    <mergeCell ref="W26:W28"/>
    <mergeCell ref="O9:T9"/>
    <mergeCell ref="O10:T10"/>
    <mergeCell ref="M36:W36"/>
    <mergeCell ref="S19:T19"/>
    <mergeCell ref="L15:V15"/>
    <mergeCell ref="L16:L18"/>
    <mergeCell ref="M16:M18"/>
    <mergeCell ref="O16:T16"/>
    <mergeCell ref="U16:U18"/>
    <mergeCell ref="O17:O18"/>
    <mergeCell ref="P17:Q17"/>
    <mergeCell ref="W15:W18"/>
    <mergeCell ref="S18:T18"/>
    <mergeCell ref="V16:V18"/>
    <mergeCell ref="R17:T17"/>
  </mergeCells>
  <dataValidations count="9">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formula1>kind_of_scheme_in</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formula1>kind_of_cons</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formula1>900</formula1>
    </dataValidation>
    <dataValidation type="list" allowBlank="1" showInputMessage="1" showErrorMessage="1" errorTitle="Ошибка" error="Выберите значение из списка" sqref="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M26">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R26"/>
    <dataValidation allowBlank="1" showInputMessage="1" showErrorMessage="1" prompt="Для выбора выполните двойной щелчок левой клавиши мыши по соответствующей ячейке." sqref="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131098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U196634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262170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327706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393242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458778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524314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589850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655386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720922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786458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851994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917530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983066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65562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O7 S26"/>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dataValidation type="list" allowBlank="1" showInputMessage="1" showErrorMessage="1" errorTitle="Ошибка" error="Выберите значение из списка" prompt="Выберите значение из списка" sqref="O25">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3_i">
    <tabColor indexed="22"/>
  </sheetPr>
  <dimension ref="A1:T19"/>
  <sheetViews>
    <sheetView showGridLines="0" topLeftCell="E1" zoomScaleNormal="100" workbookViewId="0"/>
  </sheetViews>
  <sheetFormatPr defaultColWidth="10.5703125" defaultRowHeight="14.25"/>
  <cols>
    <col min="1" max="1" width="3.7109375" style="809" hidden="1" customWidth="1"/>
    <col min="2" max="4" width="3.7109375" style="810" hidden="1" customWidth="1"/>
    <col min="5" max="5" width="3.7109375" style="811" customWidth="1"/>
    <col min="6" max="6" width="9.7109375" style="801" customWidth="1"/>
    <col min="7" max="7" width="37.7109375" style="801" customWidth="1"/>
    <col min="8" max="8" width="66.85546875" style="801" customWidth="1"/>
    <col min="9" max="9" width="115.7109375" style="801" customWidth="1"/>
    <col min="10" max="11" width="10.5703125" style="810"/>
    <col min="12" max="12" width="11.140625" style="810" customWidth="1"/>
    <col min="13" max="20" width="10.5703125" style="810"/>
    <col min="21" max="16384" width="10.5703125" style="801"/>
  </cols>
  <sheetData>
    <row r="1" spans="1:20" ht="3" customHeight="1">
      <c r="A1" s="809" t="s">
        <v>50</v>
      </c>
    </row>
    <row r="2" spans="1:20" ht="22.5">
      <c r="F2" s="1199" t="s">
        <v>491</v>
      </c>
      <c r="G2" s="1200"/>
      <c r="H2" s="1201"/>
      <c r="I2" s="808"/>
    </row>
    <row r="3" spans="1:20" ht="3" customHeight="1"/>
    <row r="4" spans="1:20" s="572" customFormat="1" ht="11.25">
      <c r="A4" s="773"/>
      <c r="B4" s="773"/>
      <c r="C4" s="773"/>
      <c r="D4" s="773"/>
      <c r="F4" s="1153" t="s">
        <v>454</v>
      </c>
      <c r="G4" s="1153"/>
      <c r="H4" s="1153"/>
      <c r="I4" s="1202" t="s">
        <v>455</v>
      </c>
      <c r="J4" s="773"/>
      <c r="K4" s="773"/>
      <c r="L4" s="773"/>
      <c r="M4" s="773"/>
      <c r="N4" s="773"/>
      <c r="O4" s="773"/>
      <c r="P4" s="773"/>
      <c r="Q4" s="773"/>
      <c r="R4" s="773"/>
      <c r="S4" s="773"/>
      <c r="T4" s="773"/>
    </row>
    <row r="5" spans="1:20" s="572" customFormat="1" ht="11.25" customHeight="1">
      <c r="A5" s="773"/>
      <c r="B5" s="773"/>
      <c r="C5" s="773"/>
      <c r="D5" s="773"/>
      <c r="F5" s="778" t="s">
        <v>92</v>
      </c>
      <c r="G5" s="812" t="s">
        <v>457</v>
      </c>
      <c r="H5" s="803" t="s">
        <v>442</v>
      </c>
      <c r="I5" s="1202"/>
      <c r="J5" s="773"/>
      <c r="K5" s="773"/>
      <c r="L5" s="773"/>
      <c r="M5" s="773"/>
      <c r="N5" s="773"/>
      <c r="O5" s="773"/>
      <c r="P5" s="773"/>
      <c r="Q5" s="773"/>
      <c r="R5" s="773"/>
      <c r="S5" s="773"/>
      <c r="T5" s="773"/>
    </row>
    <row r="6" spans="1:20" s="572" customFormat="1" ht="12" customHeight="1">
      <c r="A6" s="773"/>
      <c r="B6" s="773"/>
      <c r="C6" s="773"/>
      <c r="D6" s="773"/>
      <c r="F6" s="813" t="s">
        <v>93</v>
      </c>
      <c r="G6" s="814">
        <v>2</v>
      </c>
      <c r="H6" s="815">
        <v>3</v>
      </c>
      <c r="I6" s="610">
        <v>4</v>
      </c>
      <c r="J6" s="773">
        <v>4</v>
      </c>
      <c r="K6" s="773"/>
      <c r="L6" s="773"/>
      <c r="M6" s="773"/>
      <c r="N6" s="773"/>
      <c r="O6" s="773"/>
      <c r="P6" s="773"/>
      <c r="Q6" s="773"/>
      <c r="R6" s="773"/>
      <c r="S6" s="773"/>
      <c r="T6" s="773"/>
    </row>
    <row r="7" spans="1:20" s="572" customFormat="1" ht="18.75">
      <c r="A7" s="773"/>
      <c r="B7" s="773"/>
      <c r="C7" s="773"/>
      <c r="D7" s="773"/>
      <c r="F7" s="816">
        <v>1</v>
      </c>
      <c r="G7" s="817" t="s">
        <v>492</v>
      </c>
      <c r="H7" s="807" t="str">
        <f>IF(dateCh="","",dateCh)</f>
        <v>30.12.2020</v>
      </c>
      <c r="I7" s="818" t="s">
        <v>493</v>
      </c>
      <c r="J7" s="617"/>
      <c r="K7" s="773"/>
      <c r="L7" s="773"/>
      <c r="M7" s="773"/>
      <c r="N7" s="773"/>
      <c r="O7" s="773"/>
      <c r="P7" s="773"/>
      <c r="Q7" s="773"/>
      <c r="R7" s="773"/>
      <c r="S7" s="773"/>
      <c r="T7" s="773"/>
    </row>
    <row r="8" spans="1:20" s="572" customFormat="1" ht="45">
      <c r="A8" s="1203">
        <v>1</v>
      </c>
      <c r="B8" s="773"/>
      <c r="C8" s="773"/>
      <c r="D8" s="773"/>
      <c r="F8" s="816" t="str">
        <f>"2." &amp;mergeValue(A8)</f>
        <v>2.1</v>
      </c>
      <c r="G8" s="817" t="s">
        <v>494</v>
      </c>
      <c r="H8" s="807"/>
      <c r="I8" s="818" t="s">
        <v>591</v>
      </c>
      <c r="J8" s="617"/>
      <c r="K8" s="773"/>
      <c r="L8" s="773"/>
      <c r="M8" s="773"/>
      <c r="N8" s="773"/>
      <c r="O8" s="773"/>
      <c r="P8" s="773"/>
      <c r="Q8" s="773"/>
      <c r="R8" s="773"/>
      <c r="S8" s="773"/>
      <c r="T8" s="773"/>
    </row>
    <row r="9" spans="1:20" s="572" customFormat="1" ht="22.5">
      <c r="A9" s="1203"/>
      <c r="B9" s="773"/>
      <c r="C9" s="773"/>
      <c r="D9" s="773"/>
      <c r="F9" s="816" t="str">
        <f>"3." &amp;mergeValue(A9)</f>
        <v>3.1</v>
      </c>
      <c r="G9" s="817" t="s">
        <v>495</v>
      </c>
      <c r="H9" s="807"/>
      <c r="I9" s="818" t="s">
        <v>589</v>
      </c>
      <c r="J9" s="617"/>
      <c r="K9" s="773"/>
      <c r="L9" s="773"/>
      <c r="M9" s="773"/>
      <c r="N9" s="773"/>
      <c r="O9" s="773"/>
      <c r="P9" s="773"/>
      <c r="Q9" s="773"/>
      <c r="R9" s="773"/>
      <c r="S9" s="773"/>
      <c r="T9" s="773"/>
    </row>
    <row r="10" spans="1:20" s="572" customFormat="1" ht="22.5">
      <c r="A10" s="1203"/>
      <c r="B10" s="773"/>
      <c r="C10" s="773"/>
      <c r="D10" s="773"/>
      <c r="F10" s="816" t="str">
        <f>"4."&amp;mergeValue(A10)</f>
        <v>4.1</v>
      </c>
      <c r="G10" s="817" t="s">
        <v>496</v>
      </c>
      <c r="H10" s="803" t="s">
        <v>458</v>
      </c>
      <c r="I10" s="818"/>
      <c r="J10" s="617"/>
      <c r="K10" s="773"/>
      <c r="L10" s="773"/>
      <c r="M10" s="773"/>
      <c r="N10" s="773"/>
      <c r="O10" s="773"/>
      <c r="P10" s="773"/>
      <c r="Q10" s="773"/>
      <c r="R10" s="773"/>
      <c r="S10" s="773"/>
      <c r="T10" s="773"/>
    </row>
    <row r="11" spans="1:20" s="572" customFormat="1" ht="18.75">
      <c r="A11" s="1203"/>
      <c r="B11" s="1203">
        <v>1</v>
      </c>
      <c r="C11" s="779"/>
      <c r="D11" s="779"/>
      <c r="F11" s="816" t="str">
        <f>"4."&amp;mergeValue(A11) &amp;"."&amp;mergeValue(B11)</f>
        <v>4.1.1</v>
      </c>
      <c r="G11" s="832" t="s">
        <v>593</v>
      </c>
      <c r="H11" s="807" t="str">
        <f>IF(region_name="","",region_name)</f>
        <v>Нижегородская область</v>
      </c>
      <c r="I11" s="818" t="s">
        <v>499</v>
      </c>
      <c r="J11" s="617"/>
      <c r="K11" s="773"/>
      <c r="L11" s="773"/>
      <c r="M11" s="773"/>
      <c r="N11" s="773"/>
      <c r="O11" s="773"/>
      <c r="P11" s="773"/>
      <c r="Q11" s="773"/>
      <c r="R11" s="773"/>
      <c r="S11" s="773"/>
      <c r="T11" s="773"/>
    </row>
    <row r="12" spans="1:20" s="572" customFormat="1" ht="22.5">
      <c r="A12" s="1203"/>
      <c r="B12" s="1203"/>
      <c r="C12" s="1203">
        <v>1</v>
      </c>
      <c r="D12" s="779"/>
      <c r="F12" s="816" t="str">
        <f>"4."&amp;mergeValue(A12) &amp;"."&amp;mergeValue(B12)&amp;"."&amp;mergeValue(C12)</f>
        <v>4.1.1.1</v>
      </c>
      <c r="G12" s="819" t="s">
        <v>497</v>
      </c>
      <c r="H12" s="807"/>
      <c r="I12" s="818" t="s">
        <v>500</v>
      </c>
      <c r="J12" s="617"/>
      <c r="K12" s="773"/>
      <c r="L12" s="773"/>
      <c r="M12" s="773"/>
      <c r="N12" s="773"/>
      <c r="O12" s="773"/>
      <c r="P12" s="773"/>
      <c r="Q12" s="773"/>
      <c r="R12" s="773"/>
      <c r="S12" s="773"/>
      <c r="T12" s="773"/>
    </row>
    <row r="13" spans="1:20" s="572" customFormat="1" ht="39" customHeight="1">
      <c r="A13" s="1203"/>
      <c r="B13" s="1203"/>
      <c r="C13" s="1203"/>
      <c r="D13" s="779">
        <v>1</v>
      </c>
      <c r="F13" s="816" t="str">
        <f>"4."&amp;mergeValue(A13) &amp;"."&amp;mergeValue(B13)&amp;"."&amp;mergeValue(C13)&amp;"."&amp;mergeValue(D13)</f>
        <v>4.1.1.1.1</v>
      </c>
      <c r="G13" s="820" t="s">
        <v>498</v>
      </c>
      <c r="H13" s="807"/>
      <c r="I13" s="1204" t="s">
        <v>592</v>
      </c>
      <c r="J13" s="617"/>
      <c r="K13" s="773"/>
      <c r="L13" s="773"/>
      <c r="M13" s="773"/>
      <c r="N13" s="773"/>
      <c r="O13" s="773"/>
      <c r="P13" s="773"/>
      <c r="Q13" s="773"/>
      <c r="R13" s="773"/>
      <c r="S13" s="773"/>
      <c r="T13" s="773"/>
    </row>
    <row r="14" spans="1:20" s="572" customFormat="1" ht="18.75">
      <c r="A14" s="1203"/>
      <c r="B14" s="1203"/>
      <c r="C14" s="1203"/>
      <c r="D14" s="779"/>
      <c r="F14" s="821"/>
      <c r="G14" s="761" t="s">
        <v>4</v>
      </c>
      <c r="H14" s="626"/>
      <c r="I14" s="1204"/>
      <c r="J14" s="617"/>
      <c r="K14" s="773"/>
      <c r="L14" s="773"/>
      <c r="M14" s="773"/>
      <c r="N14" s="773"/>
      <c r="O14" s="773"/>
      <c r="P14" s="773"/>
      <c r="Q14" s="773"/>
      <c r="R14" s="773"/>
      <c r="S14" s="773"/>
      <c r="T14" s="773"/>
    </row>
    <row r="15" spans="1:20" s="572" customFormat="1" ht="18.75">
      <c r="A15" s="1203"/>
      <c r="B15" s="1203"/>
      <c r="C15" s="779"/>
      <c r="D15" s="779"/>
      <c r="F15" s="636"/>
      <c r="G15" s="579" t="s">
        <v>403</v>
      </c>
      <c r="H15" s="637"/>
      <c r="I15" s="638"/>
      <c r="J15" s="617"/>
      <c r="K15" s="773"/>
      <c r="L15" s="773"/>
      <c r="M15" s="773"/>
      <c r="N15" s="773"/>
      <c r="O15" s="773"/>
      <c r="P15" s="773"/>
      <c r="Q15" s="773"/>
      <c r="R15" s="773"/>
      <c r="S15" s="773"/>
      <c r="T15" s="773"/>
    </row>
    <row r="16" spans="1:20" s="572" customFormat="1" ht="18.75">
      <c r="A16" s="1203"/>
      <c r="B16" s="773"/>
      <c r="C16" s="773"/>
      <c r="D16" s="773"/>
      <c r="F16" s="821"/>
      <c r="G16" s="735" t="s">
        <v>506</v>
      </c>
      <c r="H16" s="822"/>
      <c r="I16" s="823"/>
      <c r="J16" s="617"/>
      <c r="K16" s="773"/>
      <c r="L16" s="773"/>
      <c r="M16" s="773"/>
      <c r="N16" s="773"/>
      <c r="O16" s="773"/>
      <c r="P16" s="773"/>
      <c r="Q16" s="773"/>
      <c r="R16" s="773"/>
      <c r="S16" s="773"/>
      <c r="T16" s="773"/>
    </row>
    <row r="17" spans="1:20" s="572" customFormat="1" ht="18.75">
      <c r="A17" s="773"/>
      <c r="B17" s="773"/>
      <c r="C17" s="773"/>
      <c r="D17" s="773"/>
      <c r="F17" s="821"/>
      <c r="G17" s="738" t="s">
        <v>505</v>
      </c>
      <c r="H17" s="822"/>
      <c r="I17" s="823"/>
      <c r="J17" s="617"/>
      <c r="K17" s="773"/>
      <c r="L17" s="773"/>
      <c r="M17" s="773"/>
      <c r="N17" s="773"/>
      <c r="O17" s="773"/>
      <c r="P17" s="773"/>
      <c r="Q17" s="773"/>
      <c r="R17" s="773"/>
      <c r="S17" s="773"/>
      <c r="T17" s="773"/>
    </row>
    <row r="18" spans="1:20" s="774" customFormat="1" ht="3" customHeight="1">
      <c r="A18" s="775"/>
      <c r="B18" s="775"/>
      <c r="C18" s="775"/>
      <c r="D18" s="775"/>
      <c r="F18" s="627"/>
      <c r="G18" s="628"/>
      <c r="H18" s="629"/>
      <c r="I18" s="630"/>
      <c r="J18" s="775"/>
      <c r="K18" s="775"/>
      <c r="L18" s="775"/>
      <c r="M18" s="775"/>
      <c r="N18" s="775"/>
      <c r="O18" s="775"/>
      <c r="P18" s="775"/>
      <c r="Q18" s="775"/>
      <c r="R18" s="775"/>
      <c r="S18" s="775"/>
      <c r="T18" s="775"/>
    </row>
    <row r="19" spans="1:20" s="774" customFormat="1" ht="15" customHeight="1">
      <c r="A19" s="775"/>
      <c r="B19" s="775"/>
      <c r="C19" s="775"/>
      <c r="D19" s="775"/>
      <c r="F19" s="824"/>
      <c r="G19" s="1198" t="s">
        <v>594</v>
      </c>
      <c r="H19" s="1198"/>
      <c r="I19" s="825"/>
      <c r="J19" s="775"/>
      <c r="K19" s="775"/>
      <c r="L19" s="775"/>
      <c r="M19" s="775"/>
      <c r="N19" s="775"/>
      <c r="O19" s="775"/>
      <c r="P19" s="775"/>
      <c r="Q19" s="775"/>
      <c r="R19" s="775"/>
      <c r="S19" s="775"/>
      <c r="T19" s="775"/>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3_i">
    <tabColor rgb="FFEAEBEE"/>
  </sheetPr>
  <dimension ref="A1:AJ36"/>
  <sheetViews>
    <sheetView showGridLines="0" topLeftCell="I4" zoomScaleNormal="100" workbookViewId="0"/>
  </sheetViews>
  <sheetFormatPr defaultColWidth="10.5703125" defaultRowHeight="14.25"/>
  <cols>
    <col min="1" max="6" width="10.5703125" style="810" hidden="1" customWidth="1"/>
    <col min="7" max="8" width="9.140625" style="809" hidden="1" customWidth="1"/>
    <col min="9" max="9" width="3.7109375" style="689" customWidth="1"/>
    <col min="10" max="11" width="3.7109375" style="811" customWidth="1"/>
    <col min="12" max="12" width="12.7109375" style="801" customWidth="1"/>
    <col min="13" max="13" width="44.7109375" style="801" customWidth="1"/>
    <col min="14" max="14" width="1.7109375" style="801" hidden="1" customWidth="1"/>
    <col min="15" max="17" width="23.7109375" style="801" hidden="1" customWidth="1"/>
    <col min="18" max="18" width="11.7109375" style="801" customWidth="1"/>
    <col min="19" max="19" width="3.7109375" style="801" customWidth="1"/>
    <col min="20" max="20" width="11.7109375" style="801" customWidth="1"/>
    <col min="21" max="21" width="8.5703125" style="801" hidden="1" customWidth="1"/>
    <col min="22" max="22" width="4.7109375" style="801" customWidth="1"/>
    <col min="23" max="23" width="115.7109375" style="801" customWidth="1"/>
    <col min="24" max="25" width="10.5703125" style="810"/>
    <col min="26" max="26" width="11.140625" style="810" customWidth="1"/>
    <col min="27" max="34" width="10.5703125" style="810"/>
    <col min="35" max="256" width="10.5703125" style="801"/>
    <col min="257" max="264" width="0" style="801" hidden="1" customWidth="1"/>
    <col min="265" max="265" width="3.7109375" style="801" customWidth="1"/>
    <col min="266" max="266" width="3.85546875" style="801" customWidth="1"/>
    <col min="267" max="267" width="3.7109375" style="801" customWidth="1"/>
    <col min="268" max="268" width="12.7109375" style="801" customWidth="1"/>
    <col min="269" max="269" width="52.7109375" style="801" customWidth="1"/>
    <col min="270" max="273" width="0" style="801" hidden="1" customWidth="1"/>
    <col min="274" max="274" width="12.28515625" style="801" customWidth="1"/>
    <col min="275" max="275" width="6.42578125" style="801" customWidth="1"/>
    <col min="276" max="276" width="12.28515625" style="801" customWidth="1"/>
    <col min="277" max="277" width="0" style="801" hidden="1" customWidth="1"/>
    <col min="278" max="278" width="3.7109375" style="801" customWidth="1"/>
    <col min="279" max="279" width="11.140625" style="801" bestFit="1" customWidth="1"/>
    <col min="280" max="281" width="10.5703125" style="801"/>
    <col min="282" max="282" width="11.140625" style="801" customWidth="1"/>
    <col min="283" max="512" width="10.5703125" style="801"/>
    <col min="513" max="520" width="0" style="801" hidden="1" customWidth="1"/>
    <col min="521" max="521" width="3.7109375" style="801" customWidth="1"/>
    <col min="522" max="522" width="3.85546875" style="801" customWidth="1"/>
    <col min="523" max="523" width="3.7109375" style="801" customWidth="1"/>
    <col min="524" max="524" width="12.7109375" style="801" customWidth="1"/>
    <col min="525" max="525" width="52.7109375" style="801" customWidth="1"/>
    <col min="526" max="529" width="0" style="801" hidden="1" customWidth="1"/>
    <col min="530" max="530" width="12.28515625" style="801" customWidth="1"/>
    <col min="531" max="531" width="6.42578125" style="801" customWidth="1"/>
    <col min="532" max="532" width="12.28515625" style="801" customWidth="1"/>
    <col min="533" max="533" width="0" style="801" hidden="1" customWidth="1"/>
    <col min="534" max="534" width="3.7109375" style="801" customWidth="1"/>
    <col min="535" max="535" width="11.140625" style="801" bestFit="1" customWidth="1"/>
    <col min="536" max="537" width="10.5703125" style="801"/>
    <col min="538" max="538" width="11.140625" style="801" customWidth="1"/>
    <col min="539" max="768" width="10.5703125" style="801"/>
    <col min="769" max="776" width="0" style="801" hidden="1" customWidth="1"/>
    <col min="777" max="777" width="3.7109375" style="801" customWidth="1"/>
    <col min="778" max="778" width="3.85546875" style="801" customWidth="1"/>
    <col min="779" max="779" width="3.7109375" style="801" customWidth="1"/>
    <col min="780" max="780" width="12.7109375" style="801" customWidth="1"/>
    <col min="781" max="781" width="52.7109375" style="801" customWidth="1"/>
    <col min="782" max="785" width="0" style="801" hidden="1" customWidth="1"/>
    <col min="786" max="786" width="12.28515625" style="801" customWidth="1"/>
    <col min="787" max="787" width="6.42578125" style="801" customWidth="1"/>
    <col min="788" max="788" width="12.28515625" style="801" customWidth="1"/>
    <col min="789" max="789" width="0" style="801" hidden="1" customWidth="1"/>
    <col min="790" max="790" width="3.7109375" style="801" customWidth="1"/>
    <col min="791" max="791" width="11.140625" style="801" bestFit="1" customWidth="1"/>
    <col min="792" max="793" width="10.5703125" style="801"/>
    <col min="794" max="794" width="11.140625" style="801" customWidth="1"/>
    <col min="795" max="1024" width="10.5703125" style="801"/>
    <col min="1025" max="1032" width="0" style="801" hidden="1" customWidth="1"/>
    <col min="1033" max="1033" width="3.7109375" style="801" customWidth="1"/>
    <col min="1034" max="1034" width="3.85546875" style="801" customWidth="1"/>
    <col min="1035" max="1035" width="3.7109375" style="801" customWidth="1"/>
    <col min="1036" max="1036" width="12.7109375" style="801" customWidth="1"/>
    <col min="1037" max="1037" width="52.7109375" style="801" customWidth="1"/>
    <col min="1038" max="1041" width="0" style="801" hidden="1" customWidth="1"/>
    <col min="1042" max="1042" width="12.28515625" style="801" customWidth="1"/>
    <col min="1043" max="1043" width="6.42578125" style="801" customWidth="1"/>
    <col min="1044" max="1044" width="12.28515625" style="801" customWidth="1"/>
    <col min="1045" max="1045" width="0" style="801" hidden="1" customWidth="1"/>
    <col min="1046" max="1046" width="3.7109375" style="801" customWidth="1"/>
    <col min="1047" max="1047" width="11.140625" style="801" bestFit="1" customWidth="1"/>
    <col min="1048" max="1049" width="10.5703125" style="801"/>
    <col min="1050" max="1050" width="11.140625" style="801" customWidth="1"/>
    <col min="1051" max="1280" width="10.5703125" style="801"/>
    <col min="1281" max="1288" width="0" style="801" hidden="1" customWidth="1"/>
    <col min="1289" max="1289" width="3.7109375" style="801" customWidth="1"/>
    <col min="1290" max="1290" width="3.85546875" style="801" customWidth="1"/>
    <col min="1291" max="1291" width="3.7109375" style="801" customWidth="1"/>
    <col min="1292" max="1292" width="12.7109375" style="801" customWidth="1"/>
    <col min="1293" max="1293" width="52.7109375" style="801" customWidth="1"/>
    <col min="1294" max="1297" width="0" style="801" hidden="1" customWidth="1"/>
    <col min="1298" max="1298" width="12.28515625" style="801" customWidth="1"/>
    <col min="1299" max="1299" width="6.42578125" style="801" customWidth="1"/>
    <col min="1300" max="1300" width="12.28515625" style="801" customWidth="1"/>
    <col min="1301" max="1301" width="0" style="801" hidden="1" customWidth="1"/>
    <col min="1302" max="1302" width="3.7109375" style="801" customWidth="1"/>
    <col min="1303" max="1303" width="11.140625" style="801" bestFit="1" customWidth="1"/>
    <col min="1304" max="1305" width="10.5703125" style="801"/>
    <col min="1306" max="1306" width="11.140625" style="801" customWidth="1"/>
    <col min="1307" max="1536" width="10.5703125" style="801"/>
    <col min="1537" max="1544" width="0" style="801" hidden="1" customWidth="1"/>
    <col min="1545" max="1545" width="3.7109375" style="801" customWidth="1"/>
    <col min="1546" max="1546" width="3.85546875" style="801" customWidth="1"/>
    <col min="1547" max="1547" width="3.7109375" style="801" customWidth="1"/>
    <col min="1548" max="1548" width="12.7109375" style="801" customWidth="1"/>
    <col min="1549" max="1549" width="52.7109375" style="801" customWidth="1"/>
    <col min="1550" max="1553" width="0" style="801" hidden="1" customWidth="1"/>
    <col min="1554" max="1554" width="12.28515625" style="801" customWidth="1"/>
    <col min="1555" max="1555" width="6.42578125" style="801" customWidth="1"/>
    <col min="1556" max="1556" width="12.28515625" style="801" customWidth="1"/>
    <col min="1557" max="1557" width="0" style="801" hidden="1" customWidth="1"/>
    <col min="1558" max="1558" width="3.7109375" style="801" customWidth="1"/>
    <col min="1559" max="1559" width="11.140625" style="801" bestFit="1" customWidth="1"/>
    <col min="1560" max="1561" width="10.5703125" style="801"/>
    <col min="1562" max="1562" width="11.140625" style="801" customWidth="1"/>
    <col min="1563" max="1792" width="10.5703125" style="801"/>
    <col min="1793" max="1800" width="0" style="801" hidden="1" customWidth="1"/>
    <col min="1801" max="1801" width="3.7109375" style="801" customWidth="1"/>
    <col min="1802" max="1802" width="3.85546875" style="801" customWidth="1"/>
    <col min="1803" max="1803" width="3.7109375" style="801" customWidth="1"/>
    <col min="1804" max="1804" width="12.7109375" style="801" customWidth="1"/>
    <col min="1805" max="1805" width="52.7109375" style="801" customWidth="1"/>
    <col min="1806" max="1809" width="0" style="801" hidden="1" customWidth="1"/>
    <col min="1810" max="1810" width="12.28515625" style="801" customWidth="1"/>
    <col min="1811" max="1811" width="6.42578125" style="801" customWidth="1"/>
    <col min="1812" max="1812" width="12.28515625" style="801" customWidth="1"/>
    <col min="1813" max="1813" width="0" style="801" hidden="1" customWidth="1"/>
    <col min="1814" max="1814" width="3.7109375" style="801" customWidth="1"/>
    <col min="1815" max="1815" width="11.140625" style="801" bestFit="1" customWidth="1"/>
    <col min="1816" max="1817" width="10.5703125" style="801"/>
    <col min="1818" max="1818" width="11.140625" style="801" customWidth="1"/>
    <col min="1819" max="2048" width="10.5703125" style="801"/>
    <col min="2049" max="2056" width="0" style="801" hidden="1" customWidth="1"/>
    <col min="2057" max="2057" width="3.7109375" style="801" customWidth="1"/>
    <col min="2058" max="2058" width="3.85546875" style="801" customWidth="1"/>
    <col min="2059" max="2059" width="3.7109375" style="801" customWidth="1"/>
    <col min="2060" max="2060" width="12.7109375" style="801" customWidth="1"/>
    <col min="2061" max="2061" width="52.7109375" style="801" customWidth="1"/>
    <col min="2062" max="2065" width="0" style="801" hidden="1" customWidth="1"/>
    <col min="2066" max="2066" width="12.28515625" style="801" customWidth="1"/>
    <col min="2067" max="2067" width="6.42578125" style="801" customWidth="1"/>
    <col min="2068" max="2068" width="12.28515625" style="801" customWidth="1"/>
    <col min="2069" max="2069" width="0" style="801" hidden="1" customWidth="1"/>
    <col min="2070" max="2070" width="3.7109375" style="801" customWidth="1"/>
    <col min="2071" max="2071" width="11.140625" style="801" bestFit="1" customWidth="1"/>
    <col min="2072" max="2073" width="10.5703125" style="801"/>
    <col min="2074" max="2074" width="11.140625" style="801" customWidth="1"/>
    <col min="2075" max="2304" width="10.5703125" style="801"/>
    <col min="2305" max="2312" width="0" style="801" hidden="1" customWidth="1"/>
    <col min="2313" max="2313" width="3.7109375" style="801" customWidth="1"/>
    <col min="2314" max="2314" width="3.85546875" style="801" customWidth="1"/>
    <col min="2315" max="2315" width="3.7109375" style="801" customWidth="1"/>
    <col min="2316" max="2316" width="12.7109375" style="801" customWidth="1"/>
    <col min="2317" max="2317" width="52.7109375" style="801" customWidth="1"/>
    <col min="2318" max="2321" width="0" style="801" hidden="1" customWidth="1"/>
    <col min="2322" max="2322" width="12.28515625" style="801" customWidth="1"/>
    <col min="2323" max="2323" width="6.42578125" style="801" customWidth="1"/>
    <col min="2324" max="2324" width="12.28515625" style="801" customWidth="1"/>
    <col min="2325" max="2325" width="0" style="801" hidden="1" customWidth="1"/>
    <col min="2326" max="2326" width="3.7109375" style="801" customWidth="1"/>
    <col min="2327" max="2327" width="11.140625" style="801" bestFit="1" customWidth="1"/>
    <col min="2328" max="2329" width="10.5703125" style="801"/>
    <col min="2330" max="2330" width="11.140625" style="801" customWidth="1"/>
    <col min="2331" max="2560" width="10.5703125" style="801"/>
    <col min="2561" max="2568" width="0" style="801" hidden="1" customWidth="1"/>
    <col min="2569" max="2569" width="3.7109375" style="801" customWidth="1"/>
    <col min="2570" max="2570" width="3.85546875" style="801" customWidth="1"/>
    <col min="2571" max="2571" width="3.7109375" style="801" customWidth="1"/>
    <col min="2572" max="2572" width="12.7109375" style="801" customWidth="1"/>
    <col min="2573" max="2573" width="52.7109375" style="801" customWidth="1"/>
    <col min="2574" max="2577" width="0" style="801" hidden="1" customWidth="1"/>
    <col min="2578" max="2578" width="12.28515625" style="801" customWidth="1"/>
    <col min="2579" max="2579" width="6.42578125" style="801" customWidth="1"/>
    <col min="2580" max="2580" width="12.28515625" style="801" customWidth="1"/>
    <col min="2581" max="2581" width="0" style="801" hidden="1" customWidth="1"/>
    <col min="2582" max="2582" width="3.7109375" style="801" customWidth="1"/>
    <col min="2583" max="2583" width="11.140625" style="801" bestFit="1" customWidth="1"/>
    <col min="2584" max="2585" width="10.5703125" style="801"/>
    <col min="2586" max="2586" width="11.140625" style="801" customWidth="1"/>
    <col min="2587" max="2816" width="10.5703125" style="801"/>
    <col min="2817" max="2824" width="0" style="801" hidden="1" customWidth="1"/>
    <col min="2825" max="2825" width="3.7109375" style="801" customWidth="1"/>
    <col min="2826" max="2826" width="3.85546875" style="801" customWidth="1"/>
    <col min="2827" max="2827" width="3.7109375" style="801" customWidth="1"/>
    <col min="2828" max="2828" width="12.7109375" style="801" customWidth="1"/>
    <col min="2829" max="2829" width="52.7109375" style="801" customWidth="1"/>
    <col min="2830" max="2833" width="0" style="801" hidden="1" customWidth="1"/>
    <col min="2834" max="2834" width="12.28515625" style="801" customWidth="1"/>
    <col min="2835" max="2835" width="6.42578125" style="801" customWidth="1"/>
    <col min="2836" max="2836" width="12.28515625" style="801" customWidth="1"/>
    <col min="2837" max="2837" width="0" style="801" hidden="1" customWidth="1"/>
    <col min="2838" max="2838" width="3.7109375" style="801" customWidth="1"/>
    <col min="2839" max="2839" width="11.140625" style="801" bestFit="1" customWidth="1"/>
    <col min="2840" max="2841" width="10.5703125" style="801"/>
    <col min="2842" max="2842" width="11.140625" style="801" customWidth="1"/>
    <col min="2843" max="3072" width="10.5703125" style="801"/>
    <col min="3073" max="3080" width="0" style="801" hidden="1" customWidth="1"/>
    <col min="3081" max="3081" width="3.7109375" style="801" customWidth="1"/>
    <col min="3082" max="3082" width="3.85546875" style="801" customWidth="1"/>
    <col min="3083" max="3083" width="3.7109375" style="801" customWidth="1"/>
    <col min="3084" max="3084" width="12.7109375" style="801" customWidth="1"/>
    <col min="3085" max="3085" width="52.7109375" style="801" customWidth="1"/>
    <col min="3086" max="3089" width="0" style="801" hidden="1" customWidth="1"/>
    <col min="3090" max="3090" width="12.28515625" style="801" customWidth="1"/>
    <col min="3091" max="3091" width="6.42578125" style="801" customWidth="1"/>
    <col min="3092" max="3092" width="12.28515625" style="801" customWidth="1"/>
    <col min="3093" max="3093" width="0" style="801" hidden="1" customWidth="1"/>
    <col min="3094" max="3094" width="3.7109375" style="801" customWidth="1"/>
    <col min="3095" max="3095" width="11.140625" style="801" bestFit="1" customWidth="1"/>
    <col min="3096" max="3097" width="10.5703125" style="801"/>
    <col min="3098" max="3098" width="11.140625" style="801" customWidth="1"/>
    <col min="3099" max="3328" width="10.5703125" style="801"/>
    <col min="3329" max="3336" width="0" style="801" hidden="1" customWidth="1"/>
    <col min="3337" max="3337" width="3.7109375" style="801" customWidth="1"/>
    <col min="3338" max="3338" width="3.85546875" style="801" customWidth="1"/>
    <col min="3339" max="3339" width="3.7109375" style="801" customWidth="1"/>
    <col min="3340" max="3340" width="12.7109375" style="801" customWidth="1"/>
    <col min="3341" max="3341" width="52.7109375" style="801" customWidth="1"/>
    <col min="3342" max="3345" width="0" style="801" hidden="1" customWidth="1"/>
    <col min="3346" max="3346" width="12.28515625" style="801" customWidth="1"/>
    <col min="3347" max="3347" width="6.42578125" style="801" customWidth="1"/>
    <col min="3348" max="3348" width="12.28515625" style="801" customWidth="1"/>
    <col min="3349" max="3349" width="0" style="801" hidden="1" customWidth="1"/>
    <col min="3350" max="3350" width="3.7109375" style="801" customWidth="1"/>
    <col min="3351" max="3351" width="11.140625" style="801" bestFit="1" customWidth="1"/>
    <col min="3352" max="3353" width="10.5703125" style="801"/>
    <col min="3354" max="3354" width="11.140625" style="801" customWidth="1"/>
    <col min="3355" max="3584" width="10.5703125" style="801"/>
    <col min="3585" max="3592" width="0" style="801" hidden="1" customWidth="1"/>
    <col min="3593" max="3593" width="3.7109375" style="801" customWidth="1"/>
    <col min="3594" max="3594" width="3.85546875" style="801" customWidth="1"/>
    <col min="3595" max="3595" width="3.7109375" style="801" customWidth="1"/>
    <col min="3596" max="3596" width="12.7109375" style="801" customWidth="1"/>
    <col min="3597" max="3597" width="52.7109375" style="801" customWidth="1"/>
    <col min="3598" max="3601" width="0" style="801" hidden="1" customWidth="1"/>
    <col min="3602" max="3602" width="12.28515625" style="801" customWidth="1"/>
    <col min="3603" max="3603" width="6.42578125" style="801" customWidth="1"/>
    <col min="3604" max="3604" width="12.28515625" style="801" customWidth="1"/>
    <col min="3605" max="3605" width="0" style="801" hidden="1" customWidth="1"/>
    <col min="3606" max="3606" width="3.7109375" style="801" customWidth="1"/>
    <col min="3607" max="3607" width="11.140625" style="801" bestFit="1" customWidth="1"/>
    <col min="3608" max="3609" width="10.5703125" style="801"/>
    <col min="3610" max="3610" width="11.140625" style="801" customWidth="1"/>
    <col min="3611" max="3840" width="10.5703125" style="801"/>
    <col min="3841" max="3848" width="0" style="801" hidden="1" customWidth="1"/>
    <col min="3849" max="3849" width="3.7109375" style="801" customWidth="1"/>
    <col min="3850" max="3850" width="3.85546875" style="801" customWidth="1"/>
    <col min="3851" max="3851" width="3.7109375" style="801" customWidth="1"/>
    <col min="3852" max="3852" width="12.7109375" style="801" customWidth="1"/>
    <col min="3853" max="3853" width="52.7109375" style="801" customWidth="1"/>
    <col min="3854" max="3857" width="0" style="801" hidden="1" customWidth="1"/>
    <col min="3858" max="3858" width="12.28515625" style="801" customWidth="1"/>
    <col min="3859" max="3859" width="6.42578125" style="801" customWidth="1"/>
    <col min="3860" max="3860" width="12.28515625" style="801" customWidth="1"/>
    <col min="3861" max="3861" width="0" style="801" hidden="1" customWidth="1"/>
    <col min="3862" max="3862" width="3.7109375" style="801" customWidth="1"/>
    <col min="3863" max="3863" width="11.140625" style="801" bestFit="1" customWidth="1"/>
    <col min="3864" max="3865" width="10.5703125" style="801"/>
    <col min="3866" max="3866" width="11.140625" style="801" customWidth="1"/>
    <col min="3867" max="4096" width="10.5703125" style="801"/>
    <col min="4097" max="4104" width="0" style="801" hidden="1" customWidth="1"/>
    <col min="4105" max="4105" width="3.7109375" style="801" customWidth="1"/>
    <col min="4106" max="4106" width="3.85546875" style="801" customWidth="1"/>
    <col min="4107" max="4107" width="3.7109375" style="801" customWidth="1"/>
    <col min="4108" max="4108" width="12.7109375" style="801" customWidth="1"/>
    <col min="4109" max="4109" width="52.7109375" style="801" customWidth="1"/>
    <col min="4110" max="4113" width="0" style="801" hidden="1" customWidth="1"/>
    <col min="4114" max="4114" width="12.28515625" style="801" customWidth="1"/>
    <col min="4115" max="4115" width="6.42578125" style="801" customWidth="1"/>
    <col min="4116" max="4116" width="12.28515625" style="801" customWidth="1"/>
    <col min="4117" max="4117" width="0" style="801" hidden="1" customWidth="1"/>
    <col min="4118" max="4118" width="3.7109375" style="801" customWidth="1"/>
    <col min="4119" max="4119" width="11.140625" style="801" bestFit="1" customWidth="1"/>
    <col min="4120" max="4121" width="10.5703125" style="801"/>
    <col min="4122" max="4122" width="11.140625" style="801" customWidth="1"/>
    <col min="4123" max="4352" width="10.5703125" style="801"/>
    <col min="4353" max="4360" width="0" style="801" hidden="1" customWidth="1"/>
    <col min="4361" max="4361" width="3.7109375" style="801" customWidth="1"/>
    <col min="4362" max="4362" width="3.85546875" style="801" customWidth="1"/>
    <col min="4363" max="4363" width="3.7109375" style="801" customWidth="1"/>
    <col min="4364" max="4364" width="12.7109375" style="801" customWidth="1"/>
    <col min="4365" max="4365" width="52.7109375" style="801" customWidth="1"/>
    <col min="4366" max="4369" width="0" style="801" hidden="1" customWidth="1"/>
    <col min="4370" max="4370" width="12.28515625" style="801" customWidth="1"/>
    <col min="4371" max="4371" width="6.42578125" style="801" customWidth="1"/>
    <col min="4372" max="4372" width="12.28515625" style="801" customWidth="1"/>
    <col min="4373" max="4373" width="0" style="801" hidden="1" customWidth="1"/>
    <col min="4374" max="4374" width="3.7109375" style="801" customWidth="1"/>
    <col min="4375" max="4375" width="11.140625" style="801" bestFit="1" customWidth="1"/>
    <col min="4376" max="4377" width="10.5703125" style="801"/>
    <col min="4378" max="4378" width="11.140625" style="801" customWidth="1"/>
    <col min="4379" max="4608" width="10.5703125" style="801"/>
    <col min="4609" max="4616" width="0" style="801" hidden="1" customWidth="1"/>
    <col min="4617" max="4617" width="3.7109375" style="801" customWidth="1"/>
    <col min="4618" max="4618" width="3.85546875" style="801" customWidth="1"/>
    <col min="4619" max="4619" width="3.7109375" style="801" customWidth="1"/>
    <col min="4620" max="4620" width="12.7109375" style="801" customWidth="1"/>
    <col min="4621" max="4621" width="52.7109375" style="801" customWidth="1"/>
    <col min="4622" max="4625" width="0" style="801" hidden="1" customWidth="1"/>
    <col min="4626" max="4626" width="12.28515625" style="801" customWidth="1"/>
    <col min="4627" max="4627" width="6.42578125" style="801" customWidth="1"/>
    <col min="4628" max="4628" width="12.28515625" style="801" customWidth="1"/>
    <col min="4629" max="4629" width="0" style="801" hidden="1" customWidth="1"/>
    <col min="4630" max="4630" width="3.7109375" style="801" customWidth="1"/>
    <col min="4631" max="4631" width="11.140625" style="801" bestFit="1" customWidth="1"/>
    <col min="4632" max="4633" width="10.5703125" style="801"/>
    <col min="4634" max="4634" width="11.140625" style="801" customWidth="1"/>
    <col min="4635" max="4864" width="10.5703125" style="801"/>
    <col min="4865" max="4872" width="0" style="801" hidden="1" customWidth="1"/>
    <col min="4873" max="4873" width="3.7109375" style="801" customWidth="1"/>
    <col min="4874" max="4874" width="3.85546875" style="801" customWidth="1"/>
    <col min="4875" max="4875" width="3.7109375" style="801" customWidth="1"/>
    <col min="4876" max="4876" width="12.7109375" style="801" customWidth="1"/>
    <col min="4877" max="4877" width="52.7109375" style="801" customWidth="1"/>
    <col min="4878" max="4881" width="0" style="801" hidden="1" customWidth="1"/>
    <col min="4882" max="4882" width="12.28515625" style="801" customWidth="1"/>
    <col min="4883" max="4883" width="6.42578125" style="801" customWidth="1"/>
    <col min="4884" max="4884" width="12.28515625" style="801" customWidth="1"/>
    <col min="4885" max="4885" width="0" style="801" hidden="1" customWidth="1"/>
    <col min="4886" max="4886" width="3.7109375" style="801" customWidth="1"/>
    <col min="4887" max="4887" width="11.140625" style="801" bestFit="1" customWidth="1"/>
    <col min="4888" max="4889" width="10.5703125" style="801"/>
    <col min="4890" max="4890" width="11.140625" style="801" customWidth="1"/>
    <col min="4891" max="5120" width="10.5703125" style="801"/>
    <col min="5121" max="5128" width="0" style="801" hidden="1" customWidth="1"/>
    <col min="5129" max="5129" width="3.7109375" style="801" customWidth="1"/>
    <col min="5130" max="5130" width="3.85546875" style="801" customWidth="1"/>
    <col min="5131" max="5131" width="3.7109375" style="801" customWidth="1"/>
    <col min="5132" max="5132" width="12.7109375" style="801" customWidth="1"/>
    <col min="5133" max="5133" width="52.7109375" style="801" customWidth="1"/>
    <col min="5134" max="5137" width="0" style="801" hidden="1" customWidth="1"/>
    <col min="5138" max="5138" width="12.28515625" style="801" customWidth="1"/>
    <col min="5139" max="5139" width="6.42578125" style="801" customWidth="1"/>
    <col min="5140" max="5140" width="12.28515625" style="801" customWidth="1"/>
    <col min="5141" max="5141" width="0" style="801" hidden="1" customWidth="1"/>
    <col min="5142" max="5142" width="3.7109375" style="801" customWidth="1"/>
    <col min="5143" max="5143" width="11.140625" style="801" bestFit="1" customWidth="1"/>
    <col min="5144" max="5145" width="10.5703125" style="801"/>
    <col min="5146" max="5146" width="11.140625" style="801" customWidth="1"/>
    <col min="5147" max="5376" width="10.5703125" style="801"/>
    <col min="5377" max="5384" width="0" style="801" hidden="1" customWidth="1"/>
    <col min="5385" max="5385" width="3.7109375" style="801" customWidth="1"/>
    <col min="5386" max="5386" width="3.85546875" style="801" customWidth="1"/>
    <col min="5387" max="5387" width="3.7109375" style="801" customWidth="1"/>
    <col min="5388" max="5388" width="12.7109375" style="801" customWidth="1"/>
    <col min="5389" max="5389" width="52.7109375" style="801" customWidth="1"/>
    <col min="5390" max="5393" width="0" style="801" hidden="1" customWidth="1"/>
    <col min="5394" max="5394" width="12.28515625" style="801" customWidth="1"/>
    <col min="5395" max="5395" width="6.42578125" style="801" customWidth="1"/>
    <col min="5396" max="5396" width="12.28515625" style="801" customWidth="1"/>
    <col min="5397" max="5397" width="0" style="801" hidden="1" customWidth="1"/>
    <col min="5398" max="5398" width="3.7109375" style="801" customWidth="1"/>
    <col min="5399" max="5399" width="11.140625" style="801" bestFit="1" customWidth="1"/>
    <col min="5400" max="5401" width="10.5703125" style="801"/>
    <col min="5402" max="5402" width="11.140625" style="801" customWidth="1"/>
    <col min="5403" max="5632" width="10.5703125" style="801"/>
    <col min="5633" max="5640" width="0" style="801" hidden="1" customWidth="1"/>
    <col min="5641" max="5641" width="3.7109375" style="801" customWidth="1"/>
    <col min="5642" max="5642" width="3.85546875" style="801" customWidth="1"/>
    <col min="5643" max="5643" width="3.7109375" style="801" customWidth="1"/>
    <col min="5644" max="5644" width="12.7109375" style="801" customWidth="1"/>
    <col min="5645" max="5645" width="52.7109375" style="801" customWidth="1"/>
    <col min="5646" max="5649" width="0" style="801" hidden="1" customWidth="1"/>
    <col min="5650" max="5650" width="12.28515625" style="801" customWidth="1"/>
    <col min="5651" max="5651" width="6.42578125" style="801" customWidth="1"/>
    <col min="5652" max="5652" width="12.28515625" style="801" customWidth="1"/>
    <col min="5653" max="5653" width="0" style="801" hidden="1" customWidth="1"/>
    <col min="5654" max="5654" width="3.7109375" style="801" customWidth="1"/>
    <col min="5655" max="5655" width="11.140625" style="801" bestFit="1" customWidth="1"/>
    <col min="5656" max="5657" width="10.5703125" style="801"/>
    <col min="5658" max="5658" width="11.140625" style="801" customWidth="1"/>
    <col min="5659" max="5888" width="10.5703125" style="801"/>
    <col min="5889" max="5896" width="0" style="801" hidden="1" customWidth="1"/>
    <col min="5897" max="5897" width="3.7109375" style="801" customWidth="1"/>
    <col min="5898" max="5898" width="3.85546875" style="801" customWidth="1"/>
    <col min="5899" max="5899" width="3.7109375" style="801" customWidth="1"/>
    <col min="5900" max="5900" width="12.7109375" style="801" customWidth="1"/>
    <col min="5901" max="5901" width="52.7109375" style="801" customWidth="1"/>
    <col min="5902" max="5905" width="0" style="801" hidden="1" customWidth="1"/>
    <col min="5906" max="5906" width="12.28515625" style="801" customWidth="1"/>
    <col min="5907" max="5907" width="6.42578125" style="801" customWidth="1"/>
    <col min="5908" max="5908" width="12.28515625" style="801" customWidth="1"/>
    <col min="5909" max="5909" width="0" style="801" hidden="1" customWidth="1"/>
    <col min="5910" max="5910" width="3.7109375" style="801" customWidth="1"/>
    <col min="5911" max="5911" width="11.140625" style="801" bestFit="1" customWidth="1"/>
    <col min="5912" max="5913" width="10.5703125" style="801"/>
    <col min="5914" max="5914" width="11.140625" style="801" customWidth="1"/>
    <col min="5915" max="6144" width="10.5703125" style="801"/>
    <col min="6145" max="6152" width="0" style="801" hidden="1" customWidth="1"/>
    <col min="6153" max="6153" width="3.7109375" style="801" customWidth="1"/>
    <col min="6154" max="6154" width="3.85546875" style="801" customWidth="1"/>
    <col min="6155" max="6155" width="3.7109375" style="801" customWidth="1"/>
    <col min="6156" max="6156" width="12.7109375" style="801" customWidth="1"/>
    <col min="6157" max="6157" width="52.7109375" style="801" customWidth="1"/>
    <col min="6158" max="6161" width="0" style="801" hidden="1" customWidth="1"/>
    <col min="6162" max="6162" width="12.28515625" style="801" customWidth="1"/>
    <col min="6163" max="6163" width="6.42578125" style="801" customWidth="1"/>
    <col min="6164" max="6164" width="12.28515625" style="801" customWidth="1"/>
    <col min="6165" max="6165" width="0" style="801" hidden="1" customWidth="1"/>
    <col min="6166" max="6166" width="3.7109375" style="801" customWidth="1"/>
    <col min="6167" max="6167" width="11.140625" style="801" bestFit="1" customWidth="1"/>
    <col min="6168" max="6169" width="10.5703125" style="801"/>
    <col min="6170" max="6170" width="11.140625" style="801" customWidth="1"/>
    <col min="6171" max="6400" width="10.5703125" style="801"/>
    <col min="6401" max="6408" width="0" style="801" hidden="1" customWidth="1"/>
    <col min="6409" max="6409" width="3.7109375" style="801" customWidth="1"/>
    <col min="6410" max="6410" width="3.85546875" style="801" customWidth="1"/>
    <col min="6411" max="6411" width="3.7109375" style="801" customWidth="1"/>
    <col min="6412" max="6412" width="12.7109375" style="801" customWidth="1"/>
    <col min="6413" max="6413" width="52.7109375" style="801" customWidth="1"/>
    <col min="6414" max="6417" width="0" style="801" hidden="1" customWidth="1"/>
    <col min="6418" max="6418" width="12.28515625" style="801" customWidth="1"/>
    <col min="6419" max="6419" width="6.42578125" style="801" customWidth="1"/>
    <col min="6420" max="6420" width="12.28515625" style="801" customWidth="1"/>
    <col min="6421" max="6421" width="0" style="801" hidden="1" customWidth="1"/>
    <col min="6422" max="6422" width="3.7109375" style="801" customWidth="1"/>
    <col min="6423" max="6423" width="11.140625" style="801" bestFit="1" customWidth="1"/>
    <col min="6424" max="6425" width="10.5703125" style="801"/>
    <col min="6426" max="6426" width="11.140625" style="801" customWidth="1"/>
    <col min="6427" max="6656" width="10.5703125" style="801"/>
    <col min="6657" max="6664" width="0" style="801" hidden="1" customWidth="1"/>
    <col min="6665" max="6665" width="3.7109375" style="801" customWidth="1"/>
    <col min="6666" max="6666" width="3.85546875" style="801" customWidth="1"/>
    <col min="6667" max="6667" width="3.7109375" style="801" customWidth="1"/>
    <col min="6668" max="6668" width="12.7109375" style="801" customWidth="1"/>
    <col min="6669" max="6669" width="52.7109375" style="801" customWidth="1"/>
    <col min="6670" max="6673" width="0" style="801" hidden="1" customWidth="1"/>
    <col min="6674" max="6674" width="12.28515625" style="801" customWidth="1"/>
    <col min="6675" max="6675" width="6.42578125" style="801" customWidth="1"/>
    <col min="6676" max="6676" width="12.28515625" style="801" customWidth="1"/>
    <col min="6677" max="6677" width="0" style="801" hidden="1" customWidth="1"/>
    <col min="6678" max="6678" width="3.7109375" style="801" customWidth="1"/>
    <col min="6679" max="6679" width="11.140625" style="801" bestFit="1" customWidth="1"/>
    <col min="6680" max="6681" width="10.5703125" style="801"/>
    <col min="6682" max="6682" width="11.140625" style="801" customWidth="1"/>
    <col min="6683" max="6912" width="10.5703125" style="801"/>
    <col min="6913" max="6920" width="0" style="801" hidden="1" customWidth="1"/>
    <col min="6921" max="6921" width="3.7109375" style="801" customWidth="1"/>
    <col min="6922" max="6922" width="3.85546875" style="801" customWidth="1"/>
    <col min="6923" max="6923" width="3.7109375" style="801" customWidth="1"/>
    <col min="6924" max="6924" width="12.7109375" style="801" customWidth="1"/>
    <col min="6925" max="6925" width="52.7109375" style="801" customWidth="1"/>
    <col min="6926" max="6929" width="0" style="801" hidden="1" customWidth="1"/>
    <col min="6930" max="6930" width="12.28515625" style="801" customWidth="1"/>
    <col min="6931" max="6931" width="6.42578125" style="801" customWidth="1"/>
    <col min="6932" max="6932" width="12.28515625" style="801" customWidth="1"/>
    <col min="6933" max="6933" width="0" style="801" hidden="1" customWidth="1"/>
    <col min="6934" max="6934" width="3.7109375" style="801" customWidth="1"/>
    <col min="6935" max="6935" width="11.140625" style="801" bestFit="1" customWidth="1"/>
    <col min="6936" max="6937" width="10.5703125" style="801"/>
    <col min="6938" max="6938" width="11.140625" style="801" customWidth="1"/>
    <col min="6939" max="7168" width="10.5703125" style="801"/>
    <col min="7169" max="7176" width="0" style="801" hidden="1" customWidth="1"/>
    <col min="7177" max="7177" width="3.7109375" style="801" customWidth="1"/>
    <col min="7178" max="7178" width="3.85546875" style="801" customWidth="1"/>
    <col min="7179" max="7179" width="3.7109375" style="801" customWidth="1"/>
    <col min="7180" max="7180" width="12.7109375" style="801" customWidth="1"/>
    <col min="7181" max="7181" width="52.7109375" style="801" customWidth="1"/>
    <col min="7182" max="7185" width="0" style="801" hidden="1" customWidth="1"/>
    <col min="7186" max="7186" width="12.28515625" style="801" customWidth="1"/>
    <col min="7187" max="7187" width="6.42578125" style="801" customWidth="1"/>
    <col min="7188" max="7188" width="12.28515625" style="801" customWidth="1"/>
    <col min="7189" max="7189" width="0" style="801" hidden="1" customWidth="1"/>
    <col min="7190" max="7190" width="3.7109375" style="801" customWidth="1"/>
    <col min="7191" max="7191" width="11.140625" style="801" bestFit="1" customWidth="1"/>
    <col min="7192" max="7193" width="10.5703125" style="801"/>
    <col min="7194" max="7194" width="11.140625" style="801" customWidth="1"/>
    <col min="7195" max="7424" width="10.5703125" style="801"/>
    <col min="7425" max="7432" width="0" style="801" hidden="1" customWidth="1"/>
    <col min="7433" max="7433" width="3.7109375" style="801" customWidth="1"/>
    <col min="7434" max="7434" width="3.85546875" style="801" customWidth="1"/>
    <col min="7435" max="7435" width="3.7109375" style="801" customWidth="1"/>
    <col min="7436" max="7436" width="12.7109375" style="801" customWidth="1"/>
    <col min="7437" max="7437" width="52.7109375" style="801" customWidth="1"/>
    <col min="7438" max="7441" width="0" style="801" hidden="1" customWidth="1"/>
    <col min="7442" max="7442" width="12.28515625" style="801" customWidth="1"/>
    <col min="7443" max="7443" width="6.42578125" style="801" customWidth="1"/>
    <col min="7444" max="7444" width="12.28515625" style="801" customWidth="1"/>
    <col min="7445" max="7445" width="0" style="801" hidden="1" customWidth="1"/>
    <col min="7446" max="7446" width="3.7109375" style="801" customWidth="1"/>
    <col min="7447" max="7447" width="11.140625" style="801" bestFit="1" customWidth="1"/>
    <col min="7448" max="7449" width="10.5703125" style="801"/>
    <col min="7450" max="7450" width="11.140625" style="801" customWidth="1"/>
    <col min="7451" max="7680" width="10.5703125" style="801"/>
    <col min="7681" max="7688" width="0" style="801" hidden="1" customWidth="1"/>
    <col min="7689" max="7689" width="3.7109375" style="801" customWidth="1"/>
    <col min="7690" max="7690" width="3.85546875" style="801" customWidth="1"/>
    <col min="7691" max="7691" width="3.7109375" style="801" customWidth="1"/>
    <col min="7692" max="7692" width="12.7109375" style="801" customWidth="1"/>
    <col min="7693" max="7693" width="52.7109375" style="801" customWidth="1"/>
    <col min="7694" max="7697" width="0" style="801" hidden="1" customWidth="1"/>
    <col min="7698" max="7698" width="12.28515625" style="801" customWidth="1"/>
    <col min="7699" max="7699" width="6.42578125" style="801" customWidth="1"/>
    <col min="7700" max="7700" width="12.28515625" style="801" customWidth="1"/>
    <col min="7701" max="7701" width="0" style="801" hidden="1" customWidth="1"/>
    <col min="7702" max="7702" width="3.7109375" style="801" customWidth="1"/>
    <col min="7703" max="7703" width="11.140625" style="801" bestFit="1" customWidth="1"/>
    <col min="7704" max="7705" width="10.5703125" style="801"/>
    <col min="7706" max="7706" width="11.140625" style="801" customWidth="1"/>
    <col min="7707" max="7936" width="10.5703125" style="801"/>
    <col min="7937" max="7944" width="0" style="801" hidden="1" customWidth="1"/>
    <col min="7945" max="7945" width="3.7109375" style="801" customWidth="1"/>
    <col min="7946" max="7946" width="3.85546875" style="801" customWidth="1"/>
    <col min="7947" max="7947" width="3.7109375" style="801" customWidth="1"/>
    <col min="7948" max="7948" width="12.7109375" style="801" customWidth="1"/>
    <col min="7949" max="7949" width="52.7109375" style="801" customWidth="1"/>
    <col min="7950" max="7953" width="0" style="801" hidden="1" customWidth="1"/>
    <col min="7954" max="7954" width="12.28515625" style="801" customWidth="1"/>
    <col min="7955" max="7955" width="6.42578125" style="801" customWidth="1"/>
    <col min="7956" max="7956" width="12.28515625" style="801" customWidth="1"/>
    <col min="7957" max="7957" width="0" style="801" hidden="1" customWidth="1"/>
    <col min="7958" max="7958" width="3.7109375" style="801" customWidth="1"/>
    <col min="7959" max="7959" width="11.140625" style="801" bestFit="1" customWidth="1"/>
    <col min="7960" max="7961" width="10.5703125" style="801"/>
    <col min="7962" max="7962" width="11.140625" style="801" customWidth="1"/>
    <col min="7963" max="8192" width="10.5703125" style="801"/>
    <col min="8193" max="8200" width="0" style="801" hidden="1" customWidth="1"/>
    <col min="8201" max="8201" width="3.7109375" style="801" customWidth="1"/>
    <col min="8202" max="8202" width="3.85546875" style="801" customWidth="1"/>
    <col min="8203" max="8203" width="3.7109375" style="801" customWidth="1"/>
    <col min="8204" max="8204" width="12.7109375" style="801" customWidth="1"/>
    <col min="8205" max="8205" width="52.7109375" style="801" customWidth="1"/>
    <col min="8206" max="8209" width="0" style="801" hidden="1" customWidth="1"/>
    <col min="8210" max="8210" width="12.28515625" style="801" customWidth="1"/>
    <col min="8211" max="8211" width="6.42578125" style="801" customWidth="1"/>
    <col min="8212" max="8212" width="12.28515625" style="801" customWidth="1"/>
    <col min="8213" max="8213" width="0" style="801" hidden="1" customWidth="1"/>
    <col min="8214" max="8214" width="3.7109375" style="801" customWidth="1"/>
    <col min="8215" max="8215" width="11.140625" style="801" bestFit="1" customWidth="1"/>
    <col min="8216" max="8217" width="10.5703125" style="801"/>
    <col min="8218" max="8218" width="11.140625" style="801" customWidth="1"/>
    <col min="8219" max="8448" width="10.5703125" style="801"/>
    <col min="8449" max="8456" width="0" style="801" hidden="1" customWidth="1"/>
    <col min="8457" max="8457" width="3.7109375" style="801" customWidth="1"/>
    <col min="8458" max="8458" width="3.85546875" style="801" customWidth="1"/>
    <col min="8459" max="8459" width="3.7109375" style="801" customWidth="1"/>
    <col min="8460" max="8460" width="12.7109375" style="801" customWidth="1"/>
    <col min="8461" max="8461" width="52.7109375" style="801" customWidth="1"/>
    <col min="8462" max="8465" width="0" style="801" hidden="1" customWidth="1"/>
    <col min="8466" max="8466" width="12.28515625" style="801" customWidth="1"/>
    <col min="8467" max="8467" width="6.42578125" style="801" customWidth="1"/>
    <col min="8468" max="8468" width="12.28515625" style="801" customWidth="1"/>
    <col min="8469" max="8469" width="0" style="801" hidden="1" customWidth="1"/>
    <col min="8470" max="8470" width="3.7109375" style="801" customWidth="1"/>
    <col min="8471" max="8471" width="11.140625" style="801" bestFit="1" customWidth="1"/>
    <col min="8472" max="8473" width="10.5703125" style="801"/>
    <col min="8474" max="8474" width="11.140625" style="801" customWidth="1"/>
    <col min="8475" max="8704" width="10.5703125" style="801"/>
    <col min="8705" max="8712" width="0" style="801" hidden="1" customWidth="1"/>
    <col min="8713" max="8713" width="3.7109375" style="801" customWidth="1"/>
    <col min="8714" max="8714" width="3.85546875" style="801" customWidth="1"/>
    <col min="8715" max="8715" width="3.7109375" style="801" customWidth="1"/>
    <col min="8716" max="8716" width="12.7109375" style="801" customWidth="1"/>
    <col min="8717" max="8717" width="52.7109375" style="801" customWidth="1"/>
    <col min="8718" max="8721" width="0" style="801" hidden="1" customWidth="1"/>
    <col min="8722" max="8722" width="12.28515625" style="801" customWidth="1"/>
    <col min="8723" max="8723" width="6.42578125" style="801" customWidth="1"/>
    <col min="8724" max="8724" width="12.28515625" style="801" customWidth="1"/>
    <col min="8725" max="8725" width="0" style="801" hidden="1" customWidth="1"/>
    <col min="8726" max="8726" width="3.7109375" style="801" customWidth="1"/>
    <col min="8727" max="8727" width="11.140625" style="801" bestFit="1" customWidth="1"/>
    <col min="8728" max="8729" width="10.5703125" style="801"/>
    <col min="8730" max="8730" width="11.140625" style="801" customWidth="1"/>
    <col min="8731" max="8960" width="10.5703125" style="801"/>
    <col min="8961" max="8968" width="0" style="801" hidden="1" customWidth="1"/>
    <col min="8969" max="8969" width="3.7109375" style="801" customWidth="1"/>
    <col min="8970" max="8970" width="3.85546875" style="801" customWidth="1"/>
    <col min="8971" max="8971" width="3.7109375" style="801" customWidth="1"/>
    <col min="8972" max="8972" width="12.7109375" style="801" customWidth="1"/>
    <col min="8973" max="8973" width="52.7109375" style="801" customWidth="1"/>
    <col min="8974" max="8977" width="0" style="801" hidden="1" customWidth="1"/>
    <col min="8978" max="8978" width="12.28515625" style="801" customWidth="1"/>
    <col min="8979" max="8979" width="6.42578125" style="801" customWidth="1"/>
    <col min="8980" max="8980" width="12.28515625" style="801" customWidth="1"/>
    <col min="8981" max="8981" width="0" style="801" hidden="1" customWidth="1"/>
    <col min="8982" max="8982" width="3.7109375" style="801" customWidth="1"/>
    <col min="8983" max="8983" width="11.140625" style="801" bestFit="1" customWidth="1"/>
    <col min="8984" max="8985" width="10.5703125" style="801"/>
    <col min="8986" max="8986" width="11.140625" style="801" customWidth="1"/>
    <col min="8987" max="9216" width="10.5703125" style="801"/>
    <col min="9217" max="9224" width="0" style="801" hidden="1" customWidth="1"/>
    <col min="9225" max="9225" width="3.7109375" style="801" customWidth="1"/>
    <col min="9226" max="9226" width="3.85546875" style="801" customWidth="1"/>
    <col min="9227" max="9227" width="3.7109375" style="801" customWidth="1"/>
    <col min="9228" max="9228" width="12.7109375" style="801" customWidth="1"/>
    <col min="9229" max="9229" width="52.7109375" style="801" customWidth="1"/>
    <col min="9230" max="9233" width="0" style="801" hidden="1" customWidth="1"/>
    <col min="9234" max="9234" width="12.28515625" style="801" customWidth="1"/>
    <col min="9235" max="9235" width="6.42578125" style="801" customWidth="1"/>
    <col min="9236" max="9236" width="12.28515625" style="801" customWidth="1"/>
    <col min="9237" max="9237" width="0" style="801" hidden="1" customWidth="1"/>
    <col min="9238" max="9238" width="3.7109375" style="801" customWidth="1"/>
    <col min="9239" max="9239" width="11.140625" style="801" bestFit="1" customWidth="1"/>
    <col min="9240" max="9241" width="10.5703125" style="801"/>
    <col min="9242" max="9242" width="11.140625" style="801" customWidth="1"/>
    <col min="9243" max="9472" width="10.5703125" style="801"/>
    <col min="9473" max="9480" width="0" style="801" hidden="1" customWidth="1"/>
    <col min="9481" max="9481" width="3.7109375" style="801" customWidth="1"/>
    <col min="9482" max="9482" width="3.85546875" style="801" customWidth="1"/>
    <col min="9483" max="9483" width="3.7109375" style="801" customWidth="1"/>
    <col min="9484" max="9484" width="12.7109375" style="801" customWidth="1"/>
    <col min="9485" max="9485" width="52.7109375" style="801" customWidth="1"/>
    <col min="9486" max="9489" width="0" style="801" hidden="1" customWidth="1"/>
    <col min="9490" max="9490" width="12.28515625" style="801" customWidth="1"/>
    <col min="9491" max="9491" width="6.42578125" style="801" customWidth="1"/>
    <col min="9492" max="9492" width="12.28515625" style="801" customWidth="1"/>
    <col min="9493" max="9493" width="0" style="801" hidden="1" customWidth="1"/>
    <col min="9494" max="9494" width="3.7109375" style="801" customWidth="1"/>
    <col min="9495" max="9495" width="11.140625" style="801" bestFit="1" customWidth="1"/>
    <col min="9496" max="9497" width="10.5703125" style="801"/>
    <col min="9498" max="9498" width="11.140625" style="801" customWidth="1"/>
    <col min="9499" max="9728" width="10.5703125" style="801"/>
    <col min="9729" max="9736" width="0" style="801" hidden="1" customWidth="1"/>
    <col min="9737" max="9737" width="3.7109375" style="801" customWidth="1"/>
    <col min="9738" max="9738" width="3.85546875" style="801" customWidth="1"/>
    <col min="9739" max="9739" width="3.7109375" style="801" customWidth="1"/>
    <col min="9740" max="9740" width="12.7109375" style="801" customWidth="1"/>
    <col min="9741" max="9741" width="52.7109375" style="801" customWidth="1"/>
    <col min="9742" max="9745" width="0" style="801" hidden="1" customWidth="1"/>
    <col min="9746" max="9746" width="12.28515625" style="801" customWidth="1"/>
    <col min="9747" max="9747" width="6.42578125" style="801" customWidth="1"/>
    <col min="9748" max="9748" width="12.28515625" style="801" customWidth="1"/>
    <col min="9749" max="9749" width="0" style="801" hidden="1" customWidth="1"/>
    <col min="9750" max="9750" width="3.7109375" style="801" customWidth="1"/>
    <col min="9751" max="9751" width="11.140625" style="801" bestFit="1" customWidth="1"/>
    <col min="9752" max="9753" width="10.5703125" style="801"/>
    <col min="9754" max="9754" width="11.140625" style="801" customWidth="1"/>
    <col min="9755" max="9984" width="10.5703125" style="801"/>
    <col min="9985" max="9992" width="0" style="801" hidden="1" customWidth="1"/>
    <col min="9993" max="9993" width="3.7109375" style="801" customWidth="1"/>
    <col min="9994" max="9994" width="3.85546875" style="801" customWidth="1"/>
    <col min="9995" max="9995" width="3.7109375" style="801" customWidth="1"/>
    <col min="9996" max="9996" width="12.7109375" style="801" customWidth="1"/>
    <col min="9997" max="9997" width="52.7109375" style="801" customWidth="1"/>
    <col min="9998" max="10001" width="0" style="801" hidden="1" customWidth="1"/>
    <col min="10002" max="10002" width="12.28515625" style="801" customWidth="1"/>
    <col min="10003" max="10003" width="6.42578125" style="801" customWidth="1"/>
    <col min="10004" max="10004" width="12.28515625" style="801" customWidth="1"/>
    <col min="10005" max="10005" width="0" style="801" hidden="1" customWidth="1"/>
    <col min="10006" max="10006" width="3.7109375" style="801" customWidth="1"/>
    <col min="10007" max="10007" width="11.140625" style="801" bestFit="1" customWidth="1"/>
    <col min="10008" max="10009" width="10.5703125" style="801"/>
    <col min="10010" max="10010" width="11.140625" style="801" customWidth="1"/>
    <col min="10011" max="10240" width="10.5703125" style="801"/>
    <col min="10241" max="10248" width="0" style="801" hidden="1" customWidth="1"/>
    <col min="10249" max="10249" width="3.7109375" style="801" customWidth="1"/>
    <col min="10250" max="10250" width="3.85546875" style="801" customWidth="1"/>
    <col min="10251" max="10251" width="3.7109375" style="801" customWidth="1"/>
    <col min="10252" max="10252" width="12.7109375" style="801" customWidth="1"/>
    <col min="10253" max="10253" width="52.7109375" style="801" customWidth="1"/>
    <col min="10254" max="10257" width="0" style="801" hidden="1" customWidth="1"/>
    <col min="10258" max="10258" width="12.28515625" style="801" customWidth="1"/>
    <col min="10259" max="10259" width="6.42578125" style="801" customWidth="1"/>
    <col min="10260" max="10260" width="12.28515625" style="801" customWidth="1"/>
    <col min="10261" max="10261" width="0" style="801" hidden="1" customWidth="1"/>
    <col min="10262" max="10262" width="3.7109375" style="801" customWidth="1"/>
    <col min="10263" max="10263" width="11.140625" style="801" bestFit="1" customWidth="1"/>
    <col min="10264" max="10265" width="10.5703125" style="801"/>
    <col min="10266" max="10266" width="11.140625" style="801" customWidth="1"/>
    <col min="10267" max="10496" width="10.5703125" style="801"/>
    <col min="10497" max="10504" width="0" style="801" hidden="1" customWidth="1"/>
    <col min="10505" max="10505" width="3.7109375" style="801" customWidth="1"/>
    <col min="10506" max="10506" width="3.85546875" style="801" customWidth="1"/>
    <col min="10507" max="10507" width="3.7109375" style="801" customWidth="1"/>
    <col min="10508" max="10508" width="12.7109375" style="801" customWidth="1"/>
    <col min="10509" max="10509" width="52.7109375" style="801" customWidth="1"/>
    <col min="10510" max="10513" width="0" style="801" hidden="1" customWidth="1"/>
    <col min="10514" max="10514" width="12.28515625" style="801" customWidth="1"/>
    <col min="10515" max="10515" width="6.42578125" style="801" customWidth="1"/>
    <col min="10516" max="10516" width="12.28515625" style="801" customWidth="1"/>
    <col min="10517" max="10517" width="0" style="801" hidden="1" customWidth="1"/>
    <col min="10518" max="10518" width="3.7109375" style="801" customWidth="1"/>
    <col min="10519" max="10519" width="11.140625" style="801" bestFit="1" customWidth="1"/>
    <col min="10520" max="10521" width="10.5703125" style="801"/>
    <col min="10522" max="10522" width="11.140625" style="801" customWidth="1"/>
    <col min="10523" max="10752" width="10.5703125" style="801"/>
    <col min="10753" max="10760" width="0" style="801" hidden="1" customWidth="1"/>
    <col min="10761" max="10761" width="3.7109375" style="801" customWidth="1"/>
    <col min="10762" max="10762" width="3.85546875" style="801" customWidth="1"/>
    <col min="10763" max="10763" width="3.7109375" style="801" customWidth="1"/>
    <col min="10764" max="10764" width="12.7109375" style="801" customWidth="1"/>
    <col min="10765" max="10765" width="52.7109375" style="801" customWidth="1"/>
    <col min="10766" max="10769" width="0" style="801" hidden="1" customWidth="1"/>
    <col min="10770" max="10770" width="12.28515625" style="801" customWidth="1"/>
    <col min="10771" max="10771" width="6.42578125" style="801" customWidth="1"/>
    <col min="10772" max="10772" width="12.28515625" style="801" customWidth="1"/>
    <col min="10773" max="10773" width="0" style="801" hidden="1" customWidth="1"/>
    <col min="10774" max="10774" width="3.7109375" style="801" customWidth="1"/>
    <col min="10775" max="10775" width="11.140625" style="801" bestFit="1" customWidth="1"/>
    <col min="10776" max="10777" width="10.5703125" style="801"/>
    <col min="10778" max="10778" width="11.140625" style="801" customWidth="1"/>
    <col min="10779" max="11008" width="10.5703125" style="801"/>
    <col min="11009" max="11016" width="0" style="801" hidden="1" customWidth="1"/>
    <col min="11017" max="11017" width="3.7109375" style="801" customWidth="1"/>
    <col min="11018" max="11018" width="3.85546875" style="801" customWidth="1"/>
    <col min="11019" max="11019" width="3.7109375" style="801" customWidth="1"/>
    <col min="11020" max="11020" width="12.7109375" style="801" customWidth="1"/>
    <col min="11021" max="11021" width="52.7109375" style="801" customWidth="1"/>
    <col min="11022" max="11025" width="0" style="801" hidden="1" customWidth="1"/>
    <col min="11026" max="11026" width="12.28515625" style="801" customWidth="1"/>
    <col min="11027" max="11027" width="6.42578125" style="801" customWidth="1"/>
    <col min="11028" max="11028" width="12.28515625" style="801" customWidth="1"/>
    <col min="11029" max="11029" width="0" style="801" hidden="1" customWidth="1"/>
    <col min="11030" max="11030" width="3.7109375" style="801" customWidth="1"/>
    <col min="11031" max="11031" width="11.140625" style="801" bestFit="1" customWidth="1"/>
    <col min="11032" max="11033" width="10.5703125" style="801"/>
    <col min="11034" max="11034" width="11.140625" style="801" customWidth="1"/>
    <col min="11035" max="11264" width="10.5703125" style="801"/>
    <col min="11265" max="11272" width="0" style="801" hidden="1" customWidth="1"/>
    <col min="11273" max="11273" width="3.7109375" style="801" customWidth="1"/>
    <col min="11274" max="11274" width="3.85546875" style="801" customWidth="1"/>
    <col min="11275" max="11275" width="3.7109375" style="801" customWidth="1"/>
    <col min="11276" max="11276" width="12.7109375" style="801" customWidth="1"/>
    <col min="11277" max="11277" width="52.7109375" style="801" customWidth="1"/>
    <col min="11278" max="11281" width="0" style="801" hidden="1" customWidth="1"/>
    <col min="11282" max="11282" width="12.28515625" style="801" customWidth="1"/>
    <col min="11283" max="11283" width="6.42578125" style="801" customWidth="1"/>
    <col min="11284" max="11284" width="12.28515625" style="801" customWidth="1"/>
    <col min="11285" max="11285" width="0" style="801" hidden="1" customWidth="1"/>
    <col min="11286" max="11286" width="3.7109375" style="801" customWidth="1"/>
    <col min="11287" max="11287" width="11.140625" style="801" bestFit="1" customWidth="1"/>
    <col min="11288" max="11289" width="10.5703125" style="801"/>
    <col min="11290" max="11290" width="11.140625" style="801" customWidth="1"/>
    <col min="11291" max="11520" width="10.5703125" style="801"/>
    <col min="11521" max="11528" width="0" style="801" hidden="1" customWidth="1"/>
    <col min="11529" max="11529" width="3.7109375" style="801" customWidth="1"/>
    <col min="11530" max="11530" width="3.85546875" style="801" customWidth="1"/>
    <col min="11531" max="11531" width="3.7109375" style="801" customWidth="1"/>
    <col min="11532" max="11532" width="12.7109375" style="801" customWidth="1"/>
    <col min="11533" max="11533" width="52.7109375" style="801" customWidth="1"/>
    <col min="11534" max="11537" width="0" style="801" hidden="1" customWidth="1"/>
    <col min="11538" max="11538" width="12.28515625" style="801" customWidth="1"/>
    <col min="11539" max="11539" width="6.42578125" style="801" customWidth="1"/>
    <col min="11540" max="11540" width="12.28515625" style="801" customWidth="1"/>
    <col min="11541" max="11541" width="0" style="801" hidden="1" customWidth="1"/>
    <col min="11542" max="11542" width="3.7109375" style="801" customWidth="1"/>
    <col min="11543" max="11543" width="11.140625" style="801" bestFit="1" customWidth="1"/>
    <col min="11544" max="11545" width="10.5703125" style="801"/>
    <col min="11546" max="11546" width="11.140625" style="801" customWidth="1"/>
    <col min="11547" max="11776" width="10.5703125" style="801"/>
    <col min="11777" max="11784" width="0" style="801" hidden="1" customWidth="1"/>
    <col min="11785" max="11785" width="3.7109375" style="801" customWidth="1"/>
    <col min="11786" max="11786" width="3.85546875" style="801" customWidth="1"/>
    <col min="11787" max="11787" width="3.7109375" style="801" customWidth="1"/>
    <col min="11788" max="11788" width="12.7109375" style="801" customWidth="1"/>
    <col min="11789" max="11789" width="52.7109375" style="801" customWidth="1"/>
    <col min="11790" max="11793" width="0" style="801" hidden="1" customWidth="1"/>
    <col min="11794" max="11794" width="12.28515625" style="801" customWidth="1"/>
    <col min="11795" max="11795" width="6.42578125" style="801" customWidth="1"/>
    <col min="11796" max="11796" width="12.28515625" style="801" customWidth="1"/>
    <col min="11797" max="11797" width="0" style="801" hidden="1" customWidth="1"/>
    <col min="11798" max="11798" width="3.7109375" style="801" customWidth="1"/>
    <col min="11799" max="11799" width="11.140625" style="801" bestFit="1" customWidth="1"/>
    <col min="11800" max="11801" width="10.5703125" style="801"/>
    <col min="11802" max="11802" width="11.140625" style="801" customWidth="1"/>
    <col min="11803" max="12032" width="10.5703125" style="801"/>
    <col min="12033" max="12040" width="0" style="801" hidden="1" customWidth="1"/>
    <col min="12041" max="12041" width="3.7109375" style="801" customWidth="1"/>
    <col min="12042" max="12042" width="3.85546875" style="801" customWidth="1"/>
    <col min="12043" max="12043" width="3.7109375" style="801" customWidth="1"/>
    <col min="12044" max="12044" width="12.7109375" style="801" customWidth="1"/>
    <col min="12045" max="12045" width="52.7109375" style="801" customWidth="1"/>
    <col min="12046" max="12049" width="0" style="801" hidden="1" customWidth="1"/>
    <col min="12050" max="12050" width="12.28515625" style="801" customWidth="1"/>
    <col min="12051" max="12051" width="6.42578125" style="801" customWidth="1"/>
    <col min="12052" max="12052" width="12.28515625" style="801" customWidth="1"/>
    <col min="12053" max="12053" width="0" style="801" hidden="1" customWidth="1"/>
    <col min="12054" max="12054" width="3.7109375" style="801" customWidth="1"/>
    <col min="12055" max="12055" width="11.140625" style="801" bestFit="1" customWidth="1"/>
    <col min="12056" max="12057" width="10.5703125" style="801"/>
    <col min="12058" max="12058" width="11.140625" style="801" customWidth="1"/>
    <col min="12059" max="12288" width="10.5703125" style="801"/>
    <col min="12289" max="12296" width="0" style="801" hidden="1" customWidth="1"/>
    <col min="12297" max="12297" width="3.7109375" style="801" customWidth="1"/>
    <col min="12298" max="12298" width="3.85546875" style="801" customWidth="1"/>
    <col min="12299" max="12299" width="3.7109375" style="801" customWidth="1"/>
    <col min="12300" max="12300" width="12.7109375" style="801" customWidth="1"/>
    <col min="12301" max="12301" width="52.7109375" style="801" customWidth="1"/>
    <col min="12302" max="12305" width="0" style="801" hidden="1" customWidth="1"/>
    <col min="12306" max="12306" width="12.28515625" style="801" customWidth="1"/>
    <col min="12307" max="12307" width="6.42578125" style="801" customWidth="1"/>
    <col min="12308" max="12308" width="12.28515625" style="801" customWidth="1"/>
    <col min="12309" max="12309" width="0" style="801" hidden="1" customWidth="1"/>
    <col min="12310" max="12310" width="3.7109375" style="801" customWidth="1"/>
    <col min="12311" max="12311" width="11.140625" style="801" bestFit="1" customWidth="1"/>
    <col min="12312" max="12313" width="10.5703125" style="801"/>
    <col min="12314" max="12314" width="11.140625" style="801" customWidth="1"/>
    <col min="12315" max="12544" width="10.5703125" style="801"/>
    <col min="12545" max="12552" width="0" style="801" hidden="1" customWidth="1"/>
    <col min="12553" max="12553" width="3.7109375" style="801" customWidth="1"/>
    <col min="12554" max="12554" width="3.85546875" style="801" customWidth="1"/>
    <col min="12555" max="12555" width="3.7109375" style="801" customWidth="1"/>
    <col min="12556" max="12556" width="12.7109375" style="801" customWidth="1"/>
    <col min="12557" max="12557" width="52.7109375" style="801" customWidth="1"/>
    <col min="12558" max="12561" width="0" style="801" hidden="1" customWidth="1"/>
    <col min="12562" max="12562" width="12.28515625" style="801" customWidth="1"/>
    <col min="12563" max="12563" width="6.42578125" style="801" customWidth="1"/>
    <col min="12564" max="12564" width="12.28515625" style="801" customWidth="1"/>
    <col min="12565" max="12565" width="0" style="801" hidden="1" customWidth="1"/>
    <col min="12566" max="12566" width="3.7109375" style="801" customWidth="1"/>
    <col min="12567" max="12567" width="11.140625" style="801" bestFit="1" customWidth="1"/>
    <col min="12568" max="12569" width="10.5703125" style="801"/>
    <col min="12570" max="12570" width="11.140625" style="801" customWidth="1"/>
    <col min="12571" max="12800" width="10.5703125" style="801"/>
    <col min="12801" max="12808" width="0" style="801" hidden="1" customWidth="1"/>
    <col min="12809" max="12809" width="3.7109375" style="801" customWidth="1"/>
    <col min="12810" max="12810" width="3.85546875" style="801" customWidth="1"/>
    <col min="12811" max="12811" width="3.7109375" style="801" customWidth="1"/>
    <col min="12812" max="12812" width="12.7109375" style="801" customWidth="1"/>
    <col min="12813" max="12813" width="52.7109375" style="801" customWidth="1"/>
    <col min="12814" max="12817" width="0" style="801" hidden="1" customWidth="1"/>
    <col min="12818" max="12818" width="12.28515625" style="801" customWidth="1"/>
    <col min="12819" max="12819" width="6.42578125" style="801" customWidth="1"/>
    <col min="12820" max="12820" width="12.28515625" style="801" customWidth="1"/>
    <col min="12821" max="12821" width="0" style="801" hidden="1" customWidth="1"/>
    <col min="12822" max="12822" width="3.7109375" style="801" customWidth="1"/>
    <col min="12823" max="12823" width="11.140625" style="801" bestFit="1" customWidth="1"/>
    <col min="12824" max="12825" width="10.5703125" style="801"/>
    <col min="12826" max="12826" width="11.140625" style="801" customWidth="1"/>
    <col min="12827" max="13056" width="10.5703125" style="801"/>
    <col min="13057" max="13064" width="0" style="801" hidden="1" customWidth="1"/>
    <col min="13065" max="13065" width="3.7109375" style="801" customWidth="1"/>
    <col min="13066" max="13066" width="3.85546875" style="801" customWidth="1"/>
    <col min="13067" max="13067" width="3.7109375" style="801" customWidth="1"/>
    <col min="13068" max="13068" width="12.7109375" style="801" customWidth="1"/>
    <col min="13069" max="13069" width="52.7109375" style="801" customWidth="1"/>
    <col min="13070" max="13073" width="0" style="801" hidden="1" customWidth="1"/>
    <col min="13074" max="13074" width="12.28515625" style="801" customWidth="1"/>
    <col min="13075" max="13075" width="6.42578125" style="801" customWidth="1"/>
    <col min="13076" max="13076" width="12.28515625" style="801" customWidth="1"/>
    <col min="13077" max="13077" width="0" style="801" hidden="1" customWidth="1"/>
    <col min="13078" max="13078" width="3.7109375" style="801" customWidth="1"/>
    <col min="13079" max="13079" width="11.140625" style="801" bestFit="1" customWidth="1"/>
    <col min="13080" max="13081" width="10.5703125" style="801"/>
    <col min="13082" max="13082" width="11.140625" style="801" customWidth="1"/>
    <col min="13083" max="13312" width="10.5703125" style="801"/>
    <col min="13313" max="13320" width="0" style="801" hidden="1" customWidth="1"/>
    <col min="13321" max="13321" width="3.7109375" style="801" customWidth="1"/>
    <col min="13322" max="13322" width="3.85546875" style="801" customWidth="1"/>
    <col min="13323" max="13323" width="3.7109375" style="801" customWidth="1"/>
    <col min="13324" max="13324" width="12.7109375" style="801" customWidth="1"/>
    <col min="13325" max="13325" width="52.7109375" style="801" customWidth="1"/>
    <col min="13326" max="13329" width="0" style="801" hidden="1" customWidth="1"/>
    <col min="13330" max="13330" width="12.28515625" style="801" customWidth="1"/>
    <col min="13331" max="13331" width="6.42578125" style="801" customWidth="1"/>
    <col min="13332" max="13332" width="12.28515625" style="801" customWidth="1"/>
    <col min="13333" max="13333" width="0" style="801" hidden="1" customWidth="1"/>
    <col min="13334" max="13334" width="3.7109375" style="801" customWidth="1"/>
    <col min="13335" max="13335" width="11.140625" style="801" bestFit="1" customWidth="1"/>
    <col min="13336" max="13337" width="10.5703125" style="801"/>
    <col min="13338" max="13338" width="11.140625" style="801" customWidth="1"/>
    <col min="13339" max="13568" width="10.5703125" style="801"/>
    <col min="13569" max="13576" width="0" style="801" hidden="1" customWidth="1"/>
    <col min="13577" max="13577" width="3.7109375" style="801" customWidth="1"/>
    <col min="13578" max="13578" width="3.85546875" style="801" customWidth="1"/>
    <col min="13579" max="13579" width="3.7109375" style="801" customWidth="1"/>
    <col min="13580" max="13580" width="12.7109375" style="801" customWidth="1"/>
    <col min="13581" max="13581" width="52.7109375" style="801" customWidth="1"/>
    <col min="13582" max="13585" width="0" style="801" hidden="1" customWidth="1"/>
    <col min="13586" max="13586" width="12.28515625" style="801" customWidth="1"/>
    <col min="13587" max="13587" width="6.42578125" style="801" customWidth="1"/>
    <col min="13588" max="13588" width="12.28515625" style="801" customWidth="1"/>
    <col min="13589" max="13589" width="0" style="801" hidden="1" customWidth="1"/>
    <col min="13590" max="13590" width="3.7109375" style="801" customWidth="1"/>
    <col min="13591" max="13591" width="11.140625" style="801" bestFit="1" customWidth="1"/>
    <col min="13592" max="13593" width="10.5703125" style="801"/>
    <col min="13594" max="13594" width="11.140625" style="801" customWidth="1"/>
    <col min="13595" max="13824" width="10.5703125" style="801"/>
    <col min="13825" max="13832" width="0" style="801" hidden="1" customWidth="1"/>
    <col min="13833" max="13833" width="3.7109375" style="801" customWidth="1"/>
    <col min="13834" max="13834" width="3.85546875" style="801" customWidth="1"/>
    <col min="13835" max="13835" width="3.7109375" style="801" customWidth="1"/>
    <col min="13836" max="13836" width="12.7109375" style="801" customWidth="1"/>
    <col min="13837" max="13837" width="52.7109375" style="801" customWidth="1"/>
    <col min="13838" max="13841" width="0" style="801" hidden="1" customWidth="1"/>
    <col min="13842" max="13842" width="12.28515625" style="801" customWidth="1"/>
    <col min="13843" max="13843" width="6.42578125" style="801" customWidth="1"/>
    <col min="13844" max="13844" width="12.28515625" style="801" customWidth="1"/>
    <col min="13845" max="13845" width="0" style="801" hidden="1" customWidth="1"/>
    <col min="13846" max="13846" width="3.7109375" style="801" customWidth="1"/>
    <col min="13847" max="13847" width="11.140625" style="801" bestFit="1" customWidth="1"/>
    <col min="13848" max="13849" width="10.5703125" style="801"/>
    <col min="13850" max="13850" width="11.140625" style="801" customWidth="1"/>
    <col min="13851" max="14080" width="10.5703125" style="801"/>
    <col min="14081" max="14088" width="0" style="801" hidden="1" customWidth="1"/>
    <col min="14089" max="14089" width="3.7109375" style="801" customWidth="1"/>
    <col min="14090" max="14090" width="3.85546875" style="801" customWidth="1"/>
    <col min="14091" max="14091" width="3.7109375" style="801" customWidth="1"/>
    <col min="14092" max="14092" width="12.7109375" style="801" customWidth="1"/>
    <col min="14093" max="14093" width="52.7109375" style="801" customWidth="1"/>
    <col min="14094" max="14097" width="0" style="801" hidden="1" customWidth="1"/>
    <col min="14098" max="14098" width="12.28515625" style="801" customWidth="1"/>
    <col min="14099" max="14099" width="6.42578125" style="801" customWidth="1"/>
    <col min="14100" max="14100" width="12.28515625" style="801" customWidth="1"/>
    <col min="14101" max="14101" width="0" style="801" hidden="1" customWidth="1"/>
    <col min="14102" max="14102" width="3.7109375" style="801" customWidth="1"/>
    <col min="14103" max="14103" width="11.140625" style="801" bestFit="1" customWidth="1"/>
    <col min="14104" max="14105" width="10.5703125" style="801"/>
    <col min="14106" max="14106" width="11.140625" style="801" customWidth="1"/>
    <col min="14107" max="14336" width="10.5703125" style="801"/>
    <col min="14337" max="14344" width="0" style="801" hidden="1" customWidth="1"/>
    <col min="14345" max="14345" width="3.7109375" style="801" customWidth="1"/>
    <col min="14346" max="14346" width="3.85546875" style="801" customWidth="1"/>
    <col min="14347" max="14347" width="3.7109375" style="801" customWidth="1"/>
    <col min="14348" max="14348" width="12.7109375" style="801" customWidth="1"/>
    <col min="14349" max="14349" width="52.7109375" style="801" customWidth="1"/>
    <col min="14350" max="14353" width="0" style="801" hidden="1" customWidth="1"/>
    <col min="14354" max="14354" width="12.28515625" style="801" customWidth="1"/>
    <col min="14355" max="14355" width="6.42578125" style="801" customWidth="1"/>
    <col min="14356" max="14356" width="12.28515625" style="801" customWidth="1"/>
    <col min="14357" max="14357" width="0" style="801" hidden="1" customWidth="1"/>
    <col min="14358" max="14358" width="3.7109375" style="801" customWidth="1"/>
    <col min="14359" max="14359" width="11.140625" style="801" bestFit="1" customWidth="1"/>
    <col min="14360" max="14361" width="10.5703125" style="801"/>
    <col min="14362" max="14362" width="11.140625" style="801" customWidth="1"/>
    <col min="14363" max="14592" width="10.5703125" style="801"/>
    <col min="14593" max="14600" width="0" style="801" hidden="1" customWidth="1"/>
    <col min="14601" max="14601" width="3.7109375" style="801" customWidth="1"/>
    <col min="14602" max="14602" width="3.85546875" style="801" customWidth="1"/>
    <col min="14603" max="14603" width="3.7109375" style="801" customWidth="1"/>
    <col min="14604" max="14604" width="12.7109375" style="801" customWidth="1"/>
    <col min="14605" max="14605" width="52.7109375" style="801" customWidth="1"/>
    <col min="14606" max="14609" width="0" style="801" hidden="1" customWidth="1"/>
    <col min="14610" max="14610" width="12.28515625" style="801" customWidth="1"/>
    <col min="14611" max="14611" width="6.42578125" style="801" customWidth="1"/>
    <col min="14612" max="14612" width="12.28515625" style="801" customWidth="1"/>
    <col min="14613" max="14613" width="0" style="801" hidden="1" customWidth="1"/>
    <col min="14614" max="14614" width="3.7109375" style="801" customWidth="1"/>
    <col min="14615" max="14615" width="11.140625" style="801" bestFit="1" customWidth="1"/>
    <col min="14616" max="14617" width="10.5703125" style="801"/>
    <col min="14618" max="14618" width="11.140625" style="801" customWidth="1"/>
    <col min="14619" max="14848" width="10.5703125" style="801"/>
    <col min="14849" max="14856" width="0" style="801" hidden="1" customWidth="1"/>
    <col min="14857" max="14857" width="3.7109375" style="801" customWidth="1"/>
    <col min="14858" max="14858" width="3.85546875" style="801" customWidth="1"/>
    <col min="14859" max="14859" width="3.7109375" style="801" customWidth="1"/>
    <col min="14860" max="14860" width="12.7109375" style="801" customWidth="1"/>
    <col min="14861" max="14861" width="52.7109375" style="801" customWidth="1"/>
    <col min="14862" max="14865" width="0" style="801" hidden="1" customWidth="1"/>
    <col min="14866" max="14866" width="12.28515625" style="801" customWidth="1"/>
    <col min="14867" max="14867" width="6.42578125" style="801" customWidth="1"/>
    <col min="14868" max="14868" width="12.28515625" style="801" customWidth="1"/>
    <col min="14869" max="14869" width="0" style="801" hidden="1" customWidth="1"/>
    <col min="14870" max="14870" width="3.7109375" style="801" customWidth="1"/>
    <col min="14871" max="14871" width="11.140625" style="801" bestFit="1" customWidth="1"/>
    <col min="14872" max="14873" width="10.5703125" style="801"/>
    <col min="14874" max="14874" width="11.140625" style="801" customWidth="1"/>
    <col min="14875" max="15104" width="10.5703125" style="801"/>
    <col min="15105" max="15112" width="0" style="801" hidden="1" customWidth="1"/>
    <col min="15113" max="15113" width="3.7109375" style="801" customWidth="1"/>
    <col min="15114" max="15114" width="3.85546875" style="801" customWidth="1"/>
    <col min="15115" max="15115" width="3.7109375" style="801" customWidth="1"/>
    <col min="15116" max="15116" width="12.7109375" style="801" customWidth="1"/>
    <col min="15117" max="15117" width="52.7109375" style="801" customWidth="1"/>
    <col min="15118" max="15121" width="0" style="801" hidden="1" customWidth="1"/>
    <col min="15122" max="15122" width="12.28515625" style="801" customWidth="1"/>
    <col min="15123" max="15123" width="6.42578125" style="801" customWidth="1"/>
    <col min="15124" max="15124" width="12.28515625" style="801" customWidth="1"/>
    <col min="15125" max="15125" width="0" style="801" hidden="1" customWidth="1"/>
    <col min="15126" max="15126" width="3.7109375" style="801" customWidth="1"/>
    <col min="15127" max="15127" width="11.140625" style="801" bestFit="1" customWidth="1"/>
    <col min="15128" max="15129" width="10.5703125" style="801"/>
    <col min="15130" max="15130" width="11.140625" style="801" customWidth="1"/>
    <col min="15131" max="15360" width="10.5703125" style="801"/>
    <col min="15361" max="15368" width="0" style="801" hidden="1" customWidth="1"/>
    <col min="15369" max="15369" width="3.7109375" style="801" customWidth="1"/>
    <col min="15370" max="15370" width="3.85546875" style="801" customWidth="1"/>
    <col min="15371" max="15371" width="3.7109375" style="801" customWidth="1"/>
    <col min="15372" max="15372" width="12.7109375" style="801" customWidth="1"/>
    <col min="15373" max="15373" width="52.7109375" style="801" customWidth="1"/>
    <col min="15374" max="15377" width="0" style="801" hidden="1" customWidth="1"/>
    <col min="15378" max="15378" width="12.28515625" style="801" customWidth="1"/>
    <col min="15379" max="15379" width="6.42578125" style="801" customWidth="1"/>
    <col min="15380" max="15380" width="12.28515625" style="801" customWidth="1"/>
    <col min="15381" max="15381" width="0" style="801" hidden="1" customWidth="1"/>
    <col min="15382" max="15382" width="3.7109375" style="801" customWidth="1"/>
    <col min="15383" max="15383" width="11.140625" style="801" bestFit="1" customWidth="1"/>
    <col min="15384" max="15385" width="10.5703125" style="801"/>
    <col min="15386" max="15386" width="11.140625" style="801" customWidth="1"/>
    <col min="15387" max="15616" width="10.5703125" style="801"/>
    <col min="15617" max="15624" width="0" style="801" hidden="1" customWidth="1"/>
    <col min="15625" max="15625" width="3.7109375" style="801" customWidth="1"/>
    <col min="15626" max="15626" width="3.85546875" style="801" customWidth="1"/>
    <col min="15627" max="15627" width="3.7109375" style="801" customWidth="1"/>
    <col min="15628" max="15628" width="12.7109375" style="801" customWidth="1"/>
    <col min="15629" max="15629" width="52.7109375" style="801" customWidth="1"/>
    <col min="15630" max="15633" width="0" style="801" hidden="1" customWidth="1"/>
    <col min="15634" max="15634" width="12.28515625" style="801" customWidth="1"/>
    <col min="15635" max="15635" width="6.42578125" style="801" customWidth="1"/>
    <col min="15636" max="15636" width="12.28515625" style="801" customWidth="1"/>
    <col min="15637" max="15637" width="0" style="801" hidden="1" customWidth="1"/>
    <col min="15638" max="15638" width="3.7109375" style="801" customWidth="1"/>
    <col min="15639" max="15639" width="11.140625" style="801" bestFit="1" customWidth="1"/>
    <col min="15640" max="15641" width="10.5703125" style="801"/>
    <col min="15642" max="15642" width="11.140625" style="801" customWidth="1"/>
    <col min="15643" max="15872" width="10.5703125" style="801"/>
    <col min="15873" max="15880" width="0" style="801" hidden="1" customWidth="1"/>
    <col min="15881" max="15881" width="3.7109375" style="801" customWidth="1"/>
    <col min="15882" max="15882" width="3.85546875" style="801" customWidth="1"/>
    <col min="15883" max="15883" width="3.7109375" style="801" customWidth="1"/>
    <col min="15884" max="15884" width="12.7109375" style="801" customWidth="1"/>
    <col min="15885" max="15885" width="52.7109375" style="801" customWidth="1"/>
    <col min="15886" max="15889" width="0" style="801" hidden="1" customWidth="1"/>
    <col min="15890" max="15890" width="12.28515625" style="801" customWidth="1"/>
    <col min="15891" max="15891" width="6.42578125" style="801" customWidth="1"/>
    <col min="15892" max="15892" width="12.28515625" style="801" customWidth="1"/>
    <col min="15893" max="15893" width="0" style="801" hidden="1" customWidth="1"/>
    <col min="15894" max="15894" width="3.7109375" style="801" customWidth="1"/>
    <col min="15895" max="15895" width="11.140625" style="801" bestFit="1" customWidth="1"/>
    <col min="15896" max="15897" width="10.5703125" style="801"/>
    <col min="15898" max="15898" width="11.140625" style="801" customWidth="1"/>
    <col min="15899" max="16128" width="10.5703125" style="801"/>
    <col min="16129" max="16136" width="0" style="801" hidden="1" customWidth="1"/>
    <col min="16137" max="16137" width="3.7109375" style="801" customWidth="1"/>
    <col min="16138" max="16138" width="3.85546875" style="801" customWidth="1"/>
    <col min="16139" max="16139" width="3.7109375" style="801" customWidth="1"/>
    <col min="16140" max="16140" width="12.7109375" style="801" customWidth="1"/>
    <col min="16141" max="16141" width="52.7109375" style="801" customWidth="1"/>
    <col min="16142" max="16145" width="0" style="801" hidden="1" customWidth="1"/>
    <col min="16146" max="16146" width="12.28515625" style="801" customWidth="1"/>
    <col min="16147" max="16147" width="6.42578125" style="801" customWidth="1"/>
    <col min="16148" max="16148" width="12.28515625" style="801" customWidth="1"/>
    <col min="16149" max="16149" width="0" style="801" hidden="1" customWidth="1"/>
    <col min="16150" max="16150" width="3.7109375" style="801" customWidth="1"/>
    <col min="16151" max="16151" width="11.140625" style="801" bestFit="1" customWidth="1"/>
    <col min="16152" max="16153" width="10.5703125" style="801"/>
    <col min="16154" max="16154" width="11.140625" style="801" customWidth="1"/>
    <col min="16155" max="16384" width="10.5703125" style="801"/>
  </cols>
  <sheetData>
    <row r="1" spans="1:34" hidden="1">
      <c r="Q1" s="770"/>
      <c r="R1" s="770"/>
    </row>
    <row r="2" spans="1:34" hidden="1">
      <c r="U2" s="770"/>
    </row>
    <row r="3" spans="1:34" hidden="1"/>
    <row r="4" spans="1:34" ht="3" customHeight="1">
      <c r="J4" s="688"/>
      <c r="K4" s="688"/>
      <c r="L4" s="756"/>
      <c r="M4" s="756"/>
      <c r="N4" s="756"/>
      <c r="O4" s="806"/>
      <c r="P4" s="806"/>
      <c r="Q4" s="806"/>
      <c r="R4" s="806"/>
      <c r="S4" s="806"/>
      <c r="T4" s="806"/>
      <c r="U4" s="806"/>
    </row>
    <row r="5" spans="1:34" ht="22.5" customHeight="1">
      <c r="J5" s="688"/>
      <c r="K5" s="688"/>
      <c r="L5" s="1231" t="s">
        <v>632</v>
      </c>
      <c r="M5" s="1231"/>
      <c r="N5" s="1231"/>
      <c r="O5" s="1231"/>
      <c r="P5" s="1231"/>
      <c r="Q5" s="1231"/>
      <c r="R5" s="1231"/>
      <c r="S5" s="1231"/>
      <c r="T5" s="1231"/>
      <c r="U5" s="666"/>
    </row>
    <row r="6" spans="1:34" ht="3" customHeight="1">
      <c r="J6" s="688"/>
      <c r="K6" s="688"/>
      <c r="L6" s="756"/>
      <c r="M6" s="756"/>
      <c r="N6" s="756"/>
      <c r="O6" s="757"/>
      <c r="P6" s="757"/>
      <c r="Q6" s="757"/>
      <c r="R6" s="757"/>
      <c r="S6" s="757"/>
      <c r="T6" s="757"/>
      <c r="U6" s="757"/>
      <c r="V6" s="806"/>
    </row>
    <row r="7" spans="1:34" ht="33.75">
      <c r="J7" s="688"/>
      <c r="K7" s="688"/>
      <c r="L7" s="756"/>
      <c r="M7" s="619" t="s">
        <v>746</v>
      </c>
      <c r="N7" s="756"/>
      <c r="O7" s="1241"/>
      <c r="P7" s="1242"/>
      <c r="Q7" s="1242"/>
      <c r="R7" s="1242"/>
      <c r="S7" s="1242"/>
      <c r="T7" s="1243"/>
      <c r="U7" s="769"/>
      <c r="V7" s="806"/>
    </row>
    <row r="8" spans="1:34" s="830" customFormat="1" ht="5.25">
      <c r="A8" s="810"/>
      <c r="B8" s="810"/>
      <c r="C8" s="810"/>
      <c r="D8" s="810"/>
      <c r="E8" s="810"/>
      <c r="F8" s="810"/>
      <c r="G8" s="809"/>
      <c r="H8" s="809"/>
      <c r="I8" s="796"/>
      <c r="J8" s="797"/>
      <c r="K8" s="797"/>
      <c r="L8" s="798"/>
      <c r="M8" s="798"/>
      <c r="N8" s="798"/>
      <c r="O8" s="833"/>
      <c r="P8" s="833"/>
      <c r="Q8" s="833"/>
      <c r="R8" s="833"/>
      <c r="S8" s="833"/>
      <c r="T8" s="833"/>
      <c r="U8" s="834"/>
      <c r="V8" s="835"/>
      <c r="X8" s="810"/>
      <c r="Y8" s="810"/>
      <c r="Z8" s="810"/>
      <c r="AA8" s="810"/>
      <c r="AB8" s="810"/>
      <c r="AC8" s="810"/>
      <c r="AD8" s="810"/>
      <c r="AE8" s="810"/>
      <c r="AF8" s="810"/>
      <c r="AG8" s="810"/>
      <c r="AH8" s="810"/>
    </row>
    <row r="9" spans="1:34" s="572" customFormat="1" ht="22.5">
      <c r="A9" s="773"/>
      <c r="B9" s="773"/>
      <c r="C9" s="773"/>
      <c r="D9" s="773"/>
      <c r="E9" s="773"/>
      <c r="F9" s="773"/>
      <c r="G9" s="773"/>
      <c r="H9" s="773"/>
      <c r="L9" s="501"/>
      <c r="M9" s="619" t="s">
        <v>502</v>
      </c>
      <c r="N9" s="668"/>
      <c r="O9" s="1208" t="str">
        <f>IF(NameOrPr_ch="",IF(NameOrPr="","",NameOrPr),NameOrPr_ch)</f>
        <v>РСТ Нижегородской области</v>
      </c>
      <c r="P9" s="1208"/>
      <c r="Q9" s="1208"/>
      <c r="R9" s="1208"/>
      <c r="S9" s="1208"/>
      <c r="T9" s="1208"/>
      <c r="U9" s="769"/>
      <c r="V9" s="769"/>
      <c r="W9" s="521"/>
      <c r="X9" s="773"/>
      <c r="Y9" s="773"/>
      <c r="Z9" s="773"/>
      <c r="AA9" s="773"/>
      <c r="AB9" s="773"/>
      <c r="AC9" s="773"/>
      <c r="AD9" s="773"/>
      <c r="AE9" s="773"/>
      <c r="AF9" s="773"/>
      <c r="AG9" s="773"/>
      <c r="AH9" s="773"/>
    </row>
    <row r="10" spans="1:34" s="572" customFormat="1" ht="18.75">
      <c r="A10" s="773"/>
      <c r="B10" s="773"/>
      <c r="C10" s="773"/>
      <c r="D10" s="773"/>
      <c r="E10" s="773"/>
      <c r="F10" s="773"/>
      <c r="G10" s="773"/>
      <c r="H10" s="773"/>
      <c r="L10" s="501"/>
      <c r="M10" s="619" t="s">
        <v>597</v>
      </c>
      <c r="N10" s="668"/>
      <c r="O10" s="1208" t="str">
        <f>IF(datePr_ch="",IF(datePr="","",datePr),datePr_ch)</f>
        <v>10.12.2020</v>
      </c>
      <c r="P10" s="1208"/>
      <c r="Q10" s="1208"/>
      <c r="R10" s="1208"/>
      <c r="S10" s="1208"/>
      <c r="T10" s="1208"/>
      <c r="U10" s="769"/>
      <c r="V10" s="769"/>
      <c r="W10" s="521"/>
      <c r="X10" s="773"/>
      <c r="Y10" s="773"/>
      <c r="Z10" s="773"/>
      <c r="AA10" s="773"/>
      <c r="AB10" s="773"/>
      <c r="AC10" s="773"/>
      <c r="AD10" s="773"/>
      <c r="AE10" s="773"/>
      <c r="AF10" s="773"/>
      <c r="AG10" s="773"/>
      <c r="AH10" s="773"/>
    </row>
    <row r="11" spans="1:34" s="572" customFormat="1" ht="18.75">
      <c r="A11" s="773"/>
      <c r="B11" s="773"/>
      <c r="C11" s="773"/>
      <c r="D11" s="773"/>
      <c r="E11" s="773"/>
      <c r="F11" s="773"/>
      <c r="G11" s="773"/>
      <c r="H11" s="773"/>
      <c r="L11" s="763"/>
      <c r="M11" s="619" t="s">
        <v>596</v>
      </c>
      <c r="N11" s="668"/>
      <c r="O11" s="1208" t="str">
        <f>IF(numberPr_ch="",IF(numberPr="","",numberPr),numberPr_ch)</f>
        <v>52/6</v>
      </c>
      <c r="P11" s="1208"/>
      <c r="Q11" s="1208"/>
      <c r="R11" s="1208"/>
      <c r="S11" s="1208"/>
      <c r="T11" s="1208"/>
      <c r="U11" s="769"/>
      <c r="V11" s="769"/>
      <c r="W11" s="521"/>
      <c r="X11" s="773"/>
      <c r="Y11" s="773"/>
      <c r="Z11" s="773"/>
      <c r="AA11" s="773"/>
      <c r="AB11" s="773"/>
      <c r="AC11" s="773"/>
      <c r="AD11" s="773"/>
      <c r="AE11" s="773"/>
      <c r="AF11" s="773"/>
      <c r="AG11" s="773"/>
      <c r="AH11" s="773"/>
    </row>
    <row r="12" spans="1:34" s="572" customFormat="1" ht="18.75">
      <c r="A12" s="773"/>
      <c r="B12" s="773"/>
      <c r="C12" s="773"/>
      <c r="D12" s="773"/>
      <c r="E12" s="773"/>
      <c r="F12" s="773"/>
      <c r="G12" s="773"/>
      <c r="H12" s="773"/>
      <c r="L12" s="763"/>
      <c r="M12" s="619" t="s">
        <v>501</v>
      </c>
      <c r="N12" s="668"/>
      <c r="O12" s="1208" t="str">
        <f>IF(IstPub_ch="",IF(IstPub="","",IstPub),IstPub_ch)</f>
        <v>http://www.rstno.ru/regulatory/resheniya-regionalnoy-sluzhby-po-tarifam-nizhegorodskoy-oblasti-za-2020-god.php?clear_cache=Y</v>
      </c>
      <c r="P12" s="1208"/>
      <c r="Q12" s="1208"/>
      <c r="R12" s="1208"/>
      <c r="S12" s="1208"/>
      <c r="T12" s="1208"/>
      <c r="U12" s="769"/>
      <c r="V12" s="769"/>
      <c r="W12" s="521"/>
      <c r="X12" s="773"/>
      <c r="Y12" s="773"/>
      <c r="Z12" s="773"/>
      <c r="AA12" s="773"/>
      <c r="AB12" s="773"/>
      <c r="AC12" s="773"/>
      <c r="AD12" s="773"/>
      <c r="AE12" s="773"/>
      <c r="AF12" s="773"/>
      <c r="AG12" s="773"/>
      <c r="AH12" s="773"/>
    </row>
    <row r="13" spans="1:34" s="572" customFormat="1" ht="11.25">
      <c r="A13" s="773"/>
      <c r="B13" s="773"/>
      <c r="C13" s="773"/>
      <c r="D13" s="773"/>
      <c r="E13" s="773"/>
      <c r="F13" s="773"/>
      <c r="G13" s="773"/>
      <c r="H13" s="773"/>
      <c r="L13" s="1232"/>
      <c r="M13" s="1232"/>
      <c r="N13" s="781"/>
      <c r="O13" s="769"/>
      <c r="P13" s="769"/>
      <c r="Q13" s="769"/>
      <c r="R13" s="769"/>
      <c r="S13" s="769"/>
      <c r="T13" s="769"/>
      <c r="U13" s="772" t="s">
        <v>373</v>
      </c>
      <c r="X13" s="773"/>
      <c r="Y13" s="773"/>
      <c r="Z13" s="773"/>
      <c r="AA13" s="773"/>
      <c r="AB13" s="773"/>
      <c r="AC13" s="773"/>
      <c r="AD13" s="773"/>
      <c r="AE13" s="773"/>
      <c r="AF13" s="773"/>
      <c r="AG13" s="773"/>
      <c r="AH13" s="773"/>
    </row>
    <row r="14" spans="1:34">
      <c r="J14" s="688"/>
      <c r="K14" s="688"/>
      <c r="L14" s="756"/>
      <c r="M14" s="756"/>
      <c r="N14" s="504"/>
      <c r="O14" s="1209"/>
      <c r="P14" s="1209"/>
      <c r="Q14" s="1209"/>
      <c r="R14" s="1209"/>
      <c r="S14" s="1209"/>
      <c r="T14" s="1209"/>
      <c r="U14" s="1209"/>
    </row>
    <row r="15" spans="1:34">
      <c r="J15" s="688"/>
      <c r="K15" s="688"/>
      <c r="L15" s="1153" t="s">
        <v>454</v>
      </c>
      <c r="M15" s="1153"/>
      <c r="N15" s="1153"/>
      <c r="O15" s="1153"/>
      <c r="P15" s="1153"/>
      <c r="Q15" s="1153"/>
      <c r="R15" s="1153"/>
      <c r="S15" s="1153"/>
      <c r="T15" s="1153"/>
      <c r="U15" s="1153"/>
      <c r="V15" s="1153"/>
      <c r="W15" s="1153" t="s">
        <v>455</v>
      </c>
    </row>
    <row r="16" spans="1:34" ht="14.25" customHeight="1">
      <c r="J16" s="688"/>
      <c r="K16" s="688"/>
      <c r="L16" s="1215" t="s">
        <v>92</v>
      </c>
      <c r="M16" s="1215" t="s">
        <v>640</v>
      </c>
      <c r="N16" s="663"/>
      <c r="O16" s="1216" t="s">
        <v>642</v>
      </c>
      <c r="P16" s="1217"/>
      <c r="Q16" s="1217"/>
      <c r="R16" s="1217"/>
      <c r="S16" s="1217"/>
      <c r="T16" s="1218"/>
      <c r="U16" s="1226" t="s">
        <v>341</v>
      </c>
      <c r="V16" s="1212" t="s">
        <v>275</v>
      </c>
      <c r="W16" s="1153"/>
    </row>
    <row r="17" spans="1:36" ht="14.25" customHeight="1">
      <c r="J17" s="688"/>
      <c r="K17" s="688"/>
      <c r="L17" s="1215"/>
      <c r="M17" s="1215"/>
      <c r="N17" s="664"/>
      <c r="O17" s="1221" t="s">
        <v>606</v>
      </c>
      <c r="P17" s="1219" t="s">
        <v>271</v>
      </c>
      <c r="Q17" s="1220"/>
      <c r="R17" s="1223" t="s">
        <v>655</v>
      </c>
      <c r="S17" s="1224"/>
      <c r="T17" s="1225"/>
      <c r="U17" s="1227"/>
      <c r="V17" s="1213"/>
      <c r="W17" s="1153"/>
    </row>
    <row r="18" spans="1:36" ht="33.75" customHeight="1">
      <c r="J18" s="688"/>
      <c r="K18" s="688"/>
      <c r="L18" s="1215"/>
      <c r="M18" s="1215"/>
      <c r="N18" s="665"/>
      <c r="O18" s="1222"/>
      <c r="P18" s="758" t="s">
        <v>607</v>
      </c>
      <c r="Q18" s="758" t="s">
        <v>6</v>
      </c>
      <c r="R18" s="782" t="s">
        <v>274</v>
      </c>
      <c r="S18" s="1210" t="s">
        <v>273</v>
      </c>
      <c r="T18" s="1211"/>
      <c r="U18" s="1228"/>
      <c r="V18" s="1214"/>
      <c r="W18" s="1153"/>
    </row>
    <row r="19" spans="1:36">
      <c r="J19" s="688"/>
      <c r="K19" s="571">
        <v>1</v>
      </c>
      <c r="L19" s="649" t="s">
        <v>93</v>
      </c>
      <c r="M19" s="649" t="s">
        <v>49</v>
      </c>
      <c r="N19" s="651" t="str">
        <f ca="1">OFFSET(N19,0,-1)</f>
        <v>2</v>
      </c>
      <c r="O19" s="780">
        <f ca="1">OFFSET(O19,0,-1)+1</f>
        <v>3</v>
      </c>
      <c r="P19" s="780">
        <f ca="1">OFFSET(P19,0,-1)+1</f>
        <v>4</v>
      </c>
      <c r="Q19" s="780">
        <f ca="1">OFFSET(Q19,0,-1)+1</f>
        <v>5</v>
      </c>
      <c r="R19" s="780">
        <f ca="1">OFFSET(R19,0,-1)+1</f>
        <v>6</v>
      </c>
      <c r="S19" s="1233">
        <f ca="1">OFFSET(S19,0,-1)+1</f>
        <v>7</v>
      </c>
      <c r="T19" s="1233"/>
      <c r="U19" s="780">
        <f ca="1">OFFSET(U19,0,-2)+1</f>
        <v>8</v>
      </c>
      <c r="V19" s="651">
        <f ca="1">OFFSET(V19,0,-1)</f>
        <v>8</v>
      </c>
      <c r="W19" s="780">
        <f ca="1">OFFSET(W19,0,-1)+1</f>
        <v>9</v>
      </c>
    </row>
    <row r="20" spans="1:36" ht="22.5">
      <c r="A20" s="1234">
        <v>1</v>
      </c>
      <c r="B20" s="885"/>
      <c r="C20" s="885"/>
      <c r="D20" s="885"/>
      <c r="E20" s="886"/>
      <c r="F20" s="887"/>
      <c r="G20" s="887"/>
      <c r="H20" s="887"/>
      <c r="I20" s="888"/>
      <c r="J20" s="883"/>
      <c r="K20" s="890"/>
      <c r="L20" s="783">
        <f>mergeValue(A20)</f>
        <v>1</v>
      </c>
      <c r="M20" s="643" t="s">
        <v>20</v>
      </c>
      <c r="N20" s="648"/>
      <c r="O20" s="1235"/>
      <c r="P20" s="1235"/>
      <c r="Q20" s="1235"/>
      <c r="R20" s="1235"/>
      <c r="S20" s="1235"/>
      <c r="T20" s="1235"/>
      <c r="U20" s="1235"/>
      <c r="V20" s="1235"/>
      <c r="W20" s="632" t="s">
        <v>476</v>
      </c>
      <c r="Y20" s="831"/>
      <c r="Z20" s="831" t="str">
        <f t="shared" ref="Z20:Z33" si="0">IF(M20="","",M20 )</f>
        <v>Наименование тарифа</v>
      </c>
      <c r="AA20" s="831"/>
      <c r="AB20" s="831"/>
      <c r="AC20" s="831"/>
      <c r="AI20" s="810"/>
      <c r="AJ20" s="810"/>
    </row>
    <row r="21" spans="1:36" ht="22.5">
      <c r="A21" s="1234"/>
      <c r="B21" s="1234">
        <v>1</v>
      </c>
      <c r="C21" s="885"/>
      <c r="D21" s="885"/>
      <c r="E21" s="887"/>
      <c r="F21" s="887"/>
      <c r="G21" s="887"/>
      <c r="H21" s="887"/>
      <c r="I21" s="882"/>
      <c r="J21" s="881"/>
      <c r="K21" s="884"/>
      <c r="L21" s="783" t="str">
        <f>mergeValue(A21) &amp;"."&amp; mergeValue(B21)</f>
        <v>1.1</v>
      </c>
      <c r="M21" s="694" t="s">
        <v>16</v>
      </c>
      <c r="N21" s="648"/>
      <c r="O21" s="1235"/>
      <c r="P21" s="1235"/>
      <c r="Q21" s="1235"/>
      <c r="R21" s="1235"/>
      <c r="S21" s="1235"/>
      <c r="T21" s="1235"/>
      <c r="U21" s="1235"/>
      <c r="V21" s="1235"/>
      <c r="W21" s="632" t="s">
        <v>477</v>
      </c>
      <c r="Y21" s="831"/>
      <c r="Z21" s="831" t="str">
        <f t="shared" si="0"/>
        <v>Территория действия тарифа</v>
      </c>
      <c r="AA21" s="831"/>
      <c r="AB21" s="831"/>
      <c r="AC21" s="831"/>
      <c r="AI21" s="810"/>
      <c r="AJ21" s="810"/>
    </row>
    <row r="22" spans="1:36" ht="22.5">
      <c r="A22" s="1234"/>
      <c r="B22" s="1234"/>
      <c r="C22" s="1234">
        <v>1</v>
      </c>
      <c r="D22" s="885"/>
      <c r="E22" s="887"/>
      <c r="F22" s="887"/>
      <c r="G22" s="887"/>
      <c r="H22" s="887"/>
      <c r="I22" s="889"/>
      <c r="J22" s="881"/>
      <c r="K22" s="884"/>
      <c r="L22" s="783" t="str">
        <f>mergeValue(A22) &amp;"."&amp; mergeValue(B22)&amp;"."&amp; mergeValue(C22)</f>
        <v>1.1.1</v>
      </c>
      <c r="M22" s="695" t="s">
        <v>7</v>
      </c>
      <c r="N22" s="648"/>
      <c r="O22" s="1235"/>
      <c r="P22" s="1235"/>
      <c r="Q22" s="1235"/>
      <c r="R22" s="1235"/>
      <c r="S22" s="1235"/>
      <c r="T22" s="1235"/>
      <c r="U22" s="1235"/>
      <c r="V22" s="1235"/>
      <c r="W22" s="632" t="s">
        <v>634</v>
      </c>
      <c r="Y22" s="831"/>
      <c r="Z22" s="831" t="str">
        <f t="shared" si="0"/>
        <v xml:space="preserve">Наименование системы теплоснабжения </v>
      </c>
      <c r="AA22" s="831"/>
      <c r="AB22" s="831"/>
      <c r="AC22" s="831"/>
      <c r="AI22" s="810"/>
      <c r="AJ22" s="810"/>
    </row>
    <row r="23" spans="1:36" ht="22.5">
      <c r="A23" s="1234"/>
      <c r="B23" s="1234"/>
      <c r="C23" s="1234"/>
      <c r="D23" s="1234">
        <v>1</v>
      </c>
      <c r="E23" s="887"/>
      <c r="F23" s="887"/>
      <c r="G23" s="887"/>
      <c r="H23" s="887"/>
      <c r="I23" s="889"/>
      <c r="J23" s="881"/>
      <c r="K23" s="884"/>
      <c r="L23" s="783" t="str">
        <f>mergeValue(A23) &amp;"."&amp; mergeValue(B23)&amp;"."&amp; mergeValue(C23)&amp;"."&amp; mergeValue(D23)</f>
        <v>1.1.1.1</v>
      </c>
      <c r="M23" s="696" t="s">
        <v>22</v>
      </c>
      <c r="N23" s="648"/>
      <c r="O23" s="1235"/>
      <c r="P23" s="1235"/>
      <c r="Q23" s="1235"/>
      <c r="R23" s="1235"/>
      <c r="S23" s="1235"/>
      <c r="T23" s="1235"/>
      <c r="U23" s="1235"/>
      <c r="V23" s="1235"/>
      <c r="W23" s="632" t="s">
        <v>635</v>
      </c>
      <c r="Y23" s="831"/>
      <c r="Z23" s="831" t="str">
        <f t="shared" si="0"/>
        <v xml:space="preserve">Источник тепловой энергии  </v>
      </c>
      <c r="AA23" s="831"/>
      <c r="AB23" s="831"/>
      <c r="AC23" s="831"/>
      <c r="AI23" s="810"/>
      <c r="AJ23" s="810"/>
    </row>
    <row r="24" spans="1:36" ht="101.25">
      <c r="A24" s="1234"/>
      <c r="B24" s="1234"/>
      <c r="C24" s="1234"/>
      <c r="D24" s="1234"/>
      <c r="E24" s="1234">
        <v>1</v>
      </c>
      <c r="F24" s="887"/>
      <c r="G24" s="887"/>
      <c r="H24" s="885">
        <v>1</v>
      </c>
      <c r="I24" s="1234">
        <v>1</v>
      </c>
      <c r="J24" s="887"/>
      <c r="K24" s="892"/>
      <c r="L24" s="783" t="str">
        <f>mergeValue(A24) &amp;"."&amp; mergeValue(B24)&amp;"."&amp; mergeValue(C24)&amp;"."&amp; mergeValue(D24)&amp;"."&amp; mergeValue(E24)</f>
        <v>1.1.1.1.1</v>
      </c>
      <c r="M24" s="556" t="s">
        <v>9</v>
      </c>
      <c r="N24" s="648"/>
      <c r="O24" s="1236"/>
      <c r="P24" s="1236"/>
      <c r="Q24" s="1236"/>
      <c r="R24" s="1236"/>
      <c r="S24" s="1236"/>
      <c r="T24" s="1236"/>
      <c r="U24" s="1236"/>
      <c r="V24" s="1236"/>
      <c r="W24" s="632" t="s">
        <v>639</v>
      </c>
      <c r="Y24" s="831"/>
      <c r="Z24" s="831" t="str">
        <f t="shared" si="0"/>
        <v>Схема подключения теплопотребляющей установки к коллектору источника тепловой энергии</v>
      </c>
      <c r="AA24" s="831"/>
      <c r="AB24" s="831"/>
      <c r="AC24" s="831"/>
      <c r="AI24" s="810"/>
      <c r="AJ24" s="810"/>
    </row>
    <row r="25" spans="1:36" ht="90">
      <c r="A25" s="1234"/>
      <c r="B25" s="1234"/>
      <c r="C25" s="1234"/>
      <c r="D25" s="1234"/>
      <c r="E25" s="1234"/>
      <c r="F25" s="1234">
        <v>1</v>
      </c>
      <c r="G25" s="885"/>
      <c r="H25" s="885"/>
      <c r="I25" s="1234"/>
      <c r="J25" s="1234">
        <v>1</v>
      </c>
      <c r="K25" s="893"/>
      <c r="L25" s="783" t="str">
        <f>mergeValue(A25) &amp;"."&amp; mergeValue(B25)&amp;"."&amp; mergeValue(C25)&amp;"."&amp; mergeValue(D25)&amp;"."&amp; mergeValue(E25)&amp;"."&amp; mergeValue(F25)</f>
        <v>1.1.1.1.1.1</v>
      </c>
      <c r="M25" s="557" t="s">
        <v>10</v>
      </c>
      <c r="N25" s="648"/>
      <c r="O25" s="1236"/>
      <c r="P25" s="1236"/>
      <c r="Q25" s="1236"/>
      <c r="R25" s="1236"/>
      <c r="S25" s="1236"/>
      <c r="T25" s="1236"/>
      <c r="U25" s="1236"/>
      <c r="V25" s="1236"/>
      <c r="W25" s="632" t="s">
        <v>637</v>
      </c>
      <c r="Y25" s="831"/>
      <c r="Z25" s="831" t="str">
        <f t="shared" si="0"/>
        <v>Группа потребителей</v>
      </c>
      <c r="AA25" s="831"/>
      <c r="AB25" s="831"/>
      <c r="AC25" s="831"/>
      <c r="AI25" s="810"/>
      <c r="AJ25" s="810"/>
    </row>
    <row r="26" spans="1:36" ht="189" customHeight="1">
      <c r="A26" s="1234"/>
      <c r="B26" s="1234"/>
      <c r="C26" s="1234"/>
      <c r="D26" s="1234"/>
      <c r="E26" s="1234"/>
      <c r="F26" s="1234"/>
      <c r="G26" s="885">
        <v>1</v>
      </c>
      <c r="H26" s="885"/>
      <c r="I26" s="1234"/>
      <c r="J26" s="1234"/>
      <c r="K26" s="893">
        <v>1</v>
      </c>
      <c r="L26" s="783" t="str">
        <f>mergeValue(A26) &amp;"."&amp; mergeValue(B26)&amp;"."&amp; mergeValue(C26)&amp;"."&amp; mergeValue(D26)&amp;"."&amp; mergeValue(E26)&amp;"."&amp; mergeValue(F26)&amp;"."&amp; mergeValue(G26)</f>
        <v>1.1.1.1.1.1.1</v>
      </c>
      <c r="M26" s="1071"/>
      <c r="N26" s="648"/>
      <c r="O26" s="765"/>
      <c r="P26" s="765"/>
      <c r="Q26" s="1096"/>
      <c r="R26" s="1229"/>
      <c r="S26" s="1230" t="s">
        <v>84</v>
      </c>
      <c r="T26" s="1229"/>
      <c r="U26" s="1230" t="s">
        <v>85</v>
      </c>
      <c r="V26" s="765"/>
      <c r="W26" s="1205" t="s">
        <v>656</v>
      </c>
      <c r="X26" s="810" t="str">
        <f>strCheckDate(O27:V27)</f>
        <v/>
      </c>
      <c r="Y26" s="831"/>
      <c r="Z26" s="831" t="str">
        <f t="shared" si="0"/>
        <v/>
      </c>
      <c r="AA26" s="831"/>
      <c r="AB26" s="831"/>
      <c r="AC26" s="831"/>
      <c r="AI26" s="810"/>
      <c r="AJ26" s="810"/>
    </row>
    <row r="27" spans="1:36" ht="11.25" hidden="1">
      <c r="A27" s="1234"/>
      <c r="B27" s="1234"/>
      <c r="C27" s="1234"/>
      <c r="D27" s="1234"/>
      <c r="E27" s="1234"/>
      <c r="F27" s="1234"/>
      <c r="G27" s="885"/>
      <c r="H27" s="885"/>
      <c r="I27" s="1234"/>
      <c r="J27" s="1234"/>
      <c r="K27" s="893"/>
      <c r="L27" s="802"/>
      <c r="M27" s="648"/>
      <c r="N27" s="648"/>
      <c r="O27" s="765"/>
      <c r="P27" s="765"/>
      <c r="Q27" s="771" t="str">
        <f>R26 &amp; "-" &amp; T26</f>
        <v>-</v>
      </c>
      <c r="R27" s="1229"/>
      <c r="S27" s="1230"/>
      <c r="T27" s="1229"/>
      <c r="U27" s="1230"/>
      <c r="V27" s="765"/>
      <c r="W27" s="1206"/>
      <c r="Y27" s="831"/>
      <c r="Z27" s="831" t="str">
        <f t="shared" si="0"/>
        <v/>
      </c>
      <c r="AA27" s="831"/>
      <c r="AB27" s="831"/>
      <c r="AC27" s="831"/>
      <c r="AI27" s="810"/>
      <c r="AJ27" s="810"/>
    </row>
    <row r="28" spans="1:36" ht="15" customHeight="1">
      <c r="A28" s="1234"/>
      <c r="B28" s="1234"/>
      <c r="C28" s="1234"/>
      <c r="D28" s="1234"/>
      <c r="E28" s="1234"/>
      <c r="F28" s="1234"/>
      <c r="G28" s="887"/>
      <c r="H28" s="885"/>
      <c r="I28" s="1234"/>
      <c r="J28" s="1234"/>
      <c r="K28" s="892"/>
      <c r="L28" s="690"/>
      <c r="M28" s="559" t="s">
        <v>25</v>
      </c>
      <c r="N28" s="767"/>
      <c r="O28" s="767"/>
      <c r="P28" s="767"/>
      <c r="Q28" s="767"/>
      <c r="R28" s="767"/>
      <c r="S28" s="767"/>
      <c r="T28" s="767"/>
      <c r="U28" s="767"/>
      <c r="V28" s="764"/>
      <c r="W28" s="1207"/>
      <c r="Y28" s="831"/>
      <c r="Z28" s="831" t="str">
        <f t="shared" si="0"/>
        <v>Добавить вид теплоносителя (параметры теплоносителя)</v>
      </c>
      <c r="AA28" s="831"/>
      <c r="AB28" s="831"/>
      <c r="AC28" s="831"/>
      <c r="AI28" s="810"/>
      <c r="AJ28" s="810"/>
    </row>
    <row r="29" spans="1:36" ht="15" customHeight="1">
      <c r="A29" s="1234"/>
      <c r="B29" s="1234"/>
      <c r="C29" s="1234"/>
      <c r="D29" s="1234"/>
      <c r="E29" s="1234"/>
      <c r="F29" s="887"/>
      <c r="G29" s="887"/>
      <c r="H29" s="885"/>
      <c r="I29" s="1234"/>
      <c r="J29" s="887"/>
      <c r="K29" s="892"/>
      <c r="L29" s="690"/>
      <c r="M29" s="558" t="s">
        <v>11</v>
      </c>
      <c r="N29" s="767"/>
      <c r="O29" s="767"/>
      <c r="P29" s="767"/>
      <c r="Q29" s="767"/>
      <c r="R29" s="767"/>
      <c r="S29" s="767"/>
      <c r="T29" s="767"/>
      <c r="U29" s="766"/>
      <c r="V29" s="767"/>
      <c r="W29" s="667"/>
      <c r="Y29" s="831"/>
      <c r="Z29" s="831" t="str">
        <f t="shared" si="0"/>
        <v>Добавить группу потребителей</v>
      </c>
      <c r="AA29" s="831"/>
      <c r="AB29" s="831"/>
      <c r="AC29" s="831"/>
      <c r="AI29" s="810"/>
      <c r="AJ29" s="810"/>
    </row>
    <row r="30" spans="1:36" ht="15" customHeight="1">
      <c r="A30" s="1234"/>
      <c r="B30" s="1234"/>
      <c r="C30" s="1234"/>
      <c r="D30" s="1234"/>
      <c r="E30" s="891"/>
      <c r="F30" s="887"/>
      <c r="G30" s="887"/>
      <c r="H30" s="887"/>
      <c r="I30" s="883"/>
      <c r="J30" s="880"/>
      <c r="K30" s="890"/>
      <c r="L30" s="690"/>
      <c r="M30" s="762" t="s">
        <v>12</v>
      </c>
      <c r="N30" s="767"/>
      <c r="O30" s="767"/>
      <c r="P30" s="767"/>
      <c r="Q30" s="767"/>
      <c r="R30" s="767"/>
      <c r="S30" s="767"/>
      <c r="T30" s="767"/>
      <c r="U30" s="766"/>
      <c r="V30" s="767"/>
      <c r="W30" s="667"/>
      <c r="Y30" s="831"/>
      <c r="Z30" s="831" t="str">
        <f t="shared" si="0"/>
        <v>Добавить схему подключения</v>
      </c>
      <c r="AA30" s="831"/>
      <c r="AB30" s="831"/>
      <c r="AC30" s="831"/>
      <c r="AI30" s="810"/>
      <c r="AJ30" s="810"/>
    </row>
    <row r="31" spans="1:36" ht="15" customHeight="1">
      <c r="A31" s="1234"/>
      <c r="B31" s="1234"/>
      <c r="C31" s="1234"/>
      <c r="D31" s="891"/>
      <c r="E31" s="891"/>
      <c r="F31" s="887"/>
      <c r="G31" s="887"/>
      <c r="H31" s="887"/>
      <c r="I31" s="883"/>
      <c r="J31" s="880"/>
      <c r="K31" s="890"/>
      <c r="L31" s="690"/>
      <c r="M31" s="761" t="s">
        <v>17</v>
      </c>
      <c r="N31" s="767"/>
      <c r="O31" s="767"/>
      <c r="P31" s="767"/>
      <c r="Q31" s="767"/>
      <c r="R31" s="767"/>
      <c r="S31" s="767"/>
      <c r="T31" s="767"/>
      <c r="U31" s="766"/>
      <c r="V31" s="767"/>
      <c r="W31" s="667"/>
      <c r="Y31" s="831"/>
      <c r="Z31" s="831" t="str">
        <f t="shared" si="0"/>
        <v>Добавить источник тепловой энергии</v>
      </c>
      <c r="AA31" s="831"/>
      <c r="AB31" s="831"/>
      <c r="AC31" s="831"/>
      <c r="AI31" s="810"/>
      <c r="AJ31" s="810"/>
    </row>
    <row r="32" spans="1:36" ht="15" customHeight="1">
      <c r="A32" s="1234"/>
      <c r="B32" s="1234"/>
      <c r="C32" s="891"/>
      <c r="D32" s="891"/>
      <c r="E32" s="891"/>
      <c r="F32" s="891"/>
      <c r="G32" s="896"/>
      <c r="H32" s="883"/>
      <c r="I32" s="894"/>
      <c r="J32" s="880"/>
      <c r="K32" s="895"/>
      <c r="L32" s="690"/>
      <c r="M32" s="760" t="s">
        <v>18</v>
      </c>
      <c r="N32" s="767"/>
      <c r="O32" s="767"/>
      <c r="P32" s="767"/>
      <c r="Q32" s="767"/>
      <c r="R32" s="767"/>
      <c r="S32" s="767"/>
      <c r="T32" s="767"/>
      <c r="U32" s="766"/>
      <c r="V32" s="767"/>
      <c r="W32" s="667"/>
      <c r="Y32" s="831"/>
      <c r="Z32" s="831" t="str">
        <f t="shared" si="0"/>
        <v>Добавить наименование системы теплоснабжения</v>
      </c>
      <c r="AA32" s="831"/>
      <c r="AB32" s="831"/>
      <c r="AC32" s="831"/>
      <c r="AI32" s="810"/>
      <c r="AJ32" s="810"/>
    </row>
    <row r="33" spans="1:36" ht="15" customHeight="1">
      <c r="A33" s="1234"/>
      <c r="B33" s="891"/>
      <c r="C33" s="891"/>
      <c r="D33" s="891"/>
      <c r="E33" s="891"/>
      <c r="F33" s="891"/>
      <c r="G33" s="896"/>
      <c r="H33" s="883"/>
      <c r="I33" s="883"/>
      <c r="J33" s="880"/>
      <c r="K33" s="890"/>
      <c r="L33" s="690"/>
      <c r="M33" s="735" t="s">
        <v>19</v>
      </c>
      <c r="N33" s="767"/>
      <c r="O33" s="767"/>
      <c r="P33" s="767"/>
      <c r="Q33" s="767"/>
      <c r="R33" s="767"/>
      <c r="S33" s="767"/>
      <c r="T33" s="767"/>
      <c r="U33" s="766"/>
      <c r="V33" s="767"/>
      <c r="W33" s="667"/>
      <c r="Y33" s="831"/>
      <c r="Z33" s="831" t="str">
        <f t="shared" si="0"/>
        <v>Добавить территорию действия тарифа</v>
      </c>
      <c r="AA33" s="831"/>
      <c r="AB33" s="831"/>
      <c r="AC33" s="831"/>
      <c r="AI33" s="810"/>
      <c r="AJ33" s="810"/>
    </row>
    <row r="34" spans="1:36" s="744" customFormat="1" ht="15" customHeight="1">
      <c r="A34" s="879"/>
      <c r="B34" s="879"/>
      <c r="C34" s="879"/>
      <c r="D34" s="879"/>
      <c r="E34" s="879"/>
      <c r="F34" s="879"/>
      <c r="G34" s="879"/>
      <c r="H34" s="879"/>
      <c r="I34" s="879"/>
      <c r="J34" s="879"/>
      <c r="K34" s="879"/>
      <c r="L34" s="494"/>
      <c r="M34" s="738" t="s">
        <v>309</v>
      </c>
      <c r="N34" s="767"/>
      <c r="O34" s="767"/>
      <c r="P34" s="767"/>
      <c r="Q34" s="767"/>
      <c r="R34" s="767"/>
      <c r="S34" s="767"/>
      <c r="T34" s="767"/>
      <c r="U34" s="766"/>
      <c r="V34" s="767"/>
      <c r="W34" s="667"/>
      <c r="X34" s="723"/>
      <c r="Y34" s="723"/>
      <c r="Z34" s="723"/>
      <c r="AA34" s="723"/>
      <c r="AB34" s="723"/>
      <c r="AC34" s="723"/>
      <c r="AD34" s="723"/>
      <c r="AE34" s="723"/>
      <c r="AF34" s="723"/>
      <c r="AG34" s="723"/>
      <c r="AH34" s="723"/>
    </row>
    <row r="35" spans="1:36" ht="11.25">
      <c r="A35" s="801"/>
      <c r="B35" s="801"/>
      <c r="C35" s="801"/>
      <c r="D35" s="801"/>
      <c r="E35" s="801"/>
      <c r="F35" s="801"/>
      <c r="G35" s="801"/>
      <c r="H35" s="801"/>
      <c r="I35" s="801"/>
      <c r="J35" s="801"/>
      <c r="K35" s="801"/>
      <c r="X35" s="801"/>
      <c r="Y35" s="801"/>
      <c r="Z35" s="801"/>
      <c r="AA35" s="801"/>
      <c r="AB35" s="801"/>
      <c r="AC35" s="801"/>
      <c r="AD35" s="801"/>
      <c r="AE35" s="801"/>
      <c r="AF35" s="801"/>
      <c r="AG35" s="801"/>
      <c r="AH35" s="801"/>
    </row>
    <row r="36" spans="1:36" ht="105.75" customHeight="1">
      <c r="L36" s="1">
        <v>1</v>
      </c>
      <c r="M36" s="1198" t="s">
        <v>633</v>
      </c>
      <c r="N36" s="1198"/>
      <c r="O36" s="1198"/>
      <c r="P36" s="1198"/>
      <c r="Q36" s="1198"/>
      <c r="R36" s="1198"/>
      <c r="S36" s="1198"/>
      <c r="T36" s="1198"/>
      <c r="U36" s="1198"/>
      <c r="V36" s="1198"/>
      <c r="W36" s="1198"/>
    </row>
  </sheetData>
  <sheetProtection password="FA9C" sheet="1" objects="1" scenarios="1" formatColumns="0" formatRows="0"/>
  <mergeCells count="40">
    <mergeCell ref="L13:M13"/>
    <mergeCell ref="L5:T5"/>
    <mergeCell ref="O9:T9"/>
    <mergeCell ref="O10:T10"/>
    <mergeCell ref="O11:T11"/>
    <mergeCell ref="O12:T12"/>
    <mergeCell ref="S18:T18"/>
    <mergeCell ref="O14:U14"/>
    <mergeCell ref="L15:V15"/>
    <mergeCell ref="W15:W18"/>
    <mergeCell ref="L16:L18"/>
    <mergeCell ref="M16:M18"/>
    <mergeCell ref="O16:T16"/>
    <mergeCell ref="U16:U18"/>
    <mergeCell ref="A20:A33"/>
    <mergeCell ref="O20:V20"/>
    <mergeCell ref="B21:B32"/>
    <mergeCell ref="O21:V21"/>
    <mergeCell ref="C22:C31"/>
    <mergeCell ref="O22:V22"/>
    <mergeCell ref="D23:D30"/>
    <mergeCell ref="O23:V23"/>
    <mergeCell ref="I24:I29"/>
    <mergeCell ref="J25:J28"/>
    <mergeCell ref="W26:W28"/>
    <mergeCell ref="M36:W36"/>
    <mergeCell ref="O7:T7"/>
    <mergeCell ref="E24:E29"/>
    <mergeCell ref="O24:V24"/>
    <mergeCell ref="F25:F28"/>
    <mergeCell ref="O25:V25"/>
    <mergeCell ref="R26:R27"/>
    <mergeCell ref="S26:S27"/>
    <mergeCell ref="T26:T27"/>
    <mergeCell ref="U26:U27"/>
    <mergeCell ref="S19:T19"/>
    <mergeCell ref="V16:V18"/>
    <mergeCell ref="O17:O18"/>
    <mergeCell ref="P17:Q17"/>
    <mergeCell ref="R17:T17"/>
  </mergeCells>
  <dataValidations count="1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dataValidation allowBlank="1" showInputMessage="1" showErrorMessage="1" prompt="Для выбора выполните двойной щелчок левой клавиши мыши по соответствующей ячейке." sqref="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262170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U327706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393242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458778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524314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589850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655386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720922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786458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851994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917530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983066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196634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65562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131098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S26"/>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R26"/>
    <dataValidation type="list" allowBlank="1" showInputMessage="1" showErrorMessage="1" errorTitle="Ошибка" error="Выберите значение из списка" sqref="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M26">
      <formula1>kind_of_heat_transfer</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formula1>900</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formula1>kind_of_cons</formula1>
    </dataValidation>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formula1>kind_of_scheme_in</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O7">
      <formula1>900</formula1>
    </dataValidation>
    <dataValidation type="list" allowBlank="1" showInputMessage="1" showErrorMessage="1" errorTitle="Ошибка" error="Выберите значение из списка" prompt="Выберите значение из списка" sqref="O25:V25">
      <formula1>kind_of_cons</formula1>
    </dataValidation>
  </dataValidation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8">
    <tabColor indexed="22"/>
  </sheetPr>
  <dimension ref="A1:T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20" width="10.5703125" style="587"/>
    <col min="21" max="16384" width="10.5703125" style="525"/>
  </cols>
  <sheetData>
    <row r="1" spans="1:20" ht="3" customHeight="1">
      <c r="A1" s="593" t="s">
        <v>184</v>
      </c>
    </row>
    <row r="2" spans="1:20" ht="22.5">
      <c r="F2" s="1199" t="s">
        <v>491</v>
      </c>
      <c r="G2" s="1200"/>
      <c r="H2" s="1201"/>
      <c r="I2" s="642"/>
    </row>
    <row r="3" spans="1:20" ht="3" customHeight="1"/>
    <row r="4" spans="1:20" s="572" customFormat="1" ht="11.25">
      <c r="A4" s="592"/>
      <c r="B4" s="592"/>
      <c r="C4" s="592"/>
      <c r="D4" s="592"/>
      <c r="F4" s="1153" t="s">
        <v>454</v>
      </c>
      <c r="G4" s="1153"/>
      <c r="H4" s="1153"/>
      <c r="I4" s="1202" t="s">
        <v>455</v>
      </c>
      <c r="J4" s="592"/>
      <c r="K4" s="592"/>
      <c r="L4" s="592"/>
      <c r="M4" s="592"/>
      <c r="N4" s="592"/>
      <c r="O4" s="592"/>
      <c r="P4" s="592"/>
      <c r="Q4" s="592"/>
      <c r="R4" s="592"/>
      <c r="S4" s="592"/>
      <c r="T4" s="592"/>
    </row>
    <row r="5" spans="1:20" s="572" customFormat="1" ht="11.25" customHeight="1">
      <c r="A5" s="592"/>
      <c r="B5" s="592"/>
      <c r="C5" s="592"/>
      <c r="D5" s="592"/>
      <c r="F5" s="608" t="s">
        <v>92</v>
      </c>
      <c r="G5" s="620" t="s">
        <v>457</v>
      </c>
      <c r="H5" s="607" t="s">
        <v>442</v>
      </c>
      <c r="I5" s="1202"/>
      <c r="J5" s="592"/>
      <c r="K5" s="592"/>
      <c r="L5" s="592"/>
      <c r="M5" s="592"/>
      <c r="N5" s="592"/>
      <c r="O5" s="592"/>
      <c r="P5" s="592"/>
      <c r="Q5" s="592"/>
      <c r="R5" s="592"/>
      <c r="S5" s="592"/>
      <c r="T5" s="592"/>
    </row>
    <row r="6" spans="1:20" s="572" customFormat="1" ht="12" customHeight="1">
      <c r="A6" s="592"/>
      <c r="B6" s="592"/>
      <c r="C6" s="592"/>
      <c r="D6" s="592"/>
      <c r="F6" s="609" t="s">
        <v>93</v>
      </c>
      <c r="G6" s="611">
        <v>2</v>
      </c>
      <c r="H6" s="612">
        <v>3</v>
      </c>
      <c r="I6" s="610">
        <v>4</v>
      </c>
      <c r="J6" s="592">
        <v>4</v>
      </c>
      <c r="K6" s="592"/>
      <c r="L6" s="592"/>
      <c r="M6" s="592"/>
      <c r="N6" s="592"/>
      <c r="O6" s="592"/>
      <c r="P6" s="592"/>
      <c r="Q6" s="592"/>
      <c r="R6" s="592"/>
      <c r="S6" s="592"/>
      <c r="T6" s="592"/>
    </row>
    <row r="7" spans="1:20" s="572" customFormat="1" ht="18.75">
      <c r="A7" s="592"/>
      <c r="B7" s="592"/>
      <c r="C7" s="592"/>
      <c r="D7" s="592"/>
      <c r="F7" s="618">
        <v>1</v>
      </c>
      <c r="G7" s="634" t="s">
        <v>492</v>
      </c>
      <c r="H7" s="606" t="str">
        <f>IF(dateCh="","",dateCh)</f>
        <v>30.12.2020</v>
      </c>
      <c r="I7" s="583" t="s">
        <v>493</v>
      </c>
      <c r="J7" s="617"/>
      <c r="K7" s="592"/>
      <c r="L7" s="592"/>
      <c r="M7" s="592"/>
      <c r="N7" s="592"/>
      <c r="O7" s="592"/>
      <c r="P7" s="592"/>
      <c r="Q7" s="592"/>
      <c r="R7" s="592"/>
      <c r="S7" s="592"/>
      <c r="T7" s="592"/>
    </row>
    <row r="8" spans="1:20" s="572" customFormat="1" ht="45">
      <c r="A8" s="1203">
        <v>1</v>
      </c>
      <c r="B8" s="592"/>
      <c r="C8" s="592"/>
      <c r="D8" s="592"/>
      <c r="F8" s="618" t="str">
        <f>"2." &amp;mergeValue(A8)</f>
        <v>2.1</v>
      </c>
      <c r="G8" s="634" t="s">
        <v>494</v>
      </c>
      <c r="H8" s="606"/>
      <c r="I8" s="583" t="s">
        <v>591</v>
      </c>
      <c r="J8" s="617"/>
      <c r="K8" s="592"/>
      <c r="L8" s="592"/>
      <c r="M8" s="592"/>
      <c r="N8" s="592"/>
      <c r="O8" s="592"/>
      <c r="P8" s="592"/>
      <c r="Q8" s="592"/>
      <c r="R8" s="592"/>
      <c r="S8" s="592"/>
      <c r="T8" s="592"/>
    </row>
    <row r="9" spans="1:20" s="572" customFormat="1" ht="22.5">
      <c r="A9" s="1203"/>
      <c r="B9" s="592"/>
      <c r="C9" s="592"/>
      <c r="D9" s="592"/>
      <c r="F9" s="618" t="str">
        <f>"3." &amp;mergeValue(A9)</f>
        <v>3.1</v>
      </c>
      <c r="G9" s="634" t="s">
        <v>495</v>
      </c>
      <c r="H9" s="606"/>
      <c r="I9" s="583" t="s">
        <v>589</v>
      </c>
      <c r="J9" s="617"/>
      <c r="K9" s="592"/>
      <c r="L9" s="592"/>
      <c r="M9" s="592"/>
      <c r="N9" s="592"/>
      <c r="O9" s="592"/>
      <c r="P9" s="592"/>
      <c r="Q9" s="592"/>
      <c r="R9" s="592"/>
      <c r="S9" s="592"/>
      <c r="T9" s="592"/>
    </row>
    <row r="10" spans="1:20" s="572" customFormat="1" ht="22.5">
      <c r="A10" s="1203"/>
      <c r="B10" s="592"/>
      <c r="C10" s="592"/>
      <c r="D10" s="592"/>
      <c r="F10" s="618" t="str">
        <f>"4."&amp;mergeValue(A10)</f>
        <v>4.1</v>
      </c>
      <c r="G10" s="634" t="s">
        <v>496</v>
      </c>
      <c r="H10" s="607" t="s">
        <v>458</v>
      </c>
      <c r="I10" s="583"/>
      <c r="J10" s="617"/>
      <c r="K10" s="592"/>
      <c r="L10" s="592"/>
      <c r="M10" s="592"/>
      <c r="N10" s="592"/>
      <c r="O10" s="592"/>
      <c r="P10" s="592"/>
      <c r="Q10" s="592"/>
      <c r="R10" s="592"/>
      <c r="S10" s="592"/>
      <c r="T10" s="592"/>
    </row>
    <row r="11" spans="1:20" s="572" customFormat="1" ht="18.75">
      <c r="A11" s="1203"/>
      <c r="B11" s="1203">
        <v>1</v>
      </c>
      <c r="C11" s="625"/>
      <c r="D11" s="625"/>
      <c r="F11" s="618" t="str">
        <f>"4."&amp;mergeValue(A11) &amp;"."&amp;mergeValue(B11)</f>
        <v>4.1.1</v>
      </c>
      <c r="G11" s="613" t="s">
        <v>593</v>
      </c>
      <c r="H11" s="606" t="str">
        <f>IF(region_name="","",region_name)</f>
        <v>Нижегородская область</v>
      </c>
      <c r="I11" s="583" t="s">
        <v>499</v>
      </c>
      <c r="J11" s="617"/>
      <c r="K11" s="592"/>
      <c r="L11" s="592"/>
      <c r="M11" s="592"/>
      <c r="N11" s="592"/>
      <c r="O11" s="592"/>
      <c r="P11" s="592"/>
      <c r="Q11" s="592"/>
      <c r="R11" s="592"/>
      <c r="S11" s="592"/>
      <c r="T11" s="592"/>
    </row>
    <row r="12" spans="1:20" s="572" customFormat="1" ht="22.5">
      <c r="A12" s="1203"/>
      <c r="B12" s="1203"/>
      <c r="C12" s="1203">
        <v>1</v>
      </c>
      <c r="D12" s="625"/>
      <c r="F12" s="618" t="str">
        <f>"4."&amp;mergeValue(A12) &amp;"."&amp;mergeValue(B12)&amp;"."&amp;mergeValue(C12)</f>
        <v>4.1.1.1</v>
      </c>
      <c r="G12" s="624" t="s">
        <v>497</v>
      </c>
      <c r="H12" s="606"/>
      <c r="I12" s="583" t="s">
        <v>500</v>
      </c>
      <c r="J12" s="617"/>
      <c r="K12" s="592"/>
      <c r="L12" s="592"/>
      <c r="M12" s="592"/>
      <c r="N12" s="592"/>
      <c r="O12" s="592"/>
      <c r="P12" s="592"/>
      <c r="Q12" s="592"/>
      <c r="R12" s="592"/>
      <c r="S12" s="592"/>
      <c r="T12" s="592"/>
    </row>
    <row r="13" spans="1:20" s="572" customFormat="1" ht="39" customHeight="1">
      <c r="A13" s="1203"/>
      <c r="B13" s="1203"/>
      <c r="C13" s="1203"/>
      <c r="D13" s="625">
        <v>1</v>
      </c>
      <c r="F13" s="618" t="str">
        <f>"4."&amp;mergeValue(A13) &amp;"."&amp;mergeValue(B13)&amp;"."&amp;mergeValue(C13)&amp;"."&amp;mergeValue(D13)</f>
        <v>4.1.1.1.1</v>
      </c>
      <c r="G13" s="635" t="s">
        <v>498</v>
      </c>
      <c r="H13" s="606"/>
      <c r="I13" s="1204" t="s">
        <v>592</v>
      </c>
      <c r="J13" s="617"/>
      <c r="K13" s="592"/>
      <c r="L13" s="592"/>
      <c r="M13" s="592"/>
      <c r="N13" s="592"/>
      <c r="O13" s="592"/>
      <c r="P13" s="592"/>
      <c r="Q13" s="592"/>
      <c r="R13" s="592"/>
      <c r="S13" s="592"/>
      <c r="T13" s="592"/>
    </row>
    <row r="14" spans="1:20" s="572" customFormat="1" ht="18.75">
      <c r="A14" s="1203"/>
      <c r="B14" s="1203"/>
      <c r="C14" s="1203"/>
      <c r="D14" s="625"/>
      <c r="F14" s="621"/>
      <c r="G14" s="552" t="s">
        <v>4</v>
      </c>
      <c r="H14" s="626"/>
      <c r="I14" s="1204"/>
      <c r="J14" s="617"/>
      <c r="K14" s="592"/>
      <c r="L14" s="592"/>
      <c r="M14" s="592"/>
      <c r="N14" s="592"/>
      <c r="O14" s="592"/>
      <c r="P14" s="592"/>
      <c r="Q14" s="592"/>
      <c r="R14" s="592"/>
      <c r="S14" s="592"/>
      <c r="T14" s="592"/>
    </row>
    <row r="15" spans="1:20" s="572" customFormat="1" ht="18.75">
      <c r="A15" s="1203"/>
      <c r="B15" s="1203"/>
      <c r="C15" s="625"/>
      <c r="D15" s="625"/>
      <c r="F15" s="636"/>
      <c r="G15" s="579" t="s">
        <v>403</v>
      </c>
      <c r="H15" s="637"/>
      <c r="I15" s="638"/>
      <c r="J15" s="617"/>
      <c r="K15" s="592"/>
      <c r="L15" s="592"/>
      <c r="M15" s="592"/>
      <c r="N15" s="592"/>
      <c r="O15" s="592"/>
      <c r="P15" s="592"/>
      <c r="Q15" s="592"/>
      <c r="R15" s="592"/>
      <c r="S15" s="592"/>
      <c r="T15" s="592"/>
    </row>
    <row r="16" spans="1:20" s="572" customFormat="1" ht="18.75">
      <c r="A16" s="1203"/>
      <c r="B16" s="592"/>
      <c r="C16" s="592"/>
      <c r="D16" s="592"/>
      <c r="F16" s="621"/>
      <c r="G16" s="560" t="s">
        <v>506</v>
      </c>
      <c r="H16" s="622"/>
      <c r="I16" s="623"/>
      <c r="J16" s="617"/>
      <c r="K16" s="592"/>
      <c r="L16" s="592"/>
      <c r="M16" s="592"/>
      <c r="N16" s="592"/>
      <c r="O16" s="592"/>
      <c r="P16" s="592"/>
      <c r="Q16" s="592"/>
      <c r="R16" s="592"/>
      <c r="S16" s="592"/>
      <c r="T16" s="592"/>
    </row>
    <row r="17" spans="1:20" s="572" customFormat="1" ht="18.75">
      <c r="A17" s="592"/>
      <c r="B17" s="592"/>
      <c r="C17" s="592"/>
      <c r="D17" s="592"/>
      <c r="F17" s="621"/>
      <c r="G17" s="567" t="s">
        <v>505</v>
      </c>
      <c r="H17" s="622"/>
      <c r="I17" s="623"/>
      <c r="J17" s="617"/>
      <c r="K17" s="592"/>
      <c r="L17" s="592"/>
      <c r="M17" s="592"/>
      <c r="N17" s="592"/>
      <c r="O17" s="592"/>
      <c r="P17" s="592"/>
      <c r="Q17" s="592"/>
      <c r="R17" s="592"/>
      <c r="S17" s="592"/>
      <c r="T17" s="592"/>
    </row>
    <row r="18" spans="1:20" s="615" customFormat="1" ht="3" customHeight="1">
      <c r="A18" s="616"/>
      <c r="B18" s="616"/>
      <c r="C18" s="616"/>
      <c r="D18" s="616"/>
      <c r="F18" s="627"/>
      <c r="G18" s="628"/>
      <c r="H18" s="629"/>
      <c r="I18" s="630"/>
      <c r="J18" s="616"/>
      <c r="K18" s="616"/>
      <c r="L18" s="616"/>
      <c r="M18" s="616"/>
      <c r="N18" s="616"/>
      <c r="O18" s="616"/>
      <c r="P18" s="616"/>
      <c r="Q18" s="616"/>
      <c r="R18" s="616"/>
      <c r="S18" s="616"/>
      <c r="T18" s="616"/>
    </row>
    <row r="19" spans="1:20" s="615" customFormat="1" ht="15" customHeight="1">
      <c r="A19" s="616"/>
      <c r="B19" s="616"/>
      <c r="C19" s="616"/>
      <c r="D19" s="616"/>
      <c r="F19" s="614"/>
      <c r="G19" s="1198" t="s">
        <v>594</v>
      </c>
      <c r="H19" s="1198"/>
      <c r="I19" s="596"/>
      <c r="J19" s="616"/>
      <c r="K19" s="616"/>
      <c r="L19" s="616"/>
      <c r="M19" s="616"/>
      <c r="N19" s="616"/>
      <c r="O19" s="616"/>
      <c r="P19" s="616"/>
      <c r="Q19" s="616"/>
      <c r="R19" s="616"/>
      <c r="S19" s="616"/>
      <c r="T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8">
    <tabColor rgb="FFEAEBEE"/>
    <pageSetUpPr fitToPage="1"/>
  </sheetPr>
  <dimension ref="A1:AG34"/>
  <sheetViews>
    <sheetView showGridLines="0" topLeftCell="I4" zoomScaleNormal="100" workbookViewId="0"/>
  </sheetViews>
  <sheetFormatPr defaultColWidth="10.5703125" defaultRowHeight="14.25"/>
  <cols>
    <col min="1" max="6" width="10.5703125" style="186" hidden="1" customWidth="1"/>
    <col min="7" max="8" width="9.140625" style="512" hidden="1" customWidth="1"/>
    <col min="9" max="9" width="3.7109375" style="485" customWidth="1"/>
    <col min="10" max="11" width="3.7109375" style="484" customWidth="1"/>
    <col min="12" max="12" width="12.7109375" style="478" customWidth="1"/>
    <col min="13" max="13" width="44.7109375" style="478" customWidth="1"/>
    <col min="14" max="14" width="1.7109375" style="478" hidden="1" customWidth="1"/>
    <col min="15" max="15" width="23.7109375" style="478" customWidth="1"/>
    <col min="16" max="17" width="1.7109375" style="478" hidden="1" customWidth="1"/>
    <col min="18" max="18" width="11.7109375" style="478" customWidth="1"/>
    <col min="19" max="19" width="3.7109375" style="478" customWidth="1"/>
    <col min="20" max="20" width="11.7109375" style="478" customWidth="1"/>
    <col min="21" max="21" width="8.5703125" style="478" hidden="1" customWidth="1"/>
    <col min="22" max="22" width="4.7109375" style="478" customWidth="1"/>
    <col min="23" max="23" width="115.7109375" style="478" customWidth="1"/>
    <col min="24" max="33" width="10.5703125" style="502"/>
    <col min="34" max="256" width="10.5703125" style="478"/>
    <col min="257" max="264" width="0" style="478" hidden="1" customWidth="1"/>
    <col min="265" max="267" width="3.7109375" style="478" customWidth="1"/>
    <col min="268" max="268" width="12.7109375" style="478" customWidth="1"/>
    <col min="269" max="269" width="51.140625" style="478" customWidth="1"/>
    <col min="270" max="270" width="0" style="478" hidden="1" customWidth="1"/>
    <col min="271" max="271" width="18.7109375" style="478" customWidth="1"/>
    <col min="272" max="273" width="0" style="478" hidden="1" customWidth="1"/>
    <col min="274" max="274" width="11.7109375" style="478" customWidth="1"/>
    <col min="275" max="275" width="6.42578125" style="478" bestFit="1" customWidth="1"/>
    <col min="276" max="276" width="11.7109375" style="478" customWidth="1"/>
    <col min="277" max="277" width="0" style="478" hidden="1" customWidth="1"/>
    <col min="278" max="278" width="3.7109375" style="478" customWidth="1"/>
    <col min="279" max="279" width="11.140625" style="478" bestFit="1" customWidth="1"/>
    <col min="280" max="512" width="10.5703125" style="478"/>
    <col min="513" max="520" width="0" style="478" hidden="1" customWidth="1"/>
    <col min="521" max="523" width="3.7109375" style="478" customWidth="1"/>
    <col min="524" max="524" width="12.7109375" style="478" customWidth="1"/>
    <col min="525" max="525" width="51.140625" style="478" customWidth="1"/>
    <col min="526" max="526" width="0" style="478" hidden="1" customWidth="1"/>
    <col min="527" max="527" width="18.7109375" style="478" customWidth="1"/>
    <col min="528" max="529" width="0" style="478" hidden="1" customWidth="1"/>
    <col min="530" max="530" width="11.7109375" style="478" customWidth="1"/>
    <col min="531" max="531" width="6.42578125" style="478" bestFit="1" customWidth="1"/>
    <col min="532" max="532" width="11.7109375" style="478" customWidth="1"/>
    <col min="533" max="533" width="0" style="478" hidden="1" customWidth="1"/>
    <col min="534" max="534" width="3.7109375" style="478" customWidth="1"/>
    <col min="535" max="535" width="11.140625" style="478" bestFit="1" customWidth="1"/>
    <col min="536" max="768" width="10.5703125" style="478"/>
    <col min="769" max="776" width="0" style="478" hidden="1" customWidth="1"/>
    <col min="777" max="779" width="3.7109375" style="478" customWidth="1"/>
    <col min="780" max="780" width="12.7109375" style="478" customWidth="1"/>
    <col min="781" max="781" width="51.140625" style="478" customWidth="1"/>
    <col min="782" max="782" width="0" style="478" hidden="1" customWidth="1"/>
    <col min="783" max="783" width="18.7109375" style="478" customWidth="1"/>
    <col min="784" max="785" width="0" style="478" hidden="1" customWidth="1"/>
    <col min="786" max="786" width="11.7109375" style="478" customWidth="1"/>
    <col min="787" max="787" width="6.42578125" style="478" bestFit="1" customWidth="1"/>
    <col min="788" max="788" width="11.7109375" style="478" customWidth="1"/>
    <col min="789" max="789" width="0" style="478" hidden="1" customWidth="1"/>
    <col min="790" max="790" width="3.7109375" style="478" customWidth="1"/>
    <col min="791" max="791" width="11.140625" style="478" bestFit="1" customWidth="1"/>
    <col min="792" max="1024" width="10.5703125" style="478"/>
    <col min="1025" max="1032" width="0" style="478" hidden="1" customWidth="1"/>
    <col min="1033" max="1035" width="3.7109375" style="478" customWidth="1"/>
    <col min="1036" max="1036" width="12.7109375" style="478" customWidth="1"/>
    <col min="1037" max="1037" width="51.140625" style="478" customWidth="1"/>
    <col min="1038" max="1038" width="0" style="478" hidden="1" customWidth="1"/>
    <col min="1039" max="1039" width="18.7109375" style="478" customWidth="1"/>
    <col min="1040" max="1041" width="0" style="478" hidden="1" customWidth="1"/>
    <col min="1042" max="1042" width="11.7109375" style="478" customWidth="1"/>
    <col min="1043" max="1043" width="6.42578125" style="478" bestFit="1" customWidth="1"/>
    <col min="1044" max="1044" width="11.7109375" style="478" customWidth="1"/>
    <col min="1045" max="1045" width="0" style="478" hidden="1" customWidth="1"/>
    <col min="1046" max="1046" width="3.7109375" style="478" customWidth="1"/>
    <col min="1047" max="1047" width="11.140625" style="478" bestFit="1" customWidth="1"/>
    <col min="1048" max="1280" width="10.5703125" style="478"/>
    <col min="1281" max="1288" width="0" style="478" hidden="1" customWidth="1"/>
    <col min="1289" max="1291" width="3.7109375" style="478" customWidth="1"/>
    <col min="1292" max="1292" width="12.7109375" style="478" customWidth="1"/>
    <col min="1293" max="1293" width="51.140625" style="478" customWidth="1"/>
    <col min="1294" max="1294" width="0" style="478" hidden="1" customWidth="1"/>
    <col min="1295" max="1295" width="18.7109375" style="478" customWidth="1"/>
    <col min="1296" max="1297" width="0" style="478" hidden="1" customWidth="1"/>
    <col min="1298" max="1298" width="11.7109375" style="478" customWidth="1"/>
    <col min="1299" max="1299" width="6.42578125" style="478" bestFit="1" customWidth="1"/>
    <col min="1300" max="1300" width="11.7109375" style="478" customWidth="1"/>
    <col min="1301" max="1301" width="0" style="478" hidden="1" customWidth="1"/>
    <col min="1302" max="1302" width="3.7109375" style="478" customWidth="1"/>
    <col min="1303" max="1303" width="11.140625" style="478" bestFit="1" customWidth="1"/>
    <col min="1304" max="1536" width="10.5703125" style="478"/>
    <col min="1537" max="1544" width="0" style="478" hidden="1" customWidth="1"/>
    <col min="1545" max="1547" width="3.7109375" style="478" customWidth="1"/>
    <col min="1548" max="1548" width="12.7109375" style="478" customWidth="1"/>
    <col min="1549" max="1549" width="51.140625" style="478" customWidth="1"/>
    <col min="1550" max="1550" width="0" style="478" hidden="1" customWidth="1"/>
    <col min="1551" max="1551" width="18.7109375" style="478" customWidth="1"/>
    <col min="1552" max="1553" width="0" style="478" hidden="1" customWidth="1"/>
    <col min="1554" max="1554" width="11.7109375" style="478" customWidth="1"/>
    <col min="1555" max="1555" width="6.42578125" style="478" bestFit="1" customWidth="1"/>
    <col min="1556" max="1556" width="11.7109375" style="478" customWidth="1"/>
    <col min="1557" max="1557" width="0" style="478" hidden="1" customWidth="1"/>
    <col min="1558" max="1558" width="3.7109375" style="478" customWidth="1"/>
    <col min="1559" max="1559" width="11.140625" style="478" bestFit="1" customWidth="1"/>
    <col min="1560" max="1792" width="10.5703125" style="478"/>
    <col min="1793" max="1800" width="0" style="478" hidden="1" customWidth="1"/>
    <col min="1801" max="1803" width="3.7109375" style="478" customWidth="1"/>
    <col min="1804" max="1804" width="12.7109375" style="478" customWidth="1"/>
    <col min="1805" max="1805" width="51.140625" style="478" customWidth="1"/>
    <col min="1806" max="1806" width="0" style="478" hidden="1" customWidth="1"/>
    <col min="1807" max="1807" width="18.7109375" style="478" customWidth="1"/>
    <col min="1808" max="1809" width="0" style="478" hidden="1" customWidth="1"/>
    <col min="1810" max="1810" width="11.7109375" style="478" customWidth="1"/>
    <col min="1811" max="1811" width="6.42578125" style="478" bestFit="1" customWidth="1"/>
    <col min="1812" max="1812" width="11.7109375" style="478" customWidth="1"/>
    <col min="1813" max="1813" width="0" style="478" hidden="1" customWidth="1"/>
    <col min="1814" max="1814" width="3.7109375" style="478" customWidth="1"/>
    <col min="1815" max="1815" width="11.140625" style="478" bestFit="1" customWidth="1"/>
    <col min="1816" max="2048" width="10.5703125" style="478"/>
    <col min="2049" max="2056" width="0" style="478" hidden="1" customWidth="1"/>
    <col min="2057" max="2059" width="3.7109375" style="478" customWidth="1"/>
    <col min="2060" max="2060" width="12.7109375" style="478" customWidth="1"/>
    <col min="2061" max="2061" width="51.140625" style="478" customWidth="1"/>
    <col min="2062" max="2062" width="0" style="478" hidden="1" customWidth="1"/>
    <col min="2063" max="2063" width="18.7109375" style="478" customWidth="1"/>
    <col min="2064" max="2065" width="0" style="478" hidden="1" customWidth="1"/>
    <col min="2066" max="2066" width="11.7109375" style="478" customWidth="1"/>
    <col min="2067" max="2067" width="6.42578125" style="478" bestFit="1" customWidth="1"/>
    <col min="2068" max="2068" width="11.7109375" style="478" customWidth="1"/>
    <col min="2069" max="2069" width="0" style="478" hidden="1" customWidth="1"/>
    <col min="2070" max="2070" width="3.7109375" style="478" customWidth="1"/>
    <col min="2071" max="2071" width="11.140625" style="478" bestFit="1" customWidth="1"/>
    <col min="2072" max="2304" width="10.5703125" style="478"/>
    <col min="2305" max="2312" width="0" style="478" hidden="1" customWidth="1"/>
    <col min="2313" max="2315" width="3.7109375" style="478" customWidth="1"/>
    <col min="2316" max="2316" width="12.7109375" style="478" customWidth="1"/>
    <col min="2317" max="2317" width="51.140625" style="478" customWidth="1"/>
    <col min="2318" max="2318" width="0" style="478" hidden="1" customWidth="1"/>
    <col min="2319" max="2319" width="18.7109375" style="478" customWidth="1"/>
    <col min="2320" max="2321" width="0" style="478" hidden="1" customWidth="1"/>
    <col min="2322" max="2322" width="11.7109375" style="478" customWidth="1"/>
    <col min="2323" max="2323" width="6.42578125" style="478" bestFit="1" customWidth="1"/>
    <col min="2324" max="2324" width="11.7109375" style="478" customWidth="1"/>
    <col min="2325" max="2325" width="0" style="478" hidden="1" customWidth="1"/>
    <col min="2326" max="2326" width="3.7109375" style="478" customWidth="1"/>
    <col min="2327" max="2327" width="11.140625" style="478" bestFit="1" customWidth="1"/>
    <col min="2328" max="2560" width="10.5703125" style="478"/>
    <col min="2561" max="2568" width="0" style="478" hidden="1" customWidth="1"/>
    <col min="2569" max="2571" width="3.7109375" style="478" customWidth="1"/>
    <col min="2572" max="2572" width="12.7109375" style="478" customWidth="1"/>
    <col min="2573" max="2573" width="51.140625" style="478" customWidth="1"/>
    <col min="2574" max="2574" width="0" style="478" hidden="1" customWidth="1"/>
    <col min="2575" max="2575" width="18.7109375" style="478" customWidth="1"/>
    <col min="2576" max="2577" width="0" style="478" hidden="1" customWidth="1"/>
    <col min="2578" max="2578" width="11.7109375" style="478" customWidth="1"/>
    <col min="2579" max="2579" width="6.42578125" style="478" bestFit="1" customWidth="1"/>
    <col min="2580" max="2580" width="11.7109375" style="478" customWidth="1"/>
    <col min="2581" max="2581" width="0" style="478" hidden="1" customWidth="1"/>
    <col min="2582" max="2582" width="3.7109375" style="478" customWidth="1"/>
    <col min="2583" max="2583" width="11.140625" style="478" bestFit="1" customWidth="1"/>
    <col min="2584" max="2816" width="10.5703125" style="478"/>
    <col min="2817" max="2824" width="0" style="478" hidden="1" customWidth="1"/>
    <col min="2825" max="2827" width="3.7109375" style="478" customWidth="1"/>
    <col min="2828" max="2828" width="12.7109375" style="478" customWidth="1"/>
    <col min="2829" max="2829" width="51.140625" style="478" customWidth="1"/>
    <col min="2830" max="2830" width="0" style="478" hidden="1" customWidth="1"/>
    <col min="2831" max="2831" width="18.7109375" style="478" customWidth="1"/>
    <col min="2832" max="2833" width="0" style="478" hidden="1" customWidth="1"/>
    <col min="2834" max="2834" width="11.7109375" style="478" customWidth="1"/>
    <col min="2835" max="2835" width="6.42578125" style="478" bestFit="1" customWidth="1"/>
    <col min="2836" max="2836" width="11.7109375" style="478" customWidth="1"/>
    <col min="2837" max="2837" width="0" style="478" hidden="1" customWidth="1"/>
    <col min="2838" max="2838" width="3.7109375" style="478" customWidth="1"/>
    <col min="2839" max="2839" width="11.140625" style="478" bestFit="1" customWidth="1"/>
    <col min="2840" max="3072" width="10.5703125" style="478"/>
    <col min="3073" max="3080" width="0" style="478" hidden="1" customWidth="1"/>
    <col min="3081" max="3083" width="3.7109375" style="478" customWidth="1"/>
    <col min="3084" max="3084" width="12.7109375" style="478" customWidth="1"/>
    <col min="3085" max="3085" width="51.140625" style="478" customWidth="1"/>
    <col min="3086" max="3086" width="0" style="478" hidden="1" customWidth="1"/>
    <col min="3087" max="3087" width="18.7109375" style="478" customWidth="1"/>
    <col min="3088" max="3089" width="0" style="478" hidden="1" customWidth="1"/>
    <col min="3090" max="3090" width="11.7109375" style="478" customWidth="1"/>
    <col min="3091" max="3091" width="6.42578125" style="478" bestFit="1" customWidth="1"/>
    <col min="3092" max="3092" width="11.7109375" style="478" customWidth="1"/>
    <col min="3093" max="3093" width="0" style="478" hidden="1" customWidth="1"/>
    <col min="3094" max="3094" width="3.7109375" style="478" customWidth="1"/>
    <col min="3095" max="3095" width="11.140625" style="478" bestFit="1" customWidth="1"/>
    <col min="3096" max="3328" width="10.5703125" style="478"/>
    <col min="3329" max="3336" width="0" style="478" hidden="1" customWidth="1"/>
    <col min="3337" max="3339" width="3.7109375" style="478" customWidth="1"/>
    <col min="3340" max="3340" width="12.7109375" style="478" customWidth="1"/>
    <col min="3341" max="3341" width="51.140625" style="478" customWidth="1"/>
    <col min="3342" max="3342" width="0" style="478" hidden="1" customWidth="1"/>
    <col min="3343" max="3343" width="18.7109375" style="478" customWidth="1"/>
    <col min="3344" max="3345" width="0" style="478" hidden="1" customWidth="1"/>
    <col min="3346" max="3346" width="11.7109375" style="478" customWidth="1"/>
    <col min="3347" max="3347" width="6.42578125" style="478" bestFit="1" customWidth="1"/>
    <col min="3348" max="3348" width="11.7109375" style="478" customWidth="1"/>
    <col min="3349" max="3349" width="0" style="478" hidden="1" customWidth="1"/>
    <col min="3350" max="3350" width="3.7109375" style="478" customWidth="1"/>
    <col min="3351" max="3351" width="11.140625" style="478" bestFit="1" customWidth="1"/>
    <col min="3352" max="3584" width="10.5703125" style="478"/>
    <col min="3585" max="3592" width="0" style="478" hidden="1" customWidth="1"/>
    <col min="3593" max="3595" width="3.7109375" style="478" customWidth="1"/>
    <col min="3596" max="3596" width="12.7109375" style="478" customWidth="1"/>
    <col min="3597" max="3597" width="51.140625" style="478" customWidth="1"/>
    <col min="3598" max="3598" width="0" style="478" hidden="1" customWidth="1"/>
    <col min="3599" max="3599" width="18.7109375" style="478" customWidth="1"/>
    <col min="3600" max="3601" width="0" style="478" hidden="1" customWidth="1"/>
    <col min="3602" max="3602" width="11.7109375" style="478" customWidth="1"/>
    <col min="3603" max="3603" width="6.42578125" style="478" bestFit="1" customWidth="1"/>
    <col min="3604" max="3604" width="11.7109375" style="478" customWidth="1"/>
    <col min="3605" max="3605" width="0" style="478" hidden="1" customWidth="1"/>
    <col min="3606" max="3606" width="3.7109375" style="478" customWidth="1"/>
    <col min="3607" max="3607" width="11.140625" style="478" bestFit="1" customWidth="1"/>
    <col min="3608" max="3840" width="10.5703125" style="478"/>
    <col min="3841" max="3848" width="0" style="478" hidden="1" customWidth="1"/>
    <col min="3849" max="3851" width="3.7109375" style="478" customWidth="1"/>
    <col min="3852" max="3852" width="12.7109375" style="478" customWidth="1"/>
    <col min="3853" max="3853" width="51.140625" style="478" customWidth="1"/>
    <col min="3854" max="3854" width="0" style="478" hidden="1" customWidth="1"/>
    <col min="3855" max="3855" width="18.7109375" style="478" customWidth="1"/>
    <col min="3856" max="3857" width="0" style="478" hidden="1" customWidth="1"/>
    <col min="3858" max="3858" width="11.7109375" style="478" customWidth="1"/>
    <col min="3859" max="3859" width="6.42578125" style="478" bestFit="1" customWidth="1"/>
    <col min="3860" max="3860" width="11.7109375" style="478" customWidth="1"/>
    <col min="3861" max="3861" width="0" style="478" hidden="1" customWidth="1"/>
    <col min="3862" max="3862" width="3.7109375" style="478" customWidth="1"/>
    <col min="3863" max="3863" width="11.140625" style="478" bestFit="1" customWidth="1"/>
    <col min="3864" max="4096" width="10.5703125" style="478"/>
    <col min="4097" max="4104" width="0" style="478" hidden="1" customWidth="1"/>
    <col min="4105" max="4107" width="3.7109375" style="478" customWidth="1"/>
    <col min="4108" max="4108" width="12.7109375" style="478" customWidth="1"/>
    <col min="4109" max="4109" width="51.140625" style="478" customWidth="1"/>
    <col min="4110" max="4110" width="0" style="478" hidden="1" customWidth="1"/>
    <col min="4111" max="4111" width="18.7109375" style="478" customWidth="1"/>
    <col min="4112" max="4113" width="0" style="478" hidden="1" customWidth="1"/>
    <col min="4114" max="4114" width="11.7109375" style="478" customWidth="1"/>
    <col min="4115" max="4115" width="6.42578125" style="478" bestFit="1" customWidth="1"/>
    <col min="4116" max="4116" width="11.7109375" style="478" customWidth="1"/>
    <col min="4117" max="4117" width="0" style="478" hidden="1" customWidth="1"/>
    <col min="4118" max="4118" width="3.7109375" style="478" customWidth="1"/>
    <col min="4119" max="4119" width="11.140625" style="478" bestFit="1" customWidth="1"/>
    <col min="4120" max="4352" width="10.5703125" style="478"/>
    <col min="4353" max="4360" width="0" style="478" hidden="1" customWidth="1"/>
    <col min="4361" max="4363" width="3.7109375" style="478" customWidth="1"/>
    <col min="4364" max="4364" width="12.7109375" style="478" customWidth="1"/>
    <col min="4365" max="4365" width="51.140625" style="478" customWidth="1"/>
    <col min="4366" max="4366" width="0" style="478" hidden="1" customWidth="1"/>
    <col min="4367" max="4367" width="18.7109375" style="478" customWidth="1"/>
    <col min="4368" max="4369" width="0" style="478" hidden="1" customWidth="1"/>
    <col min="4370" max="4370" width="11.7109375" style="478" customWidth="1"/>
    <col min="4371" max="4371" width="6.42578125" style="478" bestFit="1" customWidth="1"/>
    <col min="4372" max="4372" width="11.7109375" style="478" customWidth="1"/>
    <col min="4373" max="4373" width="0" style="478" hidden="1" customWidth="1"/>
    <col min="4374" max="4374" width="3.7109375" style="478" customWidth="1"/>
    <col min="4375" max="4375" width="11.140625" style="478" bestFit="1" customWidth="1"/>
    <col min="4376" max="4608" width="10.5703125" style="478"/>
    <col min="4609" max="4616" width="0" style="478" hidden="1" customWidth="1"/>
    <col min="4617" max="4619" width="3.7109375" style="478" customWidth="1"/>
    <col min="4620" max="4620" width="12.7109375" style="478" customWidth="1"/>
    <col min="4621" max="4621" width="51.140625" style="478" customWidth="1"/>
    <col min="4622" max="4622" width="0" style="478" hidden="1" customWidth="1"/>
    <col min="4623" max="4623" width="18.7109375" style="478" customWidth="1"/>
    <col min="4624" max="4625" width="0" style="478" hidden="1" customWidth="1"/>
    <col min="4626" max="4626" width="11.7109375" style="478" customWidth="1"/>
    <col min="4627" max="4627" width="6.42578125" style="478" bestFit="1" customWidth="1"/>
    <col min="4628" max="4628" width="11.7109375" style="478" customWidth="1"/>
    <col min="4629" max="4629" width="0" style="478" hidden="1" customWidth="1"/>
    <col min="4630" max="4630" width="3.7109375" style="478" customWidth="1"/>
    <col min="4631" max="4631" width="11.140625" style="478" bestFit="1" customWidth="1"/>
    <col min="4632" max="4864" width="10.5703125" style="478"/>
    <col min="4865" max="4872" width="0" style="478" hidden="1" customWidth="1"/>
    <col min="4873" max="4875" width="3.7109375" style="478" customWidth="1"/>
    <col min="4876" max="4876" width="12.7109375" style="478" customWidth="1"/>
    <col min="4877" max="4877" width="51.140625" style="478" customWidth="1"/>
    <col min="4878" max="4878" width="0" style="478" hidden="1" customWidth="1"/>
    <col min="4879" max="4879" width="18.7109375" style="478" customWidth="1"/>
    <col min="4880" max="4881" width="0" style="478" hidden="1" customWidth="1"/>
    <col min="4882" max="4882" width="11.7109375" style="478" customWidth="1"/>
    <col min="4883" max="4883" width="6.42578125" style="478" bestFit="1" customWidth="1"/>
    <col min="4884" max="4884" width="11.7109375" style="478" customWidth="1"/>
    <col min="4885" max="4885" width="0" style="478" hidden="1" customWidth="1"/>
    <col min="4886" max="4886" width="3.7109375" style="478" customWidth="1"/>
    <col min="4887" max="4887" width="11.140625" style="478" bestFit="1" customWidth="1"/>
    <col min="4888" max="5120" width="10.5703125" style="478"/>
    <col min="5121" max="5128" width="0" style="478" hidden="1" customWidth="1"/>
    <col min="5129" max="5131" width="3.7109375" style="478" customWidth="1"/>
    <col min="5132" max="5132" width="12.7109375" style="478" customWidth="1"/>
    <col min="5133" max="5133" width="51.140625" style="478" customWidth="1"/>
    <col min="5134" max="5134" width="0" style="478" hidden="1" customWidth="1"/>
    <col min="5135" max="5135" width="18.7109375" style="478" customWidth="1"/>
    <col min="5136" max="5137" width="0" style="478" hidden="1" customWidth="1"/>
    <col min="5138" max="5138" width="11.7109375" style="478" customWidth="1"/>
    <col min="5139" max="5139" width="6.42578125" style="478" bestFit="1" customWidth="1"/>
    <col min="5140" max="5140" width="11.7109375" style="478" customWidth="1"/>
    <col min="5141" max="5141" width="0" style="478" hidden="1" customWidth="1"/>
    <col min="5142" max="5142" width="3.7109375" style="478" customWidth="1"/>
    <col min="5143" max="5143" width="11.140625" style="478" bestFit="1" customWidth="1"/>
    <col min="5144" max="5376" width="10.5703125" style="478"/>
    <col min="5377" max="5384" width="0" style="478" hidden="1" customWidth="1"/>
    <col min="5385" max="5387" width="3.7109375" style="478" customWidth="1"/>
    <col min="5388" max="5388" width="12.7109375" style="478" customWidth="1"/>
    <col min="5389" max="5389" width="51.140625" style="478" customWidth="1"/>
    <col min="5390" max="5390" width="0" style="478" hidden="1" customWidth="1"/>
    <col min="5391" max="5391" width="18.7109375" style="478" customWidth="1"/>
    <col min="5392" max="5393" width="0" style="478" hidden="1" customWidth="1"/>
    <col min="5394" max="5394" width="11.7109375" style="478" customWidth="1"/>
    <col min="5395" max="5395" width="6.42578125" style="478" bestFit="1" customWidth="1"/>
    <col min="5396" max="5396" width="11.7109375" style="478" customWidth="1"/>
    <col min="5397" max="5397" width="0" style="478" hidden="1" customWidth="1"/>
    <col min="5398" max="5398" width="3.7109375" style="478" customWidth="1"/>
    <col min="5399" max="5399" width="11.140625" style="478" bestFit="1" customWidth="1"/>
    <col min="5400" max="5632" width="10.5703125" style="478"/>
    <col min="5633" max="5640" width="0" style="478" hidden="1" customWidth="1"/>
    <col min="5641" max="5643" width="3.7109375" style="478" customWidth="1"/>
    <col min="5644" max="5644" width="12.7109375" style="478" customWidth="1"/>
    <col min="5645" max="5645" width="51.140625" style="478" customWidth="1"/>
    <col min="5646" max="5646" width="0" style="478" hidden="1" customWidth="1"/>
    <col min="5647" max="5647" width="18.7109375" style="478" customWidth="1"/>
    <col min="5648" max="5649" width="0" style="478" hidden="1" customWidth="1"/>
    <col min="5650" max="5650" width="11.7109375" style="478" customWidth="1"/>
    <col min="5651" max="5651" width="6.42578125" style="478" bestFit="1" customWidth="1"/>
    <col min="5652" max="5652" width="11.7109375" style="478" customWidth="1"/>
    <col min="5653" max="5653" width="0" style="478" hidden="1" customWidth="1"/>
    <col min="5654" max="5654" width="3.7109375" style="478" customWidth="1"/>
    <col min="5655" max="5655" width="11.140625" style="478" bestFit="1" customWidth="1"/>
    <col min="5656" max="5888" width="10.5703125" style="478"/>
    <col min="5889" max="5896" width="0" style="478" hidden="1" customWidth="1"/>
    <col min="5897" max="5899" width="3.7109375" style="478" customWidth="1"/>
    <col min="5900" max="5900" width="12.7109375" style="478" customWidth="1"/>
    <col min="5901" max="5901" width="51.140625" style="478" customWidth="1"/>
    <col min="5902" max="5902" width="0" style="478" hidden="1" customWidth="1"/>
    <col min="5903" max="5903" width="18.7109375" style="478" customWidth="1"/>
    <col min="5904" max="5905" width="0" style="478" hidden="1" customWidth="1"/>
    <col min="5906" max="5906" width="11.7109375" style="478" customWidth="1"/>
    <col min="5907" max="5907" width="6.42578125" style="478" bestFit="1" customWidth="1"/>
    <col min="5908" max="5908" width="11.7109375" style="478" customWidth="1"/>
    <col min="5909" max="5909" width="0" style="478" hidden="1" customWidth="1"/>
    <col min="5910" max="5910" width="3.7109375" style="478" customWidth="1"/>
    <col min="5911" max="5911" width="11.140625" style="478" bestFit="1" customWidth="1"/>
    <col min="5912" max="6144" width="10.5703125" style="478"/>
    <col min="6145" max="6152" width="0" style="478" hidden="1" customWidth="1"/>
    <col min="6153" max="6155" width="3.7109375" style="478" customWidth="1"/>
    <col min="6156" max="6156" width="12.7109375" style="478" customWidth="1"/>
    <col min="6157" max="6157" width="51.140625" style="478" customWidth="1"/>
    <col min="6158" max="6158" width="0" style="478" hidden="1" customWidth="1"/>
    <col min="6159" max="6159" width="18.7109375" style="478" customWidth="1"/>
    <col min="6160" max="6161" width="0" style="478" hidden="1" customWidth="1"/>
    <col min="6162" max="6162" width="11.7109375" style="478" customWidth="1"/>
    <col min="6163" max="6163" width="6.42578125" style="478" bestFit="1" customWidth="1"/>
    <col min="6164" max="6164" width="11.7109375" style="478" customWidth="1"/>
    <col min="6165" max="6165" width="0" style="478" hidden="1" customWidth="1"/>
    <col min="6166" max="6166" width="3.7109375" style="478" customWidth="1"/>
    <col min="6167" max="6167" width="11.140625" style="478" bestFit="1" customWidth="1"/>
    <col min="6168" max="6400" width="10.5703125" style="478"/>
    <col min="6401" max="6408" width="0" style="478" hidden="1" customWidth="1"/>
    <col min="6409" max="6411" width="3.7109375" style="478" customWidth="1"/>
    <col min="6412" max="6412" width="12.7109375" style="478" customWidth="1"/>
    <col min="6413" max="6413" width="51.140625" style="478" customWidth="1"/>
    <col min="6414" max="6414" width="0" style="478" hidden="1" customWidth="1"/>
    <col min="6415" max="6415" width="18.7109375" style="478" customWidth="1"/>
    <col min="6416" max="6417" width="0" style="478" hidden="1" customWidth="1"/>
    <col min="6418" max="6418" width="11.7109375" style="478" customWidth="1"/>
    <col min="6419" max="6419" width="6.42578125" style="478" bestFit="1" customWidth="1"/>
    <col min="6420" max="6420" width="11.7109375" style="478" customWidth="1"/>
    <col min="6421" max="6421" width="0" style="478" hidden="1" customWidth="1"/>
    <col min="6422" max="6422" width="3.7109375" style="478" customWidth="1"/>
    <col min="6423" max="6423" width="11.140625" style="478" bestFit="1" customWidth="1"/>
    <col min="6424" max="6656" width="10.5703125" style="478"/>
    <col min="6657" max="6664" width="0" style="478" hidden="1" customWidth="1"/>
    <col min="6665" max="6667" width="3.7109375" style="478" customWidth="1"/>
    <col min="6668" max="6668" width="12.7109375" style="478" customWidth="1"/>
    <col min="6669" max="6669" width="51.140625" style="478" customWidth="1"/>
    <col min="6670" max="6670" width="0" style="478" hidden="1" customWidth="1"/>
    <col min="6671" max="6671" width="18.7109375" style="478" customWidth="1"/>
    <col min="6672" max="6673" width="0" style="478" hidden="1" customWidth="1"/>
    <col min="6674" max="6674" width="11.7109375" style="478" customWidth="1"/>
    <col min="6675" max="6675" width="6.42578125" style="478" bestFit="1" customWidth="1"/>
    <col min="6676" max="6676" width="11.7109375" style="478" customWidth="1"/>
    <col min="6677" max="6677" width="0" style="478" hidden="1" customWidth="1"/>
    <col min="6678" max="6678" width="3.7109375" style="478" customWidth="1"/>
    <col min="6679" max="6679" width="11.140625" style="478" bestFit="1" customWidth="1"/>
    <col min="6680" max="6912" width="10.5703125" style="478"/>
    <col min="6913" max="6920" width="0" style="478" hidden="1" customWidth="1"/>
    <col min="6921" max="6923" width="3.7109375" style="478" customWidth="1"/>
    <col min="6924" max="6924" width="12.7109375" style="478" customWidth="1"/>
    <col min="6925" max="6925" width="51.140625" style="478" customWidth="1"/>
    <col min="6926" max="6926" width="0" style="478" hidden="1" customWidth="1"/>
    <col min="6927" max="6927" width="18.7109375" style="478" customWidth="1"/>
    <col min="6928" max="6929" width="0" style="478" hidden="1" customWidth="1"/>
    <col min="6930" max="6930" width="11.7109375" style="478" customWidth="1"/>
    <col min="6931" max="6931" width="6.42578125" style="478" bestFit="1" customWidth="1"/>
    <col min="6932" max="6932" width="11.7109375" style="478" customWidth="1"/>
    <col min="6933" max="6933" width="0" style="478" hidden="1" customWidth="1"/>
    <col min="6934" max="6934" width="3.7109375" style="478" customWidth="1"/>
    <col min="6935" max="6935" width="11.140625" style="478" bestFit="1" customWidth="1"/>
    <col min="6936" max="7168" width="10.5703125" style="478"/>
    <col min="7169" max="7176" width="0" style="478" hidden="1" customWidth="1"/>
    <col min="7177" max="7179" width="3.7109375" style="478" customWidth="1"/>
    <col min="7180" max="7180" width="12.7109375" style="478" customWidth="1"/>
    <col min="7181" max="7181" width="51.140625" style="478" customWidth="1"/>
    <col min="7182" max="7182" width="0" style="478" hidden="1" customWidth="1"/>
    <col min="7183" max="7183" width="18.7109375" style="478" customWidth="1"/>
    <col min="7184" max="7185" width="0" style="478" hidden="1" customWidth="1"/>
    <col min="7186" max="7186" width="11.7109375" style="478" customWidth="1"/>
    <col min="7187" max="7187" width="6.42578125" style="478" bestFit="1" customWidth="1"/>
    <col min="7188" max="7188" width="11.7109375" style="478" customWidth="1"/>
    <col min="7189" max="7189" width="0" style="478" hidden="1" customWidth="1"/>
    <col min="7190" max="7190" width="3.7109375" style="478" customWidth="1"/>
    <col min="7191" max="7191" width="11.140625" style="478" bestFit="1" customWidth="1"/>
    <col min="7192" max="7424" width="10.5703125" style="478"/>
    <col min="7425" max="7432" width="0" style="478" hidden="1" customWidth="1"/>
    <col min="7433" max="7435" width="3.7109375" style="478" customWidth="1"/>
    <col min="7436" max="7436" width="12.7109375" style="478" customWidth="1"/>
    <col min="7437" max="7437" width="51.140625" style="478" customWidth="1"/>
    <col min="7438" max="7438" width="0" style="478" hidden="1" customWidth="1"/>
    <col min="7439" max="7439" width="18.7109375" style="478" customWidth="1"/>
    <col min="7440" max="7441" width="0" style="478" hidden="1" customWidth="1"/>
    <col min="7442" max="7442" width="11.7109375" style="478" customWidth="1"/>
    <col min="7443" max="7443" width="6.42578125" style="478" bestFit="1" customWidth="1"/>
    <col min="7444" max="7444" width="11.7109375" style="478" customWidth="1"/>
    <col min="7445" max="7445" width="0" style="478" hidden="1" customWidth="1"/>
    <col min="7446" max="7446" width="3.7109375" style="478" customWidth="1"/>
    <col min="7447" max="7447" width="11.140625" style="478" bestFit="1" customWidth="1"/>
    <col min="7448" max="7680" width="10.5703125" style="478"/>
    <col min="7681" max="7688" width="0" style="478" hidden="1" customWidth="1"/>
    <col min="7689" max="7691" width="3.7109375" style="478" customWidth="1"/>
    <col min="7692" max="7692" width="12.7109375" style="478" customWidth="1"/>
    <col min="7693" max="7693" width="51.140625" style="478" customWidth="1"/>
    <col min="7694" max="7694" width="0" style="478" hidden="1" customWidth="1"/>
    <col min="7695" max="7695" width="18.7109375" style="478" customWidth="1"/>
    <col min="7696" max="7697" width="0" style="478" hidden="1" customWidth="1"/>
    <col min="7698" max="7698" width="11.7109375" style="478" customWidth="1"/>
    <col min="7699" max="7699" width="6.42578125" style="478" bestFit="1" customWidth="1"/>
    <col min="7700" max="7700" width="11.7109375" style="478" customWidth="1"/>
    <col min="7701" max="7701" width="0" style="478" hidden="1" customWidth="1"/>
    <col min="7702" max="7702" width="3.7109375" style="478" customWidth="1"/>
    <col min="7703" max="7703" width="11.140625" style="478" bestFit="1" customWidth="1"/>
    <col min="7704" max="7936" width="10.5703125" style="478"/>
    <col min="7937" max="7944" width="0" style="478" hidden="1" customWidth="1"/>
    <col min="7945" max="7947" width="3.7109375" style="478" customWidth="1"/>
    <col min="7948" max="7948" width="12.7109375" style="478" customWidth="1"/>
    <col min="7949" max="7949" width="51.140625" style="478" customWidth="1"/>
    <col min="7950" max="7950" width="0" style="478" hidden="1" customWidth="1"/>
    <col min="7951" max="7951" width="18.7109375" style="478" customWidth="1"/>
    <col min="7952" max="7953" width="0" style="478" hidden="1" customWidth="1"/>
    <col min="7954" max="7954" width="11.7109375" style="478" customWidth="1"/>
    <col min="7955" max="7955" width="6.42578125" style="478" bestFit="1" customWidth="1"/>
    <col min="7956" max="7956" width="11.7109375" style="478" customWidth="1"/>
    <col min="7957" max="7957" width="0" style="478" hidden="1" customWidth="1"/>
    <col min="7958" max="7958" width="3.7109375" style="478" customWidth="1"/>
    <col min="7959" max="7959" width="11.140625" style="478" bestFit="1" customWidth="1"/>
    <col min="7960" max="8192" width="10.5703125" style="478"/>
    <col min="8193" max="8200" width="0" style="478" hidden="1" customWidth="1"/>
    <col min="8201" max="8203" width="3.7109375" style="478" customWidth="1"/>
    <col min="8204" max="8204" width="12.7109375" style="478" customWidth="1"/>
    <col min="8205" max="8205" width="51.140625" style="478" customWidth="1"/>
    <col min="8206" max="8206" width="0" style="478" hidden="1" customWidth="1"/>
    <col min="8207" max="8207" width="18.7109375" style="478" customWidth="1"/>
    <col min="8208" max="8209" width="0" style="478" hidden="1" customWidth="1"/>
    <col min="8210" max="8210" width="11.7109375" style="478" customWidth="1"/>
    <col min="8211" max="8211" width="6.42578125" style="478" bestFit="1" customWidth="1"/>
    <col min="8212" max="8212" width="11.7109375" style="478" customWidth="1"/>
    <col min="8213" max="8213" width="0" style="478" hidden="1" customWidth="1"/>
    <col min="8214" max="8214" width="3.7109375" style="478" customWidth="1"/>
    <col min="8215" max="8215" width="11.140625" style="478" bestFit="1" customWidth="1"/>
    <col min="8216" max="8448" width="10.5703125" style="478"/>
    <col min="8449" max="8456" width="0" style="478" hidden="1" customWidth="1"/>
    <col min="8457" max="8459" width="3.7109375" style="478" customWidth="1"/>
    <col min="8460" max="8460" width="12.7109375" style="478" customWidth="1"/>
    <col min="8461" max="8461" width="51.140625" style="478" customWidth="1"/>
    <col min="8462" max="8462" width="0" style="478" hidden="1" customWidth="1"/>
    <col min="8463" max="8463" width="18.7109375" style="478" customWidth="1"/>
    <col min="8464" max="8465" width="0" style="478" hidden="1" customWidth="1"/>
    <col min="8466" max="8466" width="11.7109375" style="478" customWidth="1"/>
    <col min="8467" max="8467" width="6.42578125" style="478" bestFit="1" customWidth="1"/>
    <col min="8468" max="8468" width="11.7109375" style="478" customWidth="1"/>
    <col min="8469" max="8469" width="0" style="478" hidden="1" customWidth="1"/>
    <col min="8470" max="8470" width="3.7109375" style="478" customWidth="1"/>
    <col min="8471" max="8471" width="11.140625" style="478" bestFit="1" customWidth="1"/>
    <col min="8472" max="8704" width="10.5703125" style="478"/>
    <col min="8705" max="8712" width="0" style="478" hidden="1" customWidth="1"/>
    <col min="8713" max="8715" width="3.7109375" style="478" customWidth="1"/>
    <col min="8716" max="8716" width="12.7109375" style="478" customWidth="1"/>
    <col min="8717" max="8717" width="51.140625" style="478" customWidth="1"/>
    <col min="8718" max="8718" width="0" style="478" hidden="1" customWidth="1"/>
    <col min="8719" max="8719" width="18.7109375" style="478" customWidth="1"/>
    <col min="8720" max="8721" width="0" style="478" hidden="1" customWidth="1"/>
    <col min="8722" max="8722" width="11.7109375" style="478" customWidth="1"/>
    <col min="8723" max="8723" width="6.42578125" style="478" bestFit="1" customWidth="1"/>
    <col min="8724" max="8724" width="11.7109375" style="478" customWidth="1"/>
    <col min="8725" max="8725" width="0" style="478" hidden="1" customWidth="1"/>
    <col min="8726" max="8726" width="3.7109375" style="478" customWidth="1"/>
    <col min="8727" max="8727" width="11.140625" style="478" bestFit="1" customWidth="1"/>
    <col min="8728" max="8960" width="10.5703125" style="478"/>
    <col min="8961" max="8968" width="0" style="478" hidden="1" customWidth="1"/>
    <col min="8969" max="8971" width="3.7109375" style="478" customWidth="1"/>
    <col min="8972" max="8972" width="12.7109375" style="478" customWidth="1"/>
    <col min="8973" max="8973" width="51.140625" style="478" customWidth="1"/>
    <col min="8974" max="8974" width="0" style="478" hidden="1" customWidth="1"/>
    <col min="8975" max="8975" width="18.7109375" style="478" customWidth="1"/>
    <col min="8976" max="8977" width="0" style="478" hidden="1" customWidth="1"/>
    <col min="8978" max="8978" width="11.7109375" style="478" customWidth="1"/>
    <col min="8979" max="8979" width="6.42578125" style="478" bestFit="1" customWidth="1"/>
    <col min="8980" max="8980" width="11.7109375" style="478" customWidth="1"/>
    <col min="8981" max="8981" width="0" style="478" hidden="1" customWidth="1"/>
    <col min="8982" max="8982" width="3.7109375" style="478" customWidth="1"/>
    <col min="8983" max="8983" width="11.140625" style="478" bestFit="1" customWidth="1"/>
    <col min="8984" max="9216" width="10.5703125" style="478"/>
    <col min="9217" max="9224" width="0" style="478" hidden="1" customWidth="1"/>
    <col min="9225" max="9227" width="3.7109375" style="478" customWidth="1"/>
    <col min="9228" max="9228" width="12.7109375" style="478" customWidth="1"/>
    <col min="9229" max="9229" width="51.140625" style="478" customWidth="1"/>
    <col min="9230" max="9230" width="0" style="478" hidden="1" customWidth="1"/>
    <col min="9231" max="9231" width="18.7109375" style="478" customWidth="1"/>
    <col min="9232" max="9233" width="0" style="478" hidden="1" customWidth="1"/>
    <col min="9234" max="9234" width="11.7109375" style="478" customWidth="1"/>
    <col min="9235" max="9235" width="6.42578125" style="478" bestFit="1" customWidth="1"/>
    <col min="9236" max="9236" width="11.7109375" style="478" customWidth="1"/>
    <col min="9237" max="9237" width="0" style="478" hidden="1" customWidth="1"/>
    <col min="9238" max="9238" width="3.7109375" style="478" customWidth="1"/>
    <col min="9239" max="9239" width="11.140625" style="478" bestFit="1" customWidth="1"/>
    <col min="9240" max="9472" width="10.5703125" style="478"/>
    <col min="9473" max="9480" width="0" style="478" hidden="1" customWidth="1"/>
    <col min="9481" max="9483" width="3.7109375" style="478" customWidth="1"/>
    <col min="9484" max="9484" width="12.7109375" style="478" customWidth="1"/>
    <col min="9485" max="9485" width="51.140625" style="478" customWidth="1"/>
    <col min="9486" max="9486" width="0" style="478" hidden="1" customWidth="1"/>
    <col min="9487" max="9487" width="18.7109375" style="478" customWidth="1"/>
    <col min="9488" max="9489" width="0" style="478" hidden="1" customWidth="1"/>
    <col min="9490" max="9490" width="11.7109375" style="478" customWidth="1"/>
    <col min="9491" max="9491" width="6.42578125" style="478" bestFit="1" customWidth="1"/>
    <col min="9492" max="9492" width="11.7109375" style="478" customWidth="1"/>
    <col min="9493" max="9493" width="0" style="478" hidden="1" customWidth="1"/>
    <col min="9494" max="9494" width="3.7109375" style="478" customWidth="1"/>
    <col min="9495" max="9495" width="11.140625" style="478" bestFit="1" customWidth="1"/>
    <col min="9496" max="9728" width="10.5703125" style="478"/>
    <col min="9729" max="9736" width="0" style="478" hidden="1" customWidth="1"/>
    <col min="9737" max="9739" width="3.7109375" style="478" customWidth="1"/>
    <col min="9740" max="9740" width="12.7109375" style="478" customWidth="1"/>
    <col min="9741" max="9741" width="51.140625" style="478" customWidth="1"/>
    <col min="9742" max="9742" width="0" style="478" hidden="1" customWidth="1"/>
    <col min="9743" max="9743" width="18.7109375" style="478" customWidth="1"/>
    <col min="9744" max="9745" width="0" style="478" hidden="1" customWidth="1"/>
    <col min="9746" max="9746" width="11.7109375" style="478" customWidth="1"/>
    <col min="9747" max="9747" width="6.42578125" style="478" bestFit="1" customWidth="1"/>
    <col min="9748" max="9748" width="11.7109375" style="478" customWidth="1"/>
    <col min="9749" max="9749" width="0" style="478" hidden="1" customWidth="1"/>
    <col min="9750" max="9750" width="3.7109375" style="478" customWidth="1"/>
    <col min="9751" max="9751" width="11.140625" style="478" bestFit="1" customWidth="1"/>
    <col min="9752" max="9984" width="10.5703125" style="478"/>
    <col min="9985" max="9992" width="0" style="478" hidden="1" customWidth="1"/>
    <col min="9993" max="9995" width="3.7109375" style="478" customWidth="1"/>
    <col min="9996" max="9996" width="12.7109375" style="478" customWidth="1"/>
    <col min="9997" max="9997" width="51.140625" style="478" customWidth="1"/>
    <col min="9998" max="9998" width="0" style="478" hidden="1" customWidth="1"/>
    <col min="9999" max="9999" width="18.7109375" style="478" customWidth="1"/>
    <col min="10000" max="10001" width="0" style="478" hidden="1" customWidth="1"/>
    <col min="10002" max="10002" width="11.7109375" style="478" customWidth="1"/>
    <col min="10003" max="10003" width="6.42578125" style="478" bestFit="1" customWidth="1"/>
    <col min="10004" max="10004" width="11.7109375" style="478" customWidth="1"/>
    <col min="10005" max="10005" width="0" style="478" hidden="1" customWidth="1"/>
    <col min="10006" max="10006" width="3.7109375" style="478" customWidth="1"/>
    <col min="10007" max="10007" width="11.140625" style="478" bestFit="1" customWidth="1"/>
    <col min="10008" max="10240" width="10.5703125" style="478"/>
    <col min="10241" max="10248" width="0" style="478" hidden="1" customWidth="1"/>
    <col min="10249" max="10251" width="3.7109375" style="478" customWidth="1"/>
    <col min="10252" max="10252" width="12.7109375" style="478" customWidth="1"/>
    <col min="10253" max="10253" width="51.140625" style="478" customWidth="1"/>
    <col min="10254" max="10254" width="0" style="478" hidden="1" customWidth="1"/>
    <col min="10255" max="10255" width="18.7109375" style="478" customWidth="1"/>
    <col min="10256" max="10257" width="0" style="478" hidden="1" customWidth="1"/>
    <col min="10258" max="10258" width="11.7109375" style="478" customWidth="1"/>
    <col min="10259" max="10259" width="6.42578125" style="478" bestFit="1" customWidth="1"/>
    <col min="10260" max="10260" width="11.7109375" style="478" customWidth="1"/>
    <col min="10261" max="10261" width="0" style="478" hidden="1" customWidth="1"/>
    <col min="10262" max="10262" width="3.7109375" style="478" customWidth="1"/>
    <col min="10263" max="10263" width="11.140625" style="478" bestFit="1" customWidth="1"/>
    <col min="10264" max="10496" width="10.5703125" style="478"/>
    <col min="10497" max="10504" width="0" style="478" hidden="1" customWidth="1"/>
    <col min="10505" max="10507" width="3.7109375" style="478" customWidth="1"/>
    <col min="10508" max="10508" width="12.7109375" style="478" customWidth="1"/>
    <col min="10509" max="10509" width="51.140625" style="478" customWidth="1"/>
    <col min="10510" max="10510" width="0" style="478" hidden="1" customWidth="1"/>
    <col min="10511" max="10511" width="18.7109375" style="478" customWidth="1"/>
    <col min="10512" max="10513" width="0" style="478" hidden="1" customWidth="1"/>
    <col min="10514" max="10514" width="11.7109375" style="478" customWidth="1"/>
    <col min="10515" max="10515" width="6.42578125" style="478" bestFit="1" customWidth="1"/>
    <col min="10516" max="10516" width="11.7109375" style="478" customWidth="1"/>
    <col min="10517" max="10517" width="0" style="478" hidden="1" customWidth="1"/>
    <col min="10518" max="10518" width="3.7109375" style="478" customWidth="1"/>
    <col min="10519" max="10519" width="11.140625" style="478" bestFit="1" customWidth="1"/>
    <col min="10520" max="10752" width="10.5703125" style="478"/>
    <col min="10753" max="10760" width="0" style="478" hidden="1" customWidth="1"/>
    <col min="10761" max="10763" width="3.7109375" style="478" customWidth="1"/>
    <col min="10764" max="10764" width="12.7109375" style="478" customWidth="1"/>
    <col min="10765" max="10765" width="51.140625" style="478" customWidth="1"/>
    <col min="10766" max="10766" width="0" style="478" hidden="1" customWidth="1"/>
    <col min="10767" max="10767" width="18.7109375" style="478" customWidth="1"/>
    <col min="10768" max="10769" width="0" style="478" hidden="1" customWidth="1"/>
    <col min="10770" max="10770" width="11.7109375" style="478" customWidth="1"/>
    <col min="10771" max="10771" width="6.42578125" style="478" bestFit="1" customWidth="1"/>
    <col min="10772" max="10772" width="11.7109375" style="478" customWidth="1"/>
    <col min="10773" max="10773" width="0" style="478" hidden="1" customWidth="1"/>
    <col min="10774" max="10774" width="3.7109375" style="478" customWidth="1"/>
    <col min="10775" max="10775" width="11.140625" style="478" bestFit="1" customWidth="1"/>
    <col min="10776" max="11008" width="10.5703125" style="478"/>
    <col min="11009" max="11016" width="0" style="478" hidden="1" customWidth="1"/>
    <col min="11017" max="11019" width="3.7109375" style="478" customWidth="1"/>
    <col min="11020" max="11020" width="12.7109375" style="478" customWidth="1"/>
    <col min="11021" max="11021" width="51.140625" style="478" customWidth="1"/>
    <col min="11022" max="11022" width="0" style="478" hidden="1" customWidth="1"/>
    <col min="11023" max="11023" width="18.7109375" style="478" customWidth="1"/>
    <col min="11024" max="11025" width="0" style="478" hidden="1" customWidth="1"/>
    <col min="11026" max="11026" width="11.7109375" style="478" customWidth="1"/>
    <col min="11027" max="11027" width="6.42578125" style="478" bestFit="1" customWidth="1"/>
    <col min="11028" max="11028" width="11.7109375" style="478" customWidth="1"/>
    <col min="11029" max="11029" width="0" style="478" hidden="1" customWidth="1"/>
    <col min="11030" max="11030" width="3.7109375" style="478" customWidth="1"/>
    <col min="11031" max="11031" width="11.140625" style="478" bestFit="1" customWidth="1"/>
    <col min="11032" max="11264" width="10.5703125" style="478"/>
    <col min="11265" max="11272" width="0" style="478" hidden="1" customWidth="1"/>
    <col min="11273" max="11275" width="3.7109375" style="478" customWidth="1"/>
    <col min="11276" max="11276" width="12.7109375" style="478" customWidth="1"/>
    <col min="11277" max="11277" width="51.140625" style="478" customWidth="1"/>
    <col min="11278" max="11278" width="0" style="478" hidden="1" customWidth="1"/>
    <col min="11279" max="11279" width="18.7109375" style="478" customWidth="1"/>
    <col min="11280" max="11281" width="0" style="478" hidden="1" customWidth="1"/>
    <col min="11282" max="11282" width="11.7109375" style="478" customWidth="1"/>
    <col min="11283" max="11283" width="6.42578125" style="478" bestFit="1" customWidth="1"/>
    <col min="11284" max="11284" width="11.7109375" style="478" customWidth="1"/>
    <col min="11285" max="11285" width="0" style="478" hidden="1" customWidth="1"/>
    <col min="11286" max="11286" width="3.7109375" style="478" customWidth="1"/>
    <col min="11287" max="11287" width="11.140625" style="478" bestFit="1" customWidth="1"/>
    <col min="11288" max="11520" width="10.5703125" style="478"/>
    <col min="11521" max="11528" width="0" style="478" hidden="1" customWidth="1"/>
    <col min="11529" max="11531" width="3.7109375" style="478" customWidth="1"/>
    <col min="11532" max="11532" width="12.7109375" style="478" customWidth="1"/>
    <col min="11533" max="11533" width="51.140625" style="478" customWidth="1"/>
    <col min="11534" max="11534" width="0" style="478" hidden="1" customWidth="1"/>
    <col min="11535" max="11535" width="18.7109375" style="478" customWidth="1"/>
    <col min="11536" max="11537" width="0" style="478" hidden="1" customWidth="1"/>
    <col min="11538" max="11538" width="11.7109375" style="478" customWidth="1"/>
    <col min="11539" max="11539" width="6.42578125" style="478" bestFit="1" customWidth="1"/>
    <col min="11540" max="11540" width="11.7109375" style="478" customWidth="1"/>
    <col min="11541" max="11541" width="0" style="478" hidden="1" customWidth="1"/>
    <col min="11542" max="11542" width="3.7109375" style="478" customWidth="1"/>
    <col min="11543" max="11543" width="11.140625" style="478" bestFit="1" customWidth="1"/>
    <col min="11544" max="11776" width="10.5703125" style="478"/>
    <col min="11777" max="11784" width="0" style="478" hidden="1" customWidth="1"/>
    <col min="11785" max="11787" width="3.7109375" style="478" customWidth="1"/>
    <col min="11788" max="11788" width="12.7109375" style="478" customWidth="1"/>
    <col min="11789" max="11789" width="51.140625" style="478" customWidth="1"/>
    <col min="11790" max="11790" width="0" style="478" hidden="1" customWidth="1"/>
    <col min="11791" max="11791" width="18.7109375" style="478" customWidth="1"/>
    <col min="11792" max="11793" width="0" style="478" hidden="1" customWidth="1"/>
    <col min="11794" max="11794" width="11.7109375" style="478" customWidth="1"/>
    <col min="11795" max="11795" width="6.42578125" style="478" bestFit="1" customWidth="1"/>
    <col min="11796" max="11796" width="11.7109375" style="478" customWidth="1"/>
    <col min="11797" max="11797" width="0" style="478" hidden="1" customWidth="1"/>
    <col min="11798" max="11798" width="3.7109375" style="478" customWidth="1"/>
    <col min="11799" max="11799" width="11.140625" style="478" bestFit="1" customWidth="1"/>
    <col min="11800" max="12032" width="10.5703125" style="478"/>
    <col min="12033" max="12040" width="0" style="478" hidden="1" customWidth="1"/>
    <col min="12041" max="12043" width="3.7109375" style="478" customWidth="1"/>
    <col min="12044" max="12044" width="12.7109375" style="478" customWidth="1"/>
    <col min="12045" max="12045" width="51.140625" style="478" customWidth="1"/>
    <col min="12046" max="12046" width="0" style="478" hidden="1" customWidth="1"/>
    <col min="12047" max="12047" width="18.7109375" style="478" customWidth="1"/>
    <col min="12048" max="12049" width="0" style="478" hidden="1" customWidth="1"/>
    <col min="12050" max="12050" width="11.7109375" style="478" customWidth="1"/>
    <col min="12051" max="12051" width="6.42578125" style="478" bestFit="1" customWidth="1"/>
    <col min="12052" max="12052" width="11.7109375" style="478" customWidth="1"/>
    <col min="12053" max="12053" width="0" style="478" hidden="1" customWidth="1"/>
    <col min="12054" max="12054" width="3.7109375" style="478" customWidth="1"/>
    <col min="12055" max="12055" width="11.140625" style="478" bestFit="1" customWidth="1"/>
    <col min="12056" max="12288" width="10.5703125" style="478"/>
    <col min="12289" max="12296" width="0" style="478" hidden="1" customWidth="1"/>
    <col min="12297" max="12299" width="3.7109375" style="478" customWidth="1"/>
    <col min="12300" max="12300" width="12.7109375" style="478" customWidth="1"/>
    <col min="12301" max="12301" width="51.140625" style="478" customWidth="1"/>
    <col min="12302" max="12302" width="0" style="478" hidden="1" customWidth="1"/>
    <col min="12303" max="12303" width="18.7109375" style="478" customWidth="1"/>
    <col min="12304" max="12305" width="0" style="478" hidden="1" customWidth="1"/>
    <col min="12306" max="12306" width="11.7109375" style="478" customWidth="1"/>
    <col min="12307" max="12307" width="6.42578125" style="478" bestFit="1" customWidth="1"/>
    <col min="12308" max="12308" width="11.7109375" style="478" customWidth="1"/>
    <col min="12309" max="12309" width="0" style="478" hidden="1" customWidth="1"/>
    <col min="12310" max="12310" width="3.7109375" style="478" customWidth="1"/>
    <col min="12311" max="12311" width="11.140625" style="478" bestFit="1" customWidth="1"/>
    <col min="12312" max="12544" width="10.5703125" style="478"/>
    <col min="12545" max="12552" width="0" style="478" hidden="1" customWidth="1"/>
    <col min="12553" max="12555" width="3.7109375" style="478" customWidth="1"/>
    <col min="12556" max="12556" width="12.7109375" style="478" customWidth="1"/>
    <col min="12557" max="12557" width="51.140625" style="478" customWidth="1"/>
    <col min="12558" max="12558" width="0" style="478" hidden="1" customWidth="1"/>
    <col min="12559" max="12559" width="18.7109375" style="478" customWidth="1"/>
    <col min="12560" max="12561" width="0" style="478" hidden="1" customWidth="1"/>
    <col min="12562" max="12562" width="11.7109375" style="478" customWidth="1"/>
    <col min="12563" max="12563" width="6.42578125" style="478" bestFit="1" customWidth="1"/>
    <col min="12564" max="12564" width="11.7109375" style="478" customWidth="1"/>
    <col min="12565" max="12565" width="0" style="478" hidden="1" customWidth="1"/>
    <col min="12566" max="12566" width="3.7109375" style="478" customWidth="1"/>
    <col min="12567" max="12567" width="11.140625" style="478" bestFit="1" customWidth="1"/>
    <col min="12568" max="12800" width="10.5703125" style="478"/>
    <col min="12801" max="12808" width="0" style="478" hidden="1" customWidth="1"/>
    <col min="12809" max="12811" width="3.7109375" style="478" customWidth="1"/>
    <col min="12812" max="12812" width="12.7109375" style="478" customWidth="1"/>
    <col min="12813" max="12813" width="51.140625" style="478" customWidth="1"/>
    <col min="12814" max="12814" width="0" style="478" hidden="1" customWidth="1"/>
    <col min="12815" max="12815" width="18.7109375" style="478" customWidth="1"/>
    <col min="12816" max="12817" width="0" style="478" hidden="1" customWidth="1"/>
    <col min="12818" max="12818" width="11.7109375" style="478" customWidth="1"/>
    <col min="12819" max="12819" width="6.42578125" style="478" bestFit="1" customWidth="1"/>
    <col min="12820" max="12820" width="11.7109375" style="478" customWidth="1"/>
    <col min="12821" max="12821" width="0" style="478" hidden="1" customWidth="1"/>
    <col min="12822" max="12822" width="3.7109375" style="478" customWidth="1"/>
    <col min="12823" max="12823" width="11.140625" style="478" bestFit="1" customWidth="1"/>
    <col min="12824" max="13056" width="10.5703125" style="478"/>
    <col min="13057" max="13064" width="0" style="478" hidden="1" customWidth="1"/>
    <col min="13065" max="13067" width="3.7109375" style="478" customWidth="1"/>
    <col min="13068" max="13068" width="12.7109375" style="478" customWidth="1"/>
    <col min="13069" max="13069" width="51.140625" style="478" customWidth="1"/>
    <col min="13070" max="13070" width="0" style="478" hidden="1" customWidth="1"/>
    <col min="13071" max="13071" width="18.7109375" style="478" customWidth="1"/>
    <col min="13072" max="13073" width="0" style="478" hidden="1" customWidth="1"/>
    <col min="13074" max="13074" width="11.7109375" style="478" customWidth="1"/>
    <col min="13075" max="13075" width="6.42578125" style="478" bestFit="1" customWidth="1"/>
    <col min="13076" max="13076" width="11.7109375" style="478" customWidth="1"/>
    <col min="13077" max="13077" width="0" style="478" hidden="1" customWidth="1"/>
    <col min="13078" max="13078" width="3.7109375" style="478" customWidth="1"/>
    <col min="13079" max="13079" width="11.140625" style="478" bestFit="1" customWidth="1"/>
    <col min="13080" max="13312" width="10.5703125" style="478"/>
    <col min="13313" max="13320" width="0" style="478" hidden="1" customWidth="1"/>
    <col min="13321" max="13323" width="3.7109375" style="478" customWidth="1"/>
    <col min="13324" max="13324" width="12.7109375" style="478" customWidth="1"/>
    <col min="13325" max="13325" width="51.140625" style="478" customWidth="1"/>
    <col min="13326" max="13326" width="0" style="478" hidden="1" customWidth="1"/>
    <col min="13327" max="13327" width="18.7109375" style="478" customWidth="1"/>
    <col min="13328" max="13329" width="0" style="478" hidden="1" customWidth="1"/>
    <col min="13330" max="13330" width="11.7109375" style="478" customWidth="1"/>
    <col min="13331" max="13331" width="6.42578125" style="478" bestFit="1" customWidth="1"/>
    <col min="13332" max="13332" width="11.7109375" style="478" customWidth="1"/>
    <col min="13333" max="13333" width="0" style="478" hidden="1" customWidth="1"/>
    <col min="13334" max="13334" width="3.7109375" style="478" customWidth="1"/>
    <col min="13335" max="13335" width="11.140625" style="478" bestFit="1" customWidth="1"/>
    <col min="13336" max="13568" width="10.5703125" style="478"/>
    <col min="13569" max="13576" width="0" style="478" hidden="1" customWidth="1"/>
    <col min="13577" max="13579" width="3.7109375" style="478" customWidth="1"/>
    <col min="13580" max="13580" width="12.7109375" style="478" customWidth="1"/>
    <col min="13581" max="13581" width="51.140625" style="478" customWidth="1"/>
    <col min="13582" max="13582" width="0" style="478" hidden="1" customWidth="1"/>
    <col min="13583" max="13583" width="18.7109375" style="478" customWidth="1"/>
    <col min="13584" max="13585" width="0" style="478" hidden="1" customWidth="1"/>
    <col min="13586" max="13586" width="11.7109375" style="478" customWidth="1"/>
    <col min="13587" max="13587" width="6.42578125" style="478" bestFit="1" customWidth="1"/>
    <col min="13588" max="13588" width="11.7109375" style="478" customWidth="1"/>
    <col min="13589" max="13589" width="0" style="478" hidden="1" customWidth="1"/>
    <col min="13590" max="13590" width="3.7109375" style="478" customWidth="1"/>
    <col min="13591" max="13591" width="11.140625" style="478" bestFit="1" customWidth="1"/>
    <col min="13592" max="13824" width="10.5703125" style="478"/>
    <col min="13825" max="13832" width="0" style="478" hidden="1" customWidth="1"/>
    <col min="13833" max="13835" width="3.7109375" style="478" customWidth="1"/>
    <col min="13836" max="13836" width="12.7109375" style="478" customWidth="1"/>
    <col min="13837" max="13837" width="51.140625" style="478" customWidth="1"/>
    <col min="13838" max="13838" width="0" style="478" hidden="1" customWidth="1"/>
    <col min="13839" max="13839" width="18.7109375" style="478" customWidth="1"/>
    <col min="13840" max="13841" width="0" style="478" hidden="1" customWidth="1"/>
    <col min="13842" max="13842" width="11.7109375" style="478" customWidth="1"/>
    <col min="13843" max="13843" width="6.42578125" style="478" bestFit="1" customWidth="1"/>
    <col min="13844" max="13844" width="11.7109375" style="478" customWidth="1"/>
    <col min="13845" max="13845" width="0" style="478" hidden="1" customWidth="1"/>
    <col min="13846" max="13846" width="3.7109375" style="478" customWidth="1"/>
    <col min="13847" max="13847" width="11.140625" style="478" bestFit="1" customWidth="1"/>
    <col min="13848" max="14080" width="10.5703125" style="478"/>
    <col min="14081" max="14088" width="0" style="478" hidden="1" customWidth="1"/>
    <col min="14089" max="14091" width="3.7109375" style="478" customWidth="1"/>
    <col min="14092" max="14092" width="12.7109375" style="478" customWidth="1"/>
    <col min="14093" max="14093" width="51.140625" style="478" customWidth="1"/>
    <col min="14094" max="14094" width="0" style="478" hidden="1" customWidth="1"/>
    <col min="14095" max="14095" width="18.7109375" style="478" customWidth="1"/>
    <col min="14096" max="14097" width="0" style="478" hidden="1" customWidth="1"/>
    <col min="14098" max="14098" width="11.7109375" style="478" customWidth="1"/>
    <col min="14099" max="14099" width="6.42578125" style="478" bestFit="1" customWidth="1"/>
    <col min="14100" max="14100" width="11.7109375" style="478" customWidth="1"/>
    <col min="14101" max="14101" width="0" style="478" hidden="1" customWidth="1"/>
    <col min="14102" max="14102" width="3.7109375" style="478" customWidth="1"/>
    <col min="14103" max="14103" width="11.140625" style="478" bestFit="1" customWidth="1"/>
    <col min="14104" max="14336" width="10.5703125" style="478"/>
    <col min="14337" max="14344" width="0" style="478" hidden="1" customWidth="1"/>
    <col min="14345" max="14347" width="3.7109375" style="478" customWidth="1"/>
    <col min="14348" max="14348" width="12.7109375" style="478" customWidth="1"/>
    <col min="14349" max="14349" width="51.140625" style="478" customWidth="1"/>
    <col min="14350" max="14350" width="0" style="478" hidden="1" customWidth="1"/>
    <col min="14351" max="14351" width="18.7109375" style="478" customWidth="1"/>
    <col min="14352" max="14353" width="0" style="478" hidden="1" customWidth="1"/>
    <col min="14354" max="14354" width="11.7109375" style="478" customWidth="1"/>
    <col min="14355" max="14355" width="6.42578125" style="478" bestFit="1" customWidth="1"/>
    <col min="14356" max="14356" width="11.7109375" style="478" customWidth="1"/>
    <col min="14357" max="14357" width="0" style="478" hidden="1" customWidth="1"/>
    <col min="14358" max="14358" width="3.7109375" style="478" customWidth="1"/>
    <col min="14359" max="14359" width="11.140625" style="478" bestFit="1" customWidth="1"/>
    <col min="14360" max="14592" width="10.5703125" style="478"/>
    <col min="14593" max="14600" width="0" style="478" hidden="1" customWidth="1"/>
    <col min="14601" max="14603" width="3.7109375" style="478" customWidth="1"/>
    <col min="14604" max="14604" width="12.7109375" style="478" customWidth="1"/>
    <col min="14605" max="14605" width="51.140625" style="478" customWidth="1"/>
    <col min="14606" max="14606" width="0" style="478" hidden="1" customWidth="1"/>
    <col min="14607" max="14607" width="18.7109375" style="478" customWidth="1"/>
    <col min="14608" max="14609" width="0" style="478" hidden="1" customWidth="1"/>
    <col min="14610" max="14610" width="11.7109375" style="478" customWidth="1"/>
    <col min="14611" max="14611" width="6.42578125" style="478" bestFit="1" customWidth="1"/>
    <col min="14612" max="14612" width="11.7109375" style="478" customWidth="1"/>
    <col min="14613" max="14613" width="0" style="478" hidden="1" customWidth="1"/>
    <col min="14614" max="14614" width="3.7109375" style="478" customWidth="1"/>
    <col min="14615" max="14615" width="11.140625" style="478" bestFit="1" customWidth="1"/>
    <col min="14616" max="14848" width="10.5703125" style="478"/>
    <col min="14849" max="14856" width="0" style="478" hidden="1" customWidth="1"/>
    <col min="14857" max="14859" width="3.7109375" style="478" customWidth="1"/>
    <col min="14860" max="14860" width="12.7109375" style="478" customWidth="1"/>
    <col min="14861" max="14861" width="51.140625" style="478" customWidth="1"/>
    <col min="14862" max="14862" width="0" style="478" hidden="1" customWidth="1"/>
    <col min="14863" max="14863" width="18.7109375" style="478" customWidth="1"/>
    <col min="14864" max="14865" width="0" style="478" hidden="1" customWidth="1"/>
    <col min="14866" max="14866" width="11.7109375" style="478" customWidth="1"/>
    <col min="14867" max="14867" width="6.42578125" style="478" bestFit="1" customWidth="1"/>
    <col min="14868" max="14868" width="11.7109375" style="478" customWidth="1"/>
    <col min="14869" max="14869" width="0" style="478" hidden="1" customWidth="1"/>
    <col min="14870" max="14870" width="3.7109375" style="478" customWidth="1"/>
    <col min="14871" max="14871" width="11.140625" style="478" bestFit="1" customWidth="1"/>
    <col min="14872" max="15104" width="10.5703125" style="478"/>
    <col min="15105" max="15112" width="0" style="478" hidden="1" customWidth="1"/>
    <col min="15113" max="15115" width="3.7109375" style="478" customWidth="1"/>
    <col min="15116" max="15116" width="12.7109375" style="478" customWidth="1"/>
    <col min="15117" max="15117" width="51.140625" style="478" customWidth="1"/>
    <col min="15118" max="15118" width="0" style="478" hidden="1" customWidth="1"/>
    <col min="15119" max="15119" width="18.7109375" style="478" customWidth="1"/>
    <col min="15120" max="15121" width="0" style="478" hidden="1" customWidth="1"/>
    <col min="15122" max="15122" width="11.7109375" style="478" customWidth="1"/>
    <col min="15123" max="15123" width="6.42578125" style="478" bestFit="1" customWidth="1"/>
    <col min="15124" max="15124" width="11.7109375" style="478" customWidth="1"/>
    <col min="15125" max="15125" width="0" style="478" hidden="1" customWidth="1"/>
    <col min="15126" max="15126" width="3.7109375" style="478" customWidth="1"/>
    <col min="15127" max="15127" width="11.140625" style="478" bestFit="1" customWidth="1"/>
    <col min="15128" max="15360" width="10.5703125" style="478"/>
    <col min="15361" max="15368" width="0" style="478" hidden="1" customWidth="1"/>
    <col min="15369" max="15371" width="3.7109375" style="478" customWidth="1"/>
    <col min="15372" max="15372" width="12.7109375" style="478" customWidth="1"/>
    <col min="15373" max="15373" width="51.140625" style="478" customWidth="1"/>
    <col min="15374" max="15374" width="0" style="478" hidden="1" customWidth="1"/>
    <col min="15375" max="15375" width="18.7109375" style="478" customWidth="1"/>
    <col min="15376" max="15377" width="0" style="478" hidden="1" customWidth="1"/>
    <col min="15378" max="15378" width="11.7109375" style="478" customWidth="1"/>
    <col min="15379" max="15379" width="6.42578125" style="478" bestFit="1" customWidth="1"/>
    <col min="15380" max="15380" width="11.7109375" style="478" customWidth="1"/>
    <col min="15381" max="15381" width="0" style="478" hidden="1" customWidth="1"/>
    <col min="15382" max="15382" width="3.7109375" style="478" customWidth="1"/>
    <col min="15383" max="15383" width="11.140625" style="478" bestFit="1" customWidth="1"/>
    <col min="15384" max="15616" width="10.5703125" style="478"/>
    <col min="15617" max="15624" width="0" style="478" hidden="1" customWidth="1"/>
    <col min="15625" max="15627" width="3.7109375" style="478" customWidth="1"/>
    <col min="15628" max="15628" width="12.7109375" style="478" customWidth="1"/>
    <col min="15629" max="15629" width="51.140625" style="478" customWidth="1"/>
    <col min="15630" max="15630" width="0" style="478" hidden="1" customWidth="1"/>
    <col min="15631" max="15631" width="18.7109375" style="478" customWidth="1"/>
    <col min="15632" max="15633" width="0" style="478" hidden="1" customWidth="1"/>
    <col min="15634" max="15634" width="11.7109375" style="478" customWidth="1"/>
    <col min="15635" max="15635" width="6.42578125" style="478" bestFit="1" customWidth="1"/>
    <col min="15636" max="15636" width="11.7109375" style="478" customWidth="1"/>
    <col min="15637" max="15637" width="0" style="478" hidden="1" customWidth="1"/>
    <col min="15638" max="15638" width="3.7109375" style="478" customWidth="1"/>
    <col min="15639" max="15639" width="11.140625" style="478" bestFit="1" customWidth="1"/>
    <col min="15640" max="15872" width="10.5703125" style="478"/>
    <col min="15873" max="15880" width="0" style="478" hidden="1" customWidth="1"/>
    <col min="15881" max="15883" width="3.7109375" style="478" customWidth="1"/>
    <col min="15884" max="15884" width="12.7109375" style="478" customWidth="1"/>
    <col min="15885" max="15885" width="51.140625" style="478" customWidth="1"/>
    <col min="15886" max="15886" width="0" style="478" hidden="1" customWidth="1"/>
    <col min="15887" max="15887" width="18.7109375" style="478" customWidth="1"/>
    <col min="15888" max="15889" width="0" style="478" hidden="1" customWidth="1"/>
    <col min="15890" max="15890" width="11.7109375" style="478" customWidth="1"/>
    <col min="15891" max="15891" width="6.42578125" style="478" bestFit="1" customWidth="1"/>
    <col min="15892" max="15892" width="11.7109375" style="478" customWidth="1"/>
    <col min="15893" max="15893" width="0" style="478" hidden="1" customWidth="1"/>
    <col min="15894" max="15894" width="3.7109375" style="478" customWidth="1"/>
    <col min="15895" max="15895" width="11.140625" style="478" bestFit="1" customWidth="1"/>
    <col min="15896" max="16128" width="10.5703125" style="478"/>
    <col min="16129" max="16136" width="0" style="478" hidden="1" customWidth="1"/>
    <col min="16137" max="16139" width="3.7109375" style="478" customWidth="1"/>
    <col min="16140" max="16140" width="12.7109375" style="478" customWidth="1"/>
    <col min="16141" max="16141" width="51.140625" style="478" customWidth="1"/>
    <col min="16142" max="16142" width="0" style="478" hidden="1" customWidth="1"/>
    <col min="16143" max="16143" width="18.7109375" style="478" customWidth="1"/>
    <col min="16144" max="16145" width="0" style="478" hidden="1" customWidth="1"/>
    <col min="16146" max="16146" width="11.7109375" style="478" customWidth="1"/>
    <col min="16147" max="16147" width="6.42578125" style="478" bestFit="1" customWidth="1"/>
    <col min="16148" max="16148" width="11.7109375" style="478" customWidth="1"/>
    <col min="16149" max="16149" width="0" style="478" hidden="1" customWidth="1"/>
    <col min="16150" max="16150" width="3.7109375" style="478" customWidth="1"/>
    <col min="16151" max="16151" width="11.140625" style="478" bestFit="1" customWidth="1"/>
    <col min="16152" max="16384" width="10.5703125" style="478"/>
  </cols>
  <sheetData>
    <row r="1" spans="1:33" hidden="1"/>
    <row r="2" spans="1:33" hidden="1"/>
    <row r="3" spans="1:33" hidden="1"/>
    <row r="4" spans="1:33" ht="3" customHeight="1">
      <c r="J4" s="483"/>
      <c r="K4" s="483"/>
      <c r="L4" s="479"/>
      <c r="M4" s="479"/>
      <c r="N4" s="479"/>
      <c r="O4" s="486"/>
      <c r="P4" s="486"/>
      <c r="Q4" s="486"/>
      <c r="R4" s="486"/>
      <c r="S4" s="486"/>
      <c r="T4" s="486"/>
      <c r="U4" s="479"/>
    </row>
    <row r="5" spans="1:33" ht="22.5" customHeight="1">
      <c r="J5" s="483"/>
      <c r="K5" s="483"/>
      <c r="L5" s="1231" t="s">
        <v>632</v>
      </c>
      <c r="M5" s="1231"/>
      <c r="N5" s="1231"/>
      <c r="O5" s="1231"/>
      <c r="P5" s="1231"/>
      <c r="Q5" s="1231"/>
      <c r="R5" s="1231"/>
      <c r="S5" s="1231"/>
      <c r="T5" s="1231"/>
      <c r="U5" s="499"/>
    </row>
    <row r="6" spans="1:33" ht="3" customHeight="1">
      <c r="J6" s="483"/>
      <c r="K6" s="483"/>
      <c r="L6" s="479"/>
      <c r="M6" s="479"/>
      <c r="N6" s="479"/>
      <c r="O6" s="482"/>
      <c r="P6" s="482"/>
      <c r="Q6" s="482"/>
      <c r="R6" s="482"/>
      <c r="S6" s="482"/>
      <c r="T6" s="482"/>
      <c r="U6" s="479"/>
    </row>
    <row r="7" spans="1:33" s="493" customFormat="1" ht="22.5">
      <c r="A7" s="513"/>
      <c r="B7" s="513"/>
      <c r="C7" s="513"/>
      <c r="D7" s="513"/>
      <c r="E7" s="513"/>
      <c r="F7" s="513"/>
      <c r="G7" s="513"/>
      <c r="H7" s="513"/>
      <c r="L7" s="501"/>
      <c r="M7" s="619" t="s">
        <v>502</v>
      </c>
      <c r="N7" s="668"/>
      <c r="O7" s="1208" t="str">
        <f>IF(NameOrPr_ch="",IF(NameOrPr="","",NameOrPr),NameOrPr_ch)</f>
        <v>РСТ Нижегородской области</v>
      </c>
      <c r="P7" s="1208"/>
      <c r="Q7" s="1208"/>
      <c r="R7" s="1208"/>
      <c r="S7" s="1208"/>
      <c r="T7" s="1208"/>
      <c r="U7" s="584"/>
      <c r="V7" s="584"/>
      <c r="W7" s="521"/>
      <c r="X7" s="507"/>
      <c r="Y7" s="507"/>
      <c r="Z7" s="507"/>
      <c r="AA7" s="507"/>
      <c r="AB7" s="507"/>
      <c r="AC7" s="507"/>
      <c r="AD7" s="507"/>
      <c r="AE7" s="507"/>
      <c r="AF7" s="507"/>
      <c r="AG7" s="507"/>
    </row>
    <row r="8" spans="1:33" s="493" customFormat="1" ht="18.75">
      <c r="A8" s="513"/>
      <c r="B8" s="513"/>
      <c r="C8" s="513"/>
      <c r="D8" s="513"/>
      <c r="E8" s="513"/>
      <c r="F8" s="513"/>
      <c r="G8" s="513"/>
      <c r="H8" s="513"/>
      <c r="L8" s="501"/>
      <c r="M8" s="619" t="s">
        <v>597</v>
      </c>
      <c r="N8" s="668"/>
      <c r="O8" s="1208" t="str">
        <f>IF(datePr_ch="",IF(datePr="","",datePr),datePr_ch)</f>
        <v>10.12.2020</v>
      </c>
      <c r="P8" s="1208"/>
      <c r="Q8" s="1208"/>
      <c r="R8" s="1208"/>
      <c r="S8" s="1208"/>
      <c r="T8" s="1208"/>
      <c r="U8" s="584"/>
      <c r="V8" s="584"/>
      <c r="W8" s="521"/>
      <c r="X8" s="507"/>
      <c r="Y8" s="507"/>
      <c r="Z8" s="507"/>
      <c r="AA8" s="507"/>
      <c r="AB8" s="507"/>
      <c r="AC8" s="507"/>
      <c r="AD8" s="507"/>
      <c r="AE8" s="507"/>
      <c r="AF8" s="507"/>
      <c r="AG8" s="507"/>
    </row>
    <row r="9" spans="1:33" s="493" customFormat="1" ht="18.75">
      <c r="A9" s="513"/>
      <c r="B9" s="513"/>
      <c r="C9" s="513"/>
      <c r="D9" s="513"/>
      <c r="E9" s="513"/>
      <c r="F9" s="513"/>
      <c r="G9" s="513"/>
      <c r="H9" s="513"/>
      <c r="L9" s="152"/>
      <c r="M9" s="619" t="s">
        <v>596</v>
      </c>
      <c r="N9" s="668"/>
      <c r="O9" s="1208" t="str">
        <f>IF(numberPr_ch="",IF(numberPr="","",numberPr),numberPr_ch)</f>
        <v>52/6</v>
      </c>
      <c r="P9" s="1208"/>
      <c r="Q9" s="1208"/>
      <c r="R9" s="1208"/>
      <c r="S9" s="1208"/>
      <c r="T9" s="1208"/>
      <c r="U9" s="584"/>
      <c r="V9" s="584"/>
      <c r="W9" s="521"/>
      <c r="X9" s="507"/>
      <c r="Y9" s="507"/>
      <c r="Z9" s="507"/>
      <c r="AA9" s="507"/>
      <c r="AB9" s="507"/>
      <c r="AC9" s="507"/>
      <c r="AD9" s="507"/>
      <c r="AE9" s="507"/>
      <c r="AF9" s="507"/>
      <c r="AG9" s="507"/>
    </row>
    <row r="10" spans="1:33" s="493" customFormat="1" ht="18.75">
      <c r="A10" s="513"/>
      <c r="B10" s="513"/>
      <c r="C10" s="513"/>
      <c r="D10" s="513"/>
      <c r="E10" s="513"/>
      <c r="F10" s="513"/>
      <c r="G10" s="513"/>
      <c r="H10" s="513"/>
      <c r="L10" s="152"/>
      <c r="M10" s="619" t="s">
        <v>501</v>
      </c>
      <c r="N10" s="668"/>
      <c r="O10" s="1208" t="str">
        <f>IF(IstPub_ch="",IF(IstPub="","",IstPub),IstPub_ch)</f>
        <v>http://www.rstno.ru/regulatory/resheniya-regionalnoy-sluzhby-po-tarifam-nizhegorodskoy-oblasti-za-2020-god.php?clear_cache=Y</v>
      </c>
      <c r="P10" s="1208"/>
      <c r="Q10" s="1208"/>
      <c r="R10" s="1208"/>
      <c r="S10" s="1208"/>
      <c r="T10" s="1208"/>
      <c r="U10" s="584"/>
      <c r="V10" s="584"/>
      <c r="W10" s="521"/>
      <c r="X10" s="507"/>
      <c r="Y10" s="507"/>
      <c r="Z10" s="507"/>
      <c r="AA10" s="507"/>
      <c r="AB10" s="507"/>
      <c r="AC10" s="507"/>
      <c r="AD10" s="507"/>
      <c r="AE10" s="507"/>
      <c r="AF10" s="507"/>
      <c r="AG10" s="507"/>
    </row>
    <row r="11" spans="1:33" s="493" customFormat="1" ht="11.25" hidden="1">
      <c r="A11" s="513"/>
      <c r="B11" s="513"/>
      <c r="C11" s="513"/>
      <c r="D11" s="513"/>
      <c r="E11" s="513"/>
      <c r="F11" s="513"/>
      <c r="G11" s="513"/>
      <c r="H11" s="513"/>
      <c r="L11" s="152"/>
      <c r="M11" s="152"/>
      <c r="N11" s="490"/>
      <c r="O11" s="500"/>
      <c r="P11" s="500"/>
      <c r="Q11" s="500"/>
      <c r="R11" s="500"/>
      <c r="S11" s="500"/>
      <c r="T11" s="500"/>
      <c r="U11" s="505" t="s">
        <v>373</v>
      </c>
      <c r="X11" s="507"/>
      <c r="Y11" s="507"/>
      <c r="Z11" s="507"/>
      <c r="AA11" s="507"/>
      <c r="AB11" s="507"/>
      <c r="AC11" s="507"/>
      <c r="AD11" s="507"/>
      <c r="AE11" s="507"/>
      <c r="AF11" s="507"/>
      <c r="AG11" s="507"/>
    </row>
    <row r="12" spans="1:33" ht="15" customHeight="1">
      <c r="H12" s="512" t="s">
        <v>93</v>
      </c>
      <c r="J12" s="483"/>
      <c r="K12" s="483"/>
      <c r="L12" s="479"/>
      <c r="M12" s="479"/>
      <c r="N12" s="479"/>
      <c r="O12" s="1248"/>
      <c r="P12" s="1248"/>
      <c r="Q12" s="1248"/>
      <c r="R12" s="1248"/>
      <c r="S12" s="1248"/>
      <c r="T12" s="1248"/>
      <c r="U12" s="1248"/>
    </row>
    <row r="13" spans="1:33">
      <c r="J13" s="483"/>
      <c r="K13" s="483"/>
      <c r="L13" s="1153" t="s">
        <v>454</v>
      </c>
      <c r="M13" s="1153"/>
      <c r="N13" s="1153"/>
      <c r="O13" s="1153"/>
      <c r="P13" s="1153"/>
      <c r="Q13" s="1153"/>
      <c r="R13" s="1153"/>
      <c r="S13" s="1153"/>
      <c r="T13" s="1153"/>
      <c r="U13" s="1153"/>
      <c r="V13" s="1153"/>
      <c r="W13" s="1153" t="s">
        <v>455</v>
      </c>
    </row>
    <row r="14" spans="1:33" ht="14.25" customHeight="1">
      <c r="J14" s="483"/>
      <c r="K14" s="483"/>
      <c r="L14" s="1215" t="s">
        <v>92</v>
      </c>
      <c r="M14" s="1215" t="s">
        <v>640</v>
      </c>
      <c r="N14" s="476"/>
      <c r="O14" s="1216" t="s">
        <v>642</v>
      </c>
      <c r="P14" s="1217"/>
      <c r="Q14" s="1217"/>
      <c r="R14" s="1217"/>
      <c r="S14" s="1217"/>
      <c r="T14" s="1218"/>
      <c r="U14" s="1226" t="s">
        <v>341</v>
      </c>
      <c r="V14" s="1247" t="s">
        <v>275</v>
      </c>
      <c r="W14" s="1153"/>
    </row>
    <row r="15" spans="1:33" ht="14.25" customHeight="1">
      <c r="J15" s="483"/>
      <c r="K15" s="483"/>
      <c r="L15" s="1215"/>
      <c r="M15" s="1215"/>
      <c r="N15" s="475"/>
      <c r="O15" s="1221" t="s">
        <v>641</v>
      </c>
      <c r="P15" s="657"/>
      <c r="Q15" s="657"/>
      <c r="R15" s="1224" t="s">
        <v>655</v>
      </c>
      <c r="S15" s="1224"/>
      <c r="T15" s="1225"/>
      <c r="U15" s="1227"/>
      <c r="V15" s="1247"/>
      <c r="W15" s="1153"/>
    </row>
    <row r="16" spans="1:33" ht="30.75" customHeight="1">
      <c r="J16" s="483"/>
      <c r="K16" s="483"/>
      <c r="L16" s="1215"/>
      <c r="M16" s="1215"/>
      <c r="N16" s="474"/>
      <c r="O16" s="1222"/>
      <c r="P16" s="655"/>
      <c r="Q16" s="656"/>
      <c r="R16" s="538" t="s">
        <v>274</v>
      </c>
      <c r="S16" s="1210" t="s">
        <v>273</v>
      </c>
      <c r="T16" s="1211"/>
      <c r="U16" s="1228"/>
      <c r="V16" s="1247"/>
      <c r="W16" s="1153"/>
    </row>
    <row r="17" spans="1:33">
      <c r="J17" s="483"/>
      <c r="K17" s="491">
        <v>1</v>
      </c>
      <c r="L17" s="639" t="s">
        <v>93</v>
      </c>
      <c r="M17" s="639" t="s">
        <v>49</v>
      </c>
      <c r="N17" s="511" t="s">
        <v>49</v>
      </c>
      <c r="O17" s="640">
        <f ca="1">OFFSET(O17,0,-1)+1</f>
        <v>3</v>
      </c>
      <c r="P17" s="641">
        <f ca="1">OFFSET(P17,0,-1)</f>
        <v>3</v>
      </c>
      <c r="Q17" s="641">
        <f ca="1">OFFSET(Q17,0,-1)</f>
        <v>3</v>
      </c>
      <c r="R17" s="640">
        <f ca="1">OFFSET(R17,0,-1)+1</f>
        <v>4</v>
      </c>
      <c r="S17" s="1245">
        <f ca="1">OFFSET(S17,0,-1)+1</f>
        <v>5</v>
      </c>
      <c r="T17" s="1245"/>
      <c r="U17" s="640">
        <f ca="1">OFFSET(U17,0,-2)+1</f>
        <v>6</v>
      </c>
      <c r="V17" s="641">
        <f ca="1">OFFSET(V17,0,-1)</f>
        <v>6</v>
      </c>
      <c r="W17" s="640">
        <f ca="1">OFFSET(W17,0,-1)+1</f>
        <v>7</v>
      </c>
    </row>
    <row r="18" spans="1:33" ht="22.5">
      <c r="A18" s="1234">
        <v>1</v>
      </c>
      <c r="B18" s="903"/>
      <c r="C18" s="903"/>
      <c r="D18" s="903"/>
      <c r="E18" s="904"/>
      <c r="F18" s="905"/>
      <c r="G18" s="905"/>
      <c r="H18" s="905"/>
      <c r="I18" s="906"/>
      <c r="J18" s="901"/>
      <c r="K18" s="908"/>
      <c r="L18" s="595">
        <f>mergeValue(A18)</f>
        <v>1</v>
      </c>
      <c r="M18" s="643" t="s">
        <v>20</v>
      </c>
      <c r="N18" s="582"/>
      <c r="O18" s="1246"/>
      <c r="P18" s="1246"/>
      <c r="Q18" s="1246"/>
      <c r="R18" s="1246"/>
      <c r="S18" s="1246"/>
      <c r="T18" s="1246"/>
      <c r="U18" s="1246"/>
      <c r="V18" s="1246"/>
      <c r="W18" s="632" t="s">
        <v>476</v>
      </c>
    </row>
    <row r="19" spans="1:33" ht="22.5">
      <c r="A19" s="1234"/>
      <c r="B19" s="1234">
        <v>1</v>
      </c>
      <c r="C19" s="903"/>
      <c r="D19" s="903"/>
      <c r="E19" s="905"/>
      <c r="F19" s="905"/>
      <c r="G19" s="905"/>
      <c r="H19" s="905"/>
      <c r="I19" s="900"/>
      <c r="J19" s="899"/>
      <c r="K19" s="902"/>
      <c r="L19" s="595" t="str">
        <f>mergeValue(A19) &amp;"."&amp; mergeValue(B19)</f>
        <v>1.1</v>
      </c>
      <c r="M19" s="548" t="s">
        <v>16</v>
      </c>
      <c r="N19" s="582"/>
      <c r="O19" s="1246"/>
      <c r="P19" s="1246"/>
      <c r="Q19" s="1246"/>
      <c r="R19" s="1246"/>
      <c r="S19" s="1246"/>
      <c r="T19" s="1246"/>
      <c r="U19" s="1246"/>
      <c r="V19" s="1246"/>
      <c r="W19" s="632" t="s">
        <v>477</v>
      </c>
    </row>
    <row r="20" spans="1:33" ht="22.5">
      <c r="A20" s="1234"/>
      <c r="B20" s="1234"/>
      <c r="C20" s="1234">
        <v>1</v>
      </c>
      <c r="D20" s="903"/>
      <c r="E20" s="905"/>
      <c r="F20" s="905"/>
      <c r="G20" s="905"/>
      <c r="H20" s="905"/>
      <c r="I20" s="907"/>
      <c r="J20" s="899"/>
      <c r="K20" s="902"/>
      <c r="L20" s="595" t="str">
        <f>mergeValue(A20) &amp;"."&amp; mergeValue(B20)&amp;"."&amp; mergeValue(C20)</f>
        <v>1.1.1</v>
      </c>
      <c r="M20" s="549" t="s">
        <v>7</v>
      </c>
      <c r="N20" s="582"/>
      <c r="O20" s="1246"/>
      <c r="P20" s="1246"/>
      <c r="Q20" s="1246"/>
      <c r="R20" s="1246"/>
      <c r="S20" s="1246"/>
      <c r="T20" s="1246"/>
      <c r="U20" s="1246"/>
      <c r="V20" s="1246"/>
      <c r="W20" s="632" t="s">
        <v>634</v>
      </c>
    </row>
    <row r="21" spans="1:33" ht="22.5">
      <c r="A21" s="1234"/>
      <c r="B21" s="1234"/>
      <c r="C21" s="1234"/>
      <c r="D21" s="1234">
        <v>1</v>
      </c>
      <c r="E21" s="905"/>
      <c r="F21" s="905"/>
      <c r="G21" s="905"/>
      <c r="H21" s="905"/>
      <c r="I21" s="907"/>
      <c r="J21" s="899"/>
      <c r="K21" s="902"/>
      <c r="L21" s="595" t="str">
        <f>mergeValue(A21) &amp;"."&amp; mergeValue(B21)&amp;"."&amp; mergeValue(C21)&amp;"."&amp; mergeValue(D21)</f>
        <v>1.1.1.1</v>
      </c>
      <c r="M21" s="550" t="s">
        <v>22</v>
      </c>
      <c r="N21" s="582"/>
      <c r="O21" s="1246"/>
      <c r="P21" s="1246"/>
      <c r="Q21" s="1246"/>
      <c r="R21" s="1246"/>
      <c r="S21" s="1246"/>
      <c r="T21" s="1246"/>
      <c r="U21" s="1246"/>
      <c r="V21" s="1246"/>
      <c r="W21" s="632" t="s">
        <v>635</v>
      </c>
    </row>
    <row r="22" spans="1:33" ht="101.25">
      <c r="A22" s="1234"/>
      <c r="B22" s="1234"/>
      <c r="C22" s="1234"/>
      <c r="D22" s="1234"/>
      <c r="E22" s="1234">
        <v>1</v>
      </c>
      <c r="F22" s="905"/>
      <c r="G22" s="905"/>
      <c r="H22" s="903">
        <v>1</v>
      </c>
      <c r="I22" s="1234">
        <v>1</v>
      </c>
      <c r="J22" s="905"/>
      <c r="K22" s="910"/>
      <c r="L22" s="595" t="str">
        <f>mergeValue(A22) &amp;"."&amp; mergeValue(B22)&amp;"."&amp; mergeValue(C22)&amp;"."&amp; mergeValue(D22)&amp;"."&amp; mergeValue(E22)</f>
        <v>1.1.1.1.1</v>
      </c>
      <c r="M22" s="556" t="s">
        <v>9</v>
      </c>
      <c r="N22" s="583"/>
      <c r="O22" s="1236"/>
      <c r="P22" s="1236"/>
      <c r="Q22" s="1236"/>
      <c r="R22" s="1236"/>
      <c r="S22" s="1236"/>
      <c r="T22" s="1236"/>
      <c r="U22" s="1236"/>
      <c r="V22" s="1236"/>
      <c r="W22" s="632" t="s">
        <v>639</v>
      </c>
    </row>
    <row r="23" spans="1:33" ht="90">
      <c r="A23" s="1234"/>
      <c r="B23" s="1234"/>
      <c r="C23" s="1234"/>
      <c r="D23" s="1234"/>
      <c r="E23" s="1234"/>
      <c r="F23" s="1234">
        <v>1</v>
      </c>
      <c r="G23" s="903"/>
      <c r="H23" s="903"/>
      <c r="I23" s="1234"/>
      <c r="J23" s="1234">
        <v>1</v>
      </c>
      <c r="K23" s="911"/>
      <c r="L23" s="595" t="str">
        <f>mergeValue(A23) &amp;"."&amp; mergeValue(B23)&amp;"."&amp; mergeValue(C23)&amp;"."&amp; mergeValue(D23)&amp;"."&amp; mergeValue(E23)&amp;"."&amp; mergeValue(F23)</f>
        <v>1.1.1.1.1.1</v>
      </c>
      <c r="M23" s="557" t="s">
        <v>10</v>
      </c>
      <c r="N23" s="583"/>
      <c r="O23" s="1237"/>
      <c r="P23" s="1238"/>
      <c r="Q23" s="1238"/>
      <c r="R23" s="1238"/>
      <c r="S23" s="1238"/>
      <c r="T23" s="1238"/>
      <c r="U23" s="1238"/>
      <c r="V23" s="1239"/>
      <c r="W23" s="632" t="s">
        <v>637</v>
      </c>
      <c r="Y23" s="506" t="str">
        <f>strCheckUnique(Z23:Z26)</f>
        <v/>
      </c>
      <c r="AA23" s="506" t="str">
        <f>IF(O23="","",O23 &amp; ":_")</f>
        <v/>
      </c>
    </row>
    <row r="24" spans="1:33" ht="189" customHeight="1">
      <c r="A24" s="1234"/>
      <c r="B24" s="1234"/>
      <c r="C24" s="1234"/>
      <c r="D24" s="1234"/>
      <c r="E24" s="1234"/>
      <c r="F24" s="1234"/>
      <c r="G24" s="903">
        <v>1</v>
      </c>
      <c r="H24" s="903"/>
      <c r="I24" s="1234"/>
      <c r="J24" s="1234"/>
      <c r="K24" s="911">
        <v>1</v>
      </c>
      <c r="L24" s="595" t="str">
        <f>mergeValue(A24) &amp;"."&amp; mergeValue(B24)&amp;"."&amp; mergeValue(C24)&amp;"."&amp; mergeValue(D24)&amp;"."&amp; mergeValue(E24)&amp;"."&amp; mergeValue(F24)&amp;"."&amp; mergeValue(G24)</f>
        <v>1.1.1.1.1.1.1</v>
      </c>
      <c r="M24" s="1071"/>
      <c r="N24" s="588"/>
      <c r="O24" s="1080"/>
      <c r="P24" s="564"/>
      <c r="Q24" s="564"/>
      <c r="R24" s="1244"/>
      <c r="S24" s="1230" t="s">
        <v>84</v>
      </c>
      <c r="T24" s="1244"/>
      <c r="U24" s="1230" t="s">
        <v>85</v>
      </c>
      <c r="V24" s="580"/>
      <c r="W24" s="1205" t="s">
        <v>657</v>
      </c>
      <c r="X24" s="502" t="str">
        <f>strCheckDate(O25:V25)</f>
        <v/>
      </c>
      <c r="Y24" s="506"/>
      <c r="Z24" s="506" t="str">
        <f>IF(M24="","",M24 )</f>
        <v/>
      </c>
      <c r="AA24" s="506"/>
      <c r="AB24" s="506"/>
      <c r="AC24" s="506"/>
    </row>
    <row r="25" spans="1:33" ht="11.25" hidden="1">
      <c r="A25" s="1234"/>
      <c r="B25" s="1234"/>
      <c r="C25" s="1234"/>
      <c r="D25" s="1234"/>
      <c r="E25" s="1234"/>
      <c r="F25" s="1234"/>
      <c r="G25" s="903"/>
      <c r="H25" s="903"/>
      <c r="I25" s="1234"/>
      <c r="J25" s="1234"/>
      <c r="K25" s="911"/>
      <c r="L25" s="602"/>
      <c r="M25" s="648"/>
      <c r="N25" s="588"/>
      <c r="O25" s="586"/>
      <c r="P25" s="564"/>
      <c r="Q25" s="586" t="str">
        <f>R24 &amp; "-" &amp; T24</f>
        <v>-</v>
      </c>
      <c r="R25" s="1229"/>
      <c r="S25" s="1230"/>
      <c r="T25" s="1229"/>
      <c r="U25" s="1230"/>
      <c r="V25" s="580"/>
      <c r="W25" s="1206"/>
    </row>
    <row r="26" spans="1:33" s="477" customFormat="1" ht="15" customHeight="1">
      <c r="A26" s="1234"/>
      <c r="B26" s="1234"/>
      <c r="C26" s="1234"/>
      <c r="D26" s="1234"/>
      <c r="E26" s="1234"/>
      <c r="F26" s="1234"/>
      <c r="G26" s="905"/>
      <c r="H26" s="903"/>
      <c r="I26" s="1234"/>
      <c r="J26" s="1234"/>
      <c r="K26" s="910"/>
      <c r="L26" s="540"/>
      <c r="M26" s="559" t="s">
        <v>25</v>
      </c>
      <c r="N26" s="553"/>
      <c r="O26" s="547"/>
      <c r="P26" s="547"/>
      <c r="Q26" s="547"/>
      <c r="R26" s="575"/>
      <c r="S26" s="566"/>
      <c r="T26" s="565"/>
      <c r="U26" s="553"/>
      <c r="V26" s="562"/>
      <c r="W26" s="1207"/>
      <c r="X26" s="503"/>
      <c r="Y26" s="503"/>
      <c r="Z26" s="503"/>
      <c r="AA26" s="503"/>
      <c r="AB26" s="503"/>
      <c r="AC26" s="503"/>
      <c r="AD26" s="503"/>
      <c r="AE26" s="503"/>
      <c r="AF26" s="503"/>
      <c r="AG26" s="503"/>
    </row>
    <row r="27" spans="1:33" s="477" customFormat="1" ht="15" customHeight="1">
      <c r="A27" s="1234"/>
      <c r="B27" s="1234"/>
      <c r="C27" s="1234"/>
      <c r="D27" s="1234"/>
      <c r="E27" s="1234"/>
      <c r="F27" s="905"/>
      <c r="G27" s="905"/>
      <c r="H27" s="903"/>
      <c r="I27" s="1234"/>
      <c r="J27" s="905"/>
      <c r="K27" s="910"/>
      <c r="L27" s="540"/>
      <c r="M27" s="558" t="s">
        <v>11</v>
      </c>
      <c r="N27" s="552"/>
      <c r="O27" s="547"/>
      <c r="P27" s="547"/>
      <c r="Q27" s="547"/>
      <c r="R27" s="575"/>
      <c r="S27" s="566"/>
      <c r="T27" s="565"/>
      <c r="U27" s="552"/>
      <c r="V27" s="566"/>
      <c r="W27" s="562"/>
      <c r="X27" s="503"/>
      <c r="Y27" s="503"/>
      <c r="Z27" s="503"/>
      <c r="AA27" s="503"/>
      <c r="AB27" s="503"/>
      <c r="AC27" s="503"/>
      <c r="AD27" s="503"/>
      <c r="AE27" s="503"/>
      <c r="AF27" s="503"/>
      <c r="AG27" s="503"/>
    </row>
    <row r="28" spans="1:33" s="477" customFormat="1" ht="15" customHeight="1">
      <c r="A28" s="1234"/>
      <c r="B28" s="1234"/>
      <c r="C28" s="1234"/>
      <c r="D28" s="1234"/>
      <c r="E28" s="909"/>
      <c r="F28" s="905"/>
      <c r="G28" s="905"/>
      <c r="H28" s="905"/>
      <c r="I28" s="901"/>
      <c r="J28" s="898"/>
      <c r="K28" s="908"/>
      <c r="L28" s="540"/>
      <c r="M28" s="553" t="s">
        <v>12</v>
      </c>
      <c r="N28" s="551"/>
      <c r="O28" s="547"/>
      <c r="P28" s="547"/>
      <c r="Q28" s="547"/>
      <c r="R28" s="575"/>
      <c r="S28" s="566"/>
      <c r="T28" s="565"/>
      <c r="U28" s="551"/>
      <c r="V28" s="566"/>
      <c r="W28" s="562"/>
      <c r="X28" s="503"/>
      <c r="Y28" s="503"/>
      <c r="Z28" s="503"/>
      <c r="AA28" s="503"/>
      <c r="AB28" s="503"/>
      <c r="AC28" s="503"/>
      <c r="AD28" s="503"/>
      <c r="AE28" s="503"/>
      <c r="AF28" s="503"/>
      <c r="AG28" s="503"/>
    </row>
    <row r="29" spans="1:33" s="477" customFormat="1" ht="15" customHeight="1">
      <c r="A29" s="1234"/>
      <c r="B29" s="1234"/>
      <c r="C29" s="1234"/>
      <c r="D29" s="909"/>
      <c r="E29" s="909"/>
      <c r="F29" s="905"/>
      <c r="G29" s="905"/>
      <c r="H29" s="905"/>
      <c r="I29" s="901"/>
      <c r="J29" s="898"/>
      <c r="K29" s="908"/>
      <c r="L29" s="540"/>
      <c r="M29" s="552" t="s">
        <v>17</v>
      </c>
      <c r="N29" s="551"/>
      <c r="O29" s="547"/>
      <c r="P29" s="547"/>
      <c r="Q29" s="547"/>
      <c r="R29" s="575"/>
      <c r="S29" s="566"/>
      <c r="T29" s="565"/>
      <c r="U29" s="551"/>
      <c r="V29" s="566"/>
      <c r="W29" s="562"/>
      <c r="X29" s="503"/>
      <c r="Y29" s="503"/>
      <c r="Z29" s="503"/>
      <c r="AA29" s="503"/>
      <c r="AB29" s="503"/>
      <c r="AC29" s="503"/>
      <c r="AD29" s="503"/>
      <c r="AE29" s="503"/>
      <c r="AF29" s="503"/>
      <c r="AG29" s="503"/>
    </row>
    <row r="30" spans="1:33" s="477" customFormat="1" ht="15" customHeight="1">
      <c r="A30" s="1234"/>
      <c r="B30" s="1234"/>
      <c r="C30" s="909"/>
      <c r="D30" s="909"/>
      <c r="E30" s="909"/>
      <c r="F30" s="909"/>
      <c r="G30" s="914"/>
      <c r="H30" s="901"/>
      <c r="I30" s="912"/>
      <c r="J30" s="898"/>
      <c r="K30" s="913"/>
      <c r="L30" s="540"/>
      <c r="M30" s="551" t="s">
        <v>18</v>
      </c>
      <c r="N30" s="551"/>
      <c r="O30" s="547"/>
      <c r="P30" s="547"/>
      <c r="Q30" s="547"/>
      <c r="R30" s="575"/>
      <c r="S30" s="566"/>
      <c r="T30" s="565"/>
      <c r="U30" s="551"/>
      <c r="V30" s="566"/>
      <c r="W30" s="562"/>
      <c r="X30" s="503"/>
      <c r="Y30" s="503"/>
      <c r="Z30" s="503"/>
      <c r="AA30" s="503"/>
      <c r="AB30" s="503"/>
      <c r="AC30" s="503"/>
      <c r="AD30" s="503"/>
      <c r="AE30" s="503"/>
      <c r="AF30" s="503"/>
      <c r="AG30" s="503"/>
    </row>
    <row r="31" spans="1:33" s="477" customFormat="1" ht="15" customHeight="1">
      <c r="A31" s="1234"/>
      <c r="B31" s="909"/>
      <c r="C31" s="909"/>
      <c r="D31" s="909"/>
      <c r="E31" s="909"/>
      <c r="F31" s="909"/>
      <c r="G31" s="914"/>
      <c r="H31" s="901"/>
      <c r="I31" s="901"/>
      <c r="J31" s="898"/>
      <c r="K31" s="908"/>
      <c r="L31" s="540"/>
      <c r="M31" s="560" t="s">
        <v>19</v>
      </c>
      <c r="N31" s="551"/>
      <c r="O31" s="547"/>
      <c r="P31" s="547"/>
      <c r="Q31" s="547"/>
      <c r="R31" s="575"/>
      <c r="S31" s="566"/>
      <c r="T31" s="565"/>
      <c r="U31" s="551"/>
      <c r="V31" s="566"/>
      <c r="W31" s="562"/>
      <c r="X31" s="503"/>
      <c r="Y31" s="503"/>
      <c r="Z31" s="503"/>
      <c r="AA31" s="503"/>
      <c r="AB31" s="503"/>
      <c r="AC31" s="503"/>
      <c r="AD31" s="503"/>
      <c r="AE31" s="503"/>
      <c r="AF31" s="503"/>
      <c r="AG31" s="503"/>
    </row>
    <row r="32" spans="1:33" s="477" customFormat="1" ht="15" customHeight="1">
      <c r="A32" s="897"/>
      <c r="B32" s="897"/>
      <c r="C32" s="897"/>
      <c r="D32" s="897"/>
      <c r="E32" s="897"/>
      <c r="F32" s="897"/>
      <c r="G32" s="897"/>
      <c r="H32" s="897"/>
      <c r="I32" s="897"/>
      <c r="J32" s="897"/>
      <c r="K32" s="897"/>
      <c r="L32" s="540"/>
      <c r="M32" s="567" t="s">
        <v>309</v>
      </c>
      <c r="N32" s="551"/>
      <c r="O32" s="547"/>
      <c r="P32" s="547"/>
      <c r="Q32" s="547"/>
      <c r="R32" s="575"/>
      <c r="S32" s="566"/>
      <c r="T32" s="565"/>
      <c r="U32" s="551"/>
      <c r="V32" s="566"/>
      <c r="W32" s="562"/>
      <c r="X32" s="503"/>
      <c r="Y32" s="503"/>
      <c r="Z32" s="503"/>
      <c r="AA32" s="503"/>
      <c r="AB32" s="503"/>
      <c r="AC32" s="503"/>
      <c r="AD32" s="503"/>
      <c r="AE32" s="503"/>
      <c r="AF32" s="503"/>
      <c r="AG32" s="503"/>
    </row>
    <row r="33" spans="12:23" ht="3" customHeight="1">
      <c r="L33" s="487"/>
      <c r="M33" s="487"/>
      <c r="N33" s="487"/>
      <c r="O33" s="487"/>
      <c r="P33" s="487"/>
      <c r="Q33" s="487"/>
      <c r="R33" s="487"/>
      <c r="S33" s="487"/>
      <c r="T33" s="487"/>
      <c r="U33" s="487"/>
    </row>
    <row r="34" spans="12:23" ht="133.5" customHeight="1">
      <c r="L34" s="1">
        <v>1</v>
      </c>
      <c r="M34" s="1198" t="s">
        <v>633</v>
      </c>
      <c r="N34" s="1198"/>
      <c r="O34" s="1198"/>
      <c r="P34" s="1198"/>
      <c r="Q34" s="1198"/>
      <c r="R34" s="1198"/>
      <c r="S34" s="1198"/>
      <c r="T34" s="1198"/>
      <c r="U34" s="1198"/>
      <c r="V34" s="1198"/>
      <c r="W34" s="1198"/>
    </row>
  </sheetData>
  <sheetProtection password="FA9C" sheet="1" objects="1" scenarios="1" formatColumns="0" formatRows="0"/>
  <dataConsolidate leftLabels="1"/>
  <mergeCells count="37">
    <mergeCell ref="L5:T5"/>
    <mergeCell ref="O9:T9"/>
    <mergeCell ref="O10:T10"/>
    <mergeCell ref="W13:W16"/>
    <mergeCell ref="S16:T16"/>
    <mergeCell ref="V14:V16"/>
    <mergeCell ref="L13:V13"/>
    <mergeCell ref="L14:L16"/>
    <mergeCell ref="M14:M16"/>
    <mergeCell ref="U14:U16"/>
    <mergeCell ref="O14:T14"/>
    <mergeCell ref="O7:T7"/>
    <mergeCell ref="O8:T8"/>
    <mergeCell ref="O15:O16"/>
    <mergeCell ref="R15:T15"/>
    <mergeCell ref="O12:U12"/>
    <mergeCell ref="A18:A31"/>
    <mergeCell ref="O18:V18"/>
    <mergeCell ref="B19:B30"/>
    <mergeCell ref="O19:V19"/>
    <mergeCell ref="C20:C29"/>
    <mergeCell ref="O20:V20"/>
    <mergeCell ref="D21:D28"/>
    <mergeCell ref="O21:V21"/>
    <mergeCell ref="E22:E27"/>
    <mergeCell ref="I22:I27"/>
    <mergeCell ref="O22:V22"/>
    <mergeCell ref="F23:F26"/>
    <mergeCell ref="J23:J26"/>
    <mergeCell ref="O23:V23"/>
    <mergeCell ref="R24:R25"/>
    <mergeCell ref="S24:S25"/>
    <mergeCell ref="T24:T25"/>
    <mergeCell ref="U24:U25"/>
    <mergeCell ref="M34:W34"/>
    <mergeCell ref="W24:W26"/>
    <mergeCell ref="S17:T17"/>
  </mergeCells>
  <dataValidations count="11">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W27:W32 L65562:W65568 L131098:W131104 L196634:W196640 L262170:W262176 L327706:W327712 L393242:W393248 L458778:W458784 L524314:W524320 L589850:W589856 L655386:W655392 L720922:W720928 L786458:W786464 L851994:W852000 L917530:W917536 L983066:W983072 L26:V32"/>
    <dataValidation type="list" allowBlank="1" showInputMessage="1" showErrorMessage="1" errorTitle="Ошибка" error="Выберите значение из списка"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formula1>kind_of_scheme_in</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formula1>900</formula1>
    </dataValidation>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formula1>kind_of_cons</formula1>
    </dataValidation>
    <dataValidation type="list" allowBlank="1" showInputMessage="1" errorTitle="Ошибка" error="Выберите значение из списка" prompt="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LY98306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JI24">
      <formula1>kind_of_heat_transfer</formula1>
    </dataValidation>
    <dataValidation type="decimal" allowBlank="1" showErrorMessage="1" errorTitle="Ошибка" error="Допускается ввод только неотрицательных чисел!" sqref="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24 WVW98306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JK24">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dataValidation allowBlank="1" showInputMessage="1" showErrorMessage="1" prompt="Для выбора выполните двойной щелчок левой клавиши мыши по соответствующей ячейке." sqref="TM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196632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262168 U327704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393240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458776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524312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589848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655384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720920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786456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851992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917528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983064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65560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131096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WWC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JQ24 WWA24:WWA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 type="list" allowBlank="1" showInputMessage="1" showErrorMessage="1" errorTitle="Ошибка" error="Выберите значение из списка" prompt="Выберите значение из списка" sqref="M24">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2">
    <tabColor rgb="FFFFCC99"/>
  </sheetPr>
  <dimension ref="A1"/>
  <sheetViews>
    <sheetView showGridLines="0" workbookViewId="0"/>
  </sheetViews>
  <sheetFormatPr defaultRowHeight="11.25"/>
  <cols>
    <col min="1" max="16384" width="9.140625" style="174"/>
  </cols>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4">
    <tabColor indexed="22"/>
  </sheetPr>
  <dimension ref="A1:T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20" width="10.5703125" style="587"/>
    <col min="21" max="16384" width="10.5703125" style="525"/>
  </cols>
  <sheetData>
    <row r="1" spans="1:20" ht="3" customHeight="1">
      <c r="A1" s="593" t="s">
        <v>51</v>
      </c>
    </row>
    <row r="2" spans="1:20" ht="22.5">
      <c r="F2" s="1199" t="s">
        <v>491</v>
      </c>
      <c r="G2" s="1200"/>
      <c r="H2" s="1201"/>
      <c r="I2" s="642"/>
    </row>
    <row r="3" spans="1:20" ht="3" customHeight="1"/>
    <row r="4" spans="1:20" s="572" customFormat="1" ht="11.25">
      <c r="A4" s="592"/>
      <c r="B4" s="592"/>
      <c r="C4" s="592"/>
      <c r="D4" s="592"/>
      <c r="F4" s="1153" t="s">
        <v>454</v>
      </c>
      <c r="G4" s="1153"/>
      <c r="H4" s="1153"/>
      <c r="I4" s="1202" t="s">
        <v>455</v>
      </c>
      <c r="J4" s="592"/>
      <c r="K4" s="592"/>
      <c r="L4" s="592"/>
      <c r="M4" s="592"/>
      <c r="N4" s="592"/>
      <c r="O4" s="592"/>
      <c r="P4" s="592"/>
      <c r="Q4" s="592"/>
      <c r="R4" s="592"/>
      <c r="S4" s="592"/>
      <c r="T4" s="592"/>
    </row>
    <row r="5" spans="1:20" s="572" customFormat="1" ht="11.25" customHeight="1">
      <c r="A5" s="592"/>
      <c r="B5" s="592"/>
      <c r="C5" s="592"/>
      <c r="D5" s="592"/>
      <c r="F5" s="608" t="s">
        <v>92</v>
      </c>
      <c r="G5" s="620" t="s">
        <v>457</v>
      </c>
      <c r="H5" s="607" t="s">
        <v>442</v>
      </c>
      <c r="I5" s="1202"/>
      <c r="J5" s="592"/>
      <c r="K5" s="592"/>
      <c r="L5" s="592"/>
      <c r="M5" s="592"/>
      <c r="N5" s="592"/>
      <c r="O5" s="592"/>
      <c r="P5" s="592"/>
      <c r="Q5" s="592"/>
      <c r="R5" s="592"/>
      <c r="S5" s="592"/>
      <c r="T5" s="592"/>
    </row>
    <row r="6" spans="1:20" s="572" customFormat="1" ht="12" customHeight="1">
      <c r="A6" s="592"/>
      <c r="B6" s="592"/>
      <c r="C6" s="592"/>
      <c r="D6" s="592"/>
      <c r="F6" s="609" t="s">
        <v>93</v>
      </c>
      <c r="G6" s="611">
        <v>2</v>
      </c>
      <c r="H6" s="612">
        <v>3</v>
      </c>
      <c r="I6" s="610">
        <v>4</v>
      </c>
      <c r="J6" s="592">
        <v>4</v>
      </c>
      <c r="K6" s="592"/>
      <c r="L6" s="592"/>
      <c r="M6" s="592"/>
      <c r="N6" s="592"/>
      <c r="O6" s="592"/>
      <c r="P6" s="592"/>
      <c r="Q6" s="592"/>
      <c r="R6" s="592"/>
      <c r="S6" s="592"/>
      <c r="T6" s="592"/>
    </row>
    <row r="7" spans="1:20" s="572" customFormat="1" ht="18.75">
      <c r="A7" s="592"/>
      <c r="B7" s="592"/>
      <c r="C7" s="592"/>
      <c r="D7" s="592"/>
      <c r="F7" s="618">
        <v>1</v>
      </c>
      <c r="G7" s="634" t="s">
        <v>492</v>
      </c>
      <c r="H7" s="606" t="str">
        <f>IF(dateCh="","",dateCh)</f>
        <v>30.12.2020</v>
      </c>
      <c r="I7" s="583" t="s">
        <v>493</v>
      </c>
      <c r="J7" s="617"/>
      <c r="K7" s="592"/>
      <c r="L7" s="592"/>
      <c r="M7" s="592"/>
      <c r="N7" s="592"/>
      <c r="O7" s="592"/>
      <c r="P7" s="592"/>
      <c r="Q7" s="592"/>
      <c r="R7" s="592"/>
      <c r="S7" s="592"/>
      <c r="T7" s="592"/>
    </row>
    <row r="8" spans="1:20" s="572" customFormat="1" ht="45">
      <c r="A8" s="1203">
        <v>1</v>
      </c>
      <c r="B8" s="592"/>
      <c r="C8" s="592"/>
      <c r="D8" s="592"/>
      <c r="F8" s="618" t="str">
        <f>"2." &amp;mergeValue(A8)</f>
        <v>2.1</v>
      </c>
      <c r="G8" s="634" t="s">
        <v>494</v>
      </c>
      <c r="H8" s="606"/>
      <c r="I8" s="583" t="s">
        <v>591</v>
      </c>
      <c r="J8" s="617"/>
      <c r="K8" s="592"/>
      <c r="L8" s="592"/>
      <c r="M8" s="592"/>
      <c r="N8" s="592"/>
      <c r="O8" s="592"/>
      <c r="P8" s="592"/>
      <c r="Q8" s="592"/>
      <c r="R8" s="592"/>
      <c r="S8" s="592"/>
      <c r="T8" s="592"/>
    </row>
    <row r="9" spans="1:20" s="572" customFormat="1" ht="22.5">
      <c r="A9" s="1203"/>
      <c r="B9" s="592"/>
      <c r="C9" s="592"/>
      <c r="D9" s="592"/>
      <c r="F9" s="618" t="str">
        <f>"3." &amp;mergeValue(A9)</f>
        <v>3.1</v>
      </c>
      <c r="G9" s="634" t="s">
        <v>495</v>
      </c>
      <c r="H9" s="606"/>
      <c r="I9" s="583" t="s">
        <v>589</v>
      </c>
      <c r="J9" s="617"/>
      <c r="K9" s="592"/>
      <c r="L9" s="592"/>
      <c r="M9" s="592"/>
      <c r="N9" s="592"/>
      <c r="O9" s="592"/>
      <c r="P9" s="592"/>
      <c r="Q9" s="592"/>
      <c r="R9" s="592"/>
      <c r="S9" s="592"/>
      <c r="T9" s="592"/>
    </row>
    <row r="10" spans="1:20" s="572" customFormat="1" ht="22.5">
      <c r="A10" s="1203"/>
      <c r="B10" s="592"/>
      <c r="C10" s="592"/>
      <c r="D10" s="592"/>
      <c r="F10" s="618" t="str">
        <f>"4."&amp;mergeValue(A10)</f>
        <v>4.1</v>
      </c>
      <c r="G10" s="634" t="s">
        <v>496</v>
      </c>
      <c r="H10" s="607" t="s">
        <v>458</v>
      </c>
      <c r="I10" s="583"/>
      <c r="J10" s="617"/>
      <c r="K10" s="592"/>
      <c r="L10" s="592"/>
      <c r="M10" s="592"/>
      <c r="N10" s="592"/>
      <c r="O10" s="592"/>
      <c r="P10" s="592"/>
      <c r="Q10" s="592"/>
      <c r="R10" s="592"/>
      <c r="S10" s="592"/>
      <c r="T10" s="592"/>
    </row>
    <row r="11" spans="1:20" s="572" customFormat="1" ht="18.75">
      <c r="A11" s="1203"/>
      <c r="B11" s="1203">
        <v>1</v>
      </c>
      <c r="C11" s="625"/>
      <c r="D11" s="625"/>
      <c r="F11" s="618" t="str">
        <f>"4."&amp;mergeValue(A11) &amp;"."&amp;mergeValue(B11)</f>
        <v>4.1.1</v>
      </c>
      <c r="G11" s="613" t="s">
        <v>593</v>
      </c>
      <c r="H11" s="606" t="str">
        <f>IF(region_name="","",region_name)</f>
        <v>Нижегородская область</v>
      </c>
      <c r="I11" s="583" t="s">
        <v>499</v>
      </c>
      <c r="J11" s="617"/>
      <c r="K11" s="592"/>
      <c r="L11" s="592"/>
      <c r="M11" s="592"/>
      <c r="N11" s="592"/>
      <c r="O11" s="592"/>
      <c r="P11" s="592"/>
      <c r="Q11" s="592"/>
      <c r="R11" s="592"/>
      <c r="S11" s="592"/>
      <c r="T11" s="592"/>
    </row>
    <row r="12" spans="1:20" s="572" customFormat="1" ht="22.5">
      <c r="A12" s="1203"/>
      <c r="B12" s="1203"/>
      <c r="C12" s="1203">
        <v>1</v>
      </c>
      <c r="D12" s="625"/>
      <c r="F12" s="618" t="str">
        <f>"4."&amp;mergeValue(A12) &amp;"."&amp;mergeValue(B12)&amp;"."&amp;mergeValue(C12)</f>
        <v>4.1.1.1</v>
      </c>
      <c r="G12" s="624" t="s">
        <v>497</v>
      </c>
      <c r="H12" s="606"/>
      <c r="I12" s="583" t="s">
        <v>500</v>
      </c>
      <c r="J12" s="617"/>
      <c r="K12" s="592"/>
      <c r="L12" s="592"/>
      <c r="M12" s="592"/>
      <c r="N12" s="592"/>
      <c r="O12" s="592"/>
      <c r="P12" s="592"/>
      <c r="Q12" s="592"/>
      <c r="R12" s="592"/>
      <c r="S12" s="592"/>
      <c r="T12" s="592"/>
    </row>
    <row r="13" spans="1:20" s="572" customFormat="1" ht="39" customHeight="1">
      <c r="A13" s="1203"/>
      <c r="B13" s="1203"/>
      <c r="C13" s="1203"/>
      <c r="D13" s="625">
        <v>1</v>
      </c>
      <c r="F13" s="618" t="str">
        <f>"4."&amp;mergeValue(A13) &amp;"."&amp;mergeValue(B13)&amp;"."&amp;mergeValue(C13)&amp;"."&amp;mergeValue(D13)</f>
        <v>4.1.1.1.1</v>
      </c>
      <c r="G13" s="635" t="s">
        <v>498</v>
      </c>
      <c r="H13" s="606"/>
      <c r="I13" s="1204" t="s">
        <v>592</v>
      </c>
      <c r="J13" s="617"/>
      <c r="K13" s="592"/>
      <c r="L13" s="592"/>
      <c r="M13" s="592"/>
      <c r="N13" s="592"/>
      <c r="O13" s="592"/>
      <c r="P13" s="592"/>
      <c r="Q13" s="592"/>
      <c r="R13" s="592"/>
      <c r="S13" s="592"/>
      <c r="T13" s="592"/>
    </row>
    <row r="14" spans="1:20" s="572" customFormat="1" ht="18.75">
      <c r="A14" s="1203"/>
      <c r="B14" s="1203"/>
      <c r="C14" s="1203"/>
      <c r="D14" s="625"/>
      <c r="F14" s="621"/>
      <c r="G14" s="552" t="s">
        <v>4</v>
      </c>
      <c r="H14" s="626"/>
      <c r="I14" s="1204"/>
      <c r="J14" s="617"/>
      <c r="K14" s="592"/>
      <c r="L14" s="592"/>
      <c r="M14" s="592"/>
      <c r="N14" s="592"/>
      <c r="O14" s="592"/>
      <c r="P14" s="592"/>
      <c r="Q14" s="592"/>
      <c r="R14" s="592"/>
      <c r="S14" s="592"/>
      <c r="T14" s="592"/>
    </row>
    <row r="15" spans="1:20" s="572" customFormat="1" ht="18.75">
      <c r="A15" s="1203"/>
      <c r="B15" s="1203"/>
      <c r="C15" s="625"/>
      <c r="D15" s="625"/>
      <c r="F15" s="636"/>
      <c r="G15" s="579" t="s">
        <v>403</v>
      </c>
      <c r="H15" s="637"/>
      <c r="I15" s="638"/>
      <c r="J15" s="617"/>
      <c r="K15" s="592"/>
      <c r="L15" s="592"/>
      <c r="M15" s="592"/>
      <c r="N15" s="592"/>
      <c r="O15" s="592"/>
      <c r="P15" s="592"/>
      <c r="Q15" s="592"/>
      <c r="R15" s="592"/>
      <c r="S15" s="592"/>
      <c r="T15" s="592"/>
    </row>
    <row r="16" spans="1:20" s="572" customFormat="1" ht="18.75">
      <c r="A16" s="1203"/>
      <c r="B16" s="592"/>
      <c r="C16" s="592"/>
      <c r="D16" s="592"/>
      <c r="F16" s="621"/>
      <c r="G16" s="560" t="s">
        <v>506</v>
      </c>
      <c r="H16" s="622"/>
      <c r="I16" s="623"/>
      <c r="J16" s="617"/>
      <c r="K16" s="592"/>
      <c r="L16" s="592"/>
      <c r="M16" s="592"/>
      <c r="N16" s="592"/>
      <c r="O16" s="592"/>
      <c r="P16" s="592"/>
      <c r="Q16" s="592"/>
      <c r="R16" s="592"/>
      <c r="S16" s="592"/>
      <c r="T16" s="592"/>
    </row>
    <row r="17" spans="1:20" s="572" customFormat="1" ht="18.75">
      <c r="A17" s="592"/>
      <c r="B17" s="592"/>
      <c r="C17" s="592"/>
      <c r="D17" s="592"/>
      <c r="F17" s="621"/>
      <c r="G17" s="567" t="s">
        <v>505</v>
      </c>
      <c r="H17" s="622"/>
      <c r="I17" s="623"/>
      <c r="J17" s="617"/>
      <c r="K17" s="592"/>
      <c r="L17" s="592"/>
      <c r="M17" s="592"/>
      <c r="N17" s="592"/>
      <c r="O17" s="592"/>
      <c r="P17" s="592"/>
      <c r="Q17" s="592"/>
      <c r="R17" s="592"/>
      <c r="S17" s="592"/>
      <c r="T17" s="592"/>
    </row>
    <row r="18" spans="1:20" s="615" customFormat="1" ht="3" customHeight="1">
      <c r="A18" s="616"/>
      <c r="B18" s="616"/>
      <c r="C18" s="616"/>
      <c r="D18" s="616"/>
      <c r="F18" s="627"/>
      <c r="G18" s="628"/>
      <c r="H18" s="629"/>
      <c r="I18" s="630"/>
      <c r="J18" s="616"/>
      <c r="K18" s="616"/>
      <c r="L18" s="616"/>
      <c r="M18" s="616"/>
      <c r="N18" s="616"/>
      <c r="O18" s="616"/>
      <c r="P18" s="616"/>
      <c r="Q18" s="616"/>
      <c r="R18" s="616"/>
      <c r="S18" s="616"/>
      <c r="T18" s="616"/>
    </row>
    <row r="19" spans="1:20" s="615" customFormat="1" ht="15" customHeight="1">
      <c r="A19" s="616"/>
      <c r="B19" s="616"/>
      <c r="C19" s="616"/>
      <c r="D19" s="616"/>
      <c r="F19" s="614"/>
      <c r="G19" s="1198" t="s">
        <v>594</v>
      </c>
      <c r="H19" s="1198"/>
      <c r="I19" s="596"/>
      <c r="J19" s="616"/>
      <c r="K19" s="616"/>
      <c r="L19" s="616"/>
      <c r="M19" s="616"/>
      <c r="N19" s="616"/>
      <c r="O19" s="616"/>
      <c r="P19" s="616"/>
      <c r="Q19" s="616"/>
      <c r="R19" s="616"/>
      <c r="S19" s="616"/>
      <c r="T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4">
    <tabColor rgb="FFEAEBEE"/>
    <pageSetUpPr fitToPage="1"/>
  </sheetPr>
  <dimension ref="A1:AJ34"/>
  <sheetViews>
    <sheetView showGridLines="0" topLeftCell="I4" zoomScaleNormal="100" workbookViewId="0"/>
  </sheetViews>
  <sheetFormatPr defaultColWidth="10.5703125" defaultRowHeight="14.25"/>
  <cols>
    <col min="1" max="6" width="10.5703125" style="587" hidden="1" customWidth="1"/>
    <col min="7" max="8" width="9.140625" style="593" hidden="1" customWidth="1"/>
    <col min="9" max="9" width="3.7109375" style="533" customWidth="1"/>
    <col min="10" max="11" width="3.7109375" style="532" customWidth="1"/>
    <col min="12" max="12" width="12.7109375" style="525" customWidth="1"/>
    <col min="13" max="13" width="44.7109375" style="525" customWidth="1"/>
    <col min="14" max="14" width="1.7109375" style="525" hidden="1" customWidth="1"/>
    <col min="15" max="15" width="23.7109375" style="525" customWidth="1"/>
    <col min="16" max="17" width="1.7109375" style="525" hidden="1" customWidth="1"/>
    <col min="18" max="18" width="11.7109375" style="525" customWidth="1"/>
    <col min="19" max="19" width="3.7109375" style="525" customWidth="1"/>
    <col min="20" max="20" width="11.7109375" style="525" customWidth="1"/>
    <col min="21" max="21" width="8.5703125" style="525" hidden="1" customWidth="1"/>
    <col min="22" max="22" width="4.7109375" style="525" customWidth="1"/>
    <col min="23" max="23" width="115.7109375" style="525" customWidth="1"/>
    <col min="24" max="35" width="10.5703125" style="587"/>
    <col min="36" max="256" width="10.5703125" style="525"/>
    <col min="257" max="264" width="0" style="525" hidden="1" customWidth="1"/>
    <col min="265" max="267" width="3.7109375" style="525" customWidth="1"/>
    <col min="268" max="268" width="12.7109375" style="525" customWidth="1"/>
    <col min="269" max="269" width="47.42578125" style="525" customWidth="1"/>
    <col min="270" max="273" width="0" style="525" hidden="1" customWidth="1"/>
    <col min="274" max="274" width="11.7109375" style="525" customWidth="1"/>
    <col min="275" max="275" width="6.42578125" style="525" bestFit="1" customWidth="1"/>
    <col min="276" max="276" width="11.7109375" style="525" customWidth="1"/>
    <col min="277" max="277" width="0" style="525" hidden="1" customWidth="1"/>
    <col min="278" max="278" width="3.7109375" style="525" customWidth="1"/>
    <col min="279" max="279" width="11.140625" style="525" bestFit="1" customWidth="1"/>
    <col min="280" max="512" width="10.5703125" style="525"/>
    <col min="513" max="520" width="0" style="525" hidden="1" customWidth="1"/>
    <col min="521" max="523" width="3.7109375" style="525" customWidth="1"/>
    <col min="524" max="524" width="12.7109375" style="525" customWidth="1"/>
    <col min="525" max="525" width="47.42578125" style="525" customWidth="1"/>
    <col min="526" max="529" width="0" style="525" hidden="1" customWidth="1"/>
    <col min="530" max="530" width="11.7109375" style="525" customWidth="1"/>
    <col min="531" max="531" width="6.42578125" style="525" bestFit="1" customWidth="1"/>
    <col min="532" max="532" width="11.7109375" style="525" customWidth="1"/>
    <col min="533" max="533" width="0" style="525" hidden="1" customWidth="1"/>
    <col min="534" max="534" width="3.7109375" style="525" customWidth="1"/>
    <col min="535" max="535" width="11.140625" style="525" bestFit="1" customWidth="1"/>
    <col min="536" max="768" width="10.5703125" style="525"/>
    <col min="769" max="776" width="0" style="525" hidden="1" customWidth="1"/>
    <col min="777" max="779" width="3.7109375" style="525" customWidth="1"/>
    <col min="780" max="780" width="12.7109375" style="525" customWidth="1"/>
    <col min="781" max="781" width="47.42578125" style="525" customWidth="1"/>
    <col min="782" max="785" width="0" style="525" hidden="1" customWidth="1"/>
    <col min="786" max="786" width="11.7109375" style="525" customWidth="1"/>
    <col min="787" max="787" width="6.42578125" style="525" bestFit="1" customWidth="1"/>
    <col min="788" max="788" width="11.7109375" style="525" customWidth="1"/>
    <col min="789" max="789" width="0" style="525" hidden="1" customWidth="1"/>
    <col min="790" max="790" width="3.7109375" style="525" customWidth="1"/>
    <col min="791" max="791" width="11.140625" style="525" bestFit="1" customWidth="1"/>
    <col min="792" max="1024" width="10.5703125" style="525"/>
    <col min="1025" max="1032" width="0" style="525" hidden="1" customWidth="1"/>
    <col min="1033" max="1035" width="3.7109375" style="525" customWidth="1"/>
    <col min="1036" max="1036" width="12.7109375" style="525" customWidth="1"/>
    <col min="1037" max="1037" width="47.42578125" style="525" customWidth="1"/>
    <col min="1038" max="1041" width="0" style="525" hidden="1" customWidth="1"/>
    <col min="1042" max="1042" width="11.7109375" style="525" customWidth="1"/>
    <col min="1043" max="1043" width="6.42578125" style="525" bestFit="1" customWidth="1"/>
    <col min="1044" max="1044" width="11.7109375" style="525" customWidth="1"/>
    <col min="1045" max="1045" width="0" style="525" hidden="1" customWidth="1"/>
    <col min="1046" max="1046" width="3.7109375" style="525" customWidth="1"/>
    <col min="1047" max="1047" width="11.140625" style="525" bestFit="1" customWidth="1"/>
    <col min="1048" max="1280" width="10.5703125" style="525"/>
    <col min="1281" max="1288" width="0" style="525" hidden="1" customWidth="1"/>
    <col min="1289" max="1291" width="3.7109375" style="525" customWidth="1"/>
    <col min="1292" max="1292" width="12.7109375" style="525" customWidth="1"/>
    <col min="1293" max="1293" width="47.42578125" style="525" customWidth="1"/>
    <col min="1294" max="1297" width="0" style="525" hidden="1" customWidth="1"/>
    <col min="1298" max="1298" width="11.7109375" style="525" customWidth="1"/>
    <col min="1299" max="1299" width="6.42578125" style="525" bestFit="1" customWidth="1"/>
    <col min="1300" max="1300" width="11.7109375" style="525" customWidth="1"/>
    <col min="1301" max="1301" width="0" style="525" hidden="1" customWidth="1"/>
    <col min="1302" max="1302" width="3.7109375" style="525" customWidth="1"/>
    <col min="1303" max="1303" width="11.140625" style="525" bestFit="1" customWidth="1"/>
    <col min="1304" max="1536" width="10.5703125" style="525"/>
    <col min="1537" max="1544" width="0" style="525" hidden="1" customWidth="1"/>
    <col min="1545" max="1547" width="3.7109375" style="525" customWidth="1"/>
    <col min="1548" max="1548" width="12.7109375" style="525" customWidth="1"/>
    <col min="1549" max="1549" width="47.42578125" style="525" customWidth="1"/>
    <col min="1550" max="1553" width="0" style="525" hidden="1" customWidth="1"/>
    <col min="1554" max="1554" width="11.7109375" style="525" customWidth="1"/>
    <col min="1555" max="1555" width="6.42578125" style="525" bestFit="1" customWidth="1"/>
    <col min="1556" max="1556" width="11.7109375" style="525" customWidth="1"/>
    <col min="1557" max="1557" width="0" style="525" hidden="1" customWidth="1"/>
    <col min="1558" max="1558" width="3.7109375" style="525" customWidth="1"/>
    <col min="1559" max="1559" width="11.140625" style="525" bestFit="1" customWidth="1"/>
    <col min="1560" max="1792" width="10.5703125" style="525"/>
    <col min="1793" max="1800" width="0" style="525" hidden="1" customWidth="1"/>
    <col min="1801" max="1803" width="3.7109375" style="525" customWidth="1"/>
    <col min="1804" max="1804" width="12.7109375" style="525" customWidth="1"/>
    <col min="1805" max="1805" width="47.42578125" style="525" customWidth="1"/>
    <col min="1806" max="1809" width="0" style="525" hidden="1" customWidth="1"/>
    <col min="1810" max="1810" width="11.7109375" style="525" customWidth="1"/>
    <col min="1811" max="1811" width="6.42578125" style="525" bestFit="1" customWidth="1"/>
    <col min="1812" max="1812" width="11.7109375" style="525" customWidth="1"/>
    <col min="1813" max="1813" width="0" style="525" hidden="1" customWidth="1"/>
    <col min="1814" max="1814" width="3.7109375" style="525" customWidth="1"/>
    <col min="1815" max="1815" width="11.140625" style="525" bestFit="1" customWidth="1"/>
    <col min="1816" max="2048" width="10.5703125" style="525"/>
    <col min="2049" max="2056" width="0" style="525" hidden="1" customWidth="1"/>
    <col min="2057" max="2059" width="3.7109375" style="525" customWidth="1"/>
    <col min="2060" max="2060" width="12.7109375" style="525" customWidth="1"/>
    <col min="2061" max="2061" width="47.42578125" style="525" customWidth="1"/>
    <col min="2062" max="2065" width="0" style="525" hidden="1" customWidth="1"/>
    <col min="2066" max="2066" width="11.7109375" style="525" customWidth="1"/>
    <col min="2067" max="2067" width="6.42578125" style="525" bestFit="1" customWidth="1"/>
    <col min="2068" max="2068" width="11.7109375" style="525" customWidth="1"/>
    <col min="2069" max="2069" width="0" style="525" hidden="1" customWidth="1"/>
    <col min="2070" max="2070" width="3.7109375" style="525" customWidth="1"/>
    <col min="2071" max="2071" width="11.140625" style="525" bestFit="1" customWidth="1"/>
    <col min="2072" max="2304" width="10.5703125" style="525"/>
    <col min="2305" max="2312" width="0" style="525" hidden="1" customWidth="1"/>
    <col min="2313" max="2315" width="3.7109375" style="525" customWidth="1"/>
    <col min="2316" max="2316" width="12.7109375" style="525" customWidth="1"/>
    <col min="2317" max="2317" width="47.42578125" style="525" customWidth="1"/>
    <col min="2318" max="2321" width="0" style="525" hidden="1" customWidth="1"/>
    <col min="2322" max="2322" width="11.7109375" style="525" customWidth="1"/>
    <col min="2323" max="2323" width="6.42578125" style="525" bestFit="1" customWidth="1"/>
    <col min="2324" max="2324" width="11.7109375" style="525" customWidth="1"/>
    <col min="2325" max="2325" width="0" style="525" hidden="1" customWidth="1"/>
    <col min="2326" max="2326" width="3.7109375" style="525" customWidth="1"/>
    <col min="2327" max="2327" width="11.140625" style="525" bestFit="1" customWidth="1"/>
    <col min="2328" max="2560" width="10.5703125" style="525"/>
    <col min="2561" max="2568" width="0" style="525" hidden="1" customWidth="1"/>
    <col min="2569" max="2571" width="3.7109375" style="525" customWidth="1"/>
    <col min="2572" max="2572" width="12.7109375" style="525" customWidth="1"/>
    <col min="2573" max="2573" width="47.42578125" style="525" customWidth="1"/>
    <col min="2574" max="2577" width="0" style="525" hidden="1" customWidth="1"/>
    <col min="2578" max="2578" width="11.7109375" style="525" customWidth="1"/>
    <col min="2579" max="2579" width="6.42578125" style="525" bestFit="1" customWidth="1"/>
    <col min="2580" max="2580" width="11.7109375" style="525" customWidth="1"/>
    <col min="2581" max="2581" width="0" style="525" hidden="1" customWidth="1"/>
    <col min="2582" max="2582" width="3.7109375" style="525" customWidth="1"/>
    <col min="2583" max="2583" width="11.140625" style="525" bestFit="1" customWidth="1"/>
    <col min="2584" max="2816" width="10.5703125" style="525"/>
    <col min="2817" max="2824" width="0" style="525" hidden="1" customWidth="1"/>
    <col min="2825" max="2827" width="3.7109375" style="525" customWidth="1"/>
    <col min="2828" max="2828" width="12.7109375" style="525" customWidth="1"/>
    <col min="2829" max="2829" width="47.42578125" style="525" customWidth="1"/>
    <col min="2830" max="2833" width="0" style="525" hidden="1" customWidth="1"/>
    <col min="2834" max="2834" width="11.7109375" style="525" customWidth="1"/>
    <col min="2835" max="2835" width="6.42578125" style="525" bestFit="1" customWidth="1"/>
    <col min="2836" max="2836" width="11.7109375" style="525" customWidth="1"/>
    <col min="2837" max="2837" width="0" style="525" hidden="1" customWidth="1"/>
    <col min="2838" max="2838" width="3.7109375" style="525" customWidth="1"/>
    <col min="2839" max="2839" width="11.140625" style="525" bestFit="1" customWidth="1"/>
    <col min="2840" max="3072" width="10.5703125" style="525"/>
    <col min="3073" max="3080" width="0" style="525" hidden="1" customWidth="1"/>
    <col min="3081" max="3083" width="3.7109375" style="525" customWidth="1"/>
    <col min="3084" max="3084" width="12.7109375" style="525" customWidth="1"/>
    <col min="3085" max="3085" width="47.42578125" style="525" customWidth="1"/>
    <col min="3086" max="3089" width="0" style="525" hidden="1" customWidth="1"/>
    <col min="3090" max="3090" width="11.7109375" style="525" customWidth="1"/>
    <col min="3091" max="3091" width="6.42578125" style="525" bestFit="1" customWidth="1"/>
    <col min="3092" max="3092" width="11.7109375" style="525" customWidth="1"/>
    <col min="3093" max="3093" width="0" style="525" hidden="1" customWidth="1"/>
    <col min="3094" max="3094" width="3.7109375" style="525" customWidth="1"/>
    <col min="3095" max="3095" width="11.140625" style="525" bestFit="1" customWidth="1"/>
    <col min="3096" max="3328" width="10.5703125" style="525"/>
    <col min="3329" max="3336" width="0" style="525" hidden="1" customWidth="1"/>
    <col min="3337" max="3339" width="3.7109375" style="525" customWidth="1"/>
    <col min="3340" max="3340" width="12.7109375" style="525" customWidth="1"/>
    <col min="3341" max="3341" width="47.42578125" style="525" customWidth="1"/>
    <col min="3342" max="3345" width="0" style="525" hidden="1" customWidth="1"/>
    <col min="3346" max="3346" width="11.7109375" style="525" customWidth="1"/>
    <col min="3347" max="3347" width="6.42578125" style="525" bestFit="1" customWidth="1"/>
    <col min="3348" max="3348" width="11.7109375" style="525" customWidth="1"/>
    <col min="3349" max="3349" width="0" style="525" hidden="1" customWidth="1"/>
    <col min="3350" max="3350" width="3.7109375" style="525" customWidth="1"/>
    <col min="3351" max="3351" width="11.140625" style="525" bestFit="1" customWidth="1"/>
    <col min="3352" max="3584" width="10.5703125" style="525"/>
    <col min="3585" max="3592" width="0" style="525" hidden="1" customWidth="1"/>
    <col min="3593" max="3595" width="3.7109375" style="525" customWidth="1"/>
    <col min="3596" max="3596" width="12.7109375" style="525" customWidth="1"/>
    <col min="3597" max="3597" width="47.42578125" style="525" customWidth="1"/>
    <col min="3598" max="3601" width="0" style="525" hidden="1" customWidth="1"/>
    <col min="3602" max="3602" width="11.7109375" style="525" customWidth="1"/>
    <col min="3603" max="3603" width="6.42578125" style="525" bestFit="1" customWidth="1"/>
    <col min="3604" max="3604" width="11.7109375" style="525" customWidth="1"/>
    <col min="3605" max="3605" width="0" style="525" hidden="1" customWidth="1"/>
    <col min="3606" max="3606" width="3.7109375" style="525" customWidth="1"/>
    <col min="3607" max="3607" width="11.140625" style="525" bestFit="1" customWidth="1"/>
    <col min="3608" max="3840" width="10.5703125" style="525"/>
    <col min="3841" max="3848" width="0" style="525" hidden="1" customWidth="1"/>
    <col min="3849" max="3851" width="3.7109375" style="525" customWidth="1"/>
    <col min="3852" max="3852" width="12.7109375" style="525" customWidth="1"/>
    <col min="3853" max="3853" width="47.42578125" style="525" customWidth="1"/>
    <col min="3854" max="3857" width="0" style="525" hidden="1" customWidth="1"/>
    <col min="3858" max="3858" width="11.7109375" style="525" customWidth="1"/>
    <col min="3859" max="3859" width="6.42578125" style="525" bestFit="1" customWidth="1"/>
    <col min="3860" max="3860" width="11.7109375" style="525" customWidth="1"/>
    <col min="3861" max="3861" width="0" style="525" hidden="1" customWidth="1"/>
    <col min="3862" max="3862" width="3.7109375" style="525" customWidth="1"/>
    <col min="3863" max="3863" width="11.140625" style="525" bestFit="1" customWidth="1"/>
    <col min="3864" max="4096" width="10.5703125" style="525"/>
    <col min="4097" max="4104" width="0" style="525" hidden="1" customWidth="1"/>
    <col min="4105" max="4107" width="3.7109375" style="525" customWidth="1"/>
    <col min="4108" max="4108" width="12.7109375" style="525" customWidth="1"/>
    <col min="4109" max="4109" width="47.42578125" style="525" customWidth="1"/>
    <col min="4110" max="4113" width="0" style="525" hidden="1" customWidth="1"/>
    <col min="4114" max="4114" width="11.7109375" style="525" customWidth="1"/>
    <col min="4115" max="4115" width="6.42578125" style="525" bestFit="1" customWidth="1"/>
    <col min="4116" max="4116" width="11.7109375" style="525" customWidth="1"/>
    <col min="4117" max="4117" width="0" style="525" hidden="1" customWidth="1"/>
    <col min="4118" max="4118" width="3.7109375" style="525" customWidth="1"/>
    <col min="4119" max="4119" width="11.140625" style="525" bestFit="1" customWidth="1"/>
    <col min="4120" max="4352" width="10.5703125" style="525"/>
    <col min="4353" max="4360" width="0" style="525" hidden="1" customWidth="1"/>
    <col min="4361" max="4363" width="3.7109375" style="525" customWidth="1"/>
    <col min="4364" max="4364" width="12.7109375" style="525" customWidth="1"/>
    <col min="4365" max="4365" width="47.42578125" style="525" customWidth="1"/>
    <col min="4366" max="4369" width="0" style="525" hidden="1" customWidth="1"/>
    <col min="4370" max="4370" width="11.7109375" style="525" customWidth="1"/>
    <col min="4371" max="4371" width="6.42578125" style="525" bestFit="1" customWidth="1"/>
    <col min="4372" max="4372" width="11.7109375" style="525" customWidth="1"/>
    <col min="4373" max="4373" width="0" style="525" hidden="1" customWidth="1"/>
    <col min="4374" max="4374" width="3.7109375" style="525" customWidth="1"/>
    <col min="4375" max="4375" width="11.140625" style="525" bestFit="1" customWidth="1"/>
    <col min="4376" max="4608" width="10.5703125" style="525"/>
    <col min="4609" max="4616" width="0" style="525" hidden="1" customWidth="1"/>
    <col min="4617" max="4619" width="3.7109375" style="525" customWidth="1"/>
    <col min="4620" max="4620" width="12.7109375" style="525" customWidth="1"/>
    <col min="4621" max="4621" width="47.42578125" style="525" customWidth="1"/>
    <col min="4622" max="4625" width="0" style="525" hidden="1" customWidth="1"/>
    <col min="4626" max="4626" width="11.7109375" style="525" customWidth="1"/>
    <col min="4627" max="4627" width="6.42578125" style="525" bestFit="1" customWidth="1"/>
    <col min="4628" max="4628" width="11.7109375" style="525" customWidth="1"/>
    <col min="4629" max="4629" width="0" style="525" hidden="1" customWidth="1"/>
    <col min="4630" max="4630" width="3.7109375" style="525" customWidth="1"/>
    <col min="4631" max="4631" width="11.140625" style="525" bestFit="1" customWidth="1"/>
    <col min="4632" max="4864" width="10.5703125" style="525"/>
    <col min="4865" max="4872" width="0" style="525" hidden="1" customWidth="1"/>
    <col min="4873" max="4875" width="3.7109375" style="525" customWidth="1"/>
    <col min="4876" max="4876" width="12.7109375" style="525" customWidth="1"/>
    <col min="4877" max="4877" width="47.42578125" style="525" customWidth="1"/>
    <col min="4878" max="4881" width="0" style="525" hidden="1" customWidth="1"/>
    <col min="4882" max="4882" width="11.7109375" style="525" customWidth="1"/>
    <col min="4883" max="4883" width="6.42578125" style="525" bestFit="1" customWidth="1"/>
    <col min="4884" max="4884" width="11.7109375" style="525" customWidth="1"/>
    <col min="4885" max="4885" width="0" style="525" hidden="1" customWidth="1"/>
    <col min="4886" max="4886" width="3.7109375" style="525" customWidth="1"/>
    <col min="4887" max="4887" width="11.140625" style="525" bestFit="1" customWidth="1"/>
    <col min="4888" max="5120" width="10.5703125" style="525"/>
    <col min="5121" max="5128" width="0" style="525" hidden="1" customWidth="1"/>
    <col min="5129" max="5131" width="3.7109375" style="525" customWidth="1"/>
    <col min="5132" max="5132" width="12.7109375" style="525" customWidth="1"/>
    <col min="5133" max="5133" width="47.42578125" style="525" customWidth="1"/>
    <col min="5134" max="5137" width="0" style="525" hidden="1" customWidth="1"/>
    <col min="5138" max="5138" width="11.7109375" style="525" customWidth="1"/>
    <col min="5139" max="5139" width="6.42578125" style="525" bestFit="1" customWidth="1"/>
    <col min="5140" max="5140" width="11.7109375" style="525" customWidth="1"/>
    <col min="5141" max="5141" width="0" style="525" hidden="1" customWidth="1"/>
    <col min="5142" max="5142" width="3.7109375" style="525" customWidth="1"/>
    <col min="5143" max="5143" width="11.140625" style="525" bestFit="1" customWidth="1"/>
    <col min="5144" max="5376" width="10.5703125" style="525"/>
    <col min="5377" max="5384" width="0" style="525" hidden="1" customWidth="1"/>
    <col min="5385" max="5387" width="3.7109375" style="525" customWidth="1"/>
    <col min="5388" max="5388" width="12.7109375" style="525" customWidth="1"/>
    <col min="5389" max="5389" width="47.42578125" style="525" customWidth="1"/>
    <col min="5390" max="5393" width="0" style="525" hidden="1" customWidth="1"/>
    <col min="5394" max="5394" width="11.7109375" style="525" customWidth="1"/>
    <col min="5395" max="5395" width="6.42578125" style="525" bestFit="1" customWidth="1"/>
    <col min="5396" max="5396" width="11.7109375" style="525" customWidth="1"/>
    <col min="5397" max="5397" width="0" style="525" hidden="1" customWidth="1"/>
    <col min="5398" max="5398" width="3.7109375" style="525" customWidth="1"/>
    <col min="5399" max="5399" width="11.140625" style="525" bestFit="1" customWidth="1"/>
    <col min="5400" max="5632" width="10.5703125" style="525"/>
    <col min="5633" max="5640" width="0" style="525" hidden="1" customWidth="1"/>
    <col min="5641" max="5643" width="3.7109375" style="525" customWidth="1"/>
    <col min="5644" max="5644" width="12.7109375" style="525" customWidth="1"/>
    <col min="5645" max="5645" width="47.42578125" style="525" customWidth="1"/>
    <col min="5646" max="5649" width="0" style="525" hidden="1" customWidth="1"/>
    <col min="5650" max="5650" width="11.7109375" style="525" customWidth="1"/>
    <col min="5651" max="5651" width="6.42578125" style="525" bestFit="1" customWidth="1"/>
    <col min="5652" max="5652" width="11.7109375" style="525" customWidth="1"/>
    <col min="5653" max="5653" width="0" style="525" hidden="1" customWidth="1"/>
    <col min="5654" max="5654" width="3.7109375" style="525" customWidth="1"/>
    <col min="5655" max="5655" width="11.140625" style="525" bestFit="1" customWidth="1"/>
    <col min="5656" max="5888" width="10.5703125" style="525"/>
    <col min="5889" max="5896" width="0" style="525" hidden="1" customWidth="1"/>
    <col min="5897" max="5899" width="3.7109375" style="525" customWidth="1"/>
    <col min="5900" max="5900" width="12.7109375" style="525" customWidth="1"/>
    <col min="5901" max="5901" width="47.42578125" style="525" customWidth="1"/>
    <col min="5902" max="5905" width="0" style="525" hidden="1" customWidth="1"/>
    <col min="5906" max="5906" width="11.7109375" style="525" customWidth="1"/>
    <col min="5907" max="5907" width="6.42578125" style="525" bestFit="1" customWidth="1"/>
    <col min="5908" max="5908" width="11.7109375" style="525" customWidth="1"/>
    <col min="5909" max="5909" width="0" style="525" hidden="1" customWidth="1"/>
    <col min="5910" max="5910" width="3.7109375" style="525" customWidth="1"/>
    <col min="5911" max="5911" width="11.140625" style="525" bestFit="1" customWidth="1"/>
    <col min="5912" max="6144" width="10.5703125" style="525"/>
    <col min="6145" max="6152" width="0" style="525" hidden="1" customWidth="1"/>
    <col min="6153" max="6155" width="3.7109375" style="525" customWidth="1"/>
    <col min="6156" max="6156" width="12.7109375" style="525" customWidth="1"/>
    <col min="6157" max="6157" width="47.42578125" style="525" customWidth="1"/>
    <col min="6158" max="6161" width="0" style="525" hidden="1" customWidth="1"/>
    <col min="6162" max="6162" width="11.7109375" style="525" customWidth="1"/>
    <col min="6163" max="6163" width="6.42578125" style="525" bestFit="1" customWidth="1"/>
    <col min="6164" max="6164" width="11.7109375" style="525" customWidth="1"/>
    <col min="6165" max="6165" width="0" style="525" hidden="1" customWidth="1"/>
    <col min="6166" max="6166" width="3.7109375" style="525" customWidth="1"/>
    <col min="6167" max="6167" width="11.140625" style="525" bestFit="1" customWidth="1"/>
    <col min="6168" max="6400" width="10.5703125" style="525"/>
    <col min="6401" max="6408" width="0" style="525" hidden="1" customWidth="1"/>
    <col min="6409" max="6411" width="3.7109375" style="525" customWidth="1"/>
    <col min="6412" max="6412" width="12.7109375" style="525" customWidth="1"/>
    <col min="6413" max="6413" width="47.42578125" style="525" customWidth="1"/>
    <col min="6414" max="6417" width="0" style="525" hidden="1" customWidth="1"/>
    <col min="6418" max="6418" width="11.7109375" style="525" customWidth="1"/>
    <col min="6419" max="6419" width="6.42578125" style="525" bestFit="1" customWidth="1"/>
    <col min="6420" max="6420" width="11.7109375" style="525" customWidth="1"/>
    <col min="6421" max="6421" width="0" style="525" hidden="1" customWidth="1"/>
    <col min="6422" max="6422" width="3.7109375" style="525" customWidth="1"/>
    <col min="6423" max="6423" width="11.140625" style="525" bestFit="1" customWidth="1"/>
    <col min="6424" max="6656" width="10.5703125" style="525"/>
    <col min="6657" max="6664" width="0" style="525" hidden="1" customWidth="1"/>
    <col min="6665" max="6667" width="3.7109375" style="525" customWidth="1"/>
    <col min="6668" max="6668" width="12.7109375" style="525" customWidth="1"/>
    <col min="6669" max="6669" width="47.42578125" style="525" customWidth="1"/>
    <col min="6670" max="6673" width="0" style="525" hidden="1" customWidth="1"/>
    <col min="6674" max="6674" width="11.7109375" style="525" customWidth="1"/>
    <col min="6675" max="6675" width="6.42578125" style="525" bestFit="1" customWidth="1"/>
    <col min="6676" max="6676" width="11.7109375" style="525" customWidth="1"/>
    <col min="6677" max="6677" width="0" style="525" hidden="1" customWidth="1"/>
    <col min="6678" max="6678" width="3.7109375" style="525" customWidth="1"/>
    <col min="6679" max="6679" width="11.140625" style="525" bestFit="1" customWidth="1"/>
    <col min="6680" max="6912" width="10.5703125" style="525"/>
    <col min="6913" max="6920" width="0" style="525" hidden="1" customWidth="1"/>
    <col min="6921" max="6923" width="3.7109375" style="525" customWidth="1"/>
    <col min="6924" max="6924" width="12.7109375" style="525" customWidth="1"/>
    <col min="6925" max="6925" width="47.42578125" style="525" customWidth="1"/>
    <col min="6926" max="6929" width="0" style="525" hidden="1" customWidth="1"/>
    <col min="6930" max="6930" width="11.7109375" style="525" customWidth="1"/>
    <col min="6931" max="6931" width="6.42578125" style="525" bestFit="1" customWidth="1"/>
    <col min="6932" max="6932" width="11.7109375" style="525" customWidth="1"/>
    <col min="6933" max="6933" width="0" style="525" hidden="1" customWidth="1"/>
    <col min="6934" max="6934" width="3.7109375" style="525" customWidth="1"/>
    <col min="6935" max="6935" width="11.140625" style="525" bestFit="1" customWidth="1"/>
    <col min="6936" max="7168" width="10.5703125" style="525"/>
    <col min="7169" max="7176" width="0" style="525" hidden="1" customWidth="1"/>
    <col min="7177" max="7179" width="3.7109375" style="525" customWidth="1"/>
    <col min="7180" max="7180" width="12.7109375" style="525" customWidth="1"/>
    <col min="7181" max="7181" width="47.42578125" style="525" customWidth="1"/>
    <col min="7182" max="7185" width="0" style="525" hidden="1" customWidth="1"/>
    <col min="7186" max="7186" width="11.7109375" style="525" customWidth="1"/>
    <col min="7187" max="7187" width="6.42578125" style="525" bestFit="1" customWidth="1"/>
    <col min="7188" max="7188" width="11.7109375" style="525" customWidth="1"/>
    <col min="7189" max="7189" width="0" style="525" hidden="1" customWidth="1"/>
    <col min="7190" max="7190" width="3.7109375" style="525" customWidth="1"/>
    <col min="7191" max="7191" width="11.140625" style="525" bestFit="1" customWidth="1"/>
    <col min="7192" max="7424" width="10.5703125" style="525"/>
    <col min="7425" max="7432" width="0" style="525" hidden="1" customWidth="1"/>
    <col min="7433" max="7435" width="3.7109375" style="525" customWidth="1"/>
    <col min="7436" max="7436" width="12.7109375" style="525" customWidth="1"/>
    <col min="7437" max="7437" width="47.42578125" style="525" customWidth="1"/>
    <col min="7438" max="7441" width="0" style="525" hidden="1" customWidth="1"/>
    <col min="7442" max="7442" width="11.7109375" style="525" customWidth="1"/>
    <col min="7443" max="7443" width="6.42578125" style="525" bestFit="1" customWidth="1"/>
    <col min="7444" max="7444" width="11.7109375" style="525" customWidth="1"/>
    <col min="7445" max="7445" width="0" style="525" hidden="1" customWidth="1"/>
    <col min="7446" max="7446" width="3.7109375" style="525" customWidth="1"/>
    <col min="7447" max="7447" width="11.140625" style="525" bestFit="1" customWidth="1"/>
    <col min="7448" max="7680" width="10.5703125" style="525"/>
    <col min="7681" max="7688" width="0" style="525" hidden="1" customWidth="1"/>
    <col min="7689" max="7691" width="3.7109375" style="525" customWidth="1"/>
    <col min="7692" max="7692" width="12.7109375" style="525" customWidth="1"/>
    <col min="7693" max="7693" width="47.42578125" style="525" customWidth="1"/>
    <col min="7694" max="7697" width="0" style="525" hidden="1" customWidth="1"/>
    <col min="7698" max="7698" width="11.7109375" style="525" customWidth="1"/>
    <col min="7699" max="7699" width="6.42578125" style="525" bestFit="1" customWidth="1"/>
    <col min="7700" max="7700" width="11.7109375" style="525" customWidth="1"/>
    <col min="7701" max="7701" width="0" style="525" hidden="1" customWidth="1"/>
    <col min="7702" max="7702" width="3.7109375" style="525" customWidth="1"/>
    <col min="7703" max="7703" width="11.140625" style="525" bestFit="1" customWidth="1"/>
    <col min="7704" max="7936" width="10.5703125" style="525"/>
    <col min="7937" max="7944" width="0" style="525" hidden="1" customWidth="1"/>
    <col min="7945" max="7947" width="3.7109375" style="525" customWidth="1"/>
    <col min="7948" max="7948" width="12.7109375" style="525" customWidth="1"/>
    <col min="7949" max="7949" width="47.42578125" style="525" customWidth="1"/>
    <col min="7950" max="7953" width="0" style="525" hidden="1" customWidth="1"/>
    <col min="7954" max="7954" width="11.7109375" style="525" customWidth="1"/>
    <col min="7955" max="7955" width="6.42578125" style="525" bestFit="1" customWidth="1"/>
    <col min="7956" max="7956" width="11.7109375" style="525" customWidth="1"/>
    <col min="7957" max="7957" width="0" style="525" hidden="1" customWidth="1"/>
    <col min="7958" max="7958" width="3.7109375" style="525" customWidth="1"/>
    <col min="7959" max="7959" width="11.140625" style="525" bestFit="1" customWidth="1"/>
    <col min="7960" max="8192" width="10.5703125" style="525"/>
    <col min="8193" max="8200" width="0" style="525" hidden="1" customWidth="1"/>
    <col min="8201" max="8203" width="3.7109375" style="525" customWidth="1"/>
    <col min="8204" max="8204" width="12.7109375" style="525" customWidth="1"/>
    <col min="8205" max="8205" width="47.42578125" style="525" customWidth="1"/>
    <col min="8206" max="8209" width="0" style="525" hidden="1" customWidth="1"/>
    <col min="8210" max="8210" width="11.7109375" style="525" customWidth="1"/>
    <col min="8211" max="8211" width="6.42578125" style="525" bestFit="1" customWidth="1"/>
    <col min="8212" max="8212" width="11.7109375" style="525" customWidth="1"/>
    <col min="8213" max="8213" width="0" style="525" hidden="1" customWidth="1"/>
    <col min="8214" max="8214" width="3.7109375" style="525" customWidth="1"/>
    <col min="8215" max="8215" width="11.140625" style="525" bestFit="1" customWidth="1"/>
    <col min="8216" max="8448" width="10.5703125" style="525"/>
    <col min="8449" max="8456" width="0" style="525" hidden="1" customWidth="1"/>
    <col min="8457" max="8459" width="3.7109375" style="525" customWidth="1"/>
    <col min="8460" max="8460" width="12.7109375" style="525" customWidth="1"/>
    <col min="8461" max="8461" width="47.42578125" style="525" customWidth="1"/>
    <col min="8462" max="8465" width="0" style="525" hidden="1" customWidth="1"/>
    <col min="8466" max="8466" width="11.7109375" style="525" customWidth="1"/>
    <col min="8467" max="8467" width="6.42578125" style="525" bestFit="1" customWidth="1"/>
    <col min="8468" max="8468" width="11.7109375" style="525" customWidth="1"/>
    <col min="8469" max="8469" width="0" style="525" hidden="1" customWidth="1"/>
    <col min="8470" max="8470" width="3.7109375" style="525" customWidth="1"/>
    <col min="8471" max="8471" width="11.140625" style="525" bestFit="1" customWidth="1"/>
    <col min="8472" max="8704" width="10.5703125" style="525"/>
    <col min="8705" max="8712" width="0" style="525" hidden="1" customWidth="1"/>
    <col min="8713" max="8715" width="3.7109375" style="525" customWidth="1"/>
    <col min="8716" max="8716" width="12.7109375" style="525" customWidth="1"/>
    <col min="8717" max="8717" width="47.42578125" style="525" customWidth="1"/>
    <col min="8718" max="8721" width="0" style="525" hidden="1" customWidth="1"/>
    <col min="8722" max="8722" width="11.7109375" style="525" customWidth="1"/>
    <col min="8723" max="8723" width="6.42578125" style="525" bestFit="1" customWidth="1"/>
    <col min="8724" max="8724" width="11.7109375" style="525" customWidth="1"/>
    <col min="8725" max="8725" width="0" style="525" hidden="1" customWidth="1"/>
    <col min="8726" max="8726" width="3.7109375" style="525" customWidth="1"/>
    <col min="8727" max="8727" width="11.140625" style="525" bestFit="1" customWidth="1"/>
    <col min="8728" max="8960" width="10.5703125" style="525"/>
    <col min="8961" max="8968" width="0" style="525" hidden="1" customWidth="1"/>
    <col min="8969" max="8971" width="3.7109375" style="525" customWidth="1"/>
    <col min="8972" max="8972" width="12.7109375" style="525" customWidth="1"/>
    <col min="8973" max="8973" width="47.42578125" style="525" customWidth="1"/>
    <col min="8974" max="8977" width="0" style="525" hidden="1" customWidth="1"/>
    <col min="8978" max="8978" width="11.7109375" style="525" customWidth="1"/>
    <col min="8979" max="8979" width="6.42578125" style="525" bestFit="1" customWidth="1"/>
    <col min="8980" max="8980" width="11.7109375" style="525" customWidth="1"/>
    <col min="8981" max="8981" width="0" style="525" hidden="1" customWidth="1"/>
    <col min="8982" max="8982" width="3.7109375" style="525" customWidth="1"/>
    <col min="8983" max="8983" width="11.140625" style="525" bestFit="1" customWidth="1"/>
    <col min="8984" max="9216" width="10.5703125" style="525"/>
    <col min="9217" max="9224" width="0" style="525" hidden="1" customWidth="1"/>
    <col min="9225" max="9227" width="3.7109375" style="525" customWidth="1"/>
    <col min="9228" max="9228" width="12.7109375" style="525" customWidth="1"/>
    <col min="9229" max="9229" width="47.42578125" style="525" customWidth="1"/>
    <col min="9230" max="9233" width="0" style="525" hidden="1" customWidth="1"/>
    <col min="9234" max="9234" width="11.7109375" style="525" customWidth="1"/>
    <col min="9235" max="9235" width="6.42578125" style="525" bestFit="1" customWidth="1"/>
    <col min="9236" max="9236" width="11.7109375" style="525" customWidth="1"/>
    <col min="9237" max="9237" width="0" style="525" hidden="1" customWidth="1"/>
    <col min="9238" max="9238" width="3.7109375" style="525" customWidth="1"/>
    <col min="9239" max="9239" width="11.140625" style="525" bestFit="1" customWidth="1"/>
    <col min="9240" max="9472" width="10.5703125" style="525"/>
    <col min="9473" max="9480" width="0" style="525" hidden="1" customWidth="1"/>
    <col min="9481" max="9483" width="3.7109375" style="525" customWidth="1"/>
    <col min="9484" max="9484" width="12.7109375" style="525" customWidth="1"/>
    <col min="9485" max="9485" width="47.42578125" style="525" customWidth="1"/>
    <col min="9486" max="9489" width="0" style="525" hidden="1" customWidth="1"/>
    <col min="9490" max="9490" width="11.7109375" style="525" customWidth="1"/>
    <col min="9491" max="9491" width="6.42578125" style="525" bestFit="1" customWidth="1"/>
    <col min="9492" max="9492" width="11.7109375" style="525" customWidth="1"/>
    <col min="9493" max="9493" width="0" style="525" hidden="1" customWidth="1"/>
    <col min="9494" max="9494" width="3.7109375" style="525" customWidth="1"/>
    <col min="9495" max="9495" width="11.140625" style="525" bestFit="1" customWidth="1"/>
    <col min="9496" max="9728" width="10.5703125" style="525"/>
    <col min="9729" max="9736" width="0" style="525" hidden="1" customWidth="1"/>
    <col min="9737" max="9739" width="3.7109375" style="525" customWidth="1"/>
    <col min="9740" max="9740" width="12.7109375" style="525" customWidth="1"/>
    <col min="9741" max="9741" width="47.42578125" style="525" customWidth="1"/>
    <col min="9742" max="9745" width="0" style="525" hidden="1" customWidth="1"/>
    <col min="9746" max="9746" width="11.7109375" style="525" customWidth="1"/>
    <col min="9747" max="9747" width="6.42578125" style="525" bestFit="1" customWidth="1"/>
    <col min="9748" max="9748" width="11.7109375" style="525" customWidth="1"/>
    <col min="9749" max="9749" width="0" style="525" hidden="1" customWidth="1"/>
    <col min="9750" max="9750" width="3.7109375" style="525" customWidth="1"/>
    <col min="9751" max="9751" width="11.140625" style="525" bestFit="1" customWidth="1"/>
    <col min="9752" max="9984" width="10.5703125" style="525"/>
    <col min="9985" max="9992" width="0" style="525" hidden="1" customWidth="1"/>
    <col min="9993" max="9995" width="3.7109375" style="525" customWidth="1"/>
    <col min="9996" max="9996" width="12.7109375" style="525" customWidth="1"/>
    <col min="9997" max="9997" width="47.42578125" style="525" customWidth="1"/>
    <col min="9998" max="10001" width="0" style="525" hidden="1" customWidth="1"/>
    <col min="10002" max="10002" width="11.7109375" style="525" customWidth="1"/>
    <col min="10003" max="10003" width="6.42578125" style="525" bestFit="1" customWidth="1"/>
    <col min="10004" max="10004" width="11.7109375" style="525" customWidth="1"/>
    <col min="10005" max="10005" width="0" style="525" hidden="1" customWidth="1"/>
    <col min="10006" max="10006" width="3.7109375" style="525" customWidth="1"/>
    <col min="10007" max="10007" width="11.140625" style="525" bestFit="1" customWidth="1"/>
    <col min="10008" max="10240" width="10.5703125" style="525"/>
    <col min="10241" max="10248" width="0" style="525" hidden="1" customWidth="1"/>
    <col min="10249" max="10251" width="3.7109375" style="525" customWidth="1"/>
    <col min="10252" max="10252" width="12.7109375" style="525" customWidth="1"/>
    <col min="10253" max="10253" width="47.42578125" style="525" customWidth="1"/>
    <col min="10254" max="10257" width="0" style="525" hidden="1" customWidth="1"/>
    <col min="10258" max="10258" width="11.7109375" style="525" customWidth="1"/>
    <col min="10259" max="10259" width="6.42578125" style="525" bestFit="1" customWidth="1"/>
    <col min="10260" max="10260" width="11.7109375" style="525" customWidth="1"/>
    <col min="10261" max="10261" width="0" style="525" hidden="1" customWidth="1"/>
    <col min="10262" max="10262" width="3.7109375" style="525" customWidth="1"/>
    <col min="10263" max="10263" width="11.140625" style="525" bestFit="1" customWidth="1"/>
    <col min="10264" max="10496" width="10.5703125" style="525"/>
    <col min="10497" max="10504" width="0" style="525" hidden="1" customWidth="1"/>
    <col min="10505" max="10507" width="3.7109375" style="525" customWidth="1"/>
    <col min="10508" max="10508" width="12.7109375" style="525" customWidth="1"/>
    <col min="10509" max="10509" width="47.42578125" style="525" customWidth="1"/>
    <col min="10510" max="10513" width="0" style="525" hidden="1" customWidth="1"/>
    <col min="10514" max="10514" width="11.7109375" style="525" customWidth="1"/>
    <col min="10515" max="10515" width="6.42578125" style="525" bestFit="1" customWidth="1"/>
    <col min="10516" max="10516" width="11.7109375" style="525" customWidth="1"/>
    <col min="10517" max="10517" width="0" style="525" hidden="1" customWidth="1"/>
    <col min="10518" max="10518" width="3.7109375" style="525" customWidth="1"/>
    <col min="10519" max="10519" width="11.140625" style="525" bestFit="1" customWidth="1"/>
    <col min="10520" max="10752" width="10.5703125" style="525"/>
    <col min="10753" max="10760" width="0" style="525" hidden="1" customWidth="1"/>
    <col min="10761" max="10763" width="3.7109375" style="525" customWidth="1"/>
    <col min="10764" max="10764" width="12.7109375" style="525" customWidth="1"/>
    <col min="10765" max="10765" width="47.42578125" style="525" customWidth="1"/>
    <col min="10766" max="10769" width="0" style="525" hidden="1" customWidth="1"/>
    <col min="10770" max="10770" width="11.7109375" style="525" customWidth="1"/>
    <col min="10771" max="10771" width="6.42578125" style="525" bestFit="1" customWidth="1"/>
    <col min="10772" max="10772" width="11.7109375" style="525" customWidth="1"/>
    <col min="10773" max="10773" width="0" style="525" hidden="1" customWidth="1"/>
    <col min="10774" max="10774" width="3.7109375" style="525" customWidth="1"/>
    <col min="10775" max="10775" width="11.140625" style="525" bestFit="1" customWidth="1"/>
    <col min="10776" max="11008" width="10.5703125" style="525"/>
    <col min="11009" max="11016" width="0" style="525" hidden="1" customWidth="1"/>
    <col min="11017" max="11019" width="3.7109375" style="525" customWidth="1"/>
    <col min="11020" max="11020" width="12.7109375" style="525" customWidth="1"/>
    <col min="11021" max="11021" width="47.42578125" style="525" customWidth="1"/>
    <col min="11022" max="11025" width="0" style="525" hidden="1" customWidth="1"/>
    <col min="11026" max="11026" width="11.7109375" style="525" customWidth="1"/>
    <col min="11027" max="11027" width="6.42578125" style="525" bestFit="1" customWidth="1"/>
    <col min="11028" max="11028" width="11.7109375" style="525" customWidth="1"/>
    <col min="11029" max="11029" width="0" style="525" hidden="1" customWidth="1"/>
    <col min="11030" max="11030" width="3.7109375" style="525" customWidth="1"/>
    <col min="11031" max="11031" width="11.140625" style="525" bestFit="1" customWidth="1"/>
    <col min="11032" max="11264" width="10.5703125" style="525"/>
    <col min="11265" max="11272" width="0" style="525" hidden="1" customWidth="1"/>
    <col min="11273" max="11275" width="3.7109375" style="525" customWidth="1"/>
    <col min="11276" max="11276" width="12.7109375" style="525" customWidth="1"/>
    <col min="11277" max="11277" width="47.42578125" style="525" customWidth="1"/>
    <col min="11278" max="11281" width="0" style="525" hidden="1" customWidth="1"/>
    <col min="11282" max="11282" width="11.7109375" style="525" customWidth="1"/>
    <col min="11283" max="11283" width="6.42578125" style="525" bestFit="1" customWidth="1"/>
    <col min="11284" max="11284" width="11.7109375" style="525" customWidth="1"/>
    <col min="11285" max="11285" width="0" style="525" hidden="1" customWidth="1"/>
    <col min="11286" max="11286" width="3.7109375" style="525" customWidth="1"/>
    <col min="11287" max="11287" width="11.140625" style="525" bestFit="1" customWidth="1"/>
    <col min="11288" max="11520" width="10.5703125" style="525"/>
    <col min="11521" max="11528" width="0" style="525" hidden="1" customWidth="1"/>
    <col min="11529" max="11531" width="3.7109375" style="525" customWidth="1"/>
    <col min="11532" max="11532" width="12.7109375" style="525" customWidth="1"/>
    <col min="11533" max="11533" width="47.42578125" style="525" customWidth="1"/>
    <col min="11534" max="11537" width="0" style="525" hidden="1" customWidth="1"/>
    <col min="11538" max="11538" width="11.7109375" style="525" customWidth="1"/>
    <col min="11539" max="11539" width="6.42578125" style="525" bestFit="1" customWidth="1"/>
    <col min="11540" max="11540" width="11.7109375" style="525" customWidth="1"/>
    <col min="11541" max="11541" width="0" style="525" hidden="1" customWidth="1"/>
    <col min="11542" max="11542" width="3.7109375" style="525" customWidth="1"/>
    <col min="11543" max="11543" width="11.140625" style="525" bestFit="1" customWidth="1"/>
    <col min="11544" max="11776" width="10.5703125" style="525"/>
    <col min="11777" max="11784" width="0" style="525" hidden="1" customWidth="1"/>
    <col min="11785" max="11787" width="3.7109375" style="525" customWidth="1"/>
    <col min="11788" max="11788" width="12.7109375" style="525" customWidth="1"/>
    <col min="11789" max="11789" width="47.42578125" style="525" customWidth="1"/>
    <col min="11790" max="11793" width="0" style="525" hidden="1" customWidth="1"/>
    <col min="11794" max="11794" width="11.7109375" style="525" customWidth="1"/>
    <col min="11795" max="11795" width="6.42578125" style="525" bestFit="1" customWidth="1"/>
    <col min="11796" max="11796" width="11.7109375" style="525" customWidth="1"/>
    <col min="11797" max="11797" width="0" style="525" hidden="1" customWidth="1"/>
    <col min="11798" max="11798" width="3.7109375" style="525" customWidth="1"/>
    <col min="11799" max="11799" width="11.140625" style="525" bestFit="1" customWidth="1"/>
    <col min="11800" max="12032" width="10.5703125" style="525"/>
    <col min="12033" max="12040" width="0" style="525" hidden="1" customWidth="1"/>
    <col min="12041" max="12043" width="3.7109375" style="525" customWidth="1"/>
    <col min="12044" max="12044" width="12.7109375" style="525" customWidth="1"/>
    <col min="12045" max="12045" width="47.42578125" style="525" customWidth="1"/>
    <col min="12046" max="12049" width="0" style="525" hidden="1" customWidth="1"/>
    <col min="12050" max="12050" width="11.7109375" style="525" customWidth="1"/>
    <col min="12051" max="12051" width="6.42578125" style="525" bestFit="1" customWidth="1"/>
    <col min="12052" max="12052" width="11.7109375" style="525" customWidth="1"/>
    <col min="12053" max="12053" width="0" style="525" hidden="1" customWidth="1"/>
    <col min="12054" max="12054" width="3.7109375" style="525" customWidth="1"/>
    <col min="12055" max="12055" width="11.140625" style="525" bestFit="1" customWidth="1"/>
    <col min="12056" max="12288" width="10.5703125" style="525"/>
    <col min="12289" max="12296" width="0" style="525" hidden="1" customWidth="1"/>
    <col min="12297" max="12299" width="3.7109375" style="525" customWidth="1"/>
    <col min="12300" max="12300" width="12.7109375" style="525" customWidth="1"/>
    <col min="12301" max="12301" width="47.42578125" style="525" customWidth="1"/>
    <col min="12302" max="12305" width="0" style="525" hidden="1" customWidth="1"/>
    <col min="12306" max="12306" width="11.7109375" style="525" customWidth="1"/>
    <col min="12307" max="12307" width="6.42578125" style="525" bestFit="1" customWidth="1"/>
    <col min="12308" max="12308" width="11.7109375" style="525" customWidth="1"/>
    <col min="12309" max="12309" width="0" style="525" hidden="1" customWidth="1"/>
    <col min="12310" max="12310" width="3.7109375" style="525" customWidth="1"/>
    <col min="12311" max="12311" width="11.140625" style="525" bestFit="1" customWidth="1"/>
    <col min="12312" max="12544" width="10.5703125" style="525"/>
    <col min="12545" max="12552" width="0" style="525" hidden="1" customWidth="1"/>
    <col min="12553" max="12555" width="3.7109375" style="525" customWidth="1"/>
    <col min="12556" max="12556" width="12.7109375" style="525" customWidth="1"/>
    <col min="12557" max="12557" width="47.42578125" style="525" customWidth="1"/>
    <col min="12558" max="12561" width="0" style="525" hidden="1" customWidth="1"/>
    <col min="12562" max="12562" width="11.7109375" style="525" customWidth="1"/>
    <col min="12563" max="12563" width="6.42578125" style="525" bestFit="1" customWidth="1"/>
    <col min="12564" max="12564" width="11.7109375" style="525" customWidth="1"/>
    <col min="12565" max="12565" width="0" style="525" hidden="1" customWidth="1"/>
    <col min="12566" max="12566" width="3.7109375" style="525" customWidth="1"/>
    <col min="12567" max="12567" width="11.140625" style="525" bestFit="1" customWidth="1"/>
    <col min="12568" max="12800" width="10.5703125" style="525"/>
    <col min="12801" max="12808" width="0" style="525" hidden="1" customWidth="1"/>
    <col min="12809" max="12811" width="3.7109375" style="525" customWidth="1"/>
    <col min="12812" max="12812" width="12.7109375" style="525" customWidth="1"/>
    <col min="12813" max="12813" width="47.42578125" style="525" customWidth="1"/>
    <col min="12814" max="12817" width="0" style="525" hidden="1" customWidth="1"/>
    <col min="12818" max="12818" width="11.7109375" style="525" customWidth="1"/>
    <col min="12819" max="12819" width="6.42578125" style="525" bestFit="1" customWidth="1"/>
    <col min="12820" max="12820" width="11.7109375" style="525" customWidth="1"/>
    <col min="12821" max="12821" width="0" style="525" hidden="1" customWidth="1"/>
    <col min="12822" max="12822" width="3.7109375" style="525" customWidth="1"/>
    <col min="12823" max="12823" width="11.140625" style="525" bestFit="1" customWidth="1"/>
    <col min="12824" max="13056" width="10.5703125" style="525"/>
    <col min="13057" max="13064" width="0" style="525" hidden="1" customWidth="1"/>
    <col min="13065" max="13067" width="3.7109375" style="525" customWidth="1"/>
    <col min="13068" max="13068" width="12.7109375" style="525" customWidth="1"/>
    <col min="13069" max="13069" width="47.42578125" style="525" customWidth="1"/>
    <col min="13070" max="13073" width="0" style="525" hidden="1" customWidth="1"/>
    <col min="13074" max="13074" width="11.7109375" style="525" customWidth="1"/>
    <col min="13075" max="13075" width="6.42578125" style="525" bestFit="1" customWidth="1"/>
    <col min="13076" max="13076" width="11.7109375" style="525" customWidth="1"/>
    <col min="13077" max="13077" width="0" style="525" hidden="1" customWidth="1"/>
    <col min="13078" max="13078" width="3.7109375" style="525" customWidth="1"/>
    <col min="13079" max="13079" width="11.140625" style="525" bestFit="1" customWidth="1"/>
    <col min="13080" max="13312" width="10.5703125" style="525"/>
    <col min="13313" max="13320" width="0" style="525" hidden="1" customWidth="1"/>
    <col min="13321" max="13323" width="3.7109375" style="525" customWidth="1"/>
    <col min="13324" max="13324" width="12.7109375" style="525" customWidth="1"/>
    <col min="13325" max="13325" width="47.42578125" style="525" customWidth="1"/>
    <col min="13326" max="13329" width="0" style="525" hidden="1" customWidth="1"/>
    <col min="13330" max="13330" width="11.7109375" style="525" customWidth="1"/>
    <col min="13331" max="13331" width="6.42578125" style="525" bestFit="1" customWidth="1"/>
    <col min="13332" max="13332" width="11.7109375" style="525" customWidth="1"/>
    <col min="13333" max="13333" width="0" style="525" hidden="1" customWidth="1"/>
    <col min="13334" max="13334" width="3.7109375" style="525" customWidth="1"/>
    <col min="13335" max="13335" width="11.140625" style="525" bestFit="1" customWidth="1"/>
    <col min="13336" max="13568" width="10.5703125" style="525"/>
    <col min="13569" max="13576" width="0" style="525" hidden="1" customWidth="1"/>
    <col min="13577" max="13579" width="3.7109375" style="525" customWidth="1"/>
    <col min="13580" max="13580" width="12.7109375" style="525" customWidth="1"/>
    <col min="13581" max="13581" width="47.42578125" style="525" customWidth="1"/>
    <col min="13582" max="13585" width="0" style="525" hidden="1" customWidth="1"/>
    <col min="13586" max="13586" width="11.7109375" style="525" customWidth="1"/>
    <col min="13587" max="13587" width="6.42578125" style="525" bestFit="1" customWidth="1"/>
    <col min="13588" max="13588" width="11.7109375" style="525" customWidth="1"/>
    <col min="13589" max="13589" width="0" style="525" hidden="1" customWidth="1"/>
    <col min="13590" max="13590" width="3.7109375" style="525" customWidth="1"/>
    <col min="13591" max="13591" width="11.140625" style="525" bestFit="1" customWidth="1"/>
    <col min="13592" max="13824" width="10.5703125" style="525"/>
    <col min="13825" max="13832" width="0" style="525" hidden="1" customWidth="1"/>
    <col min="13833" max="13835" width="3.7109375" style="525" customWidth="1"/>
    <col min="13836" max="13836" width="12.7109375" style="525" customWidth="1"/>
    <col min="13837" max="13837" width="47.42578125" style="525" customWidth="1"/>
    <col min="13838" max="13841" width="0" style="525" hidden="1" customWidth="1"/>
    <col min="13842" max="13842" width="11.7109375" style="525" customWidth="1"/>
    <col min="13843" max="13843" width="6.42578125" style="525" bestFit="1" customWidth="1"/>
    <col min="13844" max="13844" width="11.7109375" style="525" customWidth="1"/>
    <col min="13845" max="13845" width="0" style="525" hidden="1" customWidth="1"/>
    <col min="13846" max="13846" width="3.7109375" style="525" customWidth="1"/>
    <col min="13847" max="13847" width="11.140625" style="525" bestFit="1" customWidth="1"/>
    <col min="13848" max="14080" width="10.5703125" style="525"/>
    <col min="14081" max="14088" width="0" style="525" hidden="1" customWidth="1"/>
    <col min="14089" max="14091" width="3.7109375" style="525" customWidth="1"/>
    <col min="14092" max="14092" width="12.7109375" style="525" customWidth="1"/>
    <col min="14093" max="14093" width="47.42578125" style="525" customWidth="1"/>
    <col min="14094" max="14097" width="0" style="525" hidden="1" customWidth="1"/>
    <col min="14098" max="14098" width="11.7109375" style="525" customWidth="1"/>
    <col min="14099" max="14099" width="6.42578125" style="525" bestFit="1" customWidth="1"/>
    <col min="14100" max="14100" width="11.7109375" style="525" customWidth="1"/>
    <col min="14101" max="14101" width="0" style="525" hidden="1" customWidth="1"/>
    <col min="14102" max="14102" width="3.7109375" style="525" customWidth="1"/>
    <col min="14103" max="14103" width="11.140625" style="525" bestFit="1" customWidth="1"/>
    <col min="14104" max="14336" width="10.5703125" style="525"/>
    <col min="14337" max="14344" width="0" style="525" hidden="1" customWidth="1"/>
    <col min="14345" max="14347" width="3.7109375" style="525" customWidth="1"/>
    <col min="14348" max="14348" width="12.7109375" style="525" customWidth="1"/>
    <col min="14349" max="14349" width="47.42578125" style="525" customWidth="1"/>
    <col min="14350" max="14353" width="0" style="525" hidden="1" customWidth="1"/>
    <col min="14354" max="14354" width="11.7109375" style="525" customWidth="1"/>
    <col min="14355" max="14355" width="6.42578125" style="525" bestFit="1" customWidth="1"/>
    <col min="14356" max="14356" width="11.7109375" style="525" customWidth="1"/>
    <col min="14357" max="14357" width="0" style="525" hidden="1" customWidth="1"/>
    <col min="14358" max="14358" width="3.7109375" style="525" customWidth="1"/>
    <col min="14359" max="14359" width="11.140625" style="525" bestFit="1" customWidth="1"/>
    <col min="14360" max="14592" width="10.5703125" style="525"/>
    <col min="14593" max="14600" width="0" style="525" hidden="1" customWidth="1"/>
    <col min="14601" max="14603" width="3.7109375" style="525" customWidth="1"/>
    <col min="14604" max="14604" width="12.7109375" style="525" customWidth="1"/>
    <col min="14605" max="14605" width="47.42578125" style="525" customWidth="1"/>
    <col min="14606" max="14609" width="0" style="525" hidden="1" customWidth="1"/>
    <col min="14610" max="14610" width="11.7109375" style="525" customWidth="1"/>
    <col min="14611" max="14611" width="6.42578125" style="525" bestFit="1" customWidth="1"/>
    <col min="14612" max="14612" width="11.7109375" style="525" customWidth="1"/>
    <col min="14613" max="14613" width="0" style="525" hidden="1" customWidth="1"/>
    <col min="14614" max="14614" width="3.7109375" style="525" customWidth="1"/>
    <col min="14615" max="14615" width="11.140625" style="525" bestFit="1" customWidth="1"/>
    <col min="14616" max="14848" width="10.5703125" style="525"/>
    <col min="14849" max="14856" width="0" style="525" hidden="1" customWidth="1"/>
    <col min="14857" max="14859" width="3.7109375" style="525" customWidth="1"/>
    <col min="14860" max="14860" width="12.7109375" style="525" customWidth="1"/>
    <col min="14861" max="14861" width="47.42578125" style="525" customWidth="1"/>
    <col min="14862" max="14865" width="0" style="525" hidden="1" customWidth="1"/>
    <col min="14866" max="14866" width="11.7109375" style="525" customWidth="1"/>
    <col min="14867" max="14867" width="6.42578125" style="525" bestFit="1" customWidth="1"/>
    <col min="14868" max="14868" width="11.7109375" style="525" customWidth="1"/>
    <col min="14869" max="14869" width="0" style="525" hidden="1" customWidth="1"/>
    <col min="14870" max="14870" width="3.7109375" style="525" customWidth="1"/>
    <col min="14871" max="14871" width="11.140625" style="525" bestFit="1" customWidth="1"/>
    <col min="14872" max="15104" width="10.5703125" style="525"/>
    <col min="15105" max="15112" width="0" style="525" hidden="1" customWidth="1"/>
    <col min="15113" max="15115" width="3.7109375" style="525" customWidth="1"/>
    <col min="15116" max="15116" width="12.7109375" style="525" customWidth="1"/>
    <col min="15117" max="15117" width="47.42578125" style="525" customWidth="1"/>
    <col min="15118" max="15121" width="0" style="525" hidden="1" customWidth="1"/>
    <col min="15122" max="15122" width="11.7109375" style="525" customWidth="1"/>
    <col min="15123" max="15123" width="6.42578125" style="525" bestFit="1" customWidth="1"/>
    <col min="15124" max="15124" width="11.7109375" style="525" customWidth="1"/>
    <col min="15125" max="15125" width="0" style="525" hidden="1" customWidth="1"/>
    <col min="15126" max="15126" width="3.7109375" style="525" customWidth="1"/>
    <col min="15127" max="15127" width="11.140625" style="525" bestFit="1" customWidth="1"/>
    <col min="15128" max="15360" width="10.5703125" style="525"/>
    <col min="15361" max="15368" width="0" style="525" hidden="1" customWidth="1"/>
    <col min="15369" max="15371" width="3.7109375" style="525" customWidth="1"/>
    <col min="15372" max="15372" width="12.7109375" style="525" customWidth="1"/>
    <col min="15373" max="15373" width="47.42578125" style="525" customWidth="1"/>
    <col min="15374" max="15377" width="0" style="525" hidden="1" customWidth="1"/>
    <col min="15378" max="15378" width="11.7109375" style="525" customWidth="1"/>
    <col min="15379" max="15379" width="6.42578125" style="525" bestFit="1" customWidth="1"/>
    <col min="15380" max="15380" width="11.7109375" style="525" customWidth="1"/>
    <col min="15381" max="15381" width="0" style="525" hidden="1" customWidth="1"/>
    <col min="15382" max="15382" width="3.7109375" style="525" customWidth="1"/>
    <col min="15383" max="15383" width="11.140625" style="525" bestFit="1" customWidth="1"/>
    <col min="15384" max="15616" width="10.5703125" style="525"/>
    <col min="15617" max="15624" width="0" style="525" hidden="1" customWidth="1"/>
    <col min="15625" max="15627" width="3.7109375" style="525" customWidth="1"/>
    <col min="15628" max="15628" width="12.7109375" style="525" customWidth="1"/>
    <col min="15629" max="15629" width="47.42578125" style="525" customWidth="1"/>
    <col min="15630" max="15633" width="0" style="525" hidden="1" customWidth="1"/>
    <col min="15634" max="15634" width="11.7109375" style="525" customWidth="1"/>
    <col min="15635" max="15635" width="6.42578125" style="525" bestFit="1" customWidth="1"/>
    <col min="15636" max="15636" width="11.7109375" style="525" customWidth="1"/>
    <col min="15637" max="15637" width="0" style="525" hidden="1" customWidth="1"/>
    <col min="15638" max="15638" width="3.7109375" style="525" customWidth="1"/>
    <col min="15639" max="15639" width="11.140625" style="525" bestFit="1" customWidth="1"/>
    <col min="15640" max="15872" width="10.5703125" style="525"/>
    <col min="15873" max="15880" width="0" style="525" hidden="1" customWidth="1"/>
    <col min="15881" max="15883" width="3.7109375" style="525" customWidth="1"/>
    <col min="15884" max="15884" width="12.7109375" style="525" customWidth="1"/>
    <col min="15885" max="15885" width="47.42578125" style="525" customWidth="1"/>
    <col min="15886" max="15889" width="0" style="525" hidden="1" customWidth="1"/>
    <col min="15890" max="15890" width="11.7109375" style="525" customWidth="1"/>
    <col min="15891" max="15891" width="6.42578125" style="525" bestFit="1" customWidth="1"/>
    <col min="15892" max="15892" width="11.7109375" style="525" customWidth="1"/>
    <col min="15893" max="15893" width="0" style="525" hidden="1" customWidth="1"/>
    <col min="15894" max="15894" width="3.7109375" style="525" customWidth="1"/>
    <col min="15895" max="15895" width="11.140625" style="525" bestFit="1" customWidth="1"/>
    <col min="15896" max="16128" width="10.5703125" style="525"/>
    <col min="16129" max="16136" width="0" style="525" hidden="1" customWidth="1"/>
    <col min="16137" max="16139" width="3.7109375" style="525" customWidth="1"/>
    <col min="16140" max="16140" width="12.7109375" style="525" customWidth="1"/>
    <col min="16141" max="16141" width="47.42578125" style="525" customWidth="1"/>
    <col min="16142" max="16145" width="0" style="525" hidden="1" customWidth="1"/>
    <col min="16146" max="16146" width="11.7109375" style="525" customWidth="1"/>
    <col min="16147" max="16147" width="6.42578125" style="525" bestFit="1" customWidth="1"/>
    <col min="16148" max="16148" width="11.7109375" style="525" customWidth="1"/>
    <col min="16149" max="16149" width="0" style="525" hidden="1" customWidth="1"/>
    <col min="16150" max="16150" width="3.7109375" style="525" customWidth="1"/>
    <col min="16151" max="16151" width="11.140625" style="525" bestFit="1" customWidth="1"/>
    <col min="16152" max="16384" width="10.5703125" style="525"/>
  </cols>
  <sheetData>
    <row r="1" spans="1:35" ht="14.25" hidden="1" customHeight="1"/>
    <row r="2" spans="1:35" ht="14.25" hidden="1" customHeight="1"/>
    <row r="3" spans="1:35" ht="14.25" hidden="1" customHeight="1"/>
    <row r="4" spans="1:35" ht="3" customHeight="1">
      <c r="J4" s="531"/>
      <c r="K4" s="531"/>
      <c r="L4" s="526"/>
      <c r="M4" s="526"/>
      <c r="N4" s="526"/>
      <c r="O4" s="534"/>
      <c r="P4" s="534"/>
      <c r="Q4" s="534"/>
      <c r="R4" s="534"/>
      <c r="S4" s="534"/>
      <c r="T4" s="534"/>
      <c r="U4" s="526"/>
    </row>
    <row r="5" spans="1:35" ht="22.5" customHeight="1">
      <c r="J5" s="531"/>
      <c r="K5" s="531"/>
      <c r="L5" s="1231" t="s">
        <v>658</v>
      </c>
      <c r="M5" s="1231"/>
      <c r="N5" s="1231"/>
      <c r="O5" s="1231"/>
      <c r="P5" s="1231"/>
      <c r="Q5" s="1231"/>
      <c r="R5" s="1231"/>
      <c r="S5" s="1231"/>
      <c r="T5" s="1231"/>
      <c r="U5" s="581"/>
    </row>
    <row r="6" spans="1:35" ht="3" customHeight="1">
      <c r="J6" s="531"/>
      <c r="K6" s="531"/>
      <c r="L6" s="526"/>
      <c r="M6" s="526"/>
      <c r="N6" s="526"/>
      <c r="O6" s="530"/>
      <c r="P6" s="530"/>
      <c r="Q6" s="530"/>
      <c r="R6" s="530"/>
      <c r="S6" s="530"/>
      <c r="T6" s="530"/>
      <c r="U6" s="526"/>
    </row>
    <row r="7" spans="1:35" s="572" customFormat="1" ht="22.5">
      <c r="A7" s="592"/>
      <c r="B7" s="592"/>
      <c r="C7" s="592"/>
      <c r="D7" s="592"/>
      <c r="E7" s="592"/>
      <c r="F7" s="592"/>
      <c r="G7" s="592"/>
      <c r="H7" s="592"/>
      <c r="L7" s="501"/>
      <c r="M7" s="619" t="s">
        <v>502</v>
      </c>
      <c r="N7" s="668"/>
      <c r="O7" s="1249" t="str">
        <f>IF(NameOrPr_ch="",IF(NameOrPr="","",NameOrPr),NameOrPr_ch)</f>
        <v>РСТ Нижегородской области</v>
      </c>
      <c r="P7" s="1250"/>
      <c r="Q7" s="1250"/>
      <c r="R7" s="1250"/>
      <c r="S7" s="1250"/>
      <c r="T7" s="1251"/>
      <c r="U7" s="669"/>
      <c r="X7" s="592"/>
      <c r="Y7" s="592"/>
      <c r="Z7" s="592"/>
      <c r="AA7" s="592"/>
      <c r="AB7" s="592"/>
      <c r="AC7" s="592"/>
      <c r="AD7" s="592"/>
      <c r="AE7" s="592"/>
      <c r="AF7" s="592"/>
      <c r="AG7" s="592"/>
      <c r="AH7" s="592"/>
      <c r="AI7" s="592"/>
    </row>
    <row r="8" spans="1:35" s="572" customFormat="1" ht="18.75">
      <c r="A8" s="592"/>
      <c r="B8" s="592"/>
      <c r="C8" s="592"/>
      <c r="D8" s="592"/>
      <c r="E8" s="592"/>
      <c r="F8" s="592"/>
      <c r="G8" s="592"/>
      <c r="H8" s="592"/>
      <c r="L8" s="501"/>
      <c r="M8" s="619" t="s">
        <v>597</v>
      </c>
      <c r="N8" s="668"/>
      <c r="O8" s="1249" t="str">
        <f>IF(datePr_ch="",IF(datePr="","",datePr),datePr_ch)</f>
        <v>10.12.2020</v>
      </c>
      <c r="P8" s="1250"/>
      <c r="Q8" s="1250"/>
      <c r="R8" s="1250"/>
      <c r="S8" s="1250"/>
      <c r="T8" s="1251"/>
      <c r="U8" s="669"/>
      <c r="X8" s="592"/>
      <c r="Y8" s="592"/>
      <c r="Z8" s="592"/>
      <c r="AA8" s="592"/>
      <c r="AB8" s="592"/>
      <c r="AC8" s="592"/>
      <c r="AD8" s="592"/>
      <c r="AE8" s="592"/>
      <c r="AF8" s="592"/>
      <c r="AG8" s="592"/>
      <c r="AH8" s="592"/>
      <c r="AI8" s="592"/>
    </row>
    <row r="9" spans="1:35" s="572" customFormat="1" ht="18.75">
      <c r="A9" s="592"/>
      <c r="B9" s="592"/>
      <c r="C9" s="592"/>
      <c r="D9" s="592"/>
      <c r="E9" s="592"/>
      <c r="F9" s="592"/>
      <c r="G9" s="592"/>
      <c r="H9" s="592"/>
      <c r="L9" s="554"/>
      <c r="M9" s="619" t="s">
        <v>596</v>
      </c>
      <c r="N9" s="668"/>
      <c r="O9" s="1249" t="str">
        <f>IF(numberPr_ch="",IF(numberPr="","",numberPr),numberPr_ch)</f>
        <v>52/6</v>
      </c>
      <c r="P9" s="1250"/>
      <c r="Q9" s="1250"/>
      <c r="R9" s="1250"/>
      <c r="S9" s="1250"/>
      <c r="T9" s="1251"/>
      <c r="U9" s="669"/>
      <c r="X9" s="592"/>
      <c r="Y9" s="592"/>
      <c r="Z9" s="592"/>
      <c r="AA9" s="592"/>
      <c r="AB9" s="592"/>
      <c r="AC9" s="592"/>
      <c r="AD9" s="592"/>
      <c r="AE9" s="592"/>
      <c r="AF9" s="592"/>
      <c r="AG9" s="592"/>
      <c r="AH9" s="592"/>
      <c r="AI9" s="592"/>
    </row>
    <row r="10" spans="1:35" s="572" customFormat="1" ht="18.75">
      <c r="A10" s="592"/>
      <c r="B10" s="592"/>
      <c r="C10" s="592"/>
      <c r="D10" s="592"/>
      <c r="E10" s="592"/>
      <c r="F10" s="592"/>
      <c r="G10" s="592"/>
      <c r="H10" s="592"/>
      <c r="L10" s="554"/>
      <c r="M10" s="619" t="s">
        <v>501</v>
      </c>
      <c r="N10" s="668"/>
      <c r="O10" s="1249" t="str">
        <f>IF(IstPub_ch="",IF(IstPub="","",IstPub),IstPub_ch)</f>
        <v>http://www.rstno.ru/regulatory/resheniya-regionalnoy-sluzhby-po-tarifam-nizhegorodskoy-oblasti-za-2020-god.php?clear_cache=Y</v>
      </c>
      <c r="P10" s="1250"/>
      <c r="Q10" s="1250"/>
      <c r="R10" s="1250"/>
      <c r="S10" s="1250"/>
      <c r="T10" s="1251"/>
      <c r="U10" s="669"/>
      <c r="X10" s="592"/>
      <c r="Y10" s="592"/>
      <c r="Z10" s="592"/>
      <c r="AA10" s="592"/>
      <c r="AB10" s="592"/>
      <c r="AC10" s="592"/>
      <c r="AD10" s="592"/>
      <c r="AE10" s="592"/>
      <c r="AF10" s="592"/>
      <c r="AG10" s="592"/>
      <c r="AH10" s="592"/>
      <c r="AI10" s="592"/>
    </row>
    <row r="11" spans="1:35" s="572" customFormat="1" ht="11.25" hidden="1" customHeight="1">
      <c r="A11" s="592"/>
      <c r="B11" s="592"/>
      <c r="C11" s="592"/>
      <c r="D11" s="592"/>
      <c r="E11" s="592"/>
      <c r="F11" s="592"/>
      <c r="G11" s="592"/>
      <c r="H11" s="592"/>
      <c r="L11" s="1232"/>
      <c r="M11" s="1232"/>
      <c r="N11" s="568"/>
      <c r="O11" s="1252"/>
      <c r="P11" s="1252"/>
      <c r="Q11" s="1252"/>
      <c r="R11" s="1252"/>
      <c r="S11" s="1252"/>
      <c r="T11" s="1252"/>
      <c r="U11" s="590" t="s">
        <v>373</v>
      </c>
      <c r="X11" s="592"/>
      <c r="Y11" s="592"/>
      <c r="Z11" s="592"/>
      <c r="AA11" s="592"/>
      <c r="AB11" s="592"/>
      <c r="AC11" s="592"/>
      <c r="AD11" s="592"/>
      <c r="AE11" s="592"/>
      <c r="AF11" s="592"/>
      <c r="AG11" s="592"/>
      <c r="AH11" s="592"/>
      <c r="AI11" s="592"/>
    </row>
    <row r="12" spans="1:35">
      <c r="J12" s="531"/>
      <c r="K12" s="531"/>
      <c r="L12" s="526"/>
      <c r="M12" s="526"/>
      <c r="N12" s="526"/>
      <c r="O12" s="1253"/>
      <c r="P12" s="1253"/>
      <c r="Q12" s="1253"/>
      <c r="R12" s="1253"/>
      <c r="S12" s="1253"/>
      <c r="T12" s="1253"/>
      <c r="U12" s="1253"/>
    </row>
    <row r="13" spans="1:35" ht="14.25" customHeight="1">
      <c r="J13" s="531"/>
      <c r="K13" s="531"/>
      <c r="L13" s="1153" t="s">
        <v>454</v>
      </c>
      <c r="M13" s="1153"/>
      <c r="N13" s="1153"/>
      <c r="O13" s="1153"/>
      <c r="P13" s="1153"/>
      <c r="Q13" s="1153"/>
      <c r="R13" s="1153"/>
      <c r="S13" s="1153"/>
      <c r="T13" s="1153"/>
      <c r="U13" s="1153"/>
      <c r="V13" s="1153"/>
      <c r="W13" s="1153" t="s">
        <v>455</v>
      </c>
    </row>
    <row r="14" spans="1:35" ht="14.25" customHeight="1">
      <c r="J14" s="531"/>
      <c r="K14" s="531"/>
      <c r="L14" s="1215" t="s">
        <v>92</v>
      </c>
      <c r="M14" s="1215" t="s">
        <v>640</v>
      </c>
      <c r="N14" s="523"/>
      <c r="O14" s="1216" t="s">
        <v>642</v>
      </c>
      <c r="P14" s="1217"/>
      <c r="Q14" s="1217"/>
      <c r="R14" s="1217"/>
      <c r="S14" s="1217"/>
      <c r="T14" s="1218"/>
      <c r="U14" s="1226" t="s">
        <v>341</v>
      </c>
      <c r="V14" s="1212" t="s">
        <v>275</v>
      </c>
      <c r="W14" s="1153"/>
    </row>
    <row r="15" spans="1:35" ht="14.25" customHeight="1">
      <c r="J15" s="531"/>
      <c r="K15" s="531"/>
      <c r="L15" s="1215"/>
      <c r="M15" s="1215"/>
      <c r="N15" s="523"/>
      <c r="O15" s="1221" t="s">
        <v>622</v>
      </c>
      <c r="P15" s="1219"/>
      <c r="Q15" s="1220"/>
      <c r="R15" s="1224" t="s">
        <v>655</v>
      </c>
      <c r="S15" s="1224"/>
      <c r="T15" s="1225"/>
      <c r="U15" s="1227"/>
      <c r="V15" s="1213"/>
      <c r="W15" s="1153"/>
    </row>
    <row r="16" spans="1:35" ht="30" customHeight="1">
      <c r="J16" s="531"/>
      <c r="K16" s="531"/>
      <c r="L16" s="1215"/>
      <c r="M16" s="1215"/>
      <c r="N16" s="522"/>
      <c r="O16" s="1222"/>
      <c r="P16" s="537"/>
      <c r="Q16" s="537"/>
      <c r="R16" s="538" t="s">
        <v>274</v>
      </c>
      <c r="S16" s="1210" t="s">
        <v>273</v>
      </c>
      <c r="T16" s="1211"/>
      <c r="U16" s="1228"/>
      <c r="V16" s="1214"/>
      <c r="W16" s="1153"/>
    </row>
    <row r="17" spans="1:36">
      <c r="J17" s="531"/>
      <c r="K17" s="571">
        <v>1</v>
      </c>
      <c r="L17" s="649" t="s">
        <v>93</v>
      </c>
      <c r="M17" s="649" t="s">
        <v>49</v>
      </c>
      <c r="N17" s="670" t="s">
        <v>49</v>
      </c>
      <c r="O17" s="650">
        <f ca="1">OFFSET(O17,0,-1)+1</f>
        <v>3</v>
      </c>
      <c r="P17" s="651">
        <f ca="1">OFFSET(P17,0,-1)</f>
        <v>3</v>
      </c>
      <c r="Q17" s="651">
        <f ca="1">OFFSET(Q17,0,-1)</f>
        <v>3</v>
      </c>
      <c r="R17" s="650">
        <f ca="1">OFFSET(R17,0,-1)+1</f>
        <v>4</v>
      </c>
      <c r="S17" s="1233">
        <f ca="1">OFFSET(S17,0,-1)+1</f>
        <v>5</v>
      </c>
      <c r="T17" s="1233"/>
      <c r="U17" s="650">
        <f ca="1">OFFSET(U17,0,-2)+1</f>
        <v>6</v>
      </c>
      <c r="V17" s="651">
        <f ca="1">OFFSET(V17,0,-1)</f>
        <v>6</v>
      </c>
      <c r="W17" s="650">
        <f ca="1">OFFSET(W17,0,-1)+1</f>
        <v>7</v>
      </c>
    </row>
    <row r="18" spans="1:36" ht="22.5">
      <c r="A18" s="1234">
        <v>1</v>
      </c>
      <c r="B18" s="921"/>
      <c r="C18" s="921"/>
      <c r="D18" s="921"/>
      <c r="E18" s="922"/>
      <c r="F18" s="923"/>
      <c r="G18" s="921"/>
      <c r="H18" s="921"/>
      <c r="I18" s="924"/>
      <c r="J18" s="919"/>
      <c r="K18" s="928">
        <v>1</v>
      </c>
      <c r="L18" s="595">
        <f>mergeValue(A18)</f>
        <v>1</v>
      </c>
      <c r="M18" s="643" t="s">
        <v>20</v>
      </c>
      <c r="N18" s="582"/>
      <c r="O18" s="1246"/>
      <c r="P18" s="1246"/>
      <c r="Q18" s="1246"/>
      <c r="R18" s="1246"/>
      <c r="S18" s="1246"/>
      <c r="T18" s="1246"/>
      <c r="U18" s="1246"/>
      <c r="V18" s="1246"/>
      <c r="W18" s="632" t="s">
        <v>659</v>
      </c>
    </row>
    <row r="19" spans="1:36" ht="22.5">
      <c r="A19" s="1234"/>
      <c r="B19" s="1234">
        <v>1</v>
      </c>
      <c r="C19" s="921"/>
      <c r="D19" s="921"/>
      <c r="E19" s="923"/>
      <c r="F19" s="923"/>
      <c r="G19" s="921"/>
      <c r="H19" s="921"/>
      <c r="I19" s="918"/>
      <c r="J19" s="917"/>
      <c r="K19" s="928">
        <v>1</v>
      </c>
      <c r="L19" s="595" t="str">
        <f>mergeValue(A19) &amp;"."&amp; mergeValue(B19)</f>
        <v>1.1</v>
      </c>
      <c r="M19" s="548" t="s">
        <v>16</v>
      </c>
      <c r="N19" s="582"/>
      <c r="O19" s="1246"/>
      <c r="P19" s="1246"/>
      <c r="Q19" s="1246"/>
      <c r="R19" s="1246"/>
      <c r="S19" s="1246"/>
      <c r="T19" s="1246"/>
      <c r="U19" s="1246"/>
      <c r="V19" s="1246"/>
      <c r="W19" s="632" t="s">
        <v>477</v>
      </c>
    </row>
    <row r="20" spans="1:36" ht="22.5">
      <c r="A20" s="1234"/>
      <c r="B20" s="1234"/>
      <c r="C20" s="1234">
        <v>1</v>
      </c>
      <c r="D20" s="921"/>
      <c r="E20" s="923"/>
      <c r="F20" s="923"/>
      <c r="G20" s="921"/>
      <c r="H20" s="921"/>
      <c r="I20" s="925"/>
      <c r="J20" s="917"/>
      <c r="K20" s="928">
        <v>1</v>
      </c>
      <c r="L20" s="595" t="str">
        <f>mergeValue(A20) &amp;"."&amp; mergeValue(B20)&amp;"."&amp; mergeValue(C20)</f>
        <v>1.1.1</v>
      </c>
      <c r="M20" s="549" t="s">
        <v>7</v>
      </c>
      <c r="N20" s="582"/>
      <c r="O20" s="1246"/>
      <c r="P20" s="1246"/>
      <c r="Q20" s="1246"/>
      <c r="R20" s="1246"/>
      <c r="S20" s="1246"/>
      <c r="T20" s="1246"/>
      <c r="U20" s="1246"/>
      <c r="V20" s="1246"/>
      <c r="W20" s="632" t="s">
        <v>634</v>
      </c>
    </row>
    <row r="21" spans="1:36" ht="22.5">
      <c r="A21" s="1234"/>
      <c r="B21" s="1234"/>
      <c r="C21" s="1234"/>
      <c r="D21" s="1234">
        <v>1</v>
      </c>
      <c r="E21" s="923"/>
      <c r="F21" s="923"/>
      <c r="G21" s="921"/>
      <c r="H21" s="921"/>
      <c r="I21" s="1234">
        <v>1</v>
      </c>
      <c r="J21" s="917"/>
      <c r="K21" s="928">
        <v>1</v>
      </c>
      <c r="L21" s="595" t="str">
        <f>mergeValue(A21) &amp;"."&amp; mergeValue(B21)&amp;"."&amp; mergeValue(C21)&amp;"."&amp; mergeValue(D21)</f>
        <v>1.1.1.1</v>
      </c>
      <c r="M21" s="550" t="s">
        <v>22</v>
      </c>
      <c r="N21" s="582"/>
      <c r="O21" s="1246"/>
      <c r="P21" s="1246"/>
      <c r="Q21" s="1246"/>
      <c r="R21" s="1246"/>
      <c r="S21" s="1246"/>
      <c r="T21" s="1246"/>
      <c r="U21" s="1246"/>
      <c r="V21" s="1246"/>
      <c r="W21" s="632" t="s">
        <v>635</v>
      </c>
    </row>
    <row r="22" spans="1:36" ht="11.25" hidden="1" customHeight="1">
      <c r="A22" s="1234"/>
      <c r="B22" s="1234"/>
      <c r="C22" s="1234"/>
      <c r="D22" s="1234"/>
      <c r="E22" s="1234">
        <v>1</v>
      </c>
      <c r="F22" s="923"/>
      <c r="G22" s="921"/>
      <c r="H22" s="921"/>
      <c r="I22" s="1234"/>
      <c r="J22" s="923"/>
      <c r="K22" s="928">
        <v>1</v>
      </c>
      <c r="L22" s="595"/>
      <c r="M22" s="556"/>
      <c r="N22" s="583"/>
      <c r="O22" s="633"/>
      <c r="P22" s="633"/>
      <c r="Q22" s="633"/>
      <c r="R22" s="633"/>
      <c r="S22" s="633"/>
      <c r="T22" s="633"/>
      <c r="U22" s="595"/>
      <c r="V22" s="509"/>
      <c r="W22" s="561"/>
    </row>
    <row r="23" spans="1:36" ht="90">
      <c r="A23" s="1234"/>
      <c r="B23" s="1234"/>
      <c r="C23" s="1234"/>
      <c r="D23" s="1234"/>
      <c r="E23" s="1234"/>
      <c r="F23" s="1234">
        <v>1</v>
      </c>
      <c r="G23" s="921"/>
      <c r="H23" s="921"/>
      <c r="I23" s="1234"/>
      <c r="J23" s="1254"/>
      <c r="K23" s="928">
        <v>1</v>
      </c>
      <c r="L23" s="595" t="str">
        <f>mergeValue(A23) &amp;"."&amp; mergeValue(B23)&amp;"."&amp; mergeValue(C23)&amp;"."&amp; mergeValue(D23)&amp;"."&amp;  mergeValue(F23)</f>
        <v>1.1.1.1.1</v>
      </c>
      <c r="M23" s="556" t="s">
        <v>10</v>
      </c>
      <c r="N23" s="583"/>
      <c r="O23" s="1236"/>
      <c r="P23" s="1236"/>
      <c r="Q23" s="1236"/>
      <c r="R23" s="1236"/>
      <c r="S23" s="1236"/>
      <c r="T23" s="1236"/>
      <c r="U23" s="1236"/>
      <c r="V23" s="1236"/>
      <c r="W23" s="632" t="s">
        <v>636</v>
      </c>
      <c r="Y23" s="591" t="str">
        <f>strCheckUnique(Z23:Z26)</f>
        <v/>
      </c>
      <c r="AA23" s="591"/>
    </row>
    <row r="24" spans="1:36" ht="189" customHeight="1">
      <c r="A24" s="1234"/>
      <c r="B24" s="1234"/>
      <c r="C24" s="1234"/>
      <c r="D24" s="1234"/>
      <c r="E24" s="1234"/>
      <c r="F24" s="1234"/>
      <c r="G24" s="921">
        <v>1</v>
      </c>
      <c r="H24" s="921"/>
      <c r="I24" s="1234"/>
      <c r="J24" s="1254"/>
      <c r="K24" s="920"/>
      <c r="L24" s="595" t="str">
        <f>mergeValue(A24) &amp;"."&amp; mergeValue(B24)&amp;"."&amp; mergeValue(C24)&amp;"."&amp; mergeValue(D24)&amp;"."&amp;  mergeValue(F24)&amp;"."&amp;  mergeValue(G24)</f>
        <v>1.1.1.1.1.1</v>
      </c>
      <c r="M24" s="1071"/>
      <c r="N24" s="588"/>
      <c r="O24" s="564"/>
      <c r="P24" s="564"/>
      <c r="Q24" s="564"/>
      <c r="R24" s="1244"/>
      <c r="S24" s="1230" t="s">
        <v>84</v>
      </c>
      <c r="T24" s="1244"/>
      <c r="U24" s="1230" t="s">
        <v>85</v>
      </c>
      <c r="V24" s="539"/>
      <c r="W24" s="1205" t="s">
        <v>660</v>
      </c>
      <c r="X24" s="587" t="str">
        <f>strCheckDate(O25:V25)</f>
        <v/>
      </c>
      <c r="Y24" s="591"/>
      <c r="Z24" s="591" t="str">
        <f>IF(M24="","",M24 )</f>
        <v/>
      </c>
      <c r="AA24" s="591"/>
      <c r="AB24" s="591"/>
      <c r="AC24" s="591"/>
    </row>
    <row r="25" spans="1:36" ht="11.25" hidden="1" customHeight="1">
      <c r="A25" s="1234"/>
      <c r="B25" s="1234"/>
      <c r="C25" s="1234"/>
      <c r="D25" s="1234"/>
      <c r="E25" s="1234"/>
      <c r="F25" s="1234"/>
      <c r="G25" s="921"/>
      <c r="H25" s="921"/>
      <c r="I25" s="1234"/>
      <c r="J25" s="1254"/>
      <c r="K25" s="928">
        <v>1</v>
      </c>
      <c r="L25" s="602"/>
      <c r="M25" s="648"/>
      <c r="N25" s="588"/>
      <c r="O25" s="564"/>
      <c r="P25" s="564"/>
      <c r="Q25" s="586" t="str">
        <f>R24 &amp; "-" &amp; T24</f>
        <v>-</v>
      </c>
      <c r="R25" s="1244"/>
      <c r="S25" s="1230"/>
      <c r="T25" s="1244"/>
      <c r="U25" s="1230"/>
      <c r="V25" s="539"/>
      <c r="W25" s="1206"/>
      <c r="Y25" s="591"/>
      <c r="Z25" s="591"/>
      <c r="AA25" s="591"/>
      <c r="AB25" s="591"/>
      <c r="AC25" s="591"/>
    </row>
    <row r="26" spans="1:36" s="524" customFormat="1" ht="15" customHeight="1">
      <c r="A26" s="1234"/>
      <c r="B26" s="1234"/>
      <c r="C26" s="1234"/>
      <c r="D26" s="1234"/>
      <c r="E26" s="1234"/>
      <c r="F26" s="1234"/>
      <c r="G26" s="921"/>
      <c r="H26" s="921"/>
      <c r="I26" s="1234"/>
      <c r="J26" s="1254"/>
      <c r="K26" s="928">
        <v>1</v>
      </c>
      <c r="L26" s="540"/>
      <c r="M26" s="558" t="s">
        <v>25</v>
      </c>
      <c r="N26" s="553"/>
      <c r="O26" s="547"/>
      <c r="P26" s="547"/>
      <c r="Q26" s="547"/>
      <c r="R26" s="575"/>
      <c r="S26" s="566"/>
      <c r="T26" s="565"/>
      <c r="U26" s="553"/>
      <c r="V26" s="562"/>
      <c r="W26" s="1207"/>
      <c r="X26" s="589"/>
      <c r="Y26" s="589"/>
      <c r="Z26" s="589"/>
      <c r="AA26" s="589"/>
      <c r="AB26" s="589"/>
      <c r="AC26" s="589"/>
      <c r="AD26" s="589"/>
      <c r="AE26" s="589"/>
      <c r="AF26" s="589"/>
      <c r="AG26" s="589"/>
      <c r="AH26" s="589"/>
      <c r="AI26" s="589"/>
    </row>
    <row r="27" spans="1:36" s="524" customFormat="1" ht="15" customHeight="1">
      <c r="A27" s="1234"/>
      <c r="B27" s="1234"/>
      <c r="C27" s="1234"/>
      <c r="D27" s="1234"/>
      <c r="E27" s="1234"/>
      <c r="F27" s="923"/>
      <c r="G27" s="923"/>
      <c r="H27" s="921"/>
      <c r="I27" s="1234"/>
      <c r="J27" s="923"/>
      <c r="K27" s="927"/>
      <c r="L27" s="540"/>
      <c r="M27" s="553" t="s">
        <v>11</v>
      </c>
      <c r="N27" s="558"/>
      <c r="O27" s="558"/>
      <c r="P27" s="558"/>
      <c r="Q27" s="558"/>
      <c r="R27" s="558"/>
      <c r="S27" s="558"/>
      <c r="T27" s="558"/>
      <c r="U27" s="558"/>
      <c r="V27" s="558"/>
      <c r="W27" s="562"/>
      <c r="X27" s="589"/>
      <c r="Y27" s="589"/>
      <c r="Z27" s="589"/>
      <c r="AA27" s="589"/>
      <c r="AB27" s="589"/>
      <c r="AC27" s="589"/>
      <c r="AD27" s="589"/>
      <c r="AE27" s="589"/>
      <c r="AF27" s="589"/>
      <c r="AG27" s="589"/>
      <c r="AH27" s="589"/>
      <c r="AI27" s="589"/>
      <c r="AJ27" s="589"/>
    </row>
    <row r="28" spans="1:36" s="524" customFormat="1" ht="15" hidden="1" customHeight="1">
      <c r="A28" s="1234"/>
      <c r="B28" s="1234"/>
      <c r="C28" s="1234"/>
      <c r="D28" s="1234"/>
      <c r="E28" s="923"/>
      <c r="F28" s="923"/>
      <c r="G28" s="923"/>
      <c r="H28" s="921"/>
      <c r="I28" s="1234"/>
      <c r="J28" s="923"/>
      <c r="K28" s="927"/>
      <c r="L28" s="540"/>
      <c r="M28" s="553"/>
      <c r="N28" s="558"/>
      <c r="O28" s="558"/>
      <c r="P28" s="558"/>
      <c r="Q28" s="558"/>
      <c r="R28" s="558"/>
      <c r="S28" s="558"/>
      <c r="T28" s="558"/>
      <c r="U28" s="558"/>
      <c r="V28" s="558"/>
      <c r="W28" s="562"/>
      <c r="X28" s="589"/>
      <c r="Y28" s="589"/>
      <c r="Z28" s="589"/>
      <c r="AA28" s="589"/>
      <c r="AB28" s="589"/>
      <c r="AC28" s="589"/>
      <c r="AD28" s="589"/>
      <c r="AE28" s="589"/>
      <c r="AF28" s="589"/>
      <c r="AG28" s="589"/>
      <c r="AH28" s="589"/>
      <c r="AI28" s="589"/>
      <c r="AJ28" s="589"/>
    </row>
    <row r="29" spans="1:36" s="524" customFormat="1" ht="15" customHeight="1">
      <c r="A29" s="1234"/>
      <c r="B29" s="1234"/>
      <c r="C29" s="1234"/>
      <c r="D29" s="926"/>
      <c r="E29" s="926"/>
      <c r="F29" s="923"/>
      <c r="G29" s="921"/>
      <c r="H29" s="921"/>
      <c r="I29" s="919"/>
      <c r="J29" s="916"/>
      <c r="K29" s="928">
        <v>1</v>
      </c>
      <c r="L29" s="540"/>
      <c r="M29" s="552" t="s">
        <v>17</v>
      </c>
      <c r="N29" s="551"/>
      <c r="O29" s="547"/>
      <c r="P29" s="547"/>
      <c r="Q29" s="547"/>
      <c r="R29" s="575"/>
      <c r="S29" s="566"/>
      <c r="T29" s="565"/>
      <c r="U29" s="551"/>
      <c r="V29" s="566"/>
      <c r="W29" s="562"/>
      <c r="X29" s="589"/>
      <c r="Y29" s="589"/>
      <c r="Z29" s="589"/>
      <c r="AA29" s="589"/>
      <c r="AB29" s="589"/>
      <c r="AC29" s="589"/>
      <c r="AD29" s="589"/>
      <c r="AE29" s="589"/>
      <c r="AF29" s="589"/>
      <c r="AG29" s="589"/>
      <c r="AH29" s="589"/>
      <c r="AI29" s="589"/>
    </row>
    <row r="30" spans="1:36" s="524" customFormat="1" ht="15" customHeight="1">
      <c r="A30" s="1234"/>
      <c r="B30" s="1234"/>
      <c r="C30" s="926"/>
      <c r="D30" s="926"/>
      <c r="E30" s="926"/>
      <c r="F30" s="926"/>
      <c r="G30" s="921"/>
      <c r="H30" s="921"/>
      <c r="I30" s="929"/>
      <c r="J30" s="916"/>
      <c r="K30" s="928">
        <v>1</v>
      </c>
      <c r="L30" s="540"/>
      <c r="M30" s="551" t="s">
        <v>18</v>
      </c>
      <c r="N30" s="551"/>
      <c r="O30" s="547"/>
      <c r="P30" s="547"/>
      <c r="Q30" s="547"/>
      <c r="R30" s="575"/>
      <c r="S30" s="566"/>
      <c r="T30" s="565"/>
      <c r="U30" s="551"/>
      <c r="V30" s="566"/>
      <c r="W30" s="562"/>
      <c r="X30" s="589"/>
      <c r="Y30" s="589"/>
      <c r="Z30" s="589"/>
      <c r="AA30" s="589"/>
      <c r="AB30" s="589"/>
      <c r="AC30" s="589"/>
      <c r="AD30" s="589"/>
      <c r="AE30" s="589"/>
      <c r="AF30" s="589"/>
      <c r="AG30" s="589"/>
      <c r="AH30" s="589"/>
      <c r="AI30" s="589"/>
    </row>
    <row r="31" spans="1:36" s="524" customFormat="1" ht="15" customHeight="1">
      <c r="A31" s="1234"/>
      <c r="B31" s="926"/>
      <c r="C31" s="926"/>
      <c r="D31" s="926"/>
      <c r="E31" s="926"/>
      <c r="F31" s="926"/>
      <c r="G31" s="921"/>
      <c r="H31" s="921"/>
      <c r="I31" s="919"/>
      <c r="J31" s="916"/>
      <c r="K31" s="928">
        <v>1</v>
      </c>
      <c r="L31" s="540"/>
      <c r="M31" s="560" t="s">
        <v>19</v>
      </c>
      <c r="N31" s="551"/>
      <c r="O31" s="547"/>
      <c r="P31" s="547"/>
      <c r="Q31" s="547"/>
      <c r="R31" s="575"/>
      <c r="S31" s="566"/>
      <c r="T31" s="565"/>
      <c r="U31" s="551"/>
      <c r="V31" s="566"/>
      <c r="W31" s="562"/>
      <c r="X31" s="589"/>
      <c r="Y31" s="589"/>
      <c r="Z31" s="589"/>
      <c r="AA31" s="589"/>
      <c r="AB31" s="589"/>
      <c r="AC31" s="589"/>
      <c r="AD31" s="589"/>
      <c r="AE31" s="589"/>
      <c r="AF31" s="589"/>
      <c r="AG31" s="589"/>
      <c r="AH31" s="589"/>
      <c r="AI31" s="589"/>
    </row>
    <row r="32" spans="1:36" s="524" customFormat="1" ht="15" customHeight="1">
      <c r="A32" s="915"/>
      <c r="B32" s="915"/>
      <c r="C32" s="915"/>
      <c r="D32" s="915"/>
      <c r="E32" s="915"/>
      <c r="F32" s="915"/>
      <c r="G32" s="915"/>
      <c r="H32" s="915"/>
      <c r="I32" s="915"/>
      <c r="J32" s="915"/>
      <c r="K32" s="915"/>
      <c r="L32" s="494"/>
      <c r="M32" s="567" t="s">
        <v>309</v>
      </c>
      <c r="N32" s="551"/>
      <c r="O32" s="547"/>
      <c r="P32" s="547"/>
      <c r="Q32" s="547"/>
      <c r="R32" s="575"/>
      <c r="S32" s="566"/>
      <c r="T32" s="565"/>
      <c r="U32" s="551"/>
      <c r="V32" s="566"/>
      <c r="W32" s="562"/>
      <c r="X32" s="589"/>
      <c r="Y32" s="589"/>
      <c r="Z32" s="589"/>
      <c r="AA32" s="589"/>
      <c r="AB32" s="589"/>
      <c r="AC32" s="589"/>
      <c r="AD32" s="589"/>
      <c r="AE32" s="589"/>
      <c r="AF32" s="589"/>
      <c r="AG32" s="589"/>
      <c r="AH32" s="589"/>
      <c r="AI32" s="589"/>
    </row>
    <row r="33" spans="12:23" ht="3" customHeight="1">
      <c r="L33" s="487"/>
      <c r="M33" s="487"/>
      <c r="N33" s="487"/>
      <c r="O33" s="487"/>
      <c r="P33" s="487"/>
      <c r="Q33" s="487"/>
      <c r="R33" s="487"/>
      <c r="S33" s="487"/>
      <c r="T33" s="487"/>
      <c r="U33" s="487"/>
    </row>
    <row r="34" spans="12:23" ht="106.5" customHeight="1">
      <c r="L34" s="1">
        <v>1</v>
      </c>
      <c r="M34" s="1198" t="s">
        <v>661</v>
      </c>
      <c r="N34" s="1198"/>
      <c r="O34" s="1198"/>
      <c r="P34" s="1198"/>
      <c r="Q34" s="1198"/>
      <c r="R34" s="1198"/>
      <c r="S34" s="1198"/>
      <c r="T34" s="1198"/>
      <c r="U34" s="1198"/>
      <c r="V34" s="1198"/>
      <c r="W34" s="1198"/>
    </row>
  </sheetData>
  <sheetProtection password="FA9C" sheet="1" objects="1" scenarios="1" formatColumns="0" formatRows="0"/>
  <dataConsolidate leftLabels="1"/>
  <mergeCells count="39">
    <mergeCell ref="A18:A31"/>
    <mergeCell ref="O18:V18"/>
    <mergeCell ref="B19:B30"/>
    <mergeCell ref="O19:V19"/>
    <mergeCell ref="C20:C29"/>
    <mergeCell ref="U24:U25"/>
    <mergeCell ref="O20:V20"/>
    <mergeCell ref="D21:D28"/>
    <mergeCell ref="O21:V21"/>
    <mergeCell ref="E22:E27"/>
    <mergeCell ref="F23:F26"/>
    <mergeCell ref="J23:J26"/>
    <mergeCell ref="O23:V23"/>
    <mergeCell ref="R24:R25"/>
    <mergeCell ref="S24:S25"/>
    <mergeCell ref="O12:U12"/>
    <mergeCell ref="O15:O16"/>
    <mergeCell ref="P15:Q15"/>
    <mergeCell ref="S16:T16"/>
    <mergeCell ref="I21:I28"/>
    <mergeCell ref="L5:T5"/>
    <mergeCell ref="O7:T7"/>
    <mergeCell ref="O8:T8"/>
    <mergeCell ref="L11:M11"/>
    <mergeCell ref="O11:T11"/>
    <mergeCell ref="O9:T9"/>
    <mergeCell ref="O10:T10"/>
    <mergeCell ref="W24:W26"/>
    <mergeCell ref="R15:T15"/>
    <mergeCell ref="O14:T14"/>
    <mergeCell ref="M34:W34"/>
    <mergeCell ref="U14:U16"/>
    <mergeCell ref="V14:V16"/>
    <mergeCell ref="W13:W16"/>
    <mergeCell ref="L13:V13"/>
    <mergeCell ref="L14:L16"/>
    <mergeCell ref="M14:M16"/>
    <mergeCell ref="S17:T17"/>
    <mergeCell ref="T24:T25"/>
  </mergeCells>
  <dataValidations count="9">
    <dataValidation allowBlank="1" sqref="JH27:JS28 TD27:TO28 ACZ27:ADK28 AMV27:ANG28 AWR27:AXC28 BGN27:BGY28 BQJ27:BQU28 CAF27:CAQ28 CKB27:CKM28 CTX27:CUI28 DDT27:DEE28 DNP27:DOA28 DXL27:DXW28 EHH27:EHS28 ERD27:ERO28 FAZ27:FBK28 FKV27:FLG28 FUR27:FVC28 GEN27:GEY28 GOJ27:GOU28 GYF27:GYQ28 HIB27:HIM28 HRX27:HSI28 IBT27:ICE28 ILP27:IMA28 IVL27:IVW28 JFH27:JFS28 JPD27:JPO28 JYZ27:JZK28 KIV27:KJG28 KSR27:KTC28 LCN27:LCY28 LMJ27:LMU28 LWF27:LWQ28 MGB27:MGM28 MPX27:MQI28 MZT27:NAE28 NJP27:NKA28 NTL27:NTW28 ODH27:ODS28 OND27:ONO28 OWZ27:OXK28 PGV27:PHG28 PQR27:PRC28 QAN27:QAY28 QKJ27:QKU28 QUF27:QUQ28 REB27:REM28 RNX27:ROI28 RXT27:RYE28 SHP27:SIA28 SRL27:SRW28 TBH27:TBS28 TLD27:TLO28 TUZ27:TVK28 UEV27:UFG28 UOR27:UPC28 UYN27:UYY28 VIJ27:VIU28 VSF27:VSQ28 WCB27:WCM28 WLX27:WMI28 WVT27:WWE28 JH65563:JS65564 TD65563:TO65564 ACZ65563:ADK65564 AMV65563:ANG65564 AWR65563:AXC65564 BGN65563:BGY65564 BQJ65563:BQU65564 CAF65563:CAQ65564 CKB65563:CKM65564 CTX65563:CUI65564 DDT65563:DEE65564 DNP65563:DOA65564 DXL65563:DXW65564 EHH65563:EHS65564 ERD65563:ERO65564 FAZ65563:FBK65564 FKV65563:FLG65564 FUR65563:FVC65564 GEN65563:GEY65564 GOJ65563:GOU65564 GYF65563:GYQ65564 HIB65563:HIM65564 HRX65563:HSI65564 IBT65563:ICE65564 ILP65563:IMA65564 IVL65563:IVW65564 JFH65563:JFS65564 JPD65563:JPO65564 JYZ65563:JZK65564 KIV65563:KJG65564 KSR65563:KTC65564 LCN65563:LCY65564 LMJ65563:LMU65564 LWF65563:LWQ65564 MGB65563:MGM65564 MPX65563:MQI65564 MZT65563:NAE65564 NJP65563:NKA65564 NTL65563:NTW65564 ODH65563:ODS65564 OND65563:ONO65564 OWZ65563:OXK65564 PGV65563:PHG65564 PQR65563:PRC65564 QAN65563:QAY65564 QKJ65563:QKU65564 QUF65563:QUQ65564 REB65563:REM65564 RNX65563:ROI65564 RXT65563:RYE65564 SHP65563:SIA65564 SRL65563:SRW65564 TBH65563:TBS65564 TLD65563:TLO65564 TUZ65563:TVK65564 UEV65563:UFG65564 UOR65563:UPC65564 UYN65563:UYY65564 VIJ65563:VIU65564 VSF65563:VSQ65564 WCB65563:WCM65564 WLX65563:WMI65564 WVT65563:WWE65564 JH131099:JS131100 TD131099:TO131100 ACZ131099:ADK131100 AMV131099:ANG131100 AWR131099:AXC131100 BGN131099:BGY131100 BQJ131099:BQU131100 CAF131099:CAQ131100 CKB131099:CKM131100 CTX131099:CUI131100 DDT131099:DEE131100 DNP131099:DOA131100 DXL131099:DXW131100 EHH131099:EHS131100 ERD131099:ERO131100 FAZ131099:FBK131100 FKV131099:FLG131100 FUR131099:FVC131100 GEN131099:GEY131100 GOJ131099:GOU131100 GYF131099:GYQ131100 HIB131099:HIM131100 HRX131099:HSI131100 IBT131099:ICE131100 ILP131099:IMA131100 IVL131099:IVW131100 JFH131099:JFS131100 JPD131099:JPO131100 JYZ131099:JZK131100 KIV131099:KJG131100 KSR131099:KTC131100 LCN131099:LCY131100 LMJ131099:LMU131100 LWF131099:LWQ131100 MGB131099:MGM131100 MPX131099:MQI131100 MZT131099:NAE131100 NJP131099:NKA131100 NTL131099:NTW131100 ODH131099:ODS131100 OND131099:ONO131100 OWZ131099:OXK131100 PGV131099:PHG131100 PQR131099:PRC131100 QAN131099:QAY131100 QKJ131099:QKU131100 QUF131099:QUQ131100 REB131099:REM131100 RNX131099:ROI131100 RXT131099:RYE131100 SHP131099:SIA131100 SRL131099:SRW131100 TBH131099:TBS131100 TLD131099:TLO131100 TUZ131099:TVK131100 UEV131099:UFG131100 UOR131099:UPC131100 UYN131099:UYY131100 VIJ131099:VIU131100 VSF131099:VSQ131100 WCB131099:WCM131100 WLX131099:WMI131100 WVT131099:WWE131100 JH196635:JS196636 TD196635:TO196636 ACZ196635:ADK196636 AMV196635:ANG196636 AWR196635:AXC196636 BGN196635:BGY196636 BQJ196635:BQU196636 CAF196635:CAQ196636 CKB196635:CKM196636 CTX196635:CUI196636 DDT196635:DEE196636 DNP196635:DOA196636 DXL196635:DXW196636 EHH196635:EHS196636 ERD196635:ERO196636 FAZ196635:FBK196636 FKV196635:FLG196636 FUR196635:FVC196636 GEN196635:GEY196636 GOJ196635:GOU196636 GYF196635:GYQ196636 HIB196635:HIM196636 HRX196635:HSI196636 IBT196635:ICE196636 ILP196635:IMA196636 IVL196635:IVW196636 JFH196635:JFS196636 JPD196635:JPO196636 JYZ196635:JZK196636 KIV196635:KJG196636 KSR196635:KTC196636 LCN196635:LCY196636 LMJ196635:LMU196636 LWF196635:LWQ196636 MGB196635:MGM196636 MPX196635:MQI196636 MZT196635:NAE196636 NJP196635:NKA196636 NTL196635:NTW196636 ODH196635:ODS196636 OND196635:ONO196636 OWZ196635:OXK196636 PGV196635:PHG196636 PQR196635:PRC196636 QAN196635:QAY196636 QKJ196635:QKU196636 QUF196635:QUQ196636 REB196635:REM196636 RNX196635:ROI196636 RXT196635:RYE196636 SHP196635:SIA196636 SRL196635:SRW196636 TBH196635:TBS196636 TLD196635:TLO196636 TUZ196635:TVK196636 UEV196635:UFG196636 UOR196635:UPC196636 UYN196635:UYY196636 VIJ196635:VIU196636 VSF196635:VSQ196636 WCB196635:WCM196636 WLX196635:WMI196636 WVT196635:WWE196636 JH262171:JS262172 TD262171:TO262172 ACZ262171:ADK262172 AMV262171:ANG262172 AWR262171:AXC262172 BGN262171:BGY262172 BQJ262171:BQU262172 CAF262171:CAQ262172 CKB262171:CKM262172 CTX262171:CUI262172 DDT262171:DEE262172 DNP262171:DOA262172 DXL262171:DXW262172 EHH262171:EHS262172 ERD262171:ERO262172 FAZ262171:FBK262172 FKV262171:FLG262172 FUR262171:FVC262172 GEN262171:GEY262172 GOJ262171:GOU262172 GYF262171:GYQ262172 HIB262171:HIM262172 HRX262171:HSI262172 IBT262171:ICE262172 ILP262171:IMA262172 IVL262171:IVW262172 JFH262171:JFS262172 JPD262171:JPO262172 JYZ262171:JZK262172 KIV262171:KJG262172 KSR262171:KTC262172 LCN262171:LCY262172 LMJ262171:LMU262172 LWF262171:LWQ262172 MGB262171:MGM262172 MPX262171:MQI262172 MZT262171:NAE262172 NJP262171:NKA262172 NTL262171:NTW262172 ODH262171:ODS262172 OND262171:ONO262172 OWZ262171:OXK262172 PGV262171:PHG262172 PQR262171:PRC262172 QAN262171:QAY262172 QKJ262171:QKU262172 QUF262171:QUQ262172 REB262171:REM262172 RNX262171:ROI262172 RXT262171:RYE262172 SHP262171:SIA262172 SRL262171:SRW262172 TBH262171:TBS262172 TLD262171:TLO262172 TUZ262171:TVK262172 UEV262171:UFG262172 UOR262171:UPC262172 UYN262171:UYY262172 VIJ262171:VIU262172 VSF262171:VSQ262172 WCB262171:WCM262172 WLX262171:WMI262172 WVT262171:WWE262172 JH327707:JS327708 TD327707:TO327708 ACZ327707:ADK327708 AMV327707:ANG327708 AWR327707:AXC327708 BGN327707:BGY327708 BQJ327707:BQU327708 CAF327707:CAQ327708 CKB327707:CKM327708 CTX327707:CUI327708 DDT327707:DEE327708 DNP327707:DOA327708 DXL327707:DXW327708 EHH327707:EHS327708 ERD327707:ERO327708 FAZ327707:FBK327708 FKV327707:FLG327708 FUR327707:FVC327708 GEN327707:GEY327708 GOJ327707:GOU327708 GYF327707:GYQ327708 HIB327707:HIM327708 HRX327707:HSI327708 IBT327707:ICE327708 ILP327707:IMA327708 IVL327707:IVW327708 JFH327707:JFS327708 JPD327707:JPO327708 JYZ327707:JZK327708 KIV327707:KJG327708 KSR327707:KTC327708 LCN327707:LCY327708 LMJ327707:LMU327708 LWF327707:LWQ327708 MGB327707:MGM327708 MPX327707:MQI327708 MZT327707:NAE327708 NJP327707:NKA327708 NTL327707:NTW327708 ODH327707:ODS327708 OND327707:ONO327708 OWZ327707:OXK327708 PGV327707:PHG327708 PQR327707:PRC327708 QAN327707:QAY327708 QKJ327707:QKU327708 QUF327707:QUQ327708 REB327707:REM327708 RNX327707:ROI327708 RXT327707:RYE327708 SHP327707:SIA327708 SRL327707:SRW327708 TBH327707:TBS327708 TLD327707:TLO327708 TUZ327707:TVK327708 UEV327707:UFG327708 UOR327707:UPC327708 UYN327707:UYY327708 VIJ327707:VIU327708 VSF327707:VSQ327708 WCB327707:WCM327708 WLX327707:WMI327708 WVT327707:WWE327708 JH393243:JS393244 TD393243:TO393244 ACZ393243:ADK393244 AMV393243:ANG393244 AWR393243:AXC393244 BGN393243:BGY393244 BQJ393243:BQU393244 CAF393243:CAQ393244 CKB393243:CKM393244 CTX393243:CUI393244 DDT393243:DEE393244 DNP393243:DOA393244 DXL393243:DXW393244 EHH393243:EHS393244 ERD393243:ERO393244 FAZ393243:FBK393244 FKV393243:FLG393244 FUR393243:FVC393244 GEN393243:GEY393244 GOJ393243:GOU393244 GYF393243:GYQ393244 HIB393243:HIM393244 HRX393243:HSI393244 IBT393243:ICE393244 ILP393243:IMA393244 IVL393243:IVW393244 JFH393243:JFS393244 JPD393243:JPO393244 JYZ393243:JZK393244 KIV393243:KJG393244 KSR393243:KTC393244 LCN393243:LCY393244 LMJ393243:LMU393244 LWF393243:LWQ393244 MGB393243:MGM393244 MPX393243:MQI393244 MZT393243:NAE393244 NJP393243:NKA393244 NTL393243:NTW393244 ODH393243:ODS393244 OND393243:ONO393244 OWZ393243:OXK393244 PGV393243:PHG393244 PQR393243:PRC393244 QAN393243:QAY393244 QKJ393243:QKU393244 QUF393243:QUQ393244 REB393243:REM393244 RNX393243:ROI393244 RXT393243:RYE393244 SHP393243:SIA393244 SRL393243:SRW393244 TBH393243:TBS393244 TLD393243:TLO393244 TUZ393243:TVK393244 UEV393243:UFG393244 UOR393243:UPC393244 UYN393243:UYY393244 VIJ393243:VIU393244 VSF393243:VSQ393244 WCB393243:WCM393244 WLX393243:WMI393244 WVT393243:WWE393244 JH458779:JS458780 TD458779:TO458780 ACZ458779:ADK458780 AMV458779:ANG458780 AWR458779:AXC458780 BGN458779:BGY458780 BQJ458779:BQU458780 CAF458779:CAQ458780 CKB458779:CKM458780 CTX458779:CUI458780 DDT458779:DEE458780 DNP458779:DOA458780 DXL458779:DXW458780 EHH458779:EHS458780 ERD458779:ERO458780 FAZ458779:FBK458780 FKV458779:FLG458780 FUR458779:FVC458780 GEN458779:GEY458780 GOJ458779:GOU458780 GYF458779:GYQ458780 HIB458779:HIM458780 HRX458779:HSI458780 IBT458779:ICE458780 ILP458779:IMA458780 IVL458779:IVW458780 JFH458779:JFS458780 JPD458779:JPO458780 JYZ458779:JZK458780 KIV458779:KJG458780 KSR458779:KTC458780 LCN458779:LCY458780 LMJ458779:LMU458780 LWF458779:LWQ458780 MGB458779:MGM458780 MPX458779:MQI458780 MZT458779:NAE458780 NJP458779:NKA458780 NTL458779:NTW458780 ODH458779:ODS458780 OND458779:ONO458780 OWZ458779:OXK458780 PGV458779:PHG458780 PQR458779:PRC458780 QAN458779:QAY458780 QKJ458779:QKU458780 QUF458779:QUQ458780 REB458779:REM458780 RNX458779:ROI458780 RXT458779:RYE458780 SHP458779:SIA458780 SRL458779:SRW458780 TBH458779:TBS458780 TLD458779:TLO458780 TUZ458779:TVK458780 UEV458779:UFG458780 UOR458779:UPC458780 UYN458779:UYY458780 VIJ458779:VIU458780 VSF458779:VSQ458780 WCB458779:WCM458780 WLX458779:WMI458780 WVT458779:WWE458780 JH524315:JS524316 TD524315:TO524316 ACZ524315:ADK524316 AMV524315:ANG524316 AWR524315:AXC524316 BGN524315:BGY524316 BQJ524315:BQU524316 CAF524315:CAQ524316 CKB524315:CKM524316 CTX524315:CUI524316 DDT524315:DEE524316 DNP524315:DOA524316 DXL524315:DXW524316 EHH524315:EHS524316 ERD524315:ERO524316 FAZ524315:FBK524316 FKV524315:FLG524316 FUR524315:FVC524316 GEN524315:GEY524316 GOJ524315:GOU524316 GYF524315:GYQ524316 HIB524315:HIM524316 HRX524315:HSI524316 IBT524315:ICE524316 ILP524315:IMA524316 IVL524315:IVW524316 JFH524315:JFS524316 JPD524315:JPO524316 JYZ524315:JZK524316 KIV524315:KJG524316 KSR524315:KTC524316 LCN524315:LCY524316 LMJ524315:LMU524316 LWF524315:LWQ524316 MGB524315:MGM524316 MPX524315:MQI524316 MZT524315:NAE524316 NJP524315:NKA524316 NTL524315:NTW524316 ODH524315:ODS524316 OND524315:ONO524316 OWZ524315:OXK524316 PGV524315:PHG524316 PQR524315:PRC524316 QAN524315:QAY524316 QKJ524315:QKU524316 QUF524315:QUQ524316 REB524315:REM524316 RNX524315:ROI524316 RXT524315:RYE524316 SHP524315:SIA524316 SRL524315:SRW524316 TBH524315:TBS524316 TLD524315:TLO524316 TUZ524315:TVK524316 UEV524315:UFG524316 UOR524315:UPC524316 UYN524315:UYY524316 VIJ524315:VIU524316 VSF524315:VSQ524316 WCB524315:WCM524316 WLX524315:WMI524316 WVT524315:WWE524316 JH589851:JS589852 TD589851:TO589852 ACZ589851:ADK589852 AMV589851:ANG589852 AWR589851:AXC589852 BGN589851:BGY589852 BQJ589851:BQU589852 CAF589851:CAQ589852 CKB589851:CKM589852 CTX589851:CUI589852 DDT589851:DEE589852 DNP589851:DOA589852 DXL589851:DXW589852 EHH589851:EHS589852 ERD589851:ERO589852 FAZ589851:FBK589852 FKV589851:FLG589852 FUR589851:FVC589852 GEN589851:GEY589852 GOJ589851:GOU589852 GYF589851:GYQ589852 HIB589851:HIM589852 HRX589851:HSI589852 IBT589851:ICE589852 ILP589851:IMA589852 IVL589851:IVW589852 JFH589851:JFS589852 JPD589851:JPO589852 JYZ589851:JZK589852 KIV589851:KJG589852 KSR589851:KTC589852 LCN589851:LCY589852 LMJ589851:LMU589852 LWF589851:LWQ589852 MGB589851:MGM589852 MPX589851:MQI589852 MZT589851:NAE589852 NJP589851:NKA589852 NTL589851:NTW589852 ODH589851:ODS589852 OND589851:ONO589852 OWZ589851:OXK589852 PGV589851:PHG589852 PQR589851:PRC589852 QAN589851:QAY589852 QKJ589851:QKU589852 QUF589851:QUQ589852 REB589851:REM589852 RNX589851:ROI589852 RXT589851:RYE589852 SHP589851:SIA589852 SRL589851:SRW589852 TBH589851:TBS589852 TLD589851:TLO589852 TUZ589851:TVK589852 UEV589851:UFG589852 UOR589851:UPC589852 UYN589851:UYY589852 VIJ589851:VIU589852 VSF589851:VSQ589852 WCB589851:WCM589852 WLX589851:WMI589852 WVT589851:WWE589852 JH655387:JS655388 TD655387:TO655388 ACZ655387:ADK655388 AMV655387:ANG655388 AWR655387:AXC655388 BGN655387:BGY655388 BQJ655387:BQU655388 CAF655387:CAQ655388 CKB655387:CKM655388 CTX655387:CUI655388 DDT655387:DEE655388 DNP655387:DOA655388 DXL655387:DXW655388 EHH655387:EHS655388 ERD655387:ERO655388 FAZ655387:FBK655388 FKV655387:FLG655388 FUR655387:FVC655388 GEN655387:GEY655388 GOJ655387:GOU655388 GYF655387:GYQ655388 HIB655387:HIM655388 HRX655387:HSI655388 IBT655387:ICE655388 ILP655387:IMA655388 IVL655387:IVW655388 JFH655387:JFS655388 JPD655387:JPO655388 JYZ655387:JZK655388 KIV655387:KJG655388 KSR655387:KTC655388 LCN655387:LCY655388 LMJ655387:LMU655388 LWF655387:LWQ655388 MGB655387:MGM655388 MPX655387:MQI655388 MZT655387:NAE655388 NJP655387:NKA655388 NTL655387:NTW655388 ODH655387:ODS655388 OND655387:ONO655388 OWZ655387:OXK655388 PGV655387:PHG655388 PQR655387:PRC655388 QAN655387:QAY655388 QKJ655387:QKU655388 QUF655387:QUQ655388 REB655387:REM655388 RNX655387:ROI655388 RXT655387:RYE655388 SHP655387:SIA655388 SRL655387:SRW655388 TBH655387:TBS655388 TLD655387:TLO655388 TUZ655387:TVK655388 UEV655387:UFG655388 UOR655387:UPC655388 UYN655387:UYY655388 VIJ655387:VIU655388 VSF655387:VSQ655388 WCB655387:WCM655388 WLX655387:WMI655388 WVT655387:WWE655388 JH720923:JS720924 TD720923:TO720924 ACZ720923:ADK720924 AMV720923:ANG720924 AWR720923:AXC720924 BGN720923:BGY720924 BQJ720923:BQU720924 CAF720923:CAQ720924 CKB720923:CKM720924 CTX720923:CUI720924 DDT720923:DEE720924 DNP720923:DOA720924 DXL720923:DXW720924 EHH720923:EHS720924 ERD720923:ERO720924 FAZ720923:FBK720924 FKV720923:FLG720924 FUR720923:FVC720924 GEN720923:GEY720924 GOJ720923:GOU720924 GYF720923:GYQ720924 HIB720923:HIM720924 HRX720923:HSI720924 IBT720923:ICE720924 ILP720923:IMA720924 IVL720923:IVW720924 JFH720923:JFS720924 JPD720923:JPO720924 JYZ720923:JZK720924 KIV720923:KJG720924 KSR720923:KTC720924 LCN720923:LCY720924 LMJ720923:LMU720924 LWF720923:LWQ720924 MGB720923:MGM720924 MPX720923:MQI720924 MZT720923:NAE720924 NJP720923:NKA720924 NTL720923:NTW720924 ODH720923:ODS720924 OND720923:ONO720924 OWZ720923:OXK720924 PGV720923:PHG720924 PQR720923:PRC720924 QAN720923:QAY720924 QKJ720923:QKU720924 QUF720923:QUQ720924 REB720923:REM720924 RNX720923:ROI720924 RXT720923:RYE720924 SHP720923:SIA720924 SRL720923:SRW720924 TBH720923:TBS720924 TLD720923:TLO720924 TUZ720923:TVK720924 UEV720923:UFG720924 UOR720923:UPC720924 UYN720923:UYY720924 VIJ720923:VIU720924 VSF720923:VSQ720924 WCB720923:WCM720924 WLX720923:WMI720924 WVT720923:WWE720924 JH786459:JS786460 TD786459:TO786460 ACZ786459:ADK786460 AMV786459:ANG786460 AWR786459:AXC786460 BGN786459:BGY786460 BQJ786459:BQU786460 CAF786459:CAQ786460 CKB786459:CKM786460 CTX786459:CUI786460 DDT786459:DEE786460 DNP786459:DOA786460 DXL786459:DXW786460 EHH786459:EHS786460 ERD786459:ERO786460 FAZ786459:FBK786460 FKV786459:FLG786460 FUR786459:FVC786460 GEN786459:GEY786460 GOJ786459:GOU786460 GYF786459:GYQ786460 HIB786459:HIM786460 HRX786459:HSI786460 IBT786459:ICE786460 ILP786459:IMA786460 IVL786459:IVW786460 JFH786459:JFS786460 JPD786459:JPO786460 JYZ786459:JZK786460 KIV786459:KJG786460 KSR786459:KTC786460 LCN786459:LCY786460 LMJ786459:LMU786460 LWF786459:LWQ786460 MGB786459:MGM786460 MPX786459:MQI786460 MZT786459:NAE786460 NJP786459:NKA786460 NTL786459:NTW786460 ODH786459:ODS786460 OND786459:ONO786460 OWZ786459:OXK786460 PGV786459:PHG786460 PQR786459:PRC786460 QAN786459:QAY786460 QKJ786459:QKU786460 QUF786459:QUQ786460 REB786459:REM786460 RNX786459:ROI786460 RXT786459:RYE786460 SHP786459:SIA786460 SRL786459:SRW786460 TBH786459:TBS786460 TLD786459:TLO786460 TUZ786459:TVK786460 UEV786459:UFG786460 UOR786459:UPC786460 UYN786459:UYY786460 VIJ786459:VIU786460 VSF786459:VSQ786460 WCB786459:WCM786460 WLX786459:WMI786460 WVT786459:WWE786460 JH851995:JS851996 TD851995:TO851996 ACZ851995:ADK851996 AMV851995:ANG851996 AWR851995:AXC851996 BGN851995:BGY851996 BQJ851995:BQU851996 CAF851995:CAQ851996 CKB851995:CKM851996 CTX851995:CUI851996 DDT851995:DEE851996 DNP851995:DOA851996 DXL851995:DXW851996 EHH851995:EHS851996 ERD851995:ERO851996 FAZ851995:FBK851996 FKV851995:FLG851996 FUR851995:FVC851996 GEN851995:GEY851996 GOJ851995:GOU851996 GYF851995:GYQ851996 HIB851995:HIM851996 HRX851995:HSI851996 IBT851995:ICE851996 ILP851995:IMA851996 IVL851995:IVW851996 JFH851995:JFS851996 JPD851995:JPO851996 JYZ851995:JZK851996 KIV851995:KJG851996 KSR851995:KTC851996 LCN851995:LCY851996 LMJ851995:LMU851996 LWF851995:LWQ851996 MGB851995:MGM851996 MPX851995:MQI851996 MZT851995:NAE851996 NJP851995:NKA851996 NTL851995:NTW851996 ODH851995:ODS851996 OND851995:ONO851996 OWZ851995:OXK851996 PGV851995:PHG851996 PQR851995:PRC851996 QAN851995:QAY851996 QKJ851995:QKU851996 QUF851995:QUQ851996 REB851995:REM851996 RNX851995:ROI851996 RXT851995:RYE851996 SHP851995:SIA851996 SRL851995:SRW851996 TBH851995:TBS851996 TLD851995:TLO851996 TUZ851995:TVK851996 UEV851995:UFG851996 UOR851995:UPC851996 UYN851995:UYY851996 VIJ851995:VIU851996 VSF851995:VSQ851996 WCB851995:WCM851996 WLX851995:WMI851996 WVT851995:WWE851996 JH917531:JS917532 TD917531:TO917532 ACZ917531:ADK917532 AMV917531:ANG917532 AWR917531:AXC917532 BGN917531:BGY917532 BQJ917531:BQU917532 CAF917531:CAQ917532 CKB917531:CKM917532 CTX917531:CUI917532 DDT917531:DEE917532 DNP917531:DOA917532 DXL917531:DXW917532 EHH917531:EHS917532 ERD917531:ERO917532 FAZ917531:FBK917532 FKV917531:FLG917532 FUR917531:FVC917532 GEN917531:GEY917532 GOJ917531:GOU917532 GYF917531:GYQ917532 HIB917531:HIM917532 HRX917531:HSI917532 IBT917531:ICE917532 ILP917531:IMA917532 IVL917531:IVW917532 JFH917531:JFS917532 JPD917531:JPO917532 JYZ917531:JZK917532 KIV917531:KJG917532 KSR917531:KTC917532 LCN917531:LCY917532 LMJ917531:LMU917532 LWF917531:LWQ917532 MGB917531:MGM917532 MPX917531:MQI917532 MZT917531:NAE917532 NJP917531:NKA917532 NTL917531:NTW917532 ODH917531:ODS917532 OND917531:ONO917532 OWZ917531:OXK917532 PGV917531:PHG917532 PQR917531:PRC917532 QAN917531:QAY917532 QKJ917531:QKU917532 QUF917531:QUQ917532 REB917531:REM917532 RNX917531:ROI917532 RXT917531:RYE917532 SHP917531:SIA917532 SRL917531:SRW917532 TBH917531:TBS917532 TLD917531:TLO917532 TUZ917531:TVK917532 UEV917531:UFG917532 UOR917531:UPC917532 UYN917531:UYY917532 VIJ917531:VIU917532 VSF917531:VSQ917532 WCB917531:WCM917532 WLX917531:WMI917532 WVT917531:WWE917532 WVT983067:WWE983068 JH983067:JS983068 TD983067:TO983068 ACZ983067:ADK983068 AMV983067:ANG983068 AWR983067:AXC983068 BGN983067:BGY983068 BQJ983067:BQU983068 CAF983067:CAQ983068 CKB983067:CKM983068 CTX983067:CUI983068 DDT983067:DEE983068 DNP983067:DOA983068 DXL983067:DXW983068 EHH983067:EHS983068 ERD983067:ERO983068 FAZ983067:FBK983068 FKV983067:FLG983068 FUR983067:FVC983068 GEN983067:GEY983068 GOJ983067:GOU983068 GYF983067:GYQ983068 HIB983067:HIM983068 HRX983067:HSI983068 IBT983067:ICE983068 ILP983067:IMA983068 IVL983067:IVW983068 JFH983067:JFS983068 JPD983067:JPO983068 JYZ983067:JZK983068 KIV983067:KJG983068 KSR983067:KTC983068 LCN983067:LCY983068 LMJ983067:LMU983068 LWF983067:LWQ983068 MGB983067:MGM983068 MPX983067:MQI983068 MZT983067:NAE983068 NJP983067:NKA983068 NTL983067:NTW983068 ODH983067:ODS983068 OND983067:ONO983068 OWZ983067:OXK983068 PGV983067:PHG983068 PQR983067:PRC983068 QAN983067:QAY983068 QKJ983067:QKU983068 QUF983067:QUQ983068 REB983067:REM983068 RNX983067:ROI983068 RXT983067:RYE983068 SHP983067:SIA983068 SRL983067:SRW983068 TBH983067:TBS983068 TLD983067:TLO983068 TUZ983067:TVK983068 UEV983067:UFG983068 UOR983067:UPC983068 UYN983067:UYY983068 VIJ983067:VIU983068 VSF983067:VSQ983068 WCB983067:WCM983068 WLX983067:WMI983068 W27:W28 L65563:W65564 L131099:W131100 L196635:W196636 L262171:W262172 L327707:W327708 L393243:W393244 L458779:W458780 L524315:W524316 L589851:W589852 L655387:W655388 L720923:W720924 L786459:W786460 L851995:W851996 L917531:W917532 L983067:W983068"/>
    <dataValidation allowBlank="1" prompt="Для выбора выполните двойной щелчок левой клавиши мыши по соответствующей ячейке." sqref="JH29:JS32 TD29:TO32 ACZ29:ADK32 AMV29:ANG32 AWR29:AXC32 BGN29:BGY32 BQJ29:BQU32 CAF29:CAQ32 CKB29:CKM32 CTX29:CUI32 DDT29:DEE32 DNP29:DOA32 DXL29:DXW32 EHH29:EHS32 ERD29:ERO32 FAZ29:FBK32 FKV29:FLG32 FUR29:FVC32 GEN29:GEY32 GOJ29:GOU32 GYF29:GYQ32 HIB29:HIM32 HRX29:HSI32 IBT29:ICE32 ILP29:IMA32 IVL29:IVW32 JFH29:JFS32 JPD29:JPO32 JYZ29:JZK32 KIV29:KJG32 KSR29:KTC32 LCN29:LCY32 LMJ29:LMU32 LWF29:LWQ32 MGB29:MGM32 MPX29:MQI32 MZT29:NAE32 NJP29:NKA32 NTL29:NTW32 ODH29:ODS32 OND29:ONO32 OWZ29:OXK32 PGV29:PHG32 PQR29:PRC32 QAN29:QAY32 QKJ29:QKU32 QUF29:QUQ32 REB29:REM32 RNX29:ROI32 RXT29:RYE32 SHP29:SIA32 SRL29:SRW32 TBH29:TBS32 TLD29:TLO32 TUZ29:TVK32 UEV29:UFG32 UOR29:UPC32 UYN29:UYY32 VIJ29:VIU32 VSF29:VSQ32 WCB29:WCM32 WLX29:WMI32 WVT29:WWE32 JH65565:JS65568 TD65565:TO65568 ACZ65565:ADK65568 AMV65565:ANG65568 AWR65565:AXC65568 BGN65565:BGY65568 BQJ65565:BQU65568 CAF65565:CAQ65568 CKB65565:CKM65568 CTX65565:CUI65568 DDT65565:DEE65568 DNP65565:DOA65568 DXL65565:DXW65568 EHH65565:EHS65568 ERD65565:ERO65568 FAZ65565:FBK65568 FKV65565:FLG65568 FUR65565:FVC65568 GEN65565:GEY65568 GOJ65565:GOU65568 GYF65565:GYQ65568 HIB65565:HIM65568 HRX65565:HSI65568 IBT65565:ICE65568 ILP65565:IMA65568 IVL65565:IVW65568 JFH65565:JFS65568 JPD65565:JPO65568 JYZ65565:JZK65568 KIV65565:KJG65568 KSR65565:KTC65568 LCN65565:LCY65568 LMJ65565:LMU65568 LWF65565:LWQ65568 MGB65565:MGM65568 MPX65565:MQI65568 MZT65565:NAE65568 NJP65565:NKA65568 NTL65565:NTW65568 ODH65565:ODS65568 OND65565:ONO65568 OWZ65565:OXK65568 PGV65565:PHG65568 PQR65565:PRC65568 QAN65565:QAY65568 QKJ65565:QKU65568 QUF65565:QUQ65568 REB65565:REM65568 RNX65565:ROI65568 RXT65565:RYE65568 SHP65565:SIA65568 SRL65565:SRW65568 TBH65565:TBS65568 TLD65565:TLO65568 TUZ65565:TVK65568 UEV65565:UFG65568 UOR65565:UPC65568 UYN65565:UYY65568 VIJ65565:VIU65568 VSF65565:VSQ65568 WCB65565:WCM65568 WLX65565:WMI65568 WVT65565:WWE65568 JH131101:JS131104 TD131101:TO131104 ACZ131101:ADK131104 AMV131101:ANG131104 AWR131101:AXC131104 BGN131101:BGY131104 BQJ131101:BQU131104 CAF131101:CAQ131104 CKB131101:CKM131104 CTX131101:CUI131104 DDT131101:DEE131104 DNP131101:DOA131104 DXL131101:DXW131104 EHH131101:EHS131104 ERD131101:ERO131104 FAZ131101:FBK131104 FKV131101:FLG131104 FUR131101:FVC131104 GEN131101:GEY131104 GOJ131101:GOU131104 GYF131101:GYQ131104 HIB131101:HIM131104 HRX131101:HSI131104 IBT131101:ICE131104 ILP131101:IMA131104 IVL131101:IVW131104 JFH131101:JFS131104 JPD131101:JPO131104 JYZ131101:JZK131104 KIV131101:KJG131104 KSR131101:KTC131104 LCN131101:LCY131104 LMJ131101:LMU131104 LWF131101:LWQ131104 MGB131101:MGM131104 MPX131101:MQI131104 MZT131101:NAE131104 NJP131101:NKA131104 NTL131101:NTW131104 ODH131101:ODS131104 OND131101:ONO131104 OWZ131101:OXK131104 PGV131101:PHG131104 PQR131101:PRC131104 QAN131101:QAY131104 QKJ131101:QKU131104 QUF131101:QUQ131104 REB131101:REM131104 RNX131101:ROI131104 RXT131101:RYE131104 SHP131101:SIA131104 SRL131101:SRW131104 TBH131101:TBS131104 TLD131101:TLO131104 TUZ131101:TVK131104 UEV131101:UFG131104 UOR131101:UPC131104 UYN131101:UYY131104 VIJ131101:VIU131104 VSF131101:VSQ131104 WCB131101:WCM131104 WLX131101:WMI131104 WVT131101:WWE131104 JH196637:JS196640 TD196637:TO196640 ACZ196637:ADK196640 AMV196637:ANG196640 AWR196637:AXC196640 BGN196637:BGY196640 BQJ196637:BQU196640 CAF196637:CAQ196640 CKB196637:CKM196640 CTX196637:CUI196640 DDT196637:DEE196640 DNP196637:DOA196640 DXL196637:DXW196640 EHH196637:EHS196640 ERD196637:ERO196640 FAZ196637:FBK196640 FKV196637:FLG196640 FUR196637:FVC196640 GEN196637:GEY196640 GOJ196637:GOU196640 GYF196637:GYQ196640 HIB196637:HIM196640 HRX196637:HSI196640 IBT196637:ICE196640 ILP196637:IMA196640 IVL196637:IVW196640 JFH196637:JFS196640 JPD196637:JPO196640 JYZ196637:JZK196640 KIV196637:KJG196640 KSR196637:KTC196640 LCN196637:LCY196640 LMJ196637:LMU196640 LWF196637:LWQ196640 MGB196637:MGM196640 MPX196637:MQI196640 MZT196637:NAE196640 NJP196637:NKA196640 NTL196637:NTW196640 ODH196637:ODS196640 OND196637:ONO196640 OWZ196637:OXK196640 PGV196637:PHG196640 PQR196637:PRC196640 QAN196637:QAY196640 QKJ196637:QKU196640 QUF196637:QUQ196640 REB196637:REM196640 RNX196637:ROI196640 RXT196637:RYE196640 SHP196637:SIA196640 SRL196637:SRW196640 TBH196637:TBS196640 TLD196637:TLO196640 TUZ196637:TVK196640 UEV196637:UFG196640 UOR196637:UPC196640 UYN196637:UYY196640 VIJ196637:VIU196640 VSF196637:VSQ196640 WCB196637:WCM196640 WLX196637:WMI196640 WVT196637:WWE196640 JH262173:JS262176 TD262173:TO262176 ACZ262173:ADK262176 AMV262173:ANG262176 AWR262173:AXC262176 BGN262173:BGY262176 BQJ262173:BQU262176 CAF262173:CAQ262176 CKB262173:CKM262176 CTX262173:CUI262176 DDT262173:DEE262176 DNP262173:DOA262176 DXL262173:DXW262176 EHH262173:EHS262176 ERD262173:ERO262176 FAZ262173:FBK262176 FKV262173:FLG262176 FUR262173:FVC262176 GEN262173:GEY262176 GOJ262173:GOU262176 GYF262173:GYQ262176 HIB262173:HIM262176 HRX262173:HSI262176 IBT262173:ICE262176 ILP262173:IMA262176 IVL262173:IVW262176 JFH262173:JFS262176 JPD262173:JPO262176 JYZ262173:JZK262176 KIV262173:KJG262176 KSR262173:KTC262176 LCN262173:LCY262176 LMJ262173:LMU262176 LWF262173:LWQ262176 MGB262173:MGM262176 MPX262173:MQI262176 MZT262173:NAE262176 NJP262173:NKA262176 NTL262173:NTW262176 ODH262173:ODS262176 OND262173:ONO262176 OWZ262173:OXK262176 PGV262173:PHG262176 PQR262173:PRC262176 QAN262173:QAY262176 QKJ262173:QKU262176 QUF262173:QUQ262176 REB262173:REM262176 RNX262173:ROI262176 RXT262173:RYE262176 SHP262173:SIA262176 SRL262173:SRW262176 TBH262173:TBS262176 TLD262173:TLO262176 TUZ262173:TVK262176 UEV262173:UFG262176 UOR262173:UPC262176 UYN262173:UYY262176 VIJ262173:VIU262176 VSF262173:VSQ262176 WCB262173:WCM262176 WLX262173:WMI262176 WVT262173:WWE262176 JH327709:JS327712 TD327709:TO327712 ACZ327709:ADK327712 AMV327709:ANG327712 AWR327709:AXC327712 BGN327709:BGY327712 BQJ327709:BQU327712 CAF327709:CAQ327712 CKB327709:CKM327712 CTX327709:CUI327712 DDT327709:DEE327712 DNP327709:DOA327712 DXL327709:DXW327712 EHH327709:EHS327712 ERD327709:ERO327712 FAZ327709:FBK327712 FKV327709:FLG327712 FUR327709:FVC327712 GEN327709:GEY327712 GOJ327709:GOU327712 GYF327709:GYQ327712 HIB327709:HIM327712 HRX327709:HSI327712 IBT327709:ICE327712 ILP327709:IMA327712 IVL327709:IVW327712 JFH327709:JFS327712 JPD327709:JPO327712 JYZ327709:JZK327712 KIV327709:KJG327712 KSR327709:KTC327712 LCN327709:LCY327712 LMJ327709:LMU327712 LWF327709:LWQ327712 MGB327709:MGM327712 MPX327709:MQI327712 MZT327709:NAE327712 NJP327709:NKA327712 NTL327709:NTW327712 ODH327709:ODS327712 OND327709:ONO327712 OWZ327709:OXK327712 PGV327709:PHG327712 PQR327709:PRC327712 QAN327709:QAY327712 QKJ327709:QKU327712 QUF327709:QUQ327712 REB327709:REM327712 RNX327709:ROI327712 RXT327709:RYE327712 SHP327709:SIA327712 SRL327709:SRW327712 TBH327709:TBS327712 TLD327709:TLO327712 TUZ327709:TVK327712 UEV327709:UFG327712 UOR327709:UPC327712 UYN327709:UYY327712 VIJ327709:VIU327712 VSF327709:VSQ327712 WCB327709:WCM327712 WLX327709:WMI327712 WVT327709:WWE327712 JH393245:JS393248 TD393245:TO393248 ACZ393245:ADK393248 AMV393245:ANG393248 AWR393245:AXC393248 BGN393245:BGY393248 BQJ393245:BQU393248 CAF393245:CAQ393248 CKB393245:CKM393248 CTX393245:CUI393248 DDT393245:DEE393248 DNP393245:DOA393248 DXL393245:DXW393248 EHH393245:EHS393248 ERD393245:ERO393248 FAZ393245:FBK393248 FKV393245:FLG393248 FUR393245:FVC393248 GEN393245:GEY393248 GOJ393245:GOU393248 GYF393245:GYQ393248 HIB393245:HIM393248 HRX393245:HSI393248 IBT393245:ICE393248 ILP393245:IMA393248 IVL393245:IVW393248 JFH393245:JFS393248 JPD393245:JPO393248 JYZ393245:JZK393248 KIV393245:KJG393248 KSR393245:KTC393248 LCN393245:LCY393248 LMJ393245:LMU393248 LWF393245:LWQ393248 MGB393245:MGM393248 MPX393245:MQI393248 MZT393245:NAE393248 NJP393245:NKA393248 NTL393245:NTW393248 ODH393245:ODS393248 OND393245:ONO393248 OWZ393245:OXK393248 PGV393245:PHG393248 PQR393245:PRC393248 QAN393245:QAY393248 QKJ393245:QKU393248 QUF393245:QUQ393248 REB393245:REM393248 RNX393245:ROI393248 RXT393245:RYE393248 SHP393245:SIA393248 SRL393245:SRW393248 TBH393245:TBS393248 TLD393245:TLO393248 TUZ393245:TVK393248 UEV393245:UFG393248 UOR393245:UPC393248 UYN393245:UYY393248 VIJ393245:VIU393248 VSF393245:VSQ393248 WCB393245:WCM393248 WLX393245:WMI393248 WVT393245:WWE393248 JH458781:JS458784 TD458781:TO458784 ACZ458781:ADK458784 AMV458781:ANG458784 AWR458781:AXC458784 BGN458781:BGY458784 BQJ458781:BQU458784 CAF458781:CAQ458784 CKB458781:CKM458784 CTX458781:CUI458784 DDT458781:DEE458784 DNP458781:DOA458784 DXL458781:DXW458784 EHH458781:EHS458784 ERD458781:ERO458784 FAZ458781:FBK458784 FKV458781:FLG458784 FUR458781:FVC458784 GEN458781:GEY458784 GOJ458781:GOU458784 GYF458781:GYQ458784 HIB458781:HIM458784 HRX458781:HSI458784 IBT458781:ICE458784 ILP458781:IMA458784 IVL458781:IVW458784 JFH458781:JFS458784 JPD458781:JPO458784 JYZ458781:JZK458784 KIV458781:KJG458784 KSR458781:KTC458784 LCN458781:LCY458784 LMJ458781:LMU458784 LWF458781:LWQ458784 MGB458781:MGM458784 MPX458781:MQI458784 MZT458781:NAE458784 NJP458781:NKA458784 NTL458781:NTW458784 ODH458781:ODS458784 OND458781:ONO458784 OWZ458781:OXK458784 PGV458781:PHG458784 PQR458781:PRC458784 QAN458781:QAY458784 QKJ458781:QKU458784 QUF458781:QUQ458784 REB458781:REM458784 RNX458781:ROI458784 RXT458781:RYE458784 SHP458781:SIA458784 SRL458781:SRW458784 TBH458781:TBS458784 TLD458781:TLO458784 TUZ458781:TVK458784 UEV458781:UFG458784 UOR458781:UPC458784 UYN458781:UYY458784 VIJ458781:VIU458784 VSF458781:VSQ458784 WCB458781:WCM458784 WLX458781:WMI458784 WVT458781:WWE458784 JH524317:JS524320 TD524317:TO524320 ACZ524317:ADK524320 AMV524317:ANG524320 AWR524317:AXC524320 BGN524317:BGY524320 BQJ524317:BQU524320 CAF524317:CAQ524320 CKB524317:CKM524320 CTX524317:CUI524320 DDT524317:DEE524320 DNP524317:DOA524320 DXL524317:DXW524320 EHH524317:EHS524320 ERD524317:ERO524320 FAZ524317:FBK524320 FKV524317:FLG524320 FUR524317:FVC524320 GEN524317:GEY524320 GOJ524317:GOU524320 GYF524317:GYQ524320 HIB524317:HIM524320 HRX524317:HSI524320 IBT524317:ICE524320 ILP524317:IMA524320 IVL524317:IVW524320 JFH524317:JFS524320 JPD524317:JPO524320 JYZ524317:JZK524320 KIV524317:KJG524320 KSR524317:KTC524320 LCN524317:LCY524320 LMJ524317:LMU524320 LWF524317:LWQ524320 MGB524317:MGM524320 MPX524317:MQI524320 MZT524317:NAE524320 NJP524317:NKA524320 NTL524317:NTW524320 ODH524317:ODS524320 OND524317:ONO524320 OWZ524317:OXK524320 PGV524317:PHG524320 PQR524317:PRC524320 QAN524317:QAY524320 QKJ524317:QKU524320 QUF524317:QUQ524320 REB524317:REM524320 RNX524317:ROI524320 RXT524317:RYE524320 SHP524317:SIA524320 SRL524317:SRW524320 TBH524317:TBS524320 TLD524317:TLO524320 TUZ524317:TVK524320 UEV524317:UFG524320 UOR524317:UPC524320 UYN524317:UYY524320 VIJ524317:VIU524320 VSF524317:VSQ524320 WCB524317:WCM524320 WLX524317:WMI524320 WVT524317:WWE524320 JH589853:JS589856 TD589853:TO589856 ACZ589853:ADK589856 AMV589853:ANG589856 AWR589853:AXC589856 BGN589853:BGY589856 BQJ589853:BQU589856 CAF589853:CAQ589856 CKB589853:CKM589856 CTX589853:CUI589856 DDT589853:DEE589856 DNP589853:DOA589856 DXL589853:DXW589856 EHH589853:EHS589856 ERD589853:ERO589856 FAZ589853:FBK589856 FKV589853:FLG589856 FUR589853:FVC589856 GEN589853:GEY589856 GOJ589853:GOU589856 GYF589853:GYQ589856 HIB589853:HIM589856 HRX589853:HSI589856 IBT589853:ICE589856 ILP589853:IMA589856 IVL589853:IVW589856 JFH589853:JFS589856 JPD589853:JPO589856 JYZ589853:JZK589856 KIV589853:KJG589856 KSR589853:KTC589856 LCN589853:LCY589856 LMJ589853:LMU589856 LWF589853:LWQ589856 MGB589853:MGM589856 MPX589853:MQI589856 MZT589853:NAE589856 NJP589853:NKA589856 NTL589853:NTW589856 ODH589853:ODS589856 OND589853:ONO589856 OWZ589853:OXK589856 PGV589853:PHG589856 PQR589853:PRC589856 QAN589853:QAY589856 QKJ589853:QKU589856 QUF589853:QUQ589856 REB589853:REM589856 RNX589853:ROI589856 RXT589853:RYE589856 SHP589853:SIA589856 SRL589853:SRW589856 TBH589853:TBS589856 TLD589853:TLO589856 TUZ589853:TVK589856 UEV589853:UFG589856 UOR589853:UPC589856 UYN589853:UYY589856 VIJ589853:VIU589856 VSF589853:VSQ589856 WCB589853:WCM589856 WLX589853:WMI589856 WVT589853:WWE589856 JH655389:JS655392 TD655389:TO655392 ACZ655389:ADK655392 AMV655389:ANG655392 AWR655389:AXC655392 BGN655389:BGY655392 BQJ655389:BQU655392 CAF655389:CAQ655392 CKB655389:CKM655392 CTX655389:CUI655392 DDT655389:DEE655392 DNP655389:DOA655392 DXL655389:DXW655392 EHH655389:EHS655392 ERD655389:ERO655392 FAZ655389:FBK655392 FKV655389:FLG655392 FUR655389:FVC655392 GEN655389:GEY655392 GOJ655389:GOU655392 GYF655389:GYQ655392 HIB655389:HIM655392 HRX655389:HSI655392 IBT655389:ICE655392 ILP655389:IMA655392 IVL655389:IVW655392 JFH655389:JFS655392 JPD655389:JPO655392 JYZ655389:JZK655392 KIV655389:KJG655392 KSR655389:KTC655392 LCN655389:LCY655392 LMJ655389:LMU655392 LWF655389:LWQ655392 MGB655389:MGM655392 MPX655389:MQI655392 MZT655389:NAE655392 NJP655389:NKA655392 NTL655389:NTW655392 ODH655389:ODS655392 OND655389:ONO655392 OWZ655389:OXK655392 PGV655389:PHG655392 PQR655389:PRC655392 QAN655389:QAY655392 QKJ655389:QKU655392 QUF655389:QUQ655392 REB655389:REM655392 RNX655389:ROI655392 RXT655389:RYE655392 SHP655389:SIA655392 SRL655389:SRW655392 TBH655389:TBS655392 TLD655389:TLO655392 TUZ655389:TVK655392 UEV655389:UFG655392 UOR655389:UPC655392 UYN655389:UYY655392 VIJ655389:VIU655392 VSF655389:VSQ655392 WCB655389:WCM655392 WLX655389:WMI655392 WVT655389:WWE655392 JH720925:JS720928 TD720925:TO720928 ACZ720925:ADK720928 AMV720925:ANG720928 AWR720925:AXC720928 BGN720925:BGY720928 BQJ720925:BQU720928 CAF720925:CAQ720928 CKB720925:CKM720928 CTX720925:CUI720928 DDT720925:DEE720928 DNP720925:DOA720928 DXL720925:DXW720928 EHH720925:EHS720928 ERD720925:ERO720928 FAZ720925:FBK720928 FKV720925:FLG720928 FUR720925:FVC720928 GEN720925:GEY720928 GOJ720925:GOU720928 GYF720925:GYQ720928 HIB720925:HIM720928 HRX720925:HSI720928 IBT720925:ICE720928 ILP720925:IMA720928 IVL720925:IVW720928 JFH720925:JFS720928 JPD720925:JPO720928 JYZ720925:JZK720928 KIV720925:KJG720928 KSR720925:KTC720928 LCN720925:LCY720928 LMJ720925:LMU720928 LWF720925:LWQ720928 MGB720925:MGM720928 MPX720925:MQI720928 MZT720925:NAE720928 NJP720925:NKA720928 NTL720925:NTW720928 ODH720925:ODS720928 OND720925:ONO720928 OWZ720925:OXK720928 PGV720925:PHG720928 PQR720925:PRC720928 QAN720925:QAY720928 QKJ720925:QKU720928 QUF720925:QUQ720928 REB720925:REM720928 RNX720925:ROI720928 RXT720925:RYE720928 SHP720925:SIA720928 SRL720925:SRW720928 TBH720925:TBS720928 TLD720925:TLO720928 TUZ720925:TVK720928 UEV720925:UFG720928 UOR720925:UPC720928 UYN720925:UYY720928 VIJ720925:VIU720928 VSF720925:VSQ720928 WCB720925:WCM720928 WLX720925:WMI720928 WVT720925:WWE720928 JH786461:JS786464 TD786461:TO786464 ACZ786461:ADK786464 AMV786461:ANG786464 AWR786461:AXC786464 BGN786461:BGY786464 BQJ786461:BQU786464 CAF786461:CAQ786464 CKB786461:CKM786464 CTX786461:CUI786464 DDT786461:DEE786464 DNP786461:DOA786464 DXL786461:DXW786464 EHH786461:EHS786464 ERD786461:ERO786464 FAZ786461:FBK786464 FKV786461:FLG786464 FUR786461:FVC786464 GEN786461:GEY786464 GOJ786461:GOU786464 GYF786461:GYQ786464 HIB786461:HIM786464 HRX786461:HSI786464 IBT786461:ICE786464 ILP786461:IMA786464 IVL786461:IVW786464 JFH786461:JFS786464 JPD786461:JPO786464 JYZ786461:JZK786464 KIV786461:KJG786464 KSR786461:KTC786464 LCN786461:LCY786464 LMJ786461:LMU786464 LWF786461:LWQ786464 MGB786461:MGM786464 MPX786461:MQI786464 MZT786461:NAE786464 NJP786461:NKA786464 NTL786461:NTW786464 ODH786461:ODS786464 OND786461:ONO786464 OWZ786461:OXK786464 PGV786461:PHG786464 PQR786461:PRC786464 QAN786461:QAY786464 QKJ786461:QKU786464 QUF786461:QUQ786464 REB786461:REM786464 RNX786461:ROI786464 RXT786461:RYE786464 SHP786461:SIA786464 SRL786461:SRW786464 TBH786461:TBS786464 TLD786461:TLO786464 TUZ786461:TVK786464 UEV786461:UFG786464 UOR786461:UPC786464 UYN786461:UYY786464 VIJ786461:VIU786464 VSF786461:VSQ786464 WCB786461:WCM786464 WLX786461:WMI786464 WVT786461:WWE786464 JH851997:JS852000 TD851997:TO852000 ACZ851997:ADK852000 AMV851997:ANG852000 AWR851997:AXC852000 BGN851997:BGY852000 BQJ851997:BQU852000 CAF851997:CAQ852000 CKB851997:CKM852000 CTX851997:CUI852000 DDT851997:DEE852000 DNP851997:DOA852000 DXL851997:DXW852000 EHH851997:EHS852000 ERD851997:ERO852000 FAZ851997:FBK852000 FKV851997:FLG852000 FUR851997:FVC852000 GEN851997:GEY852000 GOJ851997:GOU852000 GYF851997:GYQ852000 HIB851997:HIM852000 HRX851997:HSI852000 IBT851997:ICE852000 ILP851997:IMA852000 IVL851997:IVW852000 JFH851997:JFS852000 JPD851997:JPO852000 JYZ851997:JZK852000 KIV851997:KJG852000 KSR851997:KTC852000 LCN851997:LCY852000 LMJ851997:LMU852000 LWF851997:LWQ852000 MGB851997:MGM852000 MPX851997:MQI852000 MZT851997:NAE852000 NJP851997:NKA852000 NTL851997:NTW852000 ODH851997:ODS852000 OND851997:ONO852000 OWZ851997:OXK852000 PGV851997:PHG852000 PQR851997:PRC852000 QAN851997:QAY852000 QKJ851997:QKU852000 QUF851997:QUQ852000 REB851997:REM852000 RNX851997:ROI852000 RXT851997:RYE852000 SHP851997:SIA852000 SRL851997:SRW852000 TBH851997:TBS852000 TLD851997:TLO852000 TUZ851997:TVK852000 UEV851997:UFG852000 UOR851997:UPC852000 UYN851997:UYY852000 VIJ851997:VIU852000 VSF851997:VSQ852000 WCB851997:WCM852000 WLX851997:WMI852000 WVT851997:WWE852000 JH917533:JS917536 TD917533:TO917536 ACZ917533:ADK917536 AMV917533:ANG917536 AWR917533:AXC917536 BGN917533:BGY917536 BQJ917533:BQU917536 CAF917533:CAQ917536 CKB917533:CKM917536 CTX917533:CUI917536 DDT917533:DEE917536 DNP917533:DOA917536 DXL917533:DXW917536 EHH917533:EHS917536 ERD917533:ERO917536 FAZ917533:FBK917536 FKV917533:FLG917536 FUR917533:FVC917536 GEN917533:GEY917536 GOJ917533:GOU917536 GYF917533:GYQ917536 HIB917533:HIM917536 HRX917533:HSI917536 IBT917533:ICE917536 ILP917533:IMA917536 IVL917533:IVW917536 JFH917533:JFS917536 JPD917533:JPO917536 JYZ917533:JZK917536 KIV917533:KJG917536 KSR917533:KTC917536 LCN917533:LCY917536 LMJ917533:LMU917536 LWF917533:LWQ917536 MGB917533:MGM917536 MPX917533:MQI917536 MZT917533:NAE917536 NJP917533:NKA917536 NTL917533:NTW917536 ODH917533:ODS917536 OND917533:ONO917536 OWZ917533:OXK917536 PGV917533:PHG917536 PQR917533:PRC917536 QAN917533:QAY917536 QKJ917533:QKU917536 QUF917533:QUQ917536 REB917533:REM917536 RNX917533:ROI917536 RXT917533:RYE917536 SHP917533:SIA917536 SRL917533:SRW917536 TBH917533:TBS917536 TLD917533:TLO917536 TUZ917533:TVK917536 UEV917533:UFG917536 UOR917533:UPC917536 UYN917533:UYY917536 VIJ917533:VIU917536 VSF917533:VSQ917536 WCB917533:WCM917536 WLX917533:WMI917536 WVT917533:WWE917536 JH983069:JS983072 TD983069:TO983072 ACZ983069:ADK983072 AMV983069:ANG983072 AWR983069:AXC983072 BGN983069:BGY983072 BQJ983069:BQU983072 CAF983069:CAQ983072 CKB983069:CKM983072 CTX983069:CUI983072 DDT983069:DEE983072 DNP983069:DOA983072 DXL983069:DXW983072 EHH983069:EHS983072 ERD983069:ERO983072 FAZ983069:FBK983072 FKV983069:FLG983072 FUR983069:FVC983072 GEN983069:GEY983072 GOJ983069:GOU983072 GYF983069:GYQ983072 HIB983069:HIM983072 HRX983069:HSI983072 IBT983069:ICE983072 ILP983069:IMA983072 IVL983069:IVW983072 JFH983069:JFS983072 JPD983069:JPO983072 JYZ983069:JZK983072 KIV983069:KJG983072 KSR983069:KTC983072 LCN983069:LCY983072 LMJ983069:LMU983072 LWF983069:LWQ983072 MGB983069:MGM983072 MPX983069:MQI983072 MZT983069:NAE983072 NJP983069:NKA983072 NTL983069:NTW983072 ODH983069:ODS983072 OND983069:ONO983072 OWZ983069:OXK983072 PGV983069:PHG983072 PQR983069:PRC983072 QAN983069:QAY983072 QKJ983069:QKU983072 QUF983069:QUQ983072 REB983069:REM983072 RNX983069:ROI983072 RXT983069:RYE983072 SHP983069:SIA983072 SRL983069:SRW983072 TBH983069:TBS983072 TLD983069:TLO983072 TUZ983069:TVK983072 UEV983069:UFG983072 UOR983069:UPC983072 UYN983069:UYY983072 VIJ983069:VIU983072 VSF983069:VSQ983072 WCB983069:WCM983072 WLX983069:WMI983072 WVT983069:WWE983072 WVT983066:WWE983066 JH26:JS26 TD26:TO26 ACZ26:ADK26 AMV26:ANG26 AWR26:AXC26 BGN26:BGY26 BQJ26:BQU26 CAF26:CAQ26 CKB26:CKM26 CTX26:CUI26 DDT26:DEE26 DNP26:DOA26 DXL26:DXW26 EHH26:EHS26 ERD26:ERO26 FAZ26:FBK26 FKV26:FLG26 FUR26:FVC26 GEN26:GEY26 GOJ26:GOU26 GYF26:GYQ26 HIB26:HIM26 HRX26:HSI26 IBT26:ICE26 ILP26:IMA26 IVL26:IVW26 JFH26:JFS26 JPD26:JPO26 JYZ26:JZK26 KIV26:KJG26 KSR26:KTC26 LCN26:LCY26 LMJ26:LMU26 LWF26:LWQ26 MGB26:MGM26 MPX26:MQI26 MZT26:NAE26 NJP26:NKA26 NTL26:NTW26 ODH26:ODS26 OND26:ONO26 OWZ26:OXK26 PGV26:PHG26 PQR26:PRC26 QAN26:QAY26 QKJ26:QKU26 QUF26:QUQ26 REB26:REM26 RNX26:ROI26 RXT26:RYE26 SHP26:SIA26 SRL26:SRW26 TBH26:TBS26 TLD26:TLO26 TUZ26:TVK26 UEV26:UFG26 UOR26:UPC26 UYN26:UYY26 VIJ26:VIU26 VSF26:VSQ26 WCB26:WCM26 WLX26:WMI26 WVT26:WWE26 JH65562:JS65562 TD65562:TO65562 ACZ65562:ADK65562 AMV65562:ANG65562 AWR65562:AXC65562 BGN65562:BGY65562 BQJ65562:BQU65562 CAF65562:CAQ65562 CKB65562:CKM65562 CTX65562:CUI65562 DDT65562:DEE65562 DNP65562:DOA65562 DXL65562:DXW65562 EHH65562:EHS65562 ERD65562:ERO65562 FAZ65562:FBK65562 FKV65562:FLG65562 FUR65562:FVC65562 GEN65562:GEY65562 GOJ65562:GOU65562 GYF65562:GYQ65562 HIB65562:HIM65562 HRX65562:HSI65562 IBT65562:ICE65562 ILP65562:IMA65562 IVL65562:IVW65562 JFH65562:JFS65562 JPD65562:JPO65562 JYZ65562:JZK65562 KIV65562:KJG65562 KSR65562:KTC65562 LCN65562:LCY65562 LMJ65562:LMU65562 LWF65562:LWQ65562 MGB65562:MGM65562 MPX65562:MQI65562 MZT65562:NAE65562 NJP65562:NKA65562 NTL65562:NTW65562 ODH65562:ODS65562 OND65562:ONO65562 OWZ65562:OXK65562 PGV65562:PHG65562 PQR65562:PRC65562 QAN65562:QAY65562 QKJ65562:QKU65562 QUF65562:QUQ65562 REB65562:REM65562 RNX65562:ROI65562 RXT65562:RYE65562 SHP65562:SIA65562 SRL65562:SRW65562 TBH65562:TBS65562 TLD65562:TLO65562 TUZ65562:TVK65562 UEV65562:UFG65562 UOR65562:UPC65562 UYN65562:UYY65562 VIJ65562:VIU65562 VSF65562:VSQ65562 WCB65562:WCM65562 WLX65562:WMI65562 WVT65562:WWE65562 JH131098:JS131098 TD131098:TO131098 ACZ131098:ADK131098 AMV131098:ANG131098 AWR131098:AXC131098 BGN131098:BGY131098 BQJ131098:BQU131098 CAF131098:CAQ131098 CKB131098:CKM131098 CTX131098:CUI131098 DDT131098:DEE131098 DNP131098:DOA131098 DXL131098:DXW131098 EHH131098:EHS131098 ERD131098:ERO131098 FAZ131098:FBK131098 FKV131098:FLG131098 FUR131098:FVC131098 GEN131098:GEY131098 GOJ131098:GOU131098 GYF131098:GYQ131098 HIB131098:HIM131098 HRX131098:HSI131098 IBT131098:ICE131098 ILP131098:IMA131098 IVL131098:IVW131098 JFH131098:JFS131098 JPD131098:JPO131098 JYZ131098:JZK131098 KIV131098:KJG131098 KSR131098:KTC131098 LCN131098:LCY131098 LMJ131098:LMU131098 LWF131098:LWQ131098 MGB131098:MGM131098 MPX131098:MQI131098 MZT131098:NAE131098 NJP131098:NKA131098 NTL131098:NTW131098 ODH131098:ODS131098 OND131098:ONO131098 OWZ131098:OXK131098 PGV131098:PHG131098 PQR131098:PRC131098 QAN131098:QAY131098 QKJ131098:QKU131098 QUF131098:QUQ131098 REB131098:REM131098 RNX131098:ROI131098 RXT131098:RYE131098 SHP131098:SIA131098 SRL131098:SRW131098 TBH131098:TBS131098 TLD131098:TLO131098 TUZ131098:TVK131098 UEV131098:UFG131098 UOR131098:UPC131098 UYN131098:UYY131098 VIJ131098:VIU131098 VSF131098:VSQ131098 WCB131098:WCM131098 WLX131098:WMI131098 WVT131098:WWE131098 JH196634:JS196634 TD196634:TO196634 ACZ196634:ADK196634 AMV196634:ANG196634 AWR196634:AXC196634 BGN196634:BGY196634 BQJ196634:BQU196634 CAF196634:CAQ196634 CKB196634:CKM196634 CTX196634:CUI196634 DDT196634:DEE196634 DNP196634:DOA196634 DXL196634:DXW196634 EHH196634:EHS196634 ERD196634:ERO196634 FAZ196634:FBK196634 FKV196634:FLG196634 FUR196634:FVC196634 GEN196634:GEY196634 GOJ196634:GOU196634 GYF196634:GYQ196634 HIB196634:HIM196634 HRX196634:HSI196634 IBT196634:ICE196634 ILP196634:IMA196634 IVL196634:IVW196634 JFH196634:JFS196634 JPD196634:JPO196634 JYZ196634:JZK196634 KIV196634:KJG196634 KSR196634:KTC196634 LCN196634:LCY196634 LMJ196634:LMU196634 LWF196634:LWQ196634 MGB196634:MGM196634 MPX196634:MQI196634 MZT196634:NAE196634 NJP196634:NKA196634 NTL196634:NTW196634 ODH196634:ODS196634 OND196634:ONO196634 OWZ196634:OXK196634 PGV196634:PHG196634 PQR196634:PRC196634 QAN196634:QAY196634 QKJ196634:QKU196634 QUF196634:QUQ196634 REB196634:REM196634 RNX196634:ROI196634 RXT196634:RYE196634 SHP196634:SIA196634 SRL196634:SRW196634 TBH196634:TBS196634 TLD196634:TLO196634 TUZ196634:TVK196634 UEV196634:UFG196634 UOR196634:UPC196634 UYN196634:UYY196634 VIJ196634:VIU196634 VSF196634:VSQ196634 WCB196634:WCM196634 WLX196634:WMI196634 WVT196634:WWE196634 JH262170:JS262170 TD262170:TO262170 ACZ262170:ADK262170 AMV262170:ANG262170 AWR262170:AXC262170 BGN262170:BGY262170 BQJ262170:BQU262170 CAF262170:CAQ262170 CKB262170:CKM262170 CTX262170:CUI262170 DDT262170:DEE262170 DNP262170:DOA262170 DXL262170:DXW262170 EHH262170:EHS262170 ERD262170:ERO262170 FAZ262170:FBK262170 FKV262170:FLG262170 FUR262170:FVC262170 GEN262170:GEY262170 GOJ262170:GOU262170 GYF262170:GYQ262170 HIB262170:HIM262170 HRX262170:HSI262170 IBT262170:ICE262170 ILP262170:IMA262170 IVL262170:IVW262170 JFH262170:JFS262170 JPD262170:JPO262170 JYZ262170:JZK262170 KIV262170:KJG262170 KSR262170:KTC262170 LCN262170:LCY262170 LMJ262170:LMU262170 LWF262170:LWQ262170 MGB262170:MGM262170 MPX262170:MQI262170 MZT262170:NAE262170 NJP262170:NKA262170 NTL262170:NTW262170 ODH262170:ODS262170 OND262170:ONO262170 OWZ262170:OXK262170 PGV262170:PHG262170 PQR262170:PRC262170 QAN262170:QAY262170 QKJ262170:QKU262170 QUF262170:QUQ262170 REB262170:REM262170 RNX262170:ROI262170 RXT262170:RYE262170 SHP262170:SIA262170 SRL262170:SRW262170 TBH262170:TBS262170 TLD262170:TLO262170 TUZ262170:TVK262170 UEV262170:UFG262170 UOR262170:UPC262170 UYN262170:UYY262170 VIJ262170:VIU262170 VSF262170:VSQ262170 WCB262170:WCM262170 WLX262170:WMI262170 WVT262170:WWE262170 JH327706:JS327706 TD327706:TO327706 ACZ327706:ADK327706 AMV327706:ANG327706 AWR327706:AXC327706 BGN327706:BGY327706 BQJ327706:BQU327706 CAF327706:CAQ327706 CKB327706:CKM327706 CTX327706:CUI327706 DDT327706:DEE327706 DNP327706:DOA327706 DXL327706:DXW327706 EHH327706:EHS327706 ERD327706:ERO327706 FAZ327706:FBK327706 FKV327706:FLG327706 FUR327706:FVC327706 GEN327706:GEY327706 GOJ327706:GOU327706 GYF327706:GYQ327706 HIB327706:HIM327706 HRX327706:HSI327706 IBT327706:ICE327706 ILP327706:IMA327706 IVL327706:IVW327706 JFH327706:JFS327706 JPD327706:JPO327706 JYZ327706:JZK327706 KIV327706:KJG327706 KSR327706:KTC327706 LCN327706:LCY327706 LMJ327706:LMU327706 LWF327706:LWQ327706 MGB327706:MGM327706 MPX327706:MQI327706 MZT327706:NAE327706 NJP327706:NKA327706 NTL327706:NTW327706 ODH327706:ODS327706 OND327706:ONO327706 OWZ327706:OXK327706 PGV327706:PHG327706 PQR327706:PRC327706 QAN327706:QAY327706 QKJ327706:QKU327706 QUF327706:QUQ327706 REB327706:REM327706 RNX327706:ROI327706 RXT327706:RYE327706 SHP327706:SIA327706 SRL327706:SRW327706 TBH327706:TBS327706 TLD327706:TLO327706 TUZ327706:TVK327706 UEV327706:UFG327706 UOR327706:UPC327706 UYN327706:UYY327706 VIJ327706:VIU327706 VSF327706:VSQ327706 WCB327706:WCM327706 WLX327706:WMI327706 WVT327706:WWE327706 JH393242:JS393242 TD393242:TO393242 ACZ393242:ADK393242 AMV393242:ANG393242 AWR393242:AXC393242 BGN393242:BGY393242 BQJ393242:BQU393242 CAF393242:CAQ393242 CKB393242:CKM393242 CTX393242:CUI393242 DDT393242:DEE393242 DNP393242:DOA393242 DXL393242:DXW393242 EHH393242:EHS393242 ERD393242:ERO393242 FAZ393242:FBK393242 FKV393242:FLG393242 FUR393242:FVC393242 GEN393242:GEY393242 GOJ393242:GOU393242 GYF393242:GYQ393242 HIB393242:HIM393242 HRX393242:HSI393242 IBT393242:ICE393242 ILP393242:IMA393242 IVL393242:IVW393242 JFH393242:JFS393242 JPD393242:JPO393242 JYZ393242:JZK393242 KIV393242:KJG393242 KSR393242:KTC393242 LCN393242:LCY393242 LMJ393242:LMU393242 LWF393242:LWQ393242 MGB393242:MGM393242 MPX393242:MQI393242 MZT393242:NAE393242 NJP393242:NKA393242 NTL393242:NTW393242 ODH393242:ODS393242 OND393242:ONO393242 OWZ393242:OXK393242 PGV393242:PHG393242 PQR393242:PRC393242 QAN393242:QAY393242 QKJ393242:QKU393242 QUF393242:QUQ393242 REB393242:REM393242 RNX393242:ROI393242 RXT393242:RYE393242 SHP393242:SIA393242 SRL393242:SRW393242 TBH393242:TBS393242 TLD393242:TLO393242 TUZ393242:TVK393242 UEV393242:UFG393242 UOR393242:UPC393242 UYN393242:UYY393242 VIJ393242:VIU393242 VSF393242:VSQ393242 WCB393242:WCM393242 WLX393242:WMI393242 WVT393242:WWE393242 JH458778:JS458778 TD458778:TO458778 ACZ458778:ADK458778 AMV458778:ANG458778 AWR458778:AXC458778 BGN458778:BGY458778 BQJ458778:BQU458778 CAF458778:CAQ458778 CKB458778:CKM458778 CTX458778:CUI458778 DDT458778:DEE458778 DNP458778:DOA458778 DXL458778:DXW458778 EHH458778:EHS458778 ERD458778:ERO458778 FAZ458778:FBK458778 FKV458778:FLG458778 FUR458778:FVC458778 GEN458778:GEY458778 GOJ458778:GOU458778 GYF458778:GYQ458778 HIB458778:HIM458778 HRX458778:HSI458778 IBT458778:ICE458778 ILP458778:IMA458778 IVL458778:IVW458778 JFH458778:JFS458778 JPD458778:JPO458778 JYZ458778:JZK458778 KIV458778:KJG458778 KSR458778:KTC458778 LCN458778:LCY458778 LMJ458778:LMU458778 LWF458778:LWQ458778 MGB458778:MGM458778 MPX458778:MQI458778 MZT458778:NAE458778 NJP458778:NKA458778 NTL458778:NTW458778 ODH458778:ODS458778 OND458778:ONO458778 OWZ458778:OXK458778 PGV458778:PHG458778 PQR458778:PRC458778 QAN458778:QAY458778 QKJ458778:QKU458778 QUF458778:QUQ458778 REB458778:REM458778 RNX458778:ROI458778 RXT458778:RYE458778 SHP458778:SIA458778 SRL458778:SRW458778 TBH458778:TBS458778 TLD458778:TLO458778 TUZ458778:TVK458778 UEV458778:UFG458778 UOR458778:UPC458778 UYN458778:UYY458778 VIJ458778:VIU458778 VSF458778:VSQ458778 WCB458778:WCM458778 WLX458778:WMI458778 WVT458778:WWE458778 JH524314:JS524314 TD524314:TO524314 ACZ524314:ADK524314 AMV524314:ANG524314 AWR524314:AXC524314 BGN524314:BGY524314 BQJ524314:BQU524314 CAF524314:CAQ524314 CKB524314:CKM524314 CTX524314:CUI524314 DDT524314:DEE524314 DNP524314:DOA524314 DXL524314:DXW524314 EHH524314:EHS524314 ERD524314:ERO524314 FAZ524314:FBK524314 FKV524314:FLG524314 FUR524314:FVC524314 GEN524314:GEY524314 GOJ524314:GOU524314 GYF524314:GYQ524314 HIB524314:HIM524314 HRX524314:HSI524314 IBT524314:ICE524314 ILP524314:IMA524314 IVL524314:IVW524314 JFH524314:JFS524314 JPD524314:JPO524314 JYZ524314:JZK524314 KIV524314:KJG524314 KSR524314:KTC524314 LCN524314:LCY524314 LMJ524314:LMU524314 LWF524314:LWQ524314 MGB524314:MGM524314 MPX524314:MQI524314 MZT524314:NAE524314 NJP524314:NKA524314 NTL524314:NTW524314 ODH524314:ODS524314 OND524314:ONO524314 OWZ524314:OXK524314 PGV524314:PHG524314 PQR524314:PRC524314 QAN524314:QAY524314 QKJ524314:QKU524314 QUF524314:QUQ524314 REB524314:REM524314 RNX524314:ROI524314 RXT524314:RYE524314 SHP524314:SIA524314 SRL524314:SRW524314 TBH524314:TBS524314 TLD524314:TLO524314 TUZ524314:TVK524314 UEV524314:UFG524314 UOR524314:UPC524314 UYN524314:UYY524314 VIJ524314:VIU524314 VSF524314:VSQ524314 WCB524314:WCM524314 WLX524314:WMI524314 WVT524314:WWE524314 JH589850:JS589850 TD589850:TO589850 ACZ589850:ADK589850 AMV589850:ANG589850 AWR589850:AXC589850 BGN589850:BGY589850 BQJ589850:BQU589850 CAF589850:CAQ589850 CKB589850:CKM589850 CTX589850:CUI589850 DDT589850:DEE589850 DNP589850:DOA589850 DXL589850:DXW589850 EHH589850:EHS589850 ERD589850:ERO589850 FAZ589850:FBK589850 FKV589850:FLG589850 FUR589850:FVC589850 GEN589850:GEY589850 GOJ589850:GOU589850 GYF589850:GYQ589850 HIB589850:HIM589850 HRX589850:HSI589850 IBT589850:ICE589850 ILP589850:IMA589850 IVL589850:IVW589850 JFH589850:JFS589850 JPD589850:JPO589850 JYZ589850:JZK589850 KIV589850:KJG589850 KSR589850:KTC589850 LCN589850:LCY589850 LMJ589850:LMU589850 LWF589850:LWQ589850 MGB589850:MGM589850 MPX589850:MQI589850 MZT589850:NAE589850 NJP589850:NKA589850 NTL589850:NTW589850 ODH589850:ODS589850 OND589850:ONO589850 OWZ589850:OXK589850 PGV589850:PHG589850 PQR589850:PRC589850 QAN589850:QAY589850 QKJ589850:QKU589850 QUF589850:QUQ589850 REB589850:REM589850 RNX589850:ROI589850 RXT589850:RYE589850 SHP589850:SIA589850 SRL589850:SRW589850 TBH589850:TBS589850 TLD589850:TLO589850 TUZ589850:TVK589850 UEV589850:UFG589850 UOR589850:UPC589850 UYN589850:UYY589850 VIJ589850:VIU589850 VSF589850:VSQ589850 WCB589850:WCM589850 WLX589850:WMI589850 WVT589850:WWE589850 JH655386:JS655386 TD655386:TO655386 ACZ655386:ADK655386 AMV655386:ANG655386 AWR655386:AXC655386 BGN655386:BGY655386 BQJ655386:BQU655386 CAF655386:CAQ655386 CKB655386:CKM655386 CTX655386:CUI655386 DDT655386:DEE655386 DNP655386:DOA655386 DXL655386:DXW655386 EHH655386:EHS655386 ERD655386:ERO655386 FAZ655386:FBK655386 FKV655386:FLG655386 FUR655386:FVC655386 GEN655386:GEY655386 GOJ655386:GOU655386 GYF655386:GYQ655386 HIB655386:HIM655386 HRX655386:HSI655386 IBT655386:ICE655386 ILP655386:IMA655386 IVL655386:IVW655386 JFH655386:JFS655386 JPD655386:JPO655386 JYZ655386:JZK655386 KIV655386:KJG655386 KSR655386:KTC655386 LCN655386:LCY655386 LMJ655386:LMU655386 LWF655386:LWQ655386 MGB655386:MGM655386 MPX655386:MQI655386 MZT655386:NAE655386 NJP655386:NKA655386 NTL655386:NTW655386 ODH655386:ODS655386 OND655386:ONO655386 OWZ655386:OXK655386 PGV655386:PHG655386 PQR655386:PRC655386 QAN655386:QAY655386 QKJ655386:QKU655386 QUF655386:QUQ655386 REB655386:REM655386 RNX655386:ROI655386 RXT655386:RYE655386 SHP655386:SIA655386 SRL655386:SRW655386 TBH655386:TBS655386 TLD655386:TLO655386 TUZ655386:TVK655386 UEV655386:UFG655386 UOR655386:UPC655386 UYN655386:UYY655386 VIJ655386:VIU655386 VSF655386:VSQ655386 WCB655386:WCM655386 WLX655386:WMI655386 WVT655386:WWE655386 JH720922:JS720922 TD720922:TO720922 ACZ720922:ADK720922 AMV720922:ANG720922 AWR720922:AXC720922 BGN720922:BGY720922 BQJ720922:BQU720922 CAF720922:CAQ720922 CKB720922:CKM720922 CTX720922:CUI720922 DDT720922:DEE720922 DNP720922:DOA720922 DXL720922:DXW720922 EHH720922:EHS720922 ERD720922:ERO720922 FAZ720922:FBK720922 FKV720922:FLG720922 FUR720922:FVC720922 GEN720922:GEY720922 GOJ720922:GOU720922 GYF720922:GYQ720922 HIB720922:HIM720922 HRX720922:HSI720922 IBT720922:ICE720922 ILP720922:IMA720922 IVL720922:IVW720922 JFH720922:JFS720922 JPD720922:JPO720922 JYZ720922:JZK720922 KIV720922:KJG720922 KSR720922:KTC720922 LCN720922:LCY720922 LMJ720922:LMU720922 LWF720922:LWQ720922 MGB720922:MGM720922 MPX720922:MQI720922 MZT720922:NAE720922 NJP720922:NKA720922 NTL720922:NTW720922 ODH720922:ODS720922 OND720922:ONO720922 OWZ720922:OXK720922 PGV720922:PHG720922 PQR720922:PRC720922 QAN720922:QAY720922 QKJ720922:QKU720922 QUF720922:QUQ720922 REB720922:REM720922 RNX720922:ROI720922 RXT720922:RYE720922 SHP720922:SIA720922 SRL720922:SRW720922 TBH720922:TBS720922 TLD720922:TLO720922 TUZ720922:TVK720922 UEV720922:UFG720922 UOR720922:UPC720922 UYN720922:UYY720922 VIJ720922:VIU720922 VSF720922:VSQ720922 WCB720922:WCM720922 WLX720922:WMI720922 WVT720922:WWE720922 JH786458:JS786458 TD786458:TO786458 ACZ786458:ADK786458 AMV786458:ANG786458 AWR786458:AXC786458 BGN786458:BGY786458 BQJ786458:BQU786458 CAF786458:CAQ786458 CKB786458:CKM786458 CTX786458:CUI786458 DDT786458:DEE786458 DNP786458:DOA786458 DXL786458:DXW786458 EHH786458:EHS786458 ERD786458:ERO786458 FAZ786458:FBK786458 FKV786458:FLG786458 FUR786458:FVC786458 GEN786458:GEY786458 GOJ786458:GOU786458 GYF786458:GYQ786458 HIB786458:HIM786458 HRX786458:HSI786458 IBT786458:ICE786458 ILP786458:IMA786458 IVL786458:IVW786458 JFH786458:JFS786458 JPD786458:JPO786458 JYZ786458:JZK786458 KIV786458:KJG786458 KSR786458:KTC786458 LCN786458:LCY786458 LMJ786458:LMU786458 LWF786458:LWQ786458 MGB786458:MGM786458 MPX786458:MQI786458 MZT786458:NAE786458 NJP786458:NKA786458 NTL786458:NTW786458 ODH786458:ODS786458 OND786458:ONO786458 OWZ786458:OXK786458 PGV786458:PHG786458 PQR786458:PRC786458 QAN786458:QAY786458 QKJ786458:QKU786458 QUF786458:QUQ786458 REB786458:REM786458 RNX786458:ROI786458 RXT786458:RYE786458 SHP786458:SIA786458 SRL786458:SRW786458 TBH786458:TBS786458 TLD786458:TLO786458 TUZ786458:TVK786458 UEV786458:UFG786458 UOR786458:UPC786458 UYN786458:UYY786458 VIJ786458:VIU786458 VSF786458:VSQ786458 WCB786458:WCM786458 WLX786458:WMI786458 WVT786458:WWE786458 JH851994:JS851994 TD851994:TO851994 ACZ851994:ADK851994 AMV851994:ANG851994 AWR851994:AXC851994 BGN851994:BGY851994 BQJ851994:BQU851994 CAF851994:CAQ851994 CKB851994:CKM851994 CTX851994:CUI851994 DDT851994:DEE851994 DNP851994:DOA851994 DXL851994:DXW851994 EHH851994:EHS851994 ERD851994:ERO851994 FAZ851994:FBK851994 FKV851994:FLG851994 FUR851994:FVC851994 GEN851994:GEY851994 GOJ851994:GOU851994 GYF851994:GYQ851994 HIB851994:HIM851994 HRX851994:HSI851994 IBT851994:ICE851994 ILP851994:IMA851994 IVL851994:IVW851994 JFH851994:JFS851994 JPD851994:JPO851994 JYZ851994:JZK851994 KIV851994:KJG851994 KSR851994:KTC851994 LCN851994:LCY851994 LMJ851994:LMU851994 LWF851994:LWQ851994 MGB851994:MGM851994 MPX851994:MQI851994 MZT851994:NAE851994 NJP851994:NKA851994 NTL851994:NTW851994 ODH851994:ODS851994 OND851994:ONO851994 OWZ851994:OXK851994 PGV851994:PHG851994 PQR851994:PRC851994 QAN851994:QAY851994 QKJ851994:QKU851994 QUF851994:QUQ851994 REB851994:REM851994 RNX851994:ROI851994 RXT851994:RYE851994 SHP851994:SIA851994 SRL851994:SRW851994 TBH851994:TBS851994 TLD851994:TLO851994 TUZ851994:TVK851994 UEV851994:UFG851994 UOR851994:UPC851994 UYN851994:UYY851994 VIJ851994:VIU851994 VSF851994:VSQ851994 WCB851994:WCM851994 WLX851994:WMI851994 WVT851994:WWE851994 JH917530:JS917530 TD917530:TO917530 ACZ917530:ADK917530 AMV917530:ANG917530 AWR917530:AXC917530 BGN917530:BGY917530 BQJ917530:BQU917530 CAF917530:CAQ917530 CKB917530:CKM917530 CTX917530:CUI917530 DDT917530:DEE917530 DNP917530:DOA917530 DXL917530:DXW917530 EHH917530:EHS917530 ERD917530:ERO917530 FAZ917530:FBK917530 FKV917530:FLG917530 FUR917530:FVC917530 GEN917530:GEY917530 GOJ917530:GOU917530 GYF917530:GYQ917530 HIB917530:HIM917530 HRX917530:HSI917530 IBT917530:ICE917530 ILP917530:IMA917530 IVL917530:IVW917530 JFH917530:JFS917530 JPD917530:JPO917530 JYZ917530:JZK917530 KIV917530:KJG917530 KSR917530:KTC917530 LCN917530:LCY917530 LMJ917530:LMU917530 LWF917530:LWQ917530 MGB917530:MGM917530 MPX917530:MQI917530 MZT917530:NAE917530 NJP917530:NKA917530 NTL917530:NTW917530 ODH917530:ODS917530 OND917530:ONO917530 OWZ917530:OXK917530 PGV917530:PHG917530 PQR917530:PRC917530 QAN917530:QAY917530 QKJ917530:QKU917530 QUF917530:QUQ917530 REB917530:REM917530 RNX917530:ROI917530 RXT917530:RYE917530 SHP917530:SIA917530 SRL917530:SRW917530 TBH917530:TBS917530 TLD917530:TLO917530 TUZ917530:TVK917530 UEV917530:UFG917530 UOR917530:UPC917530 UYN917530:UYY917530 VIJ917530:VIU917530 VSF917530:VSQ917530 WCB917530:WCM917530 WLX917530:WMI917530 WVT917530:WWE917530 JH983066:JS983066 TD983066:TO983066 ACZ983066:ADK983066 AMV983066:ANG983066 AWR983066:AXC983066 BGN983066:BGY983066 BQJ983066:BQU983066 CAF983066:CAQ983066 CKB983066:CKM983066 CTX983066:CUI983066 DDT983066:DEE983066 DNP983066:DOA983066 DXL983066:DXW983066 EHH983066:EHS983066 ERD983066:ERO983066 FAZ983066:FBK983066 FKV983066:FLG983066 FUR983066:FVC983066 GEN983066:GEY983066 GOJ983066:GOU983066 GYF983066:GYQ983066 HIB983066:HIM983066 HRX983066:HSI983066 IBT983066:ICE983066 ILP983066:IMA983066 IVL983066:IVW983066 JFH983066:JFS983066 JPD983066:JPO983066 JYZ983066:JZK983066 KIV983066:KJG983066 KSR983066:KTC983066 LCN983066:LCY983066 LMJ983066:LMU983066 LWF983066:LWQ983066 MGB983066:MGM983066 MPX983066:MQI983066 MZT983066:NAE983066 NJP983066:NKA983066 NTL983066:NTW983066 ODH983066:ODS983066 OND983066:ONO983066 OWZ983066:OXK983066 PGV983066:PHG983066 PQR983066:PRC983066 QAN983066:QAY983066 QKJ983066:QKU983066 QUF983066:QUQ983066 REB983066:REM983066 RNX983066:ROI983066 RXT983066:RYE983066 SHP983066:SIA983066 SRL983066:SRW983066 TBH983066:TBS983066 TLD983066:TLO983066 TUZ983066:TVK983066 UEV983066:UFG983066 UOR983066:UPC983066 UYN983066:UYY983066 VIJ983066:VIU983066 VSF983066:VSQ983066 WCB983066:WCM983066 WLX983066:WMI983066 W29:W32 L131101:W131104 L196637:W196640 L262173:W262176 L327709:W327712 L393245:W393248 L458781:W458784 L524317:W524320 L589853:W589856 L655389:W655392 L720925:W720928 L786461:W786464 L851997:W852000 L917533:W917536 L983069:W983072 L65562:W65562 L131098:W131098 L196634:W196634 L262170:W262170 L327706:W327706 L393242:W393242 L458778:W458778 L524314:W524314 L589850:W589850 L655386:W655386 L720922:W720922 L786458:W786458 L851994:W851994 L917530:W917530 L983066:W983066 L65565:W65568"/>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formula1>kind_of_cons</formula1>
    </dataValidation>
    <dataValidation type="textLength" operator="lessThanOrEqual" allowBlank="1" showInputMessage="1" showErrorMessage="1" errorTitle="Ошибка" error="Допускается ввод не более 900 символов!" sqref="WWE983058:WWE983064 TO18:TO2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JS18:JS24">
      <formula1>900</formula1>
    </dataValidation>
    <dataValidation type="list" allowBlank="1" showInputMessage="1" showErrorMessage="1" errorTitle="Ошибка" error="Выберите значение из списка" sqref="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M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WWB983064:WWB983065 WVZ983064:WVZ983065 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dataValidation allowBlank="1" showInputMessage="1" showErrorMessage="1" prompt="Для выбора выполните двойной щелчок левой клавиши мыши по соответствующей ячейке." sqref="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27704:U327705 U393240:U39324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458776:U45877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524312:U52431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589848:U58984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655384:U65538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720920:U72092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786456:U78645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851992:U85199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917528:U91752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983064:U98306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65560:U6556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131096:U13109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196632:U19663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WWC983064:WWC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U24: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U262168:U262169"/>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6">
    <tabColor indexed="22"/>
  </sheetPr>
  <dimension ref="A1:T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20" width="10.5703125" style="587"/>
    <col min="21" max="16384" width="10.5703125" style="525"/>
  </cols>
  <sheetData>
    <row r="1" spans="1:20" ht="3" customHeight="1">
      <c r="A1" s="593" t="s">
        <v>69</v>
      </c>
    </row>
    <row r="2" spans="1:20" ht="22.5">
      <c r="F2" s="1199" t="s">
        <v>491</v>
      </c>
      <c r="G2" s="1200"/>
      <c r="H2" s="1201"/>
      <c r="I2" s="642"/>
    </row>
    <row r="3" spans="1:20" ht="3" customHeight="1"/>
    <row r="4" spans="1:20" s="572" customFormat="1" ht="11.25">
      <c r="A4" s="592"/>
      <c r="B4" s="592"/>
      <c r="C4" s="592"/>
      <c r="D4" s="592"/>
      <c r="F4" s="1153" t="s">
        <v>454</v>
      </c>
      <c r="G4" s="1153"/>
      <c r="H4" s="1153"/>
      <c r="I4" s="1202" t="s">
        <v>455</v>
      </c>
      <c r="J4" s="592"/>
      <c r="K4" s="592"/>
      <c r="L4" s="592"/>
      <c r="M4" s="592"/>
      <c r="N4" s="592"/>
      <c r="O4" s="592"/>
      <c r="P4" s="592"/>
      <c r="Q4" s="592"/>
      <c r="R4" s="592"/>
      <c r="S4" s="592"/>
      <c r="T4" s="592"/>
    </row>
    <row r="5" spans="1:20" s="572" customFormat="1" ht="11.25" customHeight="1">
      <c r="A5" s="592"/>
      <c r="B5" s="592"/>
      <c r="C5" s="592"/>
      <c r="D5" s="592"/>
      <c r="F5" s="608" t="s">
        <v>92</v>
      </c>
      <c r="G5" s="620" t="s">
        <v>457</v>
      </c>
      <c r="H5" s="607" t="s">
        <v>442</v>
      </c>
      <c r="I5" s="1202"/>
      <c r="J5" s="592"/>
      <c r="K5" s="592"/>
      <c r="L5" s="592"/>
      <c r="M5" s="592"/>
      <c r="N5" s="592"/>
      <c r="O5" s="592"/>
      <c r="P5" s="592"/>
      <c r="Q5" s="592"/>
      <c r="R5" s="592"/>
      <c r="S5" s="592"/>
      <c r="T5" s="592"/>
    </row>
    <row r="6" spans="1:20" s="572" customFormat="1" ht="12" customHeight="1">
      <c r="A6" s="592"/>
      <c r="B6" s="592"/>
      <c r="C6" s="592"/>
      <c r="D6" s="592"/>
      <c r="F6" s="609" t="s">
        <v>93</v>
      </c>
      <c r="G6" s="611">
        <v>2</v>
      </c>
      <c r="H6" s="612">
        <v>3</v>
      </c>
      <c r="I6" s="610">
        <v>4</v>
      </c>
      <c r="J6" s="592">
        <v>4</v>
      </c>
      <c r="K6" s="592"/>
      <c r="L6" s="592"/>
      <c r="M6" s="592"/>
      <c r="N6" s="592"/>
      <c r="O6" s="592"/>
      <c r="P6" s="592"/>
      <c r="Q6" s="592"/>
      <c r="R6" s="592"/>
      <c r="S6" s="592"/>
      <c r="T6" s="592"/>
    </row>
    <row r="7" spans="1:20" s="572" customFormat="1" ht="18.75">
      <c r="A7" s="592"/>
      <c r="B7" s="592"/>
      <c r="C7" s="592"/>
      <c r="D7" s="592"/>
      <c r="F7" s="618">
        <v>1</v>
      </c>
      <c r="G7" s="634" t="s">
        <v>492</v>
      </c>
      <c r="H7" s="606" t="str">
        <f>IF(dateCh="","",dateCh)</f>
        <v>30.12.2020</v>
      </c>
      <c r="I7" s="583" t="s">
        <v>493</v>
      </c>
      <c r="J7" s="617"/>
      <c r="K7" s="592"/>
      <c r="L7" s="592"/>
      <c r="M7" s="592"/>
      <c r="N7" s="592"/>
      <c r="O7" s="592"/>
      <c r="P7" s="592"/>
      <c r="Q7" s="592"/>
      <c r="R7" s="592"/>
      <c r="S7" s="592"/>
      <c r="T7" s="592"/>
    </row>
    <row r="8" spans="1:20" s="572" customFormat="1" ht="45">
      <c r="A8" s="1203">
        <v>1</v>
      </c>
      <c r="B8" s="592"/>
      <c r="C8" s="592"/>
      <c r="D8" s="592"/>
      <c r="F8" s="618" t="str">
        <f>"2." &amp;mergeValue(A8)</f>
        <v>2.1</v>
      </c>
      <c r="G8" s="634" t="s">
        <v>494</v>
      </c>
      <c r="H8" s="606"/>
      <c r="I8" s="583" t="s">
        <v>591</v>
      </c>
      <c r="J8" s="617"/>
      <c r="K8" s="592"/>
      <c r="L8" s="592"/>
      <c r="M8" s="592"/>
      <c r="N8" s="592"/>
      <c r="O8" s="592"/>
      <c r="P8" s="592"/>
      <c r="Q8" s="592"/>
      <c r="R8" s="592"/>
      <c r="S8" s="592"/>
      <c r="T8" s="592"/>
    </row>
    <row r="9" spans="1:20" s="572" customFormat="1" ht="22.5">
      <c r="A9" s="1203"/>
      <c r="B9" s="592"/>
      <c r="C9" s="592"/>
      <c r="D9" s="592"/>
      <c r="F9" s="618" t="str">
        <f>"3." &amp;mergeValue(A9)</f>
        <v>3.1</v>
      </c>
      <c r="G9" s="634" t="s">
        <v>495</v>
      </c>
      <c r="H9" s="606"/>
      <c r="I9" s="583" t="s">
        <v>589</v>
      </c>
      <c r="J9" s="617"/>
      <c r="K9" s="592"/>
      <c r="L9" s="592"/>
      <c r="M9" s="592"/>
      <c r="N9" s="592"/>
      <c r="O9" s="592"/>
      <c r="P9" s="592"/>
      <c r="Q9" s="592"/>
      <c r="R9" s="592"/>
      <c r="S9" s="592"/>
      <c r="T9" s="592"/>
    </row>
    <row r="10" spans="1:20" s="572" customFormat="1" ht="22.5">
      <c r="A10" s="1203"/>
      <c r="B10" s="592"/>
      <c r="C10" s="592"/>
      <c r="D10" s="592"/>
      <c r="F10" s="618" t="str">
        <f>"4."&amp;mergeValue(A10)</f>
        <v>4.1</v>
      </c>
      <c r="G10" s="634" t="s">
        <v>496</v>
      </c>
      <c r="H10" s="607" t="s">
        <v>458</v>
      </c>
      <c r="I10" s="583"/>
      <c r="J10" s="617"/>
      <c r="K10" s="592"/>
      <c r="L10" s="592"/>
      <c r="M10" s="592"/>
      <c r="N10" s="592"/>
      <c r="O10" s="592"/>
      <c r="P10" s="592"/>
      <c r="Q10" s="592"/>
      <c r="R10" s="592"/>
      <c r="S10" s="592"/>
      <c r="T10" s="592"/>
    </row>
    <row r="11" spans="1:20" s="572" customFormat="1" ht="18.75">
      <c r="A11" s="1203"/>
      <c r="B11" s="1203">
        <v>1</v>
      </c>
      <c r="C11" s="625"/>
      <c r="D11" s="625"/>
      <c r="F11" s="618" t="str">
        <f>"4."&amp;mergeValue(A11) &amp;"."&amp;mergeValue(B11)</f>
        <v>4.1.1</v>
      </c>
      <c r="G11" s="613" t="s">
        <v>593</v>
      </c>
      <c r="H11" s="606" t="str">
        <f>IF(region_name="","",region_name)</f>
        <v>Нижегородская область</v>
      </c>
      <c r="I11" s="583" t="s">
        <v>499</v>
      </c>
      <c r="J11" s="617"/>
      <c r="K11" s="592"/>
      <c r="L11" s="592"/>
      <c r="M11" s="592"/>
      <c r="N11" s="592"/>
      <c r="O11" s="592"/>
      <c r="P11" s="592"/>
      <c r="Q11" s="592"/>
      <c r="R11" s="592"/>
      <c r="S11" s="592"/>
      <c r="T11" s="592"/>
    </row>
    <row r="12" spans="1:20" s="572" customFormat="1" ht="22.5">
      <c r="A12" s="1203"/>
      <c r="B12" s="1203"/>
      <c r="C12" s="1203">
        <v>1</v>
      </c>
      <c r="D12" s="625"/>
      <c r="F12" s="618" t="str">
        <f>"4."&amp;mergeValue(A12) &amp;"."&amp;mergeValue(B12)&amp;"."&amp;mergeValue(C12)</f>
        <v>4.1.1.1</v>
      </c>
      <c r="G12" s="624" t="s">
        <v>497</v>
      </c>
      <c r="H12" s="606"/>
      <c r="I12" s="583" t="s">
        <v>500</v>
      </c>
      <c r="J12" s="617"/>
      <c r="K12" s="592"/>
      <c r="L12" s="592"/>
      <c r="M12" s="592"/>
      <c r="N12" s="592"/>
      <c r="O12" s="592"/>
      <c r="P12" s="592"/>
      <c r="Q12" s="592"/>
      <c r="R12" s="592"/>
      <c r="S12" s="592"/>
      <c r="T12" s="592"/>
    </row>
    <row r="13" spans="1:20" s="572" customFormat="1" ht="39" customHeight="1">
      <c r="A13" s="1203"/>
      <c r="B13" s="1203"/>
      <c r="C13" s="1203"/>
      <c r="D13" s="625">
        <v>1</v>
      </c>
      <c r="F13" s="618" t="str">
        <f>"4."&amp;mergeValue(A13) &amp;"."&amp;mergeValue(B13)&amp;"."&amp;mergeValue(C13)&amp;"."&amp;mergeValue(D13)</f>
        <v>4.1.1.1.1</v>
      </c>
      <c r="G13" s="635" t="s">
        <v>498</v>
      </c>
      <c r="H13" s="606"/>
      <c r="I13" s="1204" t="s">
        <v>592</v>
      </c>
      <c r="J13" s="617"/>
      <c r="K13" s="592"/>
      <c r="L13" s="592"/>
      <c r="M13" s="592"/>
      <c r="N13" s="592"/>
      <c r="O13" s="592"/>
      <c r="P13" s="592"/>
      <c r="Q13" s="592"/>
      <c r="R13" s="592"/>
      <c r="S13" s="592"/>
      <c r="T13" s="592"/>
    </row>
    <row r="14" spans="1:20" s="572" customFormat="1" ht="18.75">
      <c r="A14" s="1203"/>
      <c r="B14" s="1203"/>
      <c r="C14" s="1203"/>
      <c r="D14" s="625"/>
      <c r="F14" s="621"/>
      <c r="G14" s="552" t="s">
        <v>4</v>
      </c>
      <c r="H14" s="626"/>
      <c r="I14" s="1204"/>
      <c r="J14" s="617"/>
      <c r="K14" s="592"/>
      <c r="L14" s="592"/>
      <c r="M14" s="592"/>
      <c r="N14" s="592"/>
      <c r="O14" s="592"/>
      <c r="P14" s="592"/>
      <c r="Q14" s="592"/>
      <c r="R14" s="592"/>
      <c r="S14" s="592"/>
      <c r="T14" s="592"/>
    </row>
    <row r="15" spans="1:20" s="572" customFormat="1" ht="18.75">
      <c r="A15" s="1203"/>
      <c r="B15" s="1203"/>
      <c r="C15" s="625"/>
      <c r="D15" s="625"/>
      <c r="F15" s="636"/>
      <c r="G15" s="579" t="s">
        <v>403</v>
      </c>
      <c r="H15" s="637"/>
      <c r="I15" s="638"/>
      <c r="J15" s="617"/>
      <c r="K15" s="592"/>
      <c r="L15" s="592"/>
      <c r="M15" s="592"/>
      <c r="N15" s="592"/>
      <c r="O15" s="592"/>
      <c r="P15" s="592"/>
      <c r="Q15" s="592"/>
      <c r="R15" s="592"/>
      <c r="S15" s="592"/>
      <c r="T15" s="592"/>
    </row>
    <row r="16" spans="1:20" s="572" customFormat="1" ht="18.75">
      <c r="A16" s="1203"/>
      <c r="B16" s="592"/>
      <c r="C16" s="592"/>
      <c r="D16" s="592"/>
      <c r="F16" s="621"/>
      <c r="G16" s="560" t="s">
        <v>506</v>
      </c>
      <c r="H16" s="622"/>
      <c r="I16" s="623"/>
      <c r="J16" s="617"/>
      <c r="K16" s="592"/>
      <c r="L16" s="592"/>
      <c r="M16" s="592"/>
      <c r="N16" s="592"/>
      <c r="O16" s="592"/>
      <c r="P16" s="592"/>
      <c r="Q16" s="592"/>
      <c r="R16" s="592"/>
      <c r="S16" s="592"/>
      <c r="T16" s="592"/>
    </row>
    <row r="17" spans="1:20" s="572" customFormat="1" ht="18.75">
      <c r="A17" s="592"/>
      <c r="B17" s="592"/>
      <c r="C17" s="592"/>
      <c r="D17" s="592"/>
      <c r="F17" s="621"/>
      <c r="G17" s="567" t="s">
        <v>505</v>
      </c>
      <c r="H17" s="622"/>
      <c r="I17" s="623"/>
      <c r="J17" s="617"/>
      <c r="K17" s="592"/>
      <c r="L17" s="592"/>
      <c r="M17" s="592"/>
      <c r="N17" s="592"/>
      <c r="O17" s="592"/>
      <c r="P17" s="592"/>
      <c r="Q17" s="592"/>
      <c r="R17" s="592"/>
      <c r="S17" s="592"/>
      <c r="T17" s="592"/>
    </row>
    <row r="18" spans="1:20" s="615" customFormat="1" ht="3" customHeight="1">
      <c r="A18" s="616"/>
      <c r="B18" s="616"/>
      <c r="C18" s="616"/>
      <c r="D18" s="616"/>
      <c r="F18" s="627"/>
      <c r="G18" s="628"/>
      <c r="H18" s="629"/>
      <c r="I18" s="630"/>
      <c r="J18" s="616"/>
      <c r="K18" s="616"/>
      <c r="L18" s="616"/>
      <c r="M18" s="616"/>
      <c r="N18" s="616"/>
      <c r="O18" s="616"/>
      <c r="P18" s="616"/>
      <c r="Q18" s="616"/>
      <c r="R18" s="616"/>
      <c r="S18" s="616"/>
      <c r="T18" s="616"/>
    </row>
    <row r="19" spans="1:20" s="615" customFormat="1" ht="15" customHeight="1">
      <c r="A19" s="616"/>
      <c r="B19" s="616"/>
      <c r="C19" s="616"/>
      <c r="D19" s="616"/>
      <c r="F19" s="614"/>
      <c r="G19" s="1198" t="s">
        <v>594</v>
      </c>
      <c r="H19" s="1198"/>
      <c r="I19" s="596"/>
      <c r="J19" s="616"/>
      <c r="K19" s="616"/>
      <c r="L19" s="616"/>
      <c r="M19" s="616"/>
      <c r="N19" s="616"/>
      <c r="O19" s="616"/>
      <c r="P19" s="616"/>
      <c r="Q19" s="616"/>
      <c r="R19" s="616"/>
      <c r="S19" s="616"/>
      <c r="T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6">
    <tabColor rgb="FFEAEBEE"/>
    <pageSetUpPr fitToPage="1"/>
  </sheetPr>
  <dimension ref="A1:AH34"/>
  <sheetViews>
    <sheetView showGridLines="0" topLeftCell="I4" zoomScaleNormal="100" workbookViewId="0"/>
  </sheetViews>
  <sheetFormatPr defaultColWidth="10.5703125" defaultRowHeight="14.25"/>
  <cols>
    <col min="1" max="6" width="10.5703125" style="478" hidden="1" customWidth="1"/>
    <col min="7" max="8" width="9.140625" style="485" hidden="1" customWidth="1"/>
    <col min="9" max="9" width="3.7109375" style="485" customWidth="1"/>
    <col min="10" max="11" width="3.7109375" style="484" customWidth="1"/>
    <col min="12" max="12" width="12.7109375" style="478" customWidth="1"/>
    <col min="13" max="13" width="44.7109375" style="478" customWidth="1"/>
    <col min="14" max="14" width="2.140625" style="478" hidden="1" customWidth="1"/>
    <col min="15" max="17" width="23.7109375" style="478" hidden="1" customWidth="1"/>
    <col min="18" max="18" width="11.7109375" style="478" customWidth="1"/>
    <col min="19" max="19" width="3.7109375" style="478" customWidth="1"/>
    <col min="20" max="20" width="11.7109375" style="478" customWidth="1"/>
    <col min="21" max="21" width="8.5703125" style="478" hidden="1" customWidth="1"/>
    <col min="22" max="22" width="4.7109375" style="478" customWidth="1"/>
    <col min="23" max="23" width="115.7109375" style="478" customWidth="1"/>
    <col min="24" max="26" width="10.5703125" style="502"/>
    <col min="27" max="27" width="10.140625" style="502" customWidth="1"/>
    <col min="28" max="34" width="10.5703125" style="502"/>
    <col min="35" max="256" width="10.5703125" style="478"/>
    <col min="257" max="264" width="0" style="478" hidden="1" customWidth="1"/>
    <col min="265" max="267" width="3.7109375" style="478" customWidth="1"/>
    <col min="268" max="268" width="12.7109375" style="478" customWidth="1"/>
    <col min="269" max="269" width="47.42578125" style="478" customWidth="1"/>
    <col min="270" max="273" width="0" style="478" hidden="1" customWidth="1"/>
    <col min="274" max="274" width="11.7109375" style="478" customWidth="1"/>
    <col min="275" max="275" width="6.42578125" style="478" bestFit="1" customWidth="1"/>
    <col min="276" max="276" width="11.7109375" style="478" customWidth="1"/>
    <col min="277" max="277" width="0" style="478" hidden="1" customWidth="1"/>
    <col min="278" max="278" width="3.7109375" style="478" customWidth="1"/>
    <col min="279" max="279" width="11.140625" style="478" bestFit="1" customWidth="1"/>
    <col min="280" max="282" width="10.5703125" style="478"/>
    <col min="283" max="283" width="10.140625" style="478" customWidth="1"/>
    <col min="284" max="512" width="10.5703125" style="478"/>
    <col min="513" max="520" width="0" style="478" hidden="1" customWidth="1"/>
    <col min="521" max="523" width="3.7109375" style="478" customWidth="1"/>
    <col min="524" max="524" width="12.7109375" style="478" customWidth="1"/>
    <col min="525" max="525" width="47.42578125" style="478" customWidth="1"/>
    <col min="526" max="529" width="0" style="478" hidden="1" customWidth="1"/>
    <col min="530" max="530" width="11.7109375" style="478" customWidth="1"/>
    <col min="531" max="531" width="6.42578125" style="478" bestFit="1" customWidth="1"/>
    <col min="532" max="532" width="11.7109375" style="478" customWidth="1"/>
    <col min="533" max="533" width="0" style="478" hidden="1" customWidth="1"/>
    <col min="534" max="534" width="3.7109375" style="478" customWidth="1"/>
    <col min="535" max="535" width="11.140625" style="478" bestFit="1" customWidth="1"/>
    <col min="536" max="538" width="10.5703125" style="478"/>
    <col min="539" max="539" width="10.140625" style="478" customWidth="1"/>
    <col min="540" max="768" width="10.5703125" style="478"/>
    <col min="769" max="776" width="0" style="478" hidden="1" customWidth="1"/>
    <col min="777" max="779" width="3.7109375" style="478" customWidth="1"/>
    <col min="780" max="780" width="12.7109375" style="478" customWidth="1"/>
    <col min="781" max="781" width="47.42578125" style="478" customWidth="1"/>
    <col min="782" max="785" width="0" style="478" hidden="1" customWidth="1"/>
    <col min="786" max="786" width="11.7109375" style="478" customWidth="1"/>
    <col min="787" max="787" width="6.42578125" style="478" bestFit="1" customWidth="1"/>
    <col min="788" max="788" width="11.7109375" style="478" customWidth="1"/>
    <col min="789" max="789" width="0" style="478" hidden="1" customWidth="1"/>
    <col min="790" max="790" width="3.7109375" style="478" customWidth="1"/>
    <col min="791" max="791" width="11.140625" style="478" bestFit="1" customWidth="1"/>
    <col min="792" max="794" width="10.5703125" style="478"/>
    <col min="795" max="795" width="10.140625" style="478" customWidth="1"/>
    <col min="796" max="1024" width="10.5703125" style="478"/>
    <col min="1025" max="1032" width="0" style="478" hidden="1" customWidth="1"/>
    <col min="1033" max="1035" width="3.7109375" style="478" customWidth="1"/>
    <col min="1036" max="1036" width="12.7109375" style="478" customWidth="1"/>
    <col min="1037" max="1037" width="47.42578125" style="478" customWidth="1"/>
    <col min="1038" max="1041" width="0" style="478" hidden="1" customWidth="1"/>
    <col min="1042" max="1042" width="11.7109375" style="478" customWidth="1"/>
    <col min="1043" max="1043" width="6.42578125" style="478" bestFit="1" customWidth="1"/>
    <col min="1044" max="1044" width="11.7109375" style="478" customWidth="1"/>
    <col min="1045" max="1045" width="0" style="478" hidden="1" customWidth="1"/>
    <col min="1046" max="1046" width="3.7109375" style="478" customWidth="1"/>
    <col min="1047" max="1047" width="11.140625" style="478" bestFit="1" customWidth="1"/>
    <col min="1048" max="1050" width="10.5703125" style="478"/>
    <col min="1051" max="1051" width="10.140625" style="478" customWidth="1"/>
    <col min="1052" max="1280" width="10.5703125" style="478"/>
    <col min="1281" max="1288" width="0" style="478" hidden="1" customWidth="1"/>
    <col min="1289" max="1291" width="3.7109375" style="478" customWidth="1"/>
    <col min="1292" max="1292" width="12.7109375" style="478" customWidth="1"/>
    <col min="1293" max="1293" width="47.42578125" style="478" customWidth="1"/>
    <col min="1294" max="1297" width="0" style="478" hidden="1" customWidth="1"/>
    <col min="1298" max="1298" width="11.7109375" style="478" customWidth="1"/>
    <col min="1299" max="1299" width="6.42578125" style="478" bestFit="1" customWidth="1"/>
    <col min="1300" max="1300" width="11.7109375" style="478" customWidth="1"/>
    <col min="1301" max="1301" width="0" style="478" hidden="1" customWidth="1"/>
    <col min="1302" max="1302" width="3.7109375" style="478" customWidth="1"/>
    <col min="1303" max="1303" width="11.140625" style="478" bestFit="1" customWidth="1"/>
    <col min="1304" max="1306" width="10.5703125" style="478"/>
    <col min="1307" max="1307" width="10.140625" style="478" customWidth="1"/>
    <col min="1308" max="1536" width="10.5703125" style="478"/>
    <col min="1537" max="1544" width="0" style="478" hidden="1" customWidth="1"/>
    <col min="1545" max="1547" width="3.7109375" style="478" customWidth="1"/>
    <col min="1548" max="1548" width="12.7109375" style="478" customWidth="1"/>
    <col min="1549" max="1549" width="47.42578125" style="478" customWidth="1"/>
    <col min="1550" max="1553" width="0" style="478" hidden="1" customWidth="1"/>
    <col min="1554" max="1554" width="11.7109375" style="478" customWidth="1"/>
    <col min="1555" max="1555" width="6.42578125" style="478" bestFit="1" customWidth="1"/>
    <col min="1556" max="1556" width="11.7109375" style="478" customWidth="1"/>
    <col min="1557" max="1557" width="0" style="478" hidden="1" customWidth="1"/>
    <col min="1558" max="1558" width="3.7109375" style="478" customWidth="1"/>
    <col min="1559" max="1559" width="11.140625" style="478" bestFit="1" customWidth="1"/>
    <col min="1560" max="1562" width="10.5703125" style="478"/>
    <col min="1563" max="1563" width="10.140625" style="478" customWidth="1"/>
    <col min="1564" max="1792" width="10.5703125" style="478"/>
    <col min="1793" max="1800" width="0" style="478" hidden="1" customWidth="1"/>
    <col min="1801" max="1803" width="3.7109375" style="478" customWidth="1"/>
    <col min="1804" max="1804" width="12.7109375" style="478" customWidth="1"/>
    <col min="1805" max="1805" width="47.42578125" style="478" customWidth="1"/>
    <col min="1806" max="1809" width="0" style="478" hidden="1" customWidth="1"/>
    <col min="1810" max="1810" width="11.7109375" style="478" customWidth="1"/>
    <col min="1811" max="1811" width="6.42578125" style="478" bestFit="1" customWidth="1"/>
    <col min="1812" max="1812" width="11.7109375" style="478" customWidth="1"/>
    <col min="1813" max="1813" width="0" style="478" hidden="1" customWidth="1"/>
    <col min="1814" max="1814" width="3.7109375" style="478" customWidth="1"/>
    <col min="1815" max="1815" width="11.140625" style="478" bestFit="1" customWidth="1"/>
    <col min="1816" max="1818" width="10.5703125" style="478"/>
    <col min="1819" max="1819" width="10.140625" style="478" customWidth="1"/>
    <col min="1820" max="2048" width="10.5703125" style="478"/>
    <col min="2049" max="2056" width="0" style="478" hidden="1" customWidth="1"/>
    <col min="2057" max="2059" width="3.7109375" style="478" customWidth="1"/>
    <col min="2060" max="2060" width="12.7109375" style="478" customWidth="1"/>
    <col min="2061" max="2061" width="47.42578125" style="478" customWidth="1"/>
    <col min="2062" max="2065" width="0" style="478" hidden="1" customWidth="1"/>
    <col min="2066" max="2066" width="11.7109375" style="478" customWidth="1"/>
    <col min="2067" max="2067" width="6.42578125" style="478" bestFit="1" customWidth="1"/>
    <col min="2068" max="2068" width="11.7109375" style="478" customWidth="1"/>
    <col min="2069" max="2069" width="0" style="478" hidden="1" customWidth="1"/>
    <col min="2070" max="2070" width="3.7109375" style="478" customWidth="1"/>
    <col min="2071" max="2071" width="11.140625" style="478" bestFit="1" customWidth="1"/>
    <col min="2072" max="2074" width="10.5703125" style="478"/>
    <col min="2075" max="2075" width="10.140625" style="478" customWidth="1"/>
    <col min="2076" max="2304" width="10.5703125" style="478"/>
    <col min="2305" max="2312" width="0" style="478" hidden="1" customWidth="1"/>
    <col min="2313" max="2315" width="3.7109375" style="478" customWidth="1"/>
    <col min="2316" max="2316" width="12.7109375" style="478" customWidth="1"/>
    <col min="2317" max="2317" width="47.42578125" style="478" customWidth="1"/>
    <col min="2318" max="2321" width="0" style="478" hidden="1" customWidth="1"/>
    <col min="2322" max="2322" width="11.7109375" style="478" customWidth="1"/>
    <col min="2323" max="2323" width="6.42578125" style="478" bestFit="1" customWidth="1"/>
    <col min="2324" max="2324" width="11.7109375" style="478" customWidth="1"/>
    <col min="2325" max="2325" width="0" style="478" hidden="1" customWidth="1"/>
    <col min="2326" max="2326" width="3.7109375" style="478" customWidth="1"/>
    <col min="2327" max="2327" width="11.140625" style="478" bestFit="1" customWidth="1"/>
    <col min="2328" max="2330" width="10.5703125" style="478"/>
    <col min="2331" max="2331" width="10.140625" style="478" customWidth="1"/>
    <col min="2332" max="2560" width="10.5703125" style="478"/>
    <col min="2561" max="2568" width="0" style="478" hidden="1" customWidth="1"/>
    <col min="2569" max="2571" width="3.7109375" style="478" customWidth="1"/>
    <col min="2572" max="2572" width="12.7109375" style="478" customWidth="1"/>
    <col min="2573" max="2573" width="47.42578125" style="478" customWidth="1"/>
    <col min="2574" max="2577" width="0" style="478" hidden="1" customWidth="1"/>
    <col min="2578" max="2578" width="11.7109375" style="478" customWidth="1"/>
    <col min="2579" max="2579" width="6.42578125" style="478" bestFit="1" customWidth="1"/>
    <col min="2580" max="2580" width="11.7109375" style="478" customWidth="1"/>
    <col min="2581" max="2581" width="0" style="478" hidden="1" customWidth="1"/>
    <col min="2582" max="2582" width="3.7109375" style="478" customWidth="1"/>
    <col min="2583" max="2583" width="11.140625" style="478" bestFit="1" customWidth="1"/>
    <col min="2584" max="2586" width="10.5703125" style="478"/>
    <col min="2587" max="2587" width="10.140625" style="478" customWidth="1"/>
    <col min="2588" max="2816" width="10.5703125" style="478"/>
    <col min="2817" max="2824" width="0" style="478" hidden="1" customWidth="1"/>
    <col min="2825" max="2827" width="3.7109375" style="478" customWidth="1"/>
    <col min="2828" max="2828" width="12.7109375" style="478" customWidth="1"/>
    <col min="2829" max="2829" width="47.42578125" style="478" customWidth="1"/>
    <col min="2830" max="2833" width="0" style="478" hidden="1" customWidth="1"/>
    <col min="2834" max="2834" width="11.7109375" style="478" customWidth="1"/>
    <col min="2835" max="2835" width="6.42578125" style="478" bestFit="1" customWidth="1"/>
    <col min="2836" max="2836" width="11.7109375" style="478" customWidth="1"/>
    <col min="2837" max="2837" width="0" style="478" hidden="1" customWidth="1"/>
    <col min="2838" max="2838" width="3.7109375" style="478" customWidth="1"/>
    <col min="2839" max="2839" width="11.140625" style="478" bestFit="1" customWidth="1"/>
    <col min="2840" max="2842" width="10.5703125" style="478"/>
    <col min="2843" max="2843" width="10.140625" style="478" customWidth="1"/>
    <col min="2844" max="3072" width="10.5703125" style="478"/>
    <col min="3073" max="3080" width="0" style="478" hidden="1" customWidth="1"/>
    <col min="3081" max="3083" width="3.7109375" style="478" customWidth="1"/>
    <col min="3084" max="3084" width="12.7109375" style="478" customWidth="1"/>
    <col min="3085" max="3085" width="47.42578125" style="478" customWidth="1"/>
    <col min="3086" max="3089" width="0" style="478" hidden="1" customWidth="1"/>
    <col min="3090" max="3090" width="11.7109375" style="478" customWidth="1"/>
    <col min="3091" max="3091" width="6.42578125" style="478" bestFit="1" customWidth="1"/>
    <col min="3092" max="3092" width="11.7109375" style="478" customWidth="1"/>
    <col min="3093" max="3093" width="0" style="478" hidden="1" customWidth="1"/>
    <col min="3094" max="3094" width="3.7109375" style="478" customWidth="1"/>
    <col min="3095" max="3095" width="11.140625" style="478" bestFit="1" customWidth="1"/>
    <col min="3096" max="3098" width="10.5703125" style="478"/>
    <col min="3099" max="3099" width="10.140625" style="478" customWidth="1"/>
    <col min="3100" max="3328" width="10.5703125" style="478"/>
    <col min="3329" max="3336" width="0" style="478" hidden="1" customWidth="1"/>
    <col min="3337" max="3339" width="3.7109375" style="478" customWidth="1"/>
    <col min="3340" max="3340" width="12.7109375" style="478" customWidth="1"/>
    <col min="3341" max="3341" width="47.42578125" style="478" customWidth="1"/>
    <col min="3342" max="3345" width="0" style="478" hidden="1" customWidth="1"/>
    <col min="3346" max="3346" width="11.7109375" style="478" customWidth="1"/>
    <col min="3347" max="3347" width="6.42578125" style="478" bestFit="1" customWidth="1"/>
    <col min="3348" max="3348" width="11.7109375" style="478" customWidth="1"/>
    <col min="3349" max="3349" width="0" style="478" hidden="1" customWidth="1"/>
    <col min="3350" max="3350" width="3.7109375" style="478" customWidth="1"/>
    <col min="3351" max="3351" width="11.140625" style="478" bestFit="1" customWidth="1"/>
    <col min="3352" max="3354" width="10.5703125" style="478"/>
    <col min="3355" max="3355" width="10.140625" style="478" customWidth="1"/>
    <col min="3356" max="3584" width="10.5703125" style="478"/>
    <col min="3585" max="3592" width="0" style="478" hidden="1" customWidth="1"/>
    <col min="3593" max="3595" width="3.7109375" style="478" customWidth="1"/>
    <col min="3596" max="3596" width="12.7109375" style="478" customWidth="1"/>
    <col min="3597" max="3597" width="47.42578125" style="478" customWidth="1"/>
    <col min="3598" max="3601" width="0" style="478" hidden="1" customWidth="1"/>
    <col min="3602" max="3602" width="11.7109375" style="478" customWidth="1"/>
    <col min="3603" max="3603" width="6.42578125" style="478" bestFit="1" customWidth="1"/>
    <col min="3604" max="3604" width="11.7109375" style="478" customWidth="1"/>
    <col min="3605" max="3605" width="0" style="478" hidden="1" customWidth="1"/>
    <col min="3606" max="3606" width="3.7109375" style="478" customWidth="1"/>
    <col min="3607" max="3607" width="11.140625" style="478" bestFit="1" customWidth="1"/>
    <col min="3608" max="3610" width="10.5703125" style="478"/>
    <col min="3611" max="3611" width="10.140625" style="478" customWidth="1"/>
    <col min="3612" max="3840" width="10.5703125" style="478"/>
    <col min="3841" max="3848" width="0" style="478" hidden="1" customWidth="1"/>
    <col min="3849" max="3851" width="3.7109375" style="478" customWidth="1"/>
    <col min="3852" max="3852" width="12.7109375" style="478" customWidth="1"/>
    <col min="3853" max="3853" width="47.42578125" style="478" customWidth="1"/>
    <col min="3854" max="3857" width="0" style="478" hidden="1" customWidth="1"/>
    <col min="3858" max="3858" width="11.7109375" style="478" customWidth="1"/>
    <col min="3859" max="3859" width="6.42578125" style="478" bestFit="1" customWidth="1"/>
    <col min="3860" max="3860" width="11.7109375" style="478" customWidth="1"/>
    <col min="3861" max="3861" width="0" style="478" hidden="1" customWidth="1"/>
    <col min="3862" max="3862" width="3.7109375" style="478" customWidth="1"/>
    <col min="3863" max="3863" width="11.140625" style="478" bestFit="1" customWidth="1"/>
    <col min="3864" max="3866" width="10.5703125" style="478"/>
    <col min="3867" max="3867" width="10.140625" style="478" customWidth="1"/>
    <col min="3868" max="4096" width="10.5703125" style="478"/>
    <col min="4097" max="4104" width="0" style="478" hidden="1" customWidth="1"/>
    <col min="4105" max="4107" width="3.7109375" style="478" customWidth="1"/>
    <col min="4108" max="4108" width="12.7109375" style="478" customWidth="1"/>
    <col min="4109" max="4109" width="47.42578125" style="478" customWidth="1"/>
    <col min="4110" max="4113" width="0" style="478" hidden="1" customWidth="1"/>
    <col min="4114" max="4114" width="11.7109375" style="478" customWidth="1"/>
    <col min="4115" max="4115" width="6.42578125" style="478" bestFit="1" customWidth="1"/>
    <col min="4116" max="4116" width="11.7109375" style="478" customWidth="1"/>
    <col min="4117" max="4117" width="0" style="478" hidden="1" customWidth="1"/>
    <col min="4118" max="4118" width="3.7109375" style="478" customWidth="1"/>
    <col min="4119" max="4119" width="11.140625" style="478" bestFit="1" customWidth="1"/>
    <col min="4120" max="4122" width="10.5703125" style="478"/>
    <col min="4123" max="4123" width="10.140625" style="478" customWidth="1"/>
    <col min="4124" max="4352" width="10.5703125" style="478"/>
    <col min="4353" max="4360" width="0" style="478" hidden="1" customWidth="1"/>
    <col min="4361" max="4363" width="3.7109375" style="478" customWidth="1"/>
    <col min="4364" max="4364" width="12.7109375" style="478" customWidth="1"/>
    <col min="4365" max="4365" width="47.42578125" style="478" customWidth="1"/>
    <col min="4366" max="4369" width="0" style="478" hidden="1" customWidth="1"/>
    <col min="4370" max="4370" width="11.7109375" style="478" customWidth="1"/>
    <col min="4371" max="4371" width="6.42578125" style="478" bestFit="1" customWidth="1"/>
    <col min="4372" max="4372" width="11.7109375" style="478" customWidth="1"/>
    <col min="4373" max="4373" width="0" style="478" hidden="1" customWidth="1"/>
    <col min="4374" max="4374" width="3.7109375" style="478" customWidth="1"/>
    <col min="4375" max="4375" width="11.140625" style="478" bestFit="1" customWidth="1"/>
    <col min="4376" max="4378" width="10.5703125" style="478"/>
    <col min="4379" max="4379" width="10.140625" style="478" customWidth="1"/>
    <col min="4380" max="4608" width="10.5703125" style="478"/>
    <col min="4609" max="4616" width="0" style="478" hidden="1" customWidth="1"/>
    <col min="4617" max="4619" width="3.7109375" style="478" customWidth="1"/>
    <col min="4620" max="4620" width="12.7109375" style="478" customWidth="1"/>
    <col min="4621" max="4621" width="47.42578125" style="478" customWidth="1"/>
    <col min="4622" max="4625" width="0" style="478" hidden="1" customWidth="1"/>
    <col min="4626" max="4626" width="11.7109375" style="478" customWidth="1"/>
    <col min="4627" max="4627" width="6.42578125" style="478" bestFit="1" customWidth="1"/>
    <col min="4628" max="4628" width="11.7109375" style="478" customWidth="1"/>
    <col min="4629" max="4629" width="0" style="478" hidden="1" customWidth="1"/>
    <col min="4630" max="4630" width="3.7109375" style="478" customWidth="1"/>
    <col min="4631" max="4631" width="11.140625" style="478" bestFit="1" customWidth="1"/>
    <col min="4632" max="4634" width="10.5703125" style="478"/>
    <col min="4635" max="4635" width="10.140625" style="478" customWidth="1"/>
    <col min="4636" max="4864" width="10.5703125" style="478"/>
    <col min="4865" max="4872" width="0" style="478" hidden="1" customWidth="1"/>
    <col min="4873" max="4875" width="3.7109375" style="478" customWidth="1"/>
    <col min="4876" max="4876" width="12.7109375" style="478" customWidth="1"/>
    <col min="4877" max="4877" width="47.42578125" style="478" customWidth="1"/>
    <col min="4878" max="4881" width="0" style="478" hidden="1" customWidth="1"/>
    <col min="4882" max="4882" width="11.7109375" style="478" customWidth="1"/>
    <col min="4883" max="4883" width="6.42578125" style="478" bestFit="1" customWidth="1"/>
    <col min="4884" max="4884" width="11.7109375" style="478" customWidth="1"/>
    <col min="4885" max="4885" width="0" style="478" hidden="1" customWidth="1"/>
    <col min="4886" max="4886" width="3.7109375" style="478" customWidth="1"/>
    <col min="4887" max="4887" width="11.140625" style="478" bestFit="1" customWidth="1"/>
    <col min="4888" max="4890" width="10.5703125" style="478"/>
    <col min="4891" max="4891" width="10.140625" style="478" customWidth="1"/>
    <col min="4892" max="5120" width="10.5703125" style="478"/>
    <col min="5121" max="5128" width="0" style="478" hidden="1" customWidth="1"/>
    <col min="5129" max="5131" width="3.7109375" style="478" customWidth="1"/>
    <col min="5132" max="5132" width="12.7109375" style="478" customWidth="1"/>
    <col min="5133" max="5133" width="47.42578125" style="478" customWidth="1"/>
    <col min="5134" max="5137" width="0" style="478" hidden="1" customWidth="1"/>
    <col min="5138" max="5138" width="11.7109375" style="478" customWidth="1"/>
    <col min="5139" max="5139" width="6.42578125" style="478" bestFit="1" customWidth="1"/>
    <col min="5140" max="5140" width="11.7109375" style="478" customWidth="1"/>
    <col min="5141" max="5141" width="0" style="478" hidden="1" customWidth="1"/>
    <col min="5142" max="5142" width="3.7109375" style="478" customWidth="1"/>
    <col min="5143" max="5143" width="11.140625" style="478" bestFit="1" customWidth="1"/>
    <col min="5144" max="5146" width="10.5703125" style="478"/>
    <col min="5147" max="5147" width="10.140625" style="478" customWidth="1"/>
    <col min="5148" max="5376" width="10.5703125" style="478"/>
    <col min="5377" max="5384" width="0" style="478" hidden="1" customWidth="1"/>
    <col min="5385" max="5387" width="3.7109375" style="478" customWidth="1"/>
    <col min="5388" max="5388" width="12.7109375" style="478" customWidth="1"/>
    <col min="5389" max="5389" width="47.42578125" style="478" customWidth="1"/>
    <col min="5390" max="5393" width="0" style="478" hidden="1" customWidth="1"/>
    <col min="5394" max="5394" width="11.7109375" style="478" customWidth="1"/>
    <col min="5395" max="5395" width="6.42578125" style="478" bestFit="1" customWidth="1"/>
    <col min="5396" max="5396" width="11.7109375" style="478" customWidth="1"/>
    <col min="5397" max="5397" width="0" style="478" hidden="1" customWidth="1"/>
    <col min="5398" max="5398" width="3.7109375" style="478" customWidth="1"/>
    <col min="5399" max="5399" width="11.140625" style="478" bestFit="1" customWidth="1"/>
    <col min="5400" max="5402" width="10.5703125" style="478"/>
    <col min="5403" max="5403" width="10.140625" style="478" customWidth="1"/>
    <col min="5404" max="5632" width="10.5703125" style="478"/>
    <col min="5633" max="5640" width="0" style="478" hidden="1" customWidth="1"/>
    <col min="5641" max="5643" width="3.7109375" style="478" customWidth="1"/>
    <col min="5644" max="5644" width="12.7109375" style="478" customWidth="1"/>
    <col min="5645" max="5645" width="47.42578125" style="478" customWidth="1"/>
    <col min="5646" max="5649" width="0" style="478" hidden="1" customWidth="1"/>
    <col min="5650" max="5650" width="11.7109375" style="478" customWidth="1"/>
    <col min="5651" max="5651" width="6.42578125" style="478" bestFit="1" customWidth="1"/>
    <col min="5652" max="5652" width="11.7109375" style="478" customWidth="1"/>
    <col min="5653" max="5653" width="0" style="478" hidden="1" customWidth="1"/>
    <col min="5654" max="5654" width="3.7109375" style="478" customWidth="1"/>
    <col min="5655" max="5655" width="11.140625" style="478" bestFit="1" customWidth="1"/>
    <col min="5656" max="5658" width="10.5703125" style="478"/>
    <col min="5659" max="5659" width="10.140625" style="478" customWidth="1"/>
    <col min="5660" max="5888" width="10.5703125" style="478"/>
    <col min="5889" max="5896" width="0" style="478" hidden="1" customWidth="1"/>
    <col min="5897" max="5899" width="3.7109375" style="478" customWidth="1"/>
    <col min="5900" max="5900" width="12.7109375" style="478" customWidth="1"/>
    <col min="5901" max="5901" width="47.42578125" style="478" customWidth="1"/>
    <col min="5902" max="5905" width="0" style="478" hidden="1" customWidth="1"/>
    <col min="5906" max="5906" width="11.7109375" style="478" customWidth="1"/>
    <col min="5907" max="5907" width="6.42578125" style="478" bestFit="1" customWidth="1"/>
    <col min="5908" max="5908" width="11.7109375" style="478" customWidth="1"/>
    <col min="5909" max="5909" width="0" style="478" hidden="1" customWidth="1"/>
    <col min="5910" max="5910" width="3.7109375" style="478" customWidth="1"/>
    <col min="5911" max="5911" width="11.140625" style="478" bestFit="1" customWidth="1"/>
    <col min="5912" max="5914" width="10.5703125" style="478"/>
    <col min="5915" max="5915" width="10.140625" style="478" customWidth="1"/>
    <col min="5916" max="6144" width="10.5703125" style="478"/>
    <col min="6145" max="6152" width="0" style="478" hidden="1" customWidth="1"/>
    <col min="6153" max="6155" width="3.7109375" style="478" customWidth="1"/>
    <col min="6156" max="6156" width="12.7109375" style="478" customWidth="1"/>
    <col min="6157" max="6157" width="47.42578125" style="478" customWidth="1"/>
    <col min="6158" max="6161" width="0" style="478" hidden="1" customWidth="1"/>
    <col min="6162" max="6162" width="11.7109375" style="478" customWidth="1"/>
    <col min="6163" max="6163" width="6.42578125" style="478" bestFit="1" customWidth="1"/>
    <col min="6164" max="6164" width="11.7109375" style="478" customWidth="1"/>
    <col min="6165" max="6165" width="0" style="478" hidden="1" customWidth="1"/>
    <col min="6166" max="6166" width="3.7109375" style="478" customWidth="1"/>
    <col min="6167" max="6167" width="11.140625" style="478" bestFit="1" customWidth="1"/>
    <col min="6168" max="6170" width="10.5703125" style="478"/>
    <col min="6171" max="6171" width="10.140625" style="478" customWidth="1"/>
    <col min="6172" max="6400" width="10.5703125" style="478"/>
    <col min="6401" max="6408" width="0" style="478" hidden="1" customWidth="1"/>
    <col min="6409" max="6411" width="3.7109375" style="478" customWidth="1"/>
    <col min="6412" max="6412" width="12.7109375" style="478" customWidth="1"/>
    <col min="6413" max="6413" width="47.42578125" style="478" customWidth="1"/>
    <col min="6414" max="6417" width="0" style="478" hidden="1" customWidth="1"/>
    <col min="6418" max="6418" width="11.7109375" style="478" customWidth="1"/>
    <col min="6419" max="6419" width="6.42578125" style="478" bestFit="1" customWidth="1"/>
    <col min="6420" max="6420" width="11.7109375" style="478" customWidth="1"/>
    <col min="6421" max="6421" width="0" style="478" hidden="1" customWidth="1"/>
    <col min="6422" max="6422" width="3.7109375" style="478" customWidth="1"/>
    <col min="6423" max="6423" width="11.140625" style="478" bestFit="1" customWidth="1"/>
    <col min="6424" max="6426" width="10.5703125" style="478"/>
    <col min="6427" max="6427" width="10.140625" style="478" customWidth="1"/>
    <col min="6428" max="6656" width="10.5703125" style="478"/>
    <col min="6657" max="6664" width="0" style="478" hidden="1" customWidth="1"/>
    <col min="6665" max="6667" width="3.7109375" style="478" customWidth="1"/>
    <col min="6668" max="6668" width="12.7109375" style="478" customWidth="1"/>
    <col min="6669" max="6669" width="47.42578125" style="478" customWidth="1"/>
    <col min="6670" max="6673" width="0" style="478" hidden="1" customWidth="1"/>
    <col min="6674" max="6674" width="11.7109375" style="478" customWidth="1"/>
    <col min="6675" max="6675" width="6.42578125" style="478" bestFit="1" customWidth="1"/>
    <col min="6676" max="6676" width="11.7109375" style="478" customWidth="1"/>
    <col min="6677" max="6677" width="0" style="478" hidden="1" customWidth="1"/>
    <col min="6678" max="6678" width="3.7109375" style="478" customWidth="1"/>
    <col min="6679" max="6679" width="11.140625" style="478" bestFit="1" customWidth="1"/>
    <col min="6680" max="6682" width="10.5703125" style="478"/>
    <col min="6683" max="6683" width="10.140625" style="478" customWidth="1"/>
    <col min="6684" max="6912" width="10.5703125" style="478"/>
    <col min="6913" max="6920" width="0" style="478" hidden="1" customWidth="1"/>
    <col min="6921" max="6923" width="3.7109375" style="478" customWidth="1"/>
    <col min="6924" max="6924" width="12.7109375" style="478" customWidth="1"/>
    <col min="6925" max="6925" width="47.42578125" style="478" customWidth="1"/>
    <col min="6926" max="6929" width="0" style="478" hidden="1" customWidth="1"/>
    <col min="6930" max="6930" width="11.7109375" style="478" customWidth="1"/>
    <col min="6931" max="6931" width="6.42578125" style="478" bestFit="1" customWidth="1"/>
    <col min="6932" max="6932" width="11.7109375" style="478" customWidth="1"/>
    <col min="6933" max="6933" width="0" style="478" hidden="1" customWidth="1"/>
    <col min="6934" max="6934" width="3.7109375" style="478" customWidth="1"/>
    <col min="6935" max="6935" width="11.140625" style="478" bestFit="1" customWidth="1"/>
    <col min="6936" max="6938" width="10.5703125" style="478"/>
    <col min="6939" max="6939" width="10.140625" style="478" customWidth="1"/>
    <col min="6940" max="7168" width="10.5703125" style="478"/>
    <col min="7169" max="7176" width="0" style="478" hidden="1" customWidth="1"/>
    <col min="7177" max="7179" width="3.7109375" style="478" customWidth="1"/>
    <col min="7180" max="7180" width="12.7109375" style="478" customWidth="1"/>
    <col min="7181" max="7181" width="47.42578125" style="478" customWidth="1"/>
    <col min="7182" max="7185" width="0" style="478" hidden="1" customWidth="1"/>
    <col min="7186" max="7186" width="11.7109375" style="478" customWidth="1"/>
    <col min="7187" max="7187" width="6.42578125" style="478" bestFit="1" customWidth="1"/>
    <col min="7188" max="7188" width="11.7109375" style="478" customWidth="1"/>
    <col min="7189" max="7189" width="0" style="478" hidden="1" customWidth="1"/>
    <col min="7190" max="7190" width="3.7109375" style="478" customWidth="1"/>
    <col min="7191" max="7191" width="11.140625" style="478" bestFit="1" customWidth="1"/>
    <col min="7192" max="7194" width="10.5703125" style="478"/>
    <col min="7195" max="7195" width="10.140625" style="478" customWidth="1"/>
    <col min="7196" max="7424" width="10.5703125" style="478"/>
    <col min="7425" max="7432" width="0" style="478" hidden="1" customWidth="1"/>
    <col min="7433" max="7435" width="3.7109375" style="478" customWidth="1"/>
    <col min="7436" max="7436" width="12.7109375" style="478" customWidth="1"/>
    <col min="7437" max="7437" width="47.42578125" style="478" customWidth="1"/>
    <col min="7438" max="7441" width="0" style="478" hidden="1" customWidth="1"/>
    <col min="7442" max="7442" width="11.7109375" style="478" customWidth="1"/>
    <col min="7443" max="7443" width="6.42578125" style="478" bestFit="1" customWidth="1"/>
    <col min="7444" max="7444" width="11.7109375" style="478" customWidth="1"/>
    <col min="7445" max="7445" width="0" style="478" hidden="1" customWidth="1"/>
    <col min="7446" max="7446" width="3.7109375" style="478" customWidth="1"/>
    <col min="7447" max="7447" width="11.140625" style="478" bestFit="1" customWidth="1"/>
    <col min="7448" max="7450" width="10.5703125" style="478"/>
    <col min="7451" max="7451" width="10.140625" style="478" customWidth="1"/>
    <col min="7452" max="7680" width="10.5703125" style="478"/>
    <col min="7681" max="7688" width="0" style="478" hidden="1" customWidth="1"/>
    <col min="7689" max="7691" width="3.7109375" style="478" customWidth="1"/>
    <col min="7692" max="7692" width="12.7109375" style="478" customWidth="1"/>
    <col min="7693" max="7693" width="47.42578125" style="478" customWidth="1"/>
    <col min="7694" max="7697" width="0" style="478" hidden="1" customWidth="1"/>
    <col min="7698" max="7698" width="11.7109375" style="478" customWidth="1"/>
    <col min="7699" max="7699" width="6.42578125" style="478" bestFit="1" customWidth="1"/>
    <col min="7700" max="7700" width="11.7109375" style="478" customWidth="1"/>
    <col min="7701" max="7701" width="0" style="478" hidden="1" customWidth="1"/>
    <col min="7702" max="7702" width="3.7109375" style="478" customWidth="1"/>
    <col min="7703" max="7703" width="11.140625" style="478" bestFit="1" customWidth="1"/>
    <col min="7704" max="7706" width="10.5703125" style="478"/>
    <col min="7707" max="7707" width="10.140625" style="478" customWidth="1"/>
    <col min="7708" max="7936" width="10.5703125" style="478"/>
    <col min="7937" max="7944" width="0" style="478" hidden="1" customWidth="1"/>
    <col min="7945" max="7947" width="3.7109375" style="478" customWidth="1"/>
    <col min="7948" max="7948" width="12.7109375" style="478" customWidth="1"/>
    <col min="7949" max="7949" width="47.42578125" style="478" customWidth="1"/>
    <col min="7950" max="7953" width="0" style="478" hidden="1" customWidth="1"/>
    <col min="7954" max="7954" width="11.7109375" style="478" customWidth="1"/>
    <col min="7955" max="7955" width="6.42578125" style="478" bestFit="1" customWidth="1"/>
    <col min="7956" max="7956" width="11.7109375" style="478" customWidth="1"/>
    <col min="7957" max="7957" width="0" style="478" hidden="1" customWidth="1"/>
    <col min="7958" max="7958" width="3.7109375" style="478" customWidth="1"/>
    <col min="7959" max="7959" width="11.140625" style="478" bestFit="1" customWidth="1"/>
    <col min="7960" max="7962" width="10.5703125" style="478"/>
    <col min="7963" max="7963" width="10.140625" style="478" customWidth="1"/>
    <col min="7964" max="8192" width="10.5703125" style="478"/>
    <col min="8193" max="8200" width="0" style="478" hidden="1" customWidth="1"/>
    <col min="8201" max="8203" width="3.7109375" style="478" customWidth="1"/>
    <col min="8204" max="8204" width="12.7109375" style="478" customWidth="1"/>
    <col min="8205" max="8205" width="47.42578125" style="478" customWidth="1"/>
    <col min="8206" max="8209" width="0" style="478" hidden="1" customWidth="1"/>
    <col min="8210" max="8210" width="11.7109375" style="478" customWidth="1"/>
    <col min="8211" max="8211" width="6.42578125" style="478" bestFit="1" customWidth="1"/>
    <col min="8212" max="8212" width="11.7109375" style="478" customWidth="1"/>
    <col min="8213" max="8213" width="0" style="478" hidden="1" customWidth="1"/>
    <col min="8214" max="8214" width="3.7109375" style="478" customWidth="1"/>
    <col min="8215" max="8215" width="11.140625" style="478" bestFit="1" customWidth="1"/>
    <col min="8216" max="8218" width="10.5703125" style="478"/>
    <col min="8219" max="8219" width="10.140625" style="478" customWidth="1"/>
    <col min="8220" max="8448" width="10.5703125" style="478"/>
    <col min="8449" max="8456" width="0" style="478" hidden="1" customWidth="1"/>
    <col min="8457" max="8459" width="3.7109375" style="478" customWidth="1"/>
    <col min="8460" max="8460" width="12.7109375" style="478" customWidth="1"/>
    <col min="8461" max="8461" width="47.42578125" style="478" customWidth="1"/>
    <col min="8462" max="8465" width="0" style="478" hidden="1" customWidth="1"/>
    <col min="8466" max="8466" width="11.7109375" style="478" customWidth="1"/>
    <col min="8467" max="8467" width="6.42578125" style="478" bestFit="1" customWidth="1"/>
    <col min="8468" max="8468" width="11.7109375" style="478" customWidth="1"/>
    <col min="8469" max="8469" width="0" style="478" hidden="1" customWidth="1"/>
    <col min="8470" max="8470" width="3.7109375" style="478" customWidth="1"/>
    <col min="8471" max="8471" width="11.140625" style="478" bestFit="1" customWidth="1"/>
    <col min="8472" max="8474" width="10.5703125" style="478"/>
    <col min="8475" max="8475" width="10.140625" style="478" customWidth="1"/>
    <col min="8476" max="8704" width="10.5703125" style="478"/>
    <col min="8705" max="8712" width="0" style="478" hidden="1" customWidth="1"/>
    <col min="8713" max="8715" width="3.7109375" style="478" customWidth="1"/>
    <col min="8716" max="8716" width="12.7109375" style="478" customWidth="1"/>
    <col min="8717" max="8717" width="47.42578125" style="478" customWidth="1"/>
    <col min="8718" max="8721" width="0" style="478" hidden="1" customWidth="1"/>
    <col min="8722" max="8722" width="11.7109375" style="478" customWidth="1"/>
    <col min="8723" max="8723" width="6.42578125" style="478" bestFit="1" customWidth="1"/>
    <col min="8724" max="8724" width="11.7109375" style="478" customWidth="1"/>
    <col min="8725" max="8725" width="0" style="478" hidden="1" customWidth="1"/>
    <col min="8726" max="8726" width="3.7109375" style="478" customWidth="1"/>
    <col min="8727" max="8727" width="11.140625" style="478" bestFit="1" customWidth="1"/>
    <col min="8728" max="8730" width="10.5703125" style="478"/>
    <col min="8731" max="8731" width="10.140625" style="478" customWidth="1"/>
    <col min="8732" max="8960" width="10.5703125" style="478"/>
    <col min="8961" max="8968" width="0" style="478" hidden="1" customWidth="1"/>
    <col min="8969" max="8971" width="3.7109375" style="478" customWidth="1"/>
    <col min="8972" max="8972" width="12.7109375" style="478" customWidth="1"/>
    <col min="8973" max="8973" width="47.42578125" style="478" customWidth="1"/>
    <col min="8974" max="8977" width="0" style="478" hidden="1" customWidth="1"/>
    <col min="8978" max="8978" width="11.7109375" style="478" customWidth="1"/>
    <col min="8979" max="8979" width="6.42578125" style="478" bestFit="1" customWidth="1"/>
    <col min="8980" max="8980" width="11.7109375" style="478" customWidth="1"/>
    <col min="8981" max="8981" width="0" style="478" hidden="1" customWidth="1"/>
    <col min="8982" max="8982" width="3.7109375" style="478" customWidth="1"/>
    <col min="8983" max="8983" width="11.140625" style="478" bestFit="1" customWidth="1"/>
    <col min="8984" max="8986" width="10.5703125" style="478"/>
    <col min="8987" max="8987" width="10.140625" style="478" customWidth="1"/>
    <col min="8988" max="9216" width="10.5703125" style="478"/>
    <col min="9217" max="9224" width="0" style="478" hidden="1" customWidth="1"/>
    <col min="9225" max="9227" width="3.7109375" style="478" customWidth="1"/>
    <col min="9228" max="9228" width="12.7109375" style="478" customWidth="1"/>
    <col min="9229" max="9229" width="47.42578125" style="478" customWidth="1"/>
    <col min="9230" max="9233" width="0" style="478" hidden="1" customWidth="1"/>
    <col min="9234" max="9234" width="11.7109375" style="478" customWidth="1"/>
    <col min="9235" max="9235" width="6.42578125" style="478" bestFit="1" customWidth="1"/>
    <col min="9236" max="9236" width="11.7109375" style="478" customWidth="1"/>
    <col min="9237" max="9237" width="0" style="478" hidden="1" customWidth="1"/>
    <col min="9238" max="9238" width="3.7109375" style="478" customWidth="1"/>
    <col min="9239" max="9239" width="11.140625" style="478" bestFit="1" customWidth="1"/>
    <col min="9240" max="9242" width="10.5703125" style="478"/>
    <col min="9243" max="9243" width="10.140625" style="478" customWidth="1"/>
    <col min="9244" max="9472" width="10.5703125" style="478"/>
    <col min="9473" max="9480" width="0" style="478" hidden="1" customWidth="1"/>
    <col min="9481" max="9483" width="3.7109375" style="478" customWidth="1"/>
    <col min="9484" max="9484" width="12.7109375" style="478" customWidth="1"/>
    <col min="9485" max="9485" width="47.42578125" style="478" customWidth="1"/>
    <col min="9486" max="9489" width="0" style="478" hidden="1" customWidth="1"/>
    <col min="9490" max="9490" width="11.7109375" style="478" customWidth="1"/>
    <col min="9491" max="9491" width="6.42578125" style="478" bestFit="1" customWidth="1"/>
    <col min="9492" max="9492" width="11.7109375" style="478" customWidth="1"/>
    <col min="9493" max="9493" width="0" style="478" hidden="1" customWidth="1"/>
    <col min="9494" max="9494" width="3.7109375" style="478" customWidth="1"/>
    <col min="9495" max="9495" width="11.140625" style="478" bestFit="1" customWidth="1"/>
    <col min="9496" max="9498" width="10.5703125" style="478"/>
    <col min="9499" max="9499" width="10.140625" style="478" customWidth="1"/>
    <col min="9500" max="9728" width="10.5703125" style="478"/>
    <col min="9729" max="9736" width="0" style="478" hidden="1" customWidth="1"/>
    <col min="9737" max="9739" width="3.7109375" style="478" customWidth="1"/>
    <col min="9740" max="9740" width="12.7109375" style="478" customWidth="1"/>
    <col min="9741" max="9741" width="47.42578125" style="478" customWidth="1"/>
    <col min="9742" max="9745" width="0" style="478" hidden="1" customWidth="1"/>
    <col min="9746" max="9746" width="11.7109375" style="478" customWidth="1"/>
    <col min="9747" max="9747" width="6.42578125" style="478" bestFit="1" customWidth="1"/>
    <col min="9748" max="9748" width="11.7109375" style="478" customWidth="1"/>
    <col min="9749" max="9749" width="0" style="478" hidden="1" customWidth="1"/>
    <col min="9750" max="9750" width="3.7109375" style="478" customWidth="1"/>
    <col min="9751" max="9751" width="11.140625" style="478" bestFit="1" customWidth="1"/>
    <col min="9752" max="9754" width="10.5703125" style="478"/>
    <col min="9755" max="9755" width="10.140625" style="478" customWidth="1"/>
    <col min="9756" max="9984" width="10.5703125" style="478"/>
    <col min="9985" max="9992" width="0" style="478" hidden="1" customWidth="1"/>
    <col min="9993" max="9995" width="3.7109375" style="478" customWidth="1"/>
    <col min="9996" max="9996" width="12.7109375" style="478" customWidth="1"/>
    <col min="9997" max="9997" width="47.42578125" style="478" customWidth="1"/>
    <col min="9998" max="10001" width="0" style="478" hidden="1" customWidth="1"/>
    <col min="10002" max="10002" width="11.7109375" style="478" customWidth="1"/>
    <col min="10003" max="10003" width="6.42578125" style="478" bestFit="1" customWidth="1"/>
    <col min="10004" max="10004" width="11.7109375" style="478" customWidth="1"/>
    <col min="10005" max="10005" width="0" style="478" hidden="1" customWidth="1"/>
    <col min="10006" max="10006" width="3.7109375" style="478" customWidth="1"/>
    <col min="10007" max="10007" width="11.140625" style="478" bestFit="1" customWidth="1"/>
    <col min="10008" max="10010" width="10.5703125" style="478"/>
    <col min="10011" max="10011" width="10.140625" style="478" customWidth="1"/>
    <col min="10012" max="10240" width="10.5703125" style="478"/>
    <col min="10241" max="10248" width="0" style="478" hidden="1" customWidth="1"/>
    <col min="10249" max="10251" width="3.7109375" style="478" customWidth="1"/>
    <col min="10252" max="10252" width="12.7109375" style="478" customWidth="1"/>
    <col min="10253" max="10253" width="47.42578125" style="478" customWidth="1"/>
    <col min="10254" max="10257" width="0" style="478" hidden="1" customWidth="1"/>
    <col min="10258" max="10258" width="11.7109375" style="478" customWidth="1"/>
    <col min="10259" max="10259" width="6.42578125" style="478" bestFit="1" customWidth="1"/>
    <col min="10260" max="10260" width="11.7109375" style="478" customWidth="1"/>
    <col min="10261" max="10261" width="0" style="478" hidden="1" customWidth="1"/>
    <col min="10262" max="10262" width="3.7109375" style="478" customWidth="1"/>
    <col min="10263" max="10263" width="11.140625" style="478" bestFit="1" customWidth="1"/>
    <col min="10264" max="10266" width="10.5703125" style="478"/>
    <col min="10267" max="10267" width="10.140625" style="478" customWidth="1"/>
    <col min="10268" max="10496" width="10.5703125" style="478"/>
    <col min="10497" max="10504" width="0" style="478" hidden="1" customWidth="1"/>
    <col min="10505" max="10507" width="3.7109375" style="478" customWidth="1"/>
    <col min="10508" max="10508" width="12.7109375" style="478" customWidth="1"/>
    <col min="10509" max="10509" width="47.42578125" style="478" customWidth="1"/>
    <col min="10510" max="10513" width="0" style="478" hidden="1" customWidth="1"/>
    <col min="10514" max="10514" width="11.7109375" style="478" customWidth="1"/>
    <col min="10515" max="10515" width="6.42578125" style="478" bestFit="1" customWidth="1"/>
    <col min="10516" max="10516" width="11.7109375" style="478" customWidth="1"/>
    <col min="10517" max="10517" width="0" style="478" hidden="1" customWidth="1"/>
    <col min="10518" max="10518" width="3.7109375" style="478" customWidth="1"/>
    <col min="10519" max="10519" width="11.140625" style="478" bestFit="1" customWidth="1"/>
    <col min="10520" max="10522" width="10.5703125" style="478"/>
    <col min="10523" max="10523" width="10.140625" style="478" customWidth="1"/>
    <col min="10524" max="10752" width="10.5703125" style="478"/>
    <col min="10753" max="10760" width="0" style="478" hidden="1" customWidth="1"/>
    <col min="10761" max="10763" width="3.7109375" style="478" customWidth="1"/>
    <col min="10764" max="10764" width="12.7109375" style="478" customWidth="1"/>
    <col min="10765" max="10765" width="47.42578125" style="478" customWidth="1"/>
    <col min="10766" max="10769" width="0" style="478" hidden="1" customWidth="1"/>
    <col min="10770" max="10770" width="11.7109375" style="478" customWidth="1"/>
    <col min="10771" max="10771" width="6.42578125" style="478" bestFit="1" customWidth="1"/>
    <col min="10772" max="10772" width="11.7109375" style="478" customWidth="1"/>
    <col min="10773" max="10773" width="0" style="478" hidden="1" customWidth="1"/>
    <col min="10774" max="10774" width="3.7109375" style="478" customWidth="1"/>
    <col min="10775" max="10775" width="11.140625" style="478" bestFit="1" customWidth="1"/>
    <col min="10776" max="10778" width="10.5703125" style="478"/>
    <col min="10779" max="10779" width="10.140625" style="478" customWidth="1"/>
    <col min="10780" max="11008" width="10.5703125" style="478"/>
    <col min="11009" max="11016" width="0" style="478" hidden="1" customWidth="1"/>
    <col min="11017" max="11019" width="3.7109375" style="478" customWidth="1"/>
    <col min="11020" max="11020" width="12.7109375" style="478" customWidth="1"/>
    <col min="11021" max="11021" width="47.42578125" style="478" customWidth="1"/>
    <col min="11022" max="11025" width="0" style="478" hidden="1" customWidth="1"/>
    <col min="11026" max="11026" width="11.7109375" style="478" customWidth="1"/>
    <col min="11027" max="11027" width="6.42578125" style="478" bestFit="1" customWidth="1"/>
    <col min="11028" max="11028" width="11.7109375" style="478" customWidth="1"/>
    <col min="11029" max="11029" width="0" style="478" hidden="1" customWidth="1"/>
    <col min="11030" max="11030" width="3.7109375" style="478" customWidth="1"/>
    <col min="11031" max="11031" width="11.140625" style="478" bestFit="1" customWidth="1"/>
    <col min="11032" max="11034" width="10.5703125" style="478"/>
    <col min="11035" max="11035" width="10.140625" style="478" customWidth="1"/>
    <col min="11036" max="11264" width="10.5703125" style="478"/>
    <col min="11265" max="11272" width="0" style="478" hidden="1" customWidth="1"/>
    <col min="11273" max="11275" width="3.7109375" style="478" customWidth="1"/>
    <col min="11276" max="11276" width="12.7109375" style="478" customWidth="1"/>
    <col min="11277" max="11277" width="47.42578125" style="478" customWidth="1"/>
    <col min="11278" max="11281" width="0" style="478" hidden="1" customWidth="1"/>
    <col min="11282" max="11282" width="11.7109375" style="478" customWidth="1"/>
    <col min="11283" max="11283" width="6.42578125" style="478" bestFit="1" customWidth="1"/>
    <col min="11284" max="11284" width="11.7109375" style="478" customWidth="1"/>
    <col min="11285" max="11285" width="0" style="478" hidden="1" customWidth="1"/>
    <col min="11286" max="11286" width="3.7109375" style="478" customWidth="1"/>
    <col min="11287" max="11287" width="11.140625" style="478" bestFit="1" customWidth="1"/>
    <col min="11288" max="11290" width="10.5703125" style="478"/>
    <col min="11291" max="11291" width="10.140625" style="478" customWidth="1"/>
    <col min="11292" max="11520" width="10.5703125" style="478"/>
    <col min="11521" max="11528" width="0" style="478" hidden="1" customWidth="1"/>
    <col min="11529" max="11531" width="3.7109375" style="478" customWidth="1"/>
    <col min="11532" max="11532" width="12.7109375" style="478" customWidth="1"/>
    <col min="11533" max="11533" width="47.42578125" style="478" customWidth="1"/>
    <col min="11534" max="11537" width="0" style="478" hidden="1" customWidth="1"/>
    <col min="11538" max="11538" width="11.7109375" style="478" customWidth="1"/>
    <col min="11539" max="11539" width="6.42578125" style="478" bestFit="1" customWidth="1"/>
    <col min="11540" max="11540" width="11.7109375" style="478" customWidth="1"/>
    <col min="11541" max="11541" width="0" style="478" hidden="1" customWidth="1"/>
    <col min="11542" max="11542" width="3.7109375" style="478" customWidth="1"/>
    <col min="11543" max="11543" width="11.140625" style="478" bestFit="1" customWidth="1"/>
    <col min="11544" max="11546" width="10.5703125" style="478"/>
    <col min="11547" max="11547" width="10.140625" style="478" customWidth="1"/>
    <col min="11548" max="11776" width="10.5703125" style="478"/>
    <col min="11777" max="11784" width="0" style="478" hidden="1" customWidth="1"/>
    <col min="11785" max="11787" width="3.7109375" style="478" customWidth="1"/>
    <col min="11788" max="11788" width="12.7109375" style="478" customWidth="1"/>
    <col min="11789" max="11789" width="47.42578125" style="478" customWidth="1"/>
    <col min="11790" max="11793" width="0" style="478" hidden="1" customWidth="1"/>
    <col min="11794" max="11794" width="11.7109375" style="478" customWidth="1"/>
    <col min="11795" max="11795" width="6.42578125" style="478" bestFit="1" customWidth="1"/>
    <col min="11796" max="11796" width="11.7109375" style="478" customWidth="1"/>
    <col min="11797" max="11797" width="0" style="478" hidden="1" customWidth="1"/>
    <col min="11798" max="11798" width="3.7109375" style="478" customWidth="1"/>
    <col min="11799" max="11799" width="11.140625" style="478" bestFit="1" customWidth="1"/>
    <col min="11800" max="11802" width="10.5703125" style="478"/>
    <col min="11803" max="11803" width="10.140625" style="478" customWidth="1"/>
    <col min="11804" max="12032" width="10.5703125" style="478"/>
    <col min="12033" max="12040" width="0" style="478" hidden="1" customWidth="1"/>
    <col min="12041" max="12043" width="3.7109375" style="478" customWidth="1"/>
    <col min="12044" max="12044" width="12.7109375" style="478" customWidth="1"/>
    <col min="12045" max="12045" width="47.42578125" style="478" customWidth="1"/>
    <col min="12046" max="12049" width="0" style="478" hidden="1" customWidth="1"/>
    <col min="12050" max="12050" width="11.7109375" style="478" customWidth="1"/>
    <col min="12051" max="12051" width="6.42578125" style="478" bestFit="1" customWidth="1"/>
    <col min="12052" max="12052" width="11.7109375" style="478" customWidth="1"/>
    <col min="12053" max="12053" width="0" style="478" hidden="1" customWidth="1"/>
    <col min="12054" max="12054" width="3.7109375" style="478" customWidth="1"/>
    <col min="12055" max="12055" width="11.140625" style="478" bestFit="1" customWidth="1"/>
    <col min="12056" max="12058" width="10.5703125" style="478"/>
    <col min="12059" max="12059" width="10.140625" style="478" customWidth="1"/>
    <col min="12060" max="12288" width="10.5703125" style="478"/>
    <col min="12289" max="12296" width="0" style="478" hidden="1" customWidth="1"/>
    <col min="12297" max="12299" width="3.7109375" style="478" customWidth="1"/>
    <col min="12300" max="12300" width="12.7109375" style="478" customWidth="1"/>
    <col min="12301" max="12301" width="47.42578125" style="478" customWidth="1"/>
    <col min="12302" max="12305" width="0" style="478" hidden="1" customWidth="1"/>
    <col min="12306" max="12306" width="11.7109375" style="478" customWidth="1"/>
    <col min="12307" max="12307" width="6.42578125" style="478" bestFit="1" customWidth="1"/>
    <col min="12308" max="12308" width="11.7109375" style="478" customWidth="1"/>
    <col min="12309" max="12309" width="0" style="478" hidden="1" customWidth="1"/>
    <col min="12310" max="12310" width="3.7109375" style="478" customWidth="1"/>
    <col min="12311" max="12311" width="11.140625" style="478" bestFit="1" customWidth="1"/>
    <col min="12312" max="12314" width="10.5703125" style="478"/>
    <col min="12315" max="12315" width="10.140625" style="478" customWidth="1"/>
    <col min="12316" max="12544" width="10.5703125" style="478"/>
    <col min="12545" max="12552" width="0" style="478" hidden="1" customWidth="1"/>
    <col min="12553" max="12555" width="3.7109375" style="478" customWidth="1"/>
    <col min="12556" max="12556" width="12.7109375" style="478" customWidth="1"/>
    <col min="12557" max="12557" width="47.42578125" style="478" customWidth="1"/>
    <col min="12558" max="12561" width="0" style="478" hidden="1" customWidth="1"/>
    <col min="12562" max="12562" width="11.7109375" style="478" customWidth="1"/>
    <col min="12563" max="12563" width="6.42578125" style="478" bestFit="1" customWidth="1"/>
    <col min="12564" max="12564" width="11.7109375" style="478" customWidth="1"/>
    <col min="12565" max="12565" width="0" style="478" hidden="1" customWidth="1"/>
    <col min="12566" max="12566" width="3.7109375" style="478" customWidth="1"/>
    <col min="12567" max="12567" width="11.140625" style="478" bestFit="1" customWidth="1"/>
    <col min="12568" max="12570" width="10.5703125" style="478"/>
    <col min="12571" max="12571" width="10.140625" style="478" customWidth="1"/>
    <col min="12572" max="12800" width="10.5703125" style="478"/>
    <col min="12801" max="12808" width="0" style="478" hidden="1" customWidth="1"/>
    <col min="12809" max="12811" width="3.7109375" style="478" customWidth="1"/>
    <col min="12812" max="12812" width="12.7109375" style="478" customWidth="1"/>
    <col min="12813" max="12813" width="47.42578125" style="478" customWidth="1"/>
    <col min="12814" max="12817" width="0" style="478" hidden="1" customWidth="1"/>
    <col min="12818" max="12818" width="11.7109375" style="478" customWidth="1"/>
    <col min="12819" max="12819" width="6.42578125" style="478" bestFit="1" customWidth="1"/>
    <col min="12820" max="12820" width="11.7109375" style="478" customWidth="1"/>
    <col min="12821" max="12821" width="0" style="478" hidden="1" customWidth="1"/>
    <col min="12822" max="12822" width="3.7109375" style="478" customWidth="1"/>
    <col min="12823" max="12823" width="11.140625" style="478" bestFit="1" customWidth="1"/>
    <col min="12824" max="12826" width="10.5703125" style="478"/>
    <col min="12827" max="12827" width="10.140625" style="478" customWidth="1"/>
    <col min="12828" max="13056" width="10.5703125" style="478"/>
    <col min="13057" max="13064" width="0" style="478" hidden="1" customWidth="1"/>
    <col min="13065" max="13067" width="3.7109375" style="478" customWidth="1"/>
    <col min="13068" max="13068" width="12.7109375" style="478" customWidth="1"/>
    <col min="13069" max="13069" width="47.42578125" style="478" customWidth="1"/>
    <col min="13070" max="13073" width="0" style="478" hidden="1" customWidth="1"/>
    <col min="13074" max="13074" width="11.7109375" style="478" customWidth="1"/>
    <col min="13075" max="13075" width="6.42578125" style="478" bestFit="1" customWidth="1"/>
    <col min="13076" max="13076" width="11.7109375" style="478" customWidth="1"/>
    <col min="13077" max="13077" width="0" style="478" hidden="1" customWidth="1"/>
    <col min="13078" max="13078" width="3.7109375" style="478" customWidth="1"/>
    <col min="13079" max="13079" width="11.140625" style="478" bestFit="1" customWidth="1"/>
    <col min="13080" max="13082" width="10.5703125" style="478"/>
    <col min="13083" max="13083" width="10.140625" style="478" customWidth="1"/>
    <col min="13084" max="13312" width="10.5703125" style="478"/>
    <col min="13313" max="13320" width="0" style="478" hidden="1" customWidth="1"/>
    <col min="13321" max="13323" width="3.7109375" style="478" customWidth="1"/>
    <col min="13324" max="13324" width="12.7109375" style="478" customWidth="1"/>
    <col min="13325" max="13325" width="47.42578125" style="478" customWidth="1"/>
    <col min="13326" max="13329" width="0" style="478" hidden="1" customWidth="1"/>
    <col min="13330" max="13330" width="11.7109375" style="478" customWidth="1"/>
    <col min="13331" max="13331" width="6.42578125" style="478" bestFit="1" customWidth="1"/>
    <col min="13332" max="13332" width="11.7109375" style="478" customWidth="1"/>
    <col min="13333" max="13333" width="0" style="478" hidden="1" customWidth="1"/>
    <col min="13334" max="13334" width="3.7109375" style="478" customWidth="1"/>
    <col min="13335" max="13335" width="11.140625" style="478" bestFit="1" customWidth="1"/>
    <col min="13336" max="13338" width="10.5703125" style="478"/>
    <col min="13339" max="13339" width="10.140625" style="478" customWidth="1"/>
    <col min="13340" max="13568" width="10.5703125" style="478"/>
    <col min="13569" max="13576" width="0" style="478" hidden="1" customWidth="1"/>
    <col min="13577" max="13579" width="3.7109375" style="478" customWidth="1"/>
    <col min="13580" max="13580" width="12.7109375" style="478" customWidth="1"/>
    <col min="13581" max="13581" width="47.42578125" style="478" customWidth="1"/>
    <col min="13582" max="13585" width="0" style="478" hidden="1" customWidth="1"/>
    <col min="13586" max="13586" width="11.7109375" style="478" customWidth="1"/>
    <col min="13587" max="13587" width="6.42578125" style="478" bestFit="1" customWidth="1"/>
    <col min="13588" max="13588" width="11.7109375" style="478" customWidth="1"/>
    <col min="13589" max="13589" width="0" style="478" hidden="1" customWidth="1"/>
    <col min="13590" max="13590" width="3.7109375" style="478" customWidth="1"/>
    <col min="13591" max="13591" width="11.140625" style="478" bestFit="1" customWidth="1"/>
    <col min="13592" max="13594" width="10.5703125" style="478"/>
    <col min="13595" max="13595" width="10.140625" style="478" customWidth="1"/>
    <col min="13596" max="13824" width="10.5703125" style="478"/>
    <col min="13825" max="13832" width="0" style="478" hidden="1" customWidth="1"/>
    <col min="13833" max="13835" width="3.7109375" style="478" customWidth="1"/>
    <col min="13836" max="13836" width="12.7109375" style="478" customWidth="1"/>
    <col min="13837" max="13837" width="47.42578125" style="478" customWidth="1"/>
    <col min="13838" max="13841" width="0" style="478" hidden="1" customWidth="1"/>
    <col min="13842" max="13842" width="11.7109375" style="478" customWidth="1"/>
    <col min="13843" max="13843" width="6.42578125" style="478" bestFit="1" customWidth="1"/>
    <col min="13844" max="13844" width="11.7109375" style="478" customWidth="1"/>
    <col min="13845" max="13845" width="0" style="478" hidden="1" customWidth="1"/>
    <col min="13846" max="13846" width="3.7109375" style="478" customWidth="1"/>
    <col min="13847" max="13847" width="11.140625" style="478" bestFit="1" customWidth="1"/>
    <col min="13848" max="13850" width="10.5703125" style="478"/>
    <col min="13851" max="13851" width="10.140625" style="478" customWidth="1"/>
    <col min="13852" max="14080" width="10.5703125" style="478"/>
    <col min="14081" max="14088" width="0" style="478" hidden="1" customWidth="1"/>
    <col min="14089" max="14091" width="3.7109375" style="478" customWidth="1"/>
    <col min="14092" max="14092" width="12.7109375" style="478" customWidth="1"/>
    <col min="14093" max="14093" width="47.42578125" style="478" customWidth="1"/>
    <col min="14094" max="14097" width="0" style="478" hidden="1" customWidth="1"/>
    <col min="14098" max="14098" width="11.7109375" style="478" customWidth="1"/>
    <col min="14099" max="14099" width="6.42578125" style="478" bestFit="1" customWidth="1"/>
    <col min="14100" max="14100" width="11.7109375" style="478" customWidth="1"/>
    <col min="14101" max="14101" width="0" style="478" hidden="1" customWidth="1"/>
    <col min="14102" max="14102" width="3.7109375" style="478" customWidth="1"/>
    <col min="14103" max="14103" width="11.140625" style="478" bestFit="1" customWidth="1"/>
    <col min="14104" max="14106" width="10.5703125" style="478"/>
    <col min="14107" max="14107" width="10.140625" style="478" customWidth="1"/>
    <col min="14108" max="14336" width="10.5703125" style="478"/>
    <col min="14337" max="14344" width="0" style="478" hidden="1" customWidth="1"/>
    <col min="14345" max="14347" width="3.7109375" style="478" customWidth="1"/>
    <col min="14348" max="14348" width="12.7109375" style="478" customWidth="1"/>
    <col min="14349" max="14349" width="47.42578125" style="478" customWidth="1"/>
    <col min="14350" max="14353" width="0" style="478" hidden="1" customWidth="1"/>
    <col min="14354" max="14354" width="11.7109375" style="478" customWidth="1"/>
    <col min="14355" max="14355" width="6.42578125" style="478" bestFit="1" customWidth="1"/>
    <col min="14356" max="14356" width="11.7109375" style="478" customWidth="1"/>
    <col min="14357" max="14357" width="0" style="478" hidden="1" customWidth="1"/>
    <col min="14358" max="14358" width="3.7109375" style="478" customWidth="1"/>
    <col min="14359" max="14359" width="11.140625" style="478" bestFit="1" customWidth="1"/>
    <col min="14360" max="14362" width="10.5703125" style="478"/>
    <col min="14363" max="14363" width="10.140625" style="478" customWidth="1"/>
    <col min="14364" max="14592" width="10.5703125" style="478"/>
    <col min="14593" max="14600" width="0" style="478" hidden="1" customWidth="1"/>
    <col min="14601" max="14603" width="3.7109375" style="478" customWidth="1"/>
    <col min="14604" max="14604" width="12.7109375" style="478" customWidth="1"/>
    <col min="14605" max="14605" width="47.42578125" style="478" customWidth="1"/>
    <col min="14606" max="14609" width="0" style="478" hidden="1" customWidth="1"/>
    <col min="14610" max="14610" width="11.7109375" style="478" customWidth="1"/>
    <col min="14611" max="14611" width="6.42578125" style="478" bestFit="1" customWidth="1"/>
    <col min="14612" max="14612" width="11.7109375" style="478" customWidth="1"/>
    <col min="14613" max="14613" width="0" style="478" hidden="1" customWidth="1"/>
    <col min="14614" max="14614" width="3.7109375" style="478" customWidth="1"/>
    <col min="14615" max="14615" width="11.140625" style="478" bestFit="1" customWidth="1"/>
    <col min="14616" max="14618" width="10.5703125" style="478"/>
    <col min="14619" max="14619" width="10.140625" style="478" customWidth="1"/>
    <col min="14620" max="14848" width="10.5703125" style="478"/>
    <col min="14849" max="14856" width="0" style="478" hidden="1" customWidth="1"/>
    <col min="14857" max="14859" width="3.7109375" style="478" customWidth="1"/>
    <col min="14860" max="14860" width="12.7109375" style="478" customWidth="1"/>
    <col min="14861" max="14861" width="47.42578125" style="478" customWidth="1"/>
    <col min="14862" max="14865" width="0" style="478" hidden="1" customWidth="1"/>
    <col min="14866" max="14866" width="11.7109375" style="478" customWidth="1"/>
    <col min="14867" max="14867" width="6.42578125" style="478" bestFit="1" customWidth="1"/>
    <col min="14868" max="14868" width="11.7109375" style="478" customWidth="1"/>
    <col min="14869" max="14869" width="0" style="478" hidden="1" customWidth="1"/>
    <col min="14870" max="14870" width="3.7109375" style="478" customWidth="1"/>
    <col min="14871" max="14871" width="11.140625" style="478" bestFit="1" customWidth="1"/>
    <col min="14872" max="14874" width="10.5703125" style="478"/>
    <col min="14875" max="14875" width="10.140625" style="478" customWidth="1"/>
    <col min="14876" max="15104" width="10.5703125" style="478"/>
    <col min="15105" max="15112" width="0" style="478" hidden="1" customWidth="1"/>
    <col min="15113" max="15115" width="3.7109375" style="478" customWidth="1"/>
    <col min="15116" max="15116" width="12.7109375" style="478" customWidth="1"/>
    <col min="15117" max="15117" width="47.42578125" style="478" customWidth="1"/>
    <col min="15118" max="15121" width="0" style="478" hidden="1" customWidth="1"/>
    <col min="15122" max="15122" width="11.7109375" style="478" customWidth="1"/>
    <col min="15123" max="15123" width="6.42578125" style="478" bestFit="1" customWidth="1"/>
    <col min="15124" max="15124" width="11.7109375" style="478" customWidth="1"/>
    <col min="15125" max="15125" width="0" style="478" hidden="1" customWidth="1"/>
    <col min="15126" max="15126" width="3.7109375" style="478" customWidth="1"/>
    <col min="15127" max="15127" width="11.140625" style="478" bestFit="1" customWidth="1"/>
    <col min="15128" max="15130" width="10.5703125" style="478"/>
    <col min="15131" max="15131" width="10.140625" style="478" customWidth="1"/>
    <col min="15132" max="15360" width="10.5703125" style="478"/>
    <col min="15361" max="15368" width="0" style="478" hidden="1" customWidth="1"/>
    <col min="15369" max="15371" width="3.7109375" style="478" customWidth="1"/>
    <col min="15372" max="15372" width="12.7109375" style="478" customWidth="1"/>
    <col min="15373" max="15373" width="47.42578125" style="478" customWidth="1"/>
    <col min="15374" max="15377" width="0" style="478" hidden="1" customWidth="1"/>
    <col min="15378" max="15378" width="11.7109375" style="478" customWidth="1"/>
    <col min="15379" max="15379" width="6.42578125" style="478" bestFit="1" customWidth="1"/>
    <col min="15380" max="15380" width="11.7109375" style="478" customWidth="1"/>
    <col min="15381" max="15381" width="0" style="478" hidden="1" customWidth="1"/>
    <col min="15382" max="15382" width="3.7109375" style="478" customWidth="1"/>
    <col min="15383" max="15383" width="11.140625" style="478" bestFit="1" customWidth="1"/>
    <col min="15384" max="15386" width="10.5703125" style="478"/>
    <col min="15387" max="15387" width="10.140625" style="478" customWidth="1"/>
    <col min="15388" max="15616" width="10.5703125" style="478"/>
    <col min="15617" max="15624" width="0" style="478" hidden="1" customWidth="1"/>
    <col min="15625" max="15627" width="3.7109375" style="478" customWidth="1"/>
    <col min="15628" max="15628" width="12.7109375" style="478" customWidth="1"/>
    <col min="15629" max="15629" width="47.42578125" style="478" customWidth="1"/>
    <col min="15630" max="15633" width="0" style="478" hidden="1" customWidth="1"/>
    <col min="15634" max="15634" width="11.7109375" style="478" customWidth="1"/>
    <col min="15635" max="15635" width="6.42578125" style="478" bestFit="1" customWidth="1"/>
    <col min="15636" max="15636" width="11.7109375" style="478" customWidth="1"/>
    <col min="15637" max="15637" width="0" style="478" hidden="1" customWidth="1"/>
    <col min="15638" max="15638" width="3.7109375" style="478" customWidth="1"/>
    <col min="15639" max="15639" width="11.140625" style="478" bestFit="1" customWidth="1"/>
    <col min="15640" max="15642" width="10.5703125" style="478"/>
    <col min="15643" max="15643" width="10.140625" style="478" customWidth="1"/>
    <col min="15644" max="15872" width="10.5703125" style="478"/>
    <col min="15873" max="15880" width="0" style="478" hidden="1" customWidth="1"/>
    <col min="15881" max="15883" width="3.7109375" style="478" customWidth="1"/>
    <col min="15884" max="15884" width="12.7109375" style="478" customWidth="1"/>
    <col min="15885" max="15885" width="47.42578125" style="478" customWidth="1"/>
    <col min="15886" max="15889" width="0" style="478" hidden="1" customWidth="1"/>
    <col min="15890" max="15890" width="11.7109375" style="478" customWidth="1"/>
    <col min="15891" max="15891" width="6.42578125" style="478" bestFit="1" customWidth="1"/>
    <col min="15892" max="15892" width="11.7109375" style="478" customWidth="1"/>
    <col min="15893" max="15893" width="0" style="478" hidden="1" customWidth="1"/>
    <col min="15894" max="15894" width="3.7109375" style="478" customWidth="1"/>
    <col min="15895" max="15895" width="11.140625" style="478" bestFit="1" customWidth="1"/>
    <col min="15896" max="15898" width="10.5703125" style="478"/>
    <col min="15899" max="15899" width="10.140625" style="478" customWidth="1"/>
    <col min="15900" max="16128" width="10.5703125" style="478"/>
    <col min="16129" max="16136" width="0" style="478" hidden="1" customWidth="1"/>
    <col min="16137" max="16139" width="3.7109375" style="478" customWidth="1"/>
    <col min="16140" max="16140" width="12.7109375" style="478" customWidth="1"/>
    <col min="16141" max="16141" width="47.42578125" style="478" customWidth="1"/>
    <col min="16142" max="16145" width="0" style="478" hidden="1" customWidth="1"/>
    <col min="16146" max="16146" width="11.7109375" style="478" customWidth="1"/>
    <col min="16147" max="16147" width="6.42578125" style="478" bestFit="1" customWidth="1"/>
    <col min="16148" max="16148" width="11.7109375" style="478" customWidth="1"/>
    <col min="16149" max="16149" width="0" style="478" hidden="1" customWidth="1"/>
    <col min="16150" max="16150" width="3.7109375" style="478" customWidth="1"/>
    <col min="16151" max="16151" width="11.140625" style="478" bestFit="1" customWidth="1"/>
    <col min="16152" max="16154" width="10.5703125" style="478"/>
    <col min="16155" max="16155" width="10.140625" style="478" customWidth="1"/>
    <col min="16156" max="16384" width="10.5703125" style="478"/>
  </cols>
  <sheetData>
    <row r="1" spans="7:34" hidden="1"/>
    <row r="2" spans="7:34" hidden="1"/>
    <row r="3" spans="7:34" hidden="1"/>
    <row r="4" spans="7:34" ht="3" customHeight="1">
      <c r="J4" s="483"/>
      <c r="K4" s="483"/>
      <c r="L4" s="479"/>
      <c r="M4" s="479"/>
      <c r="N4" s="479"/>
      <c r="O4" s="486"/>
      <c r="P4" s="486"/>
      <c r="Q4" s="486"/>
      <c r="R4" s="486"/>
      <c r="S4" s="486"/>
      <c r="T4" s="486"/>
      <c r="U4" s="479"/>
    </row>
    <row r="5" spans="7:34" ht="22.5" customHeight="1">
      <c r="J5" s="483"/>
      <c r="K5" s="483"/>
      <c r="L5" s="1231" t="s">
        <v>658</v>
      </c>
      <c r="M5" s="1231"/>
      <c r="N5" s="1231"/>
      <c r="O5" s="1231"/>
      <c r="P5" s="1231"/>
      <c r="Q5" s="1231"/>
      <c r="R5" s="1231"/>
      <c r="S5" s="1231"/>
      <c r="T5" s="1231"/>
      <c r="U5" s="499"/>
    </row>
    <row r="6" spans="7:34" ht="3" customHeight="1">
      <c r="J6" s="483"/>
      <c r="K6" s="483"/>
      <c r="L6" s="479"/>
      <c r="M6" s="479"/>
      <c r="N6" s="479"/>
      <c r="O6" s="482"/>
      <c r="P6" s="482"/>
      <c r="Q6" s="482"/>
      <c r="R6" s="482"/>
      <c r="S6" s="482"/>
      <c r="T6" s="482"/>
      <c r="U6" s="479"/>
    </row>
    <row r="7" spans="7:34" s="525" customFormat="1" ht="22.5">
      <c r="G7" s="533"/>
      <c r="H7" s="533"/>
      <c r="I7" s="533"/>
      <c r="J7" s="531"/>
      <c r="K7" s="531"/>
      <c r="L7" s="526"/>
      <c r="M7" s="619" t="s">
        <v>502</v>
      </c>
      <c r="N7" s="668"/>
      <c r="O7" s="1249" t="str">
        <f>IF(NameOrPr_ch="",IF(NameOrPr="","",NameOrPr),NameOrPr_ch)</f>
        <v>РСТ Нижегородской области</v>
      </c>
      <c r="P7" s="1250"/>
      <c r="Q7" s="1250"/>
      <c r="R7" s="1250"/>
      <c r="S7" s="1250"/>
      <c r="T7" s="1251"/>
      <c r="U7" s="671"/>
      <c r="X7" s="587"/>
      <c r="Y7" s="587"/>
      <c r="Z7" s="587"/>
      <c r="AA7" s="587"/>
      <c r="AB7" s="587"/>
      <c r="AC7" s="587"/>
      <c r="AD7" s="587"/>
      <c r="AE7" s="587"/>
      <c r="AF7" s="587"/>
      <c r="AG7" s="587"/>
      <c r="AH7" s="587"/>
    </row>
    <row r="8" spans="7:34" s="493" customFormat="1" ht="18.75">
      <c r="G8" s="492"/>
      <c r="H8" s="492"/>
      <c r="L8" s="501"/>
      <c r="M8" s="619" t="s">
        <v>597</v>
      </c>
      <c r="N8" s="668"/>
      <c r="O8" s="1249" t="str">
        <f>IF(datePr_ch="",IF(datePr="","",datePr),datePr_ch)</f>
        <v>10.12.2020</v>
      </c>
      <c r="P8" s="1250"/>
      <c r="Q8" s="1250"/>
      <c r="R8" s="1250"/>
      <c r="S8" s="1250"/>
      <c r="T8" s="1251"/>
      <c r="U8" s="669"/>
      <c r="X8" s="507"/>
      <c r="Y8" s="507"/>
      <c r="Z8" s="507"/>
      <c r="AA8" s="507"/>
      <c r="AB8" s="507"/>
      <c r="AC8" s="507"/>
      <c r="AD8" s="507"/>
      <c r="AE8" s="507"/>
      <c r="AF8" s="507"/>
      <c r="AG8" s="507"/>
      <c r="AH8" s="507"/>
    </row>
    <row r="9" spans="7:34" s="493" customFormat="1" ht="18.75">
      <c r="G9" s="492"/>
      <c r="H9" s="492"/>
      <c r="L9" s="554"/>
      <c r="M9" s="619" t="s">
        <v>596</v>
      </c>
      <c r="N9" s="668"/>
      <c r="O9" s="1249" t="str">
        <f>IF(numberPr_ch="",IF(numberPr="","",numberPr),numberPr_ch)</f>
        <v>52/6</v>
      </c>
      <c r="P9" s="1250"/>
      <c r="Q9" s="1250"/>
      <c r="R9" s="1250"/>
      <c r="S9" s="1250"/>
      <c r="T9" s="1251"/>
      <c r="U9" s="669"/>
      <c r="X9" s="507"/>
      <c r="Y9" s="507"/>
      <c r="Z9" s="507"/>
      <c r="AA9" s="507"/>
      <c r="AB9" s="507"/>
      <c r="AC9" s="507"/>
      <c r="AD9" s="507"/>
      <c r="AE9" s="507"/>
      <c r="AF9" s="507"/>
      <c r="AG9" s="507"/>
      <c r="AH9" s="507"/>
    </row>
    <row r="10" spans="7:34" s="493" customFormat="1" ht="18.75">
      <c r="G10" s="492"/>
      <c r="H10" s="492"/>
      <c r="L10" s="554"/>
      <c r="M10" s="619" t="s">
        <v>501</v>
      </c>
      <c r="N10" s="668"/>
      <c r="O10" s="1249" t="str">
        <f>IF(IstPub_ch="",IF(IstPub="","",IstPub),IstPub_ch)</f>
        <v>http://www.rstno.ru/regulatory/resheniya-regionalnoy-sluzhby-po-tarifam-nizhegorodskoy-oblasti-za-2020-god.php?clear_cache=Y</v>
      </c>
      <c r="P10" s="1250"/>
      <c r="Q10" s="1250"/>
      <c r="R10" s="1250"/>
      <c r="S10" s="1250"/>
      <c r="T10" s="1251"/>
      <c r="U10" s="669"/>
      <c r="X10" s="507"/>
      <c r="Y10" s="507"/>
      <c r="Z10" s="507"/>
      <c r="AA10" s="507"/>
      <c r="AB10" s="507"/>
      <c r="AC10" s="507"/>
      <c r="AD10" s="507"/>
      <c r="AE10" s="507"/>
      <c r="AF10" s="507"/>
      <c r="AG10" s="507"/>
      <c r="AH10" s="507"/>
    </row>
    <row r="11" spans="7:34" s="493" customFormat="1" ht="11.25" hidden="1">
      <c r="G11" s="492"/>
      <c r="H11" s="492"/>
      <c r="L11" s="1232"/>
      <c r="M11" s="1232"/>
      <c r="N11" s="490"/>
      <c r="O11" s="1255"/>
      <c r="P11" s="1255"/>
      <c r="Q11" s="1255"/>
      <c r="R11" s="1255"/>
      <c r="S11" s="1255"/>
      <c r="T11" s="1255"/>
      <c r="U11" s="505" t="s">
        <v>373</v>
      </c>
      <c r="X11" s="507"/>
      <c r="Y11" s="507"/>
      <c r="Z11" s="507"/>
      <c r="AA11" s="507"/>
      <c r="AB11" s="507"/>
      <c r="AC11" s="507"/>
      <c r="AD11" s="507"/>
      <c r="AE11" s="507"/>
      <c r="AF11" s="507"/>
      <c r="AG11" s="507"/>
      <c r="AH11" s="507"/>
    </row>
    <row r="12" spans="7:34">
      <c r="J12" s="483"/>
      <c r="K12" s="483"/>
      <c r="L12" s="479"/>
      <c r="M12" s="479"/>
      <c r="N12" s="479"/>
      <c r="O12" s="1253"/>
      <c r="P12" s="1253"/>
      <c r="Q12" s="1253"/>
      <c r="R12" s="1253"/>
      <c r="S12" s="1253"/>
      <c r="T12" s="1253"/>
      <c r="U12" s="1253"/>
    </row>
    <row r="13" spans="7:34">
      <c r="J13" s="483"/>
      <c r="K13" s="483"/>
      <c r="L13" s="1153" t="s">
        <v>454</v>
      </c>
      <c r="M13" s="1153"/>
      <c r="N13" s="1153"/>
      <c r="O13" s="1153"/>
      <c r="P13" s="1153"/>
      <c r="Q13" s="1153"/>
      <c r="R13" s="1153"/>
      <c r="S13" s="1153"/>
      <c r="T13" s="1153"/>
      <c r="U13" s="1153"/>
      <c r="V13" s="1153"/>
      <c r="W13" s="1153" t="s">
        <v>455</v>
      </c>
    </row>
    <row r="14" spans="7:34" ht="14.25" customHeight="1">
      <c r="J14" s="483"/>
      <c r="K14" s="483"/>
      <c r="L14" s="1215" t="s">
        <v>92</v>
      </c>
      <c r="M14" s="1215" t="s">
        <v>640</v>
      </c>
      <c r="N14" s="523"/>
      <c r="O14" s="1216" t="s">
        <v>642</v>
      </c>
      <c r="P14" s="1217"/>
      <c r="Q14" s="1217"/>
      <c r="R14" s="1217"/>
      <c r="S14" s="1217"/>
      <c r="T14" s="1218"/>
      <c r="U14" s="1226" t="s">
        <v>341</v>
      </c>
      <c r="V14" s="1212" t="s">
        <v>275</v>
      </c>
      <c r="W14" s="1153"/>
    </row>
    <row r="15" spans="7:34" s="525" customFormat="1" ht="14.25" customHeight="1">
      <c r="G15" s="533"/>
      <c r="H15" s="533"/>
      <c r="I15" s="533"/>
      <c r="J15" s="531"/>
      <c r="K15" s="531"/>
      <c r="L15" s="1215"/>
      <c r="M15" s="1215"/>
      <c r="N15" s="523"/>
      <c r="O15" s="1221" t="s">
        <v>606</v>
      </c>
      <c r="P15" s="1219" t="s">
        <v>271</v>
      </c>
      <c r="Q15" s="1220"/>
      <c r="R15" s="1224" t="s">
        <v>655</v>
      </c>
      <c r="S15" s="1224"/>
      <c r="T15" s="1225"/>
      <c r="U15" s="1227"/>
      <c r="V15" s="1213"/>
      <c r="W15" s="1153"/>
      <c r="X15" s="587"/>
      <c r="Y15" s="587"/>
      <c r="Z15" s="587"/>
      <c r="AA15" s="587"/>
      <c r="AB15" s="587"/>
      <c r="AC15" s="587"/>
      <c r="AD15" s="587"/>
      <c r="AE15" s="587"/>
      <c r="AF15" s="587"/>
      <c r="AG15" s="587"/>
      <c r="AH15" s="587"/>
    </row>
    <row r="16" spans="7:34" ht="33.75">
      <c r="J16" s="483"/>
      <c r="K16" s="483"/>
      <c r="L16" s="1215"/>
      <c r="M16" s="1215"/>
      <c r="N16" s="522"/>
      <c r="O16" s="1222"/>
      <c r="P16" s="537" t="s">
        <v>766</v>
      </c>
      <c r="Q16" s="537" t="s">
        <v>767</v>
      </c>
      <c r="R16" s="538" t="s">
        <v>274</v>
      </c>
      <c r="S16" s="1210" t="s">
        <v>273</v>
      </c>
      <c r="T16" s="1211"/>
      <c r="U16" s="1228"/>
      <c r="V16" s="1214"/>
      <c r="W16" s="1153"/>
    </row>
    <row r="17" spans="1:34">
      <c r="J17" s="483"/>
      <c r="K17" s="491">
        <v>1</v>
      </c>
      <c r="L17" s="480" t="s">
        <v>93</v>
      </c>
      <c r="M17" s="480" t="s">
        <v>49</v>
      </c>
      <c r="N17" s="498" t="s">
        <v>49</v>
      </c>
      <c r="O17" s="489">
        <f ca="1">OFFSET(O17,0,-1)+1</f>
        <v>3</v>
      </c>
      <c r="P17" s="489">
        <f ca="1">OFFSET(P17,0,-1)+1</f>
        <v>4</v>
      </c>
      <c r="Q17" s="489">
        <f ca="1">OFFSET(Q17,0,-1)+1</f>
        <v>5</v>
      </c>
      <c r="R17" s="489">
        <f ca="1">OFFSET(R17,0,-1)+1</f>
        <v>6</v>
      </c>
      <c r="S17" s="1233">
        <f ca="1">OFFSET(S17,0,-1)+1</f>
        <v>7</v>
      </c>
      <c r="T17" s="1233"/>
      <c r="U17" s="489">
        <f ca="1">OFFSET(U17,0,-2)+1</f>
        <v>8</v>
      </c>
      <c r="V17" s="497">
        <f ca="1">OFFSET(V17,0,-1)</f>
        <v>8</v>
      </c>
      <c r="W17" s="489">
        <f ca="1">OFFSET(W17,0,-1)+1</f>
        <v>9</v>
      </c>
    </row>
    <row r="18" spans="1:34" ht="22.5">
      <c r="A18" s="1234">
        <v>1</v>
      </c>
      <c r="B18" s="942"/>
      <c r="C18" s="942"/>
      <c r="D18" s="942"/>
      <c r="E18" s="943"/>
      <c r="F18" s="944"/>
      <c r="G18" s="944"/>
      <c r="H18" s="944"/>
      <c r="I18" s="945"/>
      <c r="J18" s="940"/>
      <c r="K18" s="947"/>
      <c r="L18" s="595">
        <f>mergeValue(A18)</f>
        <v>1</v>
      </c>
      <c r="M18" s="643" t="s">
        <v>20</v>
      </c>
      <c r="N18" s="582"/>
      <c r="O18" s="1246"/>
      <c r="P18" s="1246"/>
      <c r="Q18" s="1246"/>
      <c r="R18" s="1246"/>
      <c r="S18" s="1246"/>
      <c r="T18" s="1246"/>
      <c r="U18" s="1246"/>
      <c r="V18" s="1246"/>
      <c r="W18" s="632" t="s">
        <v>659</v>
      </c>
    </row>
    <row r="19" spans="1:34" ht="22.5">
      <c r="A19" s="1234"/>
      <c r="B19" s="1234">
        <v>1</v>
      </c>
      <c r="C19" s="942"/>
      <c r="D19" s="942"/>
      <c r="E19" s="944"/>
      <c r="F19" s="944"/>
      <c r="G19" s="944"/>
      <c r="H19" s="944"/>
      <c r="I19" s="939"/>
      <c r="J19" s="938"/>
      <c r="K19" s="941"/>
      <c r="L19" s="595" t="str">
        <f>mergeValue(A19) &amp;"."&amp; mergeValue(B19)</f>
        <v>1.1</v>
      </c>
      <c r="M19" s="548" t="s">
        <v>16</v>
      </c>
      <c r="N19" s="582"/>
      <c r="O19" s="1246"/>
      <c r="P19" s="1246"/>
      <c r="Q19" s="1246"/>
      <c r="R19" s="1246"/>
      <c r="S19" s="1246"/>
      <c r="T19" s="1246"/>
      <c r="U19" s="1246"/>
      <c r="V19" s="1246"/>
      <c r="W19" s="632" t="s">
        <v>477</v>
      </c>
    </row>
    <row r="20" spans="1:34" ht="22.5">
      <c r="A20" s="1234"/>
      <c r="B20" s="1234"/>
      <c r="C20" s="1234">
        <v>1</v>
      </c>
      <c r="D20" s="942"/>
      <c r="E20" s="944"/>
      <c r="F20" s="944"/>
      <c r="G20" s="944"/>
      <c r="H20" s="944"/>
      <c r="I20" s="946"/>
      <c r="J20" s="938"/>
      <c r="K20" s="941"/>
      <c r="L20" s="595" t="str">
        <f>mergeValue(A20) &amp;"."&amp; mergeValue(B20)&amp;"."&amp; mergeValue(C20)</f>
        <v>1.1.1</v>
      </c>
      <c r="M20" s="549" t="s">
        <v>7</v>
      </c>
      <c r="N20" s="582"/>
      <c r="O20" s="1246"/>
      <c r="P20" s="1246"/>
      <c r="Q20" s="1246"/>
      <c r="R20" s="1246"/>
      <c r="S20" s="1246"/>
      <c r="T20" s="1246"/>
      <c r="U20" s="1246"/>
      <c r="V20" s="1246"/>
      <c r="W20" s="632" t="s">
        <v>634</v>
      </c>
    </row>
    <row r="21" spans="1:34" ht="22.5">
      <c r="A21" s="1234"/>
      <c r="B21" s="1234"/>
      <c r="C21" s="1234"/>
      <c r="D21" s="1234">
        <v>1</v>
      </c>
      <c r="E21" s="944"/>
      <c r="F21" s="944"/>
      <c r="G21" s="944"/>
      <c r="H21" s="944"/>
      <c r="I21" s="946"/>
      <c r="J21" s="938"/>
      <c r="K21" s="941"/>
      <c r="L21" s="595" t="str">
        <f>mergeValue(A21) &amp;"."&amp; mergeValue(B21)&amp;"."&amp; mergeValue(C21)&amp;"."&amp; mergeValue(D21)</f>
        <v>1.1.1.1</v>
      </c>
      <c r="M21" s="550" t="s">
        <v>22</v>
      </c>
      <c r="N21" s="582"/>
      <c r="O21" s="1246"/>
      <c r="P21" s="1246"/>
      <c r="Q21" s="1246"/>
      <c r="R21" s="1246"/>
      <c r="S21" s="1246"/>
      <c r="T21" s="1246"/>
      <c r="U21" s="1246"/>
      <c r="V21" s="1246"/>
      <c r="W21" s="632" t="s">
        <v>635</v>
      </c>
    </row>
    <row r="22" spans="1:34" ht="11.25" hidden="1" customHeight="1">
      <c r="A22" s="1234"/>
      <c r="B22" s="1234"/>
      <c r="C22" s="1234"/>
      <c r="D22" s="1234"/>
      <c r="E22" s="1234">
        <v>1</v>
      </c>
      <c r="F22" s="944"/>
      <c r="G22" s="944"/>
      <c r="H22" s="942">
        <v>1</v>
      </c>
      <c r="I22" s="1234">
        <v>1</v>
      </c>
      <c r="J22" s="944"/>
      <c r="K22" s="949"/>
      <c r="L22" s="595"/>
      <c r="M22" s="556"/>
      <c r="N22" s="583"/>
      <c r="O22" s="633"/>
      <c r="P22" s="633"/>
      <c r="Q22" s="633"/>
      <c r="R22" s="633"/>
      <c r="S22" s="633"/>
      <c r="T22" s="633"/>
      <c r="U22" s="633"/>
      <c r="V22" s="510"/>
      <c r="W22" s="561"/>
    </row>
    <row r="23" spans="1:34" ht="90">
      <c r="A23" s="1234"/>
      <c r="B23" s="1234"/>
      <c r="C23" s="1234"/>
      <c r="D23" s="1234"/>
      <c r="E23" s="1234"/>
      <c r="F23" s="1234">
        <v>1</v>
      </c>
      <c r="G23" s="942"/>
      <c r="H23" s="942"/>
      <c r="I23" s="1234"/>
      <c r="J23" s="1234">
        <v>1</v>
      </c>
      <c r="K23" s="950"/>
      <c r="L23" s="595" t="str">
        <f>mergeValue(A23) &amp;"."&amp; mergeValue(B23)&amp;"."&amp; mergeValue(C23)&amp;"."&amp; mergeValue(D23)&amp;"."&amp;  mergeValue(F23)</f>
        <v>1.1.1.1.1</v>
      </c>
      <c r="M23" s="557" t="s">
        <v>10</v>
      </c>
      <c r="N23" s="583"/>
      <c r="O23" s="1236"/>
      <c r="P23" s="1236"/>
      <c r="Q23" s="1236"/>
      <c r="R23" s="1236"/>
      <c r="S23" s="1236"/>
      <c r="T23" s="1236"/>
      <c r="U23" s="1236"/>
      <c r="V23" s="1236"/>
      <c r="W23" s="632" t="s">
        <v>636</v>
      </c>
      <c r="Y23" s="506" t="str">
        <f>strCheckUnique(Z23:Z26)</f>
        <v/>
      </c>
      <c r="AA23" s="506"/>
    </row>
    <row r="24" spans="1:34" ht="189" customHeight="1">
      <c r="A24" s="1234"/>
      <c r="B24" s="1234"/>
      <c r="C24" s="1234"/>
      <c r="D24" s="1234"/>
      <c r="E24" s="1234"/>
      <c r="F24" s="1234"/>
      <c r="G24" s="942">
        <v>1</v>
      </c>
      <c r="H24" s="942"/>
      <c r="I24" s="1234"/>
      <c r="J24" s="1234"/>
      <c r="K24" s="950">
        <v>1</v>
      </c>
      <c r="L24" s="595" t="str">
        <f>mergeValue(A24) &amp;"."&amp; mergeValue(B24)&amp;"."&amp; mergeValue(C24)&amp;"."&amp; mergeValue(D24)&amp;"."&amp; mergeValue(F24)&amp;"."&amp; mergeValue(G24)</f>
        <v>1.1.1.1.1.1</v>
      </c>
      <c r="M24" s="1071"/>
      <c r="N24" s="588"/>
      <c r="O24" s="564"/>
      <c r="P24" s="564"/>
      <c r="Q24" s="1096"/>
      <c r="R24" s="1244"/>
      <c r="S24" s="1230" t="s">
        <v>84</v>
      </c>
      <c r="T24" s="1244"/>
      <c r="U24" s="1230" t="s">
        <v>85</v>
      </c>
      <c r="V24" s="580"/>
      <c r="W24" s="1205" t="s">
        <v>660</v>
      </c>
      <c r="X24" s="502" t="str">
        <f>strCheckDate(O25:V25)</f>
        <v/>
      </c>
      <c r="Y24" s="506"/>
      <c r="Z24" s="506" t="str">
        <f>IF(M24="","",M24 )</f>
        <v/>
      </c>
      <c r="AA24" s="506"/>
      <c r="AB24" s="506"/>
      <c r="AC24" s="506"/>
    </row>
    <row r="25" spans="1:34" ht="11.25" hidden="1">
      <c r="A25" s="1234"/>
      <c r="B25" s="1234"/>
      <c r="C25" s="1234"/>
      <c r="D25" s="1234"/>
      <c r="E25" s="1234"/>
      <c r="F25" s="1234"/>
      <c r="G25" s="942"/>
      <c r="H25" s="942"/>
      <c r="I25" s="1234"/>
      <c r="J25" s="1234"/>
      <c r="K25" s="950"/>
      <c r="L25" s="602"/>
      <c r="M25" s="648"/>
      <c r="N25" s="588"/>
      <c r="O25" s="564"/>
      <c r="P25" s="564"/>
      <c r="Q25" s="586" t="str">
        <f>R24 &amp; "-" &amp; T24</f>
        <v>-</v>
      </c>
      <c r="R25" s="1229"/>
      <c r="S25" s="1230"/>
      <c r="T25" s="1229"/>
      <c r="U25" s="1230"/>
      <c r="V25" s="580"/>
      <c r="W25" s="1206"/>
    </row>
    <row r="26" spans="1:34" s="477" customFormat="1" ht="15" customHeight="1">
      <c r="A26" s="1234"/>
      <c r="B26" s="1234"/>
      <c r="C26" s="1234"/>
      <c r="D26" s="1234"/>
      <c r="E26" s="1234"/>
      <c r="F26" s="1234"/>
      <c r="G26" s="944"/>
      <c r="H26" s="942"/>
      <c r="I26" s="1234"/>
      <c r="J26" s="1234"/>
      <c r="K26" s="949"/>
      <c r="L26" s="540"/>
      <c r="M26" s="558" t="s">
        <v>25</v>
      </c>
      <c r="N26" s="553"/>
      <c r="O26" s="547"/>
      <c r="P26" s="547"/>
      <c r="Q26" s="547"/>
      <c r="R26" s="575"/>
      <c r="S26" s="566"/>
      <c r="T26" s="565"/>
      <c r="U26" s="553"/>
      <c r="V26" s="562"/>
      <c r="W26" s="1207"/>
      <c r="X26" s="503"/>
      <c r="Y26" s="503"/>
      <c r="Z26" s="503"/>
      <c r="AA26" s="503"/>
      <c r="AB26" s="503"/>
      <c r="AC26" s="503"/>
      <c r="AD26" s="503"/>
      <c r="AE26" s="503"/>
      <c r="AF26" s="503"/>
      <c r="AG26" s="503"/>
      <c r="AH26" s="503"/>
    </row>
    <row r="27" spans="1:34" s="477" customFormat="1" ht="15" customHeight="1">
      <c r="A27" s="1234"/>
      <c r="B27" s="1234"/>
      <c r="C27" s="1234"/>
      <c r="D27" s="1234"/>
      <c r="E27" s="1234"/>
      <c r="F27" s="944"/>
      <c r="G27" s="944"/>
      <c r="H27" s="942"/>
      <c r="I27" s="1234"/>
      <c r="J27" s="944"/>
      <c r="K27" s="949"/>
      <c r="L27" s="540"/>
      <c r="M27" s="553" t="s">
        <v>11</v>
      </c>
      <c r="N27" s="552"/>
      <c r="O27" s="547"/>
      <c r="P27" s="547"/>
      <c r="Q27" s="547"/>
      <c r="R27" s="575"/>
      <c r="S27" s="566"/>
      <c r="T27" s="565"/>
      <c r="U27" s="552"/>
      <c r="V27" s="566"/>
      <c r="W27" s="562"/>
      <c r="X27" s="503"/>
      <c r="Y27" s="503"/>
      <c r="Z27" s="503"/>
      <c r="AA27" s="503"/>
      <c r="AB27" s="503"/>
      <c r="AC27" s="503"/>
      <c r="AD27" s="503"/>
      <c r="AE27" s="503"/>
      <c r="AF27" s="503"/>
      <c r="AG27" s="503"/>
      <c r="AH27" s="503"/>
    </row>
    <row r="28" spans="1:34" s="477" customFormat="1" ht="0.2" customHeight="1">
      <c r="A28" s="1234"/>
      <c r="B28" s="1234"/>
      <c r="C28" s="1234"/>
      <c r="D28" s="1234"/>
      <c r="E28" s="948"/>
      <c r="F28" s="944"/>
      <c r="G28" s="944"/>
      <c r="H28" s="944"/>
      <c r="I28" s="940"/>
      <c r="J28" s="937"/>
      <c r="K28" s="947"/>
      <c r="L28" s="540"/>
      <c r="M28" s="553"/>
      <c r="N28" s="551"/>
      <c r="O28" s="547"/>
      <c r="P28" s="547"/>
      <c r="Q28" s="547"/>
      <c r="R28" s="575"/>
      <c r="S28" s="566"/>
      <c r="T28" s="565"/>
      <c r="U28" s="551"/>
      <c r="V28" s="566"/>
      <c r="W28" s="562"/>
      <c r="X28" s="503"/>
      <c r="Y28" s="503"/>
      <c r="Z28" s="503"/>
      <c r="AA28" s="503"/>
      <c r="AB28" s="503"/>
      <c r="AC28" s="503"/>
      <c r="AD28" s="503"/>
      <c r="AE28" s="503"/>
      <c r="AF28" s="503"/>
      <c r="AG28" s="503"/>
      <c r="AH28" s="503"/>
    </row>
    <row r="29" spans="1:34" s="477" customFormat="1" ht="15" customHeight="1">
      <c r="A29" s="1234"/>
      <c r="B29" s="1234"/>
      <c r="C29" s="1234"/>
      <c r="D29" s="948"/>
      <c r="E29" s="948"/>
      <c r="F29" s="944"/>
      <c r="G29" s="944"/>
      <c r="H29" s="944"/>
      <c r="I29" s="940"/>
      <c r="J29" s="937"/>
      <c r="K29" s="947"/>
      <c r="L29" s="540"/>
      <c r="M29" s="552" t="s">
        <v>17</v>
      </c>
      <c r="N29" s="551"/>
      <c r="O29" s="547"/>
      <c r="P29" s="547"/>
      <c r="Q29" s="547"/>
      <c r="R29" s="575"/>
      <c r="S29" s="566"/>
      <c r="T29" s="565"/>
      <c r="U29" s="551"/>
      <c r="V29" s="566"/>
      <c r="W29" s="562"/>
      <c r="X29" s="503"/>
      <c r="Y29" s="503"/>
      <c r="Z29" s="503"/>
      <c r="AA29" s="503"/>
      <c r="AB29" s="503"/>
      <c r="AC29" s="503"/>
      <c r="AD29" s="503"/>
      <c r="AE29" s="503"/>
      <c r="AF29" s="503"/>
      <c r="AG29" s="503"/>
      <c r="AH29" s="503"/>
    </row>
    <row r="30" spans="1:34" s="477" customFormat="1" ht="15" customHeight="1">
      <c r="A30" s="1234"/>
      <c r="B30" s="1234"/>
      <c r="C30" s="948"/>
      <c r="D30" s="948"/>
      <c r="E30" s="948"/>
      <c r="F30" s="948"/>
      <c r="G30" s="953"/>
      <c r="H30" s="940"/>
      <c r="I30" s="951"/>
      <c r="J30" s="937"/>
      <c r="K30" s="952"/>
      <c r="L30" s="540"/>
      <c r="M30" s="551" t="s">
        <v>18</v>
      </c>
      <c r="N30" s="551"/>
      <c r="O30" s="547"/>
      <c r="P30" s="547"/>
      <c r="Q30" s="547"/>
      <c r="R30" s="575"/>
      <c r="S30" s="566"/>
      <c r="T30" s="565"/>
      <c r="U30" s="551"/>
      <c r="V30" s="566"/>
      <c r="W30" s="562"/>
      <c r="X30" s="503"/>
      <c r="Y30" s="503"/>
      <c r="Z30" s="503"/>
      <c r="AA30" s="503"/>
      <c r="AB30" s="503"/>
      <c r="AC30" s="503"/>
      <c r="AD30" s="503"/>
      <c r="AE30" s="503"/>
      <c r="AF30" s="503"/>
      <c r="AG30" s="503"/>
      <c r="AH30" s="503"/>
    </row>
    <row r="31" spans="1:34" s="477" customFormat="1" ht="15" customHeight="1">
      <c r="A31" s="1234"/>
      <c r="B31" s="948"/>
      <c r="C31" s="948"/>
      <c r="D31" s="948"/>
      <c r="E31" s="948"/>
      <c r="F31" s="948"/>
      <c r="G31" s="953"/>
      <c r="H31" s="940"/>
      <c r="I31" s="940"/>
      <c r="J31" s="937"/>
      <c r="K31" s="947"/>
      <c r="L31" s="540"/>
      <c r="M31" s="560" t="s">
        <v>19</v>
      </c>
      <c r="N31" s="551"/>
      <c r="O31" s="547"/>
      <c r="P31" s="547"/>
      <c r="Q31" s="547"/>
      <c r="R31" s="575"/>
      <c r="S31" s="566"/>
      <c r="T31" s="565"/>
      <c r="U31" s="551"/>
      <c r="V31" s="566"/>
      <c r="W31" s="562"/>
      <c r="X31" s="503"/>
      <c r="Y31" s="503"/>
      <c r="Z31" s="503"/>
      <c r="AA31" s="503"/>
      <c r="AB31" s="503"/>
      <c r="AC31" s="503"/>
      <c r="AD31" s="503"/>
      <c r="AE31" s="503"/>
      <c r="AF31" s="503"/>
      <c r="AG31" s="503"/>
      <c r="AH31" s="503"/>
    </row>
    <row r="32" spans="1:34" s="477" customFormat="1" ht="15" customHeight="1">
      <c r="A32" s="936"/>
      <c r="B32" s="936"/>
      <c r="C32" s="936"/>
      <c r="D32" s="936"/>
      <c r="E32" s="936"/>
      <c r="F32" s="936"/>
      <c r="G32" s="936"/>
      <c r="H32" s="936"/>
      <c r="I32" s="936"/>
      <c r="J32" s="936"/>
      <c r="K32" s="936"/>
      <c r="L32" s="494"/>
      <c r="M32" s="567" t="s">
        <v>309</v>
      </c>
      <c r="N32" s="551"/>
      <c r="O32" s="547"/>
      <c r="P32" s="547"/>
      <c r="Q32" s="547"/>
      <c r="R32" s="575"/>
      <c r="S32" s="566"/>
      <c r="T32" s="565"/>
      <c r="U32" s="551"/>
      <c r="V32" s="566"/>
      <c r="W32" s="562"/>
      <c r="X32" s="503"/>
      <c r="Y32" s="503"/>
      <c r="Z32" s="503"/>
      <c r="AA32" s="503"/>
      <c r="AB32" s="503"/>
      <c r="AC32" s="503"/>
      <c r="AD32" s="503"/>
      <c r="AE32" s="503"/>
      <c r="AF32" s="503"/>
      <c r="AG32" s="503"/>
      <c r="AH32" s="503"/>
    </row>
    <row r="33" spans="12:23" ht="3" customHeight="1">
      <c r="L33" s="487"/>
      <c r="M33" s="487"/>
      <c r="N33" s="487"/>
      <c r="O33" s="487"/>
      <c r="P33" s="487"/>
      <c r="Q33" s="487"/>
      <c r="R33" s="487"/>
      <c r="S33" s="487"/>
      <c r="T33" s="487"/>
      <c r="U33" s="487"/>
    </row>
    <row r="34" spans="12:23" ht="123.75" customHeight="1">
      <c r="L34" s="1">
        <v>1</v>
      </c>
      <c r="M34" s="1198" t="s">
        <v>661</v>
      </c>
      <c r="N34" s="1198"/>
      <c r="O34" s="1198"/>
      <c r="P34" s="1198"/>
      <c r="Q34" s="1198"/>
      <c r="R34" s="1198"/>
      <c r="S34" s="1198"/>
      <c r="T34" s="1198"/>
      <c r="U34" s="1198"/>
      <c r="V34" s="1198"/>
      <c r="W34" s="1198"/>
    </row>
  </sheetData>
  <sheetProtection password="FA9C" sheet="1" objects="1" scenarios="1" formatColumns="0" formatRows="0"/>
  <dataConsolidate leftLabels="1"/>
  <mergeCells count="39">
    <mergeCell ref="F23:F26"/>
    <mergeCell ref="J23:J26"/>
    <mergeCell ref="O23:V23"/>
    <mergeCell ref="R24:R25"/>
    <mergeCell ref="S24:S25"/>
    <mergeCell ref="L11:M11"/>
    <mergeCell ref="O11:T11"/>
    <mergeCell ref="O12:U12"/>
    <mergeCell ref="A18:A31"/>
    <mergeCell ref="O18:V18"/>
    <mergeCell ref="B19:B30"/>
    <mergeCell ref="O19:V19"/>
    <mergeCell ref="C20:C29"/>
    <mergeCell ref="S16:T16"/>
    <mergeCell ref="T24:T25"/>
    <mergeCell ref="U24:U25"/>
    <mergeCell ref="O20:V20"/>
    <mergeCell ref="D21:D28"/>
    <mergeCell ref="O21:V21"/>
    <mergeCell ref="E22:E27"/>
    <mergeCell ref="I22:I27"/>
    <mergeCell ref="L5:T5"/>
    <mergeCell ref="O9:T9"/>
    <mergeCell ref="O10:T10"/>
    <mergeCell ref="O7:T7"/>
    <mergeCell ref="O8:T8"/>
    <mergeCell ref="M34:W34"/>
    <mergeCell ref="W24:W26"/>
    <mergeCell ref="L13:V13"/>
    <mergeCell ref="L14:L16"/>
    <mergeCell ref="M14:M16"/>
    <mergeCell ref="O14:T14"/>
    <mergeCell ref="U14:U16"/>
    <mergeCell ref="V14:V16"/>
    <mergeCell ref="O15:O16"/>
    <mergeCell ref="P15:Q15"/>
    <mergeCell ref="R15:T15"/>
    <mergeCell ref="S17:T17"/>
    <mergeCell ref="W13:W16"/>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formula1>kind_of_cons</formula1>
    </dataValidation>
    <dataValidation type="textLength" operator="lessThanOrEqual" allowBlank="1" showInputMessage="1" showErrorMessage="1" errorTitle="Ошибка" error="Допускается ввод не более 900 символов!" sqref="WWE983058:WWE983064 TO18:TO2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JS18:JS24">
      <formula1>900</formula1>
    </dataValidation>
    <dataValidation type="list" allowBlank="1" showInputMessage="1" showErrorMessage="1" errorTitle="Ошибка" error="Выберите значение из списка" sqref="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M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dataValidation allowBlank="1" showInputMessage="1" showErrorMessage="1" prompt="Для выбора выполните двойной щелчок левой клавиши мыши по соответствующей ячейке." sqref="U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7">
    <tabColor indexed="22"/>
  </sheetPr>
  <dimension ref="A1:T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20" width="10.5703125" style="587"/>
    <col min="21" max="16384" width="10.5703125" style="525"/>
  </cols>
  <sheetData>
    <row r="1" spans="1:20" ht="3" customHeight="1">
      <c r="A1" s="593" t="s">
        <v>183</v>
      </c>
    </row>
    <row r="2" spans="1:20" ht="22.5">
      <c r="F2" s="1199" t="s">
        <v>491</v>
      </c>
      <c r="G2" s="1200"/>
      <c r="H2" s="1201"/>
      <c r="I2" s="642"/>
    </row>
    <row r="3" spans="1:20" ht="3" customHeight="1"/>
    <row r="4" spans="1:20" s="572" customFormat="1" ht="11.25">
      <c r="A4" s="592"/>
      <c r="B4" s="592"/>
      <c r="C4" s="592"/>
      <c r="D4" s="592"/>
      <c r="F4" s="1153" t="s">
        <v>454</v>
      </c>
      <c r="G4" s="1153"/>
      <c r="H4" s="1153"/>
      <c r="I4" s="1202" t="s">
        <v>455</v>
      </c>
      <c r="J4" s="592"/>
      <c r="K4" s="592"/>
      <c r="L4" s="592"/>
      <c r="M4" s="592"/>
      <c r="N4" s="592"/>
      <c r="O4" s="592"/>
      <c r="P4" s="592"/>
      <c r="Q4" s="592"/>
      <c r="R4" s="592"/>
      <c r="S4" s="592"/>
      <c r="T4" s="592"/>
    </row>
    <row r="5" spans="1:20" s="572" customFormat="1" ht="11.25" customHeight="1">
      <c r="A5" s="592"/>
      <c r="B5" s="592"/>
      <c r="C5" s="592"/>
      <c r="D5" s="592"/>
      <c r="F5" s="608" t="s">
        <v>92</v>
      </c>
      <c r="G5" s="620" t="s">
        <v>457</v>
      </c>
      <c r="H5" s="607" t="s">
        <v>442</v>
      </c>
      <c r="I5" s="1202"/>
      <c r="J5" s="592"/>
      <c r="K5" s="592"/>
      <c r="L5" s="592"/>
      <c r="M5" s="592"/>
      <c r="N5" s="592"/>
      <c r="O5" s="592"/>
      <c r="P5" s="592"/>
      <c r="Q5" s="592"/>
      <c r="R5" s="592"/>
      <c r="S5" s="592"/>
      <c r="T5" s="592"/>
    </row>
    <row r="6" spans="1:20" s="572" customFormat="1" ht="12" customHeight="1">
      <c r="A6" s="592"/>
      <c r="B6" s="592"/>
      <c r="C6" s="592"/>
      <c r="D6" s="592"/>
      <c r="F6" s="609" t="s">
        <v>93</v>
      </c>
      <c r="G6" s="611">
        <v>2</v>
      </c>
      <c r="H6" s="612">
        <v>3</v>
      </c>
      <c r="I6" s="610">
        <v>4</v>
      </c>
      <c r="J6" s="592">
        <v>4</v>
      </c>
      <c r="K6" s="592"/>
      <c r="L6" s="592"/>
      <c r="M6" s="592"/>
      <c r="N6" s="592"/>
      <c r="O6" s="592"/>
      <c r="P6" s="592"/>
      <c r="Q6" s="592"/>
      <c r="R6" s="592"/>
      <c r="S6" s="592"/>
      <c r="T6" s="592"/>
    </row>
    <row r="7" spans="1:20" s="572" customFormat="1" ht="18.75">
      <c r="A7" s="592"/>
      <c r="B7" s="592"/>
      <c r="C7" s="592"/>
      <c r="D7" s="592"/>
      <c r="F7" s="618">
        <v>1</v>
      </c>
      <c r="G7" s="634" t="s">
        <v>492</v>
      </c>
      <c r="H7" s="606" t="str">
        <f>IF(dateCh="","",dateCh)</f>
        <v>30.12.2020</v>
      </c>
      <c r="I7" s="583" t="s">
        <v>493</v>
      </c>
      <c r="J7" s="617"/>
      <c r="K7" s="592"/>
      <c r="L7" s="592"/>
      <c r="M7" s="592"/>
      <c r="N7" s="592"/>
      <c r="O7" s="592"/>
      <c r="P7" s="592"/>
      <c r="Q7" s="592"/>
      <c r="R7" s="592"/>
      <c r="S7" s="592"/>
      <c r="T7" s="592"/>
    </row>
    <row r="8" spans="1:20" s="572" customFormat="1" ht="45">
      <c r="A8" s="1203">
        <v>1</v>
      </c>
      <c r="B8" s="592"/>
      <c r="C8" s="592"/>
      <c r="D8" s="592"/>
      <c r="F8" s="618" t="str">
        <f>"2." &amp;mergeValue(A8)</f>
        <v>2.1</v>
      </c>
      <c r="G8" s="634" t="s">
        <v>494</v>
      </c>
      <c r="H8" s="606"/>
      <c r="I8" s="583" t="s">
        <v>591</v>
      </c>
      <c r="J8" s="617"/>
      <c r="K8" s="592"/>
      <c r="L8" s="592"/>
      <c r="M8" s="592"/>
      <c r="N8" s="592"/>
      <c r="O8" s="592"/>
      <c r="P8" s="592"/>
      <c r="Q8" s="592"/>
      <c r="R8" s="592"/>
      <c r="S8" s="592"/>
      <c r="T8" s="592"/>
    </row>
    <row r="9" spans="1:20" s="572" customFormat="1" ht="22.5">
      <c r="A9" s="1203"/>
      <c r="B9" s="592"/>
      <c r="C9" s="592"/>
      <c r="D9" s="592"/>
      <c r="F9" s="618" t="str">
        <f>"3." &amp;mergeValue(A9)</f>
        <v>3.1</v>
      </c>
      <c r="G9" s="634" t="s">
        <v>495</v>
      </c>
      <c r="H9" s="606"/>
      <c r="I9" s="583" t="s">
        <v>589</v>
      </c>
      <c r="J9" s="617"/>
      <c r="K9" s="592"/>
      <c r="L9" s="592"/>
      <c r="M9" s="592"/>
      <c r="N9" s="592"/>
      <c r="O9" s="592"/>
      <c r="P9" s="592"/>
      <c r="Q9" s="592"/>
      <c r="R9" s="592"/>
      <c r="S9" s="592"/>
      <c r="T9" s="592"/>
    </row>
    <row r="10" spans="1:20" s="572" customFormat="1" ht="22.5">
      <c r="A10" s="1203"/>
      <c r="B10" s="592"/>
      <c r="C10" s="592"/>
      <c r="D10" s="592"/>
      <c r="F10" s="618" t="str">
        <f>"4."&amp;mergeValue(A10)</f>
        <v>4.1</v>
      </c>
      <c r="G10" s="634" t="s">
        <v>496</v>
      </c>
      <c r="H10" s="607" t="s">
        <v>458</v>
      </c>
      <c r="I10" s="583"/>
      <c r="J10" s="617"/>
      <c r="K10" s="592"/>
      <c r="L10" s="592"/>
      <c r="M10" s="592"/>
      <c r="N10" s="592"/>
      <c r="O10" s="592"/>
      <c r="P10" s="592"/>
      <c r="Q10" s="592"/>
      <c r="R10" s="592"/>
      <c r="S10" s="592"/>
      <c r="T10" s="592"/>
    </row>
    <row r="11" spans="1:20" s="572" customFormat="1" ht="18.75">
      <c r="A11" s="1203"/>
      <c r="B11" s="1203">
        <v>1</v>
      </c>
      <c r="C11" s="625"/>
      <c r="D11" s="625"/>
      <c r="F11" s="618" t="str">
        <f>"4."&amp;mergeValue(A11) &amp;"."&amp;mergeValue(B11)</f>
        <v>4.1.1</v>
      </c>
      <c r="G11" s="613" t="s">
        <v>593</v>
      </c>
      <c r="H11" s="606" t="str">
        <f>IF(region_name="","",region_name)</f>
        <v>Нижегородская область</v>
      </c>
      <c r="I11" s="583" t="s">
        <v>499</v>
      </c>
      <c r="J11" s="617"/>
      <c r="K11" s="592"/>
      <c r="L11" s="592"/>
      <c r="M11" s="592"/>
      <c r="N11" s="592"/>
      <c r="O11" s="592"/>
      <c r="P11" s="592"/>
      <c r="Q11" s="592"/>
      <c r="R11" s="592"/>
      <c r="S11" s="592"/>
      <c r="T11" s="592"/>
    </row>
    <row r="12" spans="1:20" s="572" customFormat="1" ht="22.5">
      <c r="A12" s="1203"/>
      <c r="B12" s="1203"/>
      <c r="C12" s="1203">
        <v>1</v>
      </c>
      <c r="D12" s="625"/>
      <c r="F12" s="618" t="str">
        <f>"4."&amp;mergeValue(A12) &amp;"."&amp;mergeValue(B12)&amp;"."&amp;mergeValue(C12)</f>
        <v>4.1.1.1</v>
      </c>
      <c r="G12" s="624" t="s">
        <v>497</v>
      </c>
      <c r="H12" s="606"/>
      <c r="I12" s="583" t="s">
        <v>500</v>
      </c>
      <c r="J12" s="617"/>
      <c r="K12" s="592"/>
      <c r="L12" s="592"/>
      <c r="M12" s="592"/>
      <c r="N12" s="592"/>
      <c r="O12" s="592"/>
      <c r="P12" s="592"/>
      <c r="Q12" s="592"/>
      <c r="R12" s="592"/>
      <c r="S12" s="592"/>
      <c r="T12" s="592"/>
    </row>
    <row r="13" spans="1:20" s="572" customFormat="1" ht="39" customHeight="1">
      <c r="A13" s="1203"/>
      <c r="B13" s="1203"/>
      <c r="C13" s="1203"/>
      <c r="D13" s="625">
        <v>1</v>
      </c>
      <c r="F13" s="618" t="str">
        <f>"4."&amp;mergeValue(A13) &amp;"."&amp;mergeValue(B13)&amp;"."&amp;mergeValue(C13)&amp;"."&amp;mergeValue(D13)</f>
        <v>4.1.1.1.1</v>
      </c>
      <c r="G13" s="635" t="s">
        <v>498</v>
      </c>
      <c r="H13" s="606"/>
      <c r="I13" s="1204" t="s">
        <v>592</v>
      </c>
      <c r="J13" s="617"/>
      <c r="K13" s="592"/>
      <c r="L13" s="592"/>
      <c r="M13" s="592"/>
      <c r="N13" s="592"/>
      <c r="O13" s="592"/>
      <c r="P13" s="592"/>
      <c r="Q13" s="592"/>
      <c r="R13" s="592"/>
      <c r="S13" s="592"/>
      <c r="T13" s="592"/>
    </row>
    <row r="14" spans="1:20" s="572" customFormat="1" ht="18.75">
      <c r="A14" s="1203"/>
      <c r="B14" s="1203"/>
      <c r="C14" s="1203"/>
      <c r="D14" s="625"/>
      <c r="F14" s="621"/>
      <c r="G14" s="552" t="s">
        <v>4</v>
      </c>
      <c r="H14" s="626"/>
      <c r="I14" s="1204"/>
      <c r="J14" s="617"/>
      <c r="K14" s="592"/>
      <c r="L14" s="592"/>
      <c r="M14" s="592"/>
      <c r="N14" s="592"/>
      <c r="O14" s="592"/>
      <c r="P14" s="592"/>
      <c r="Q14" s="592"/>
      <c r="R14" s="592"/>
      <c r="S14" s="592"/>
      <c r="T14" s="592"/>
    </row>
    <row r="15" spans="1:20" s="572" customFormat="1" ht="18.75">
      <c r="A15" s="1203"/>
      <c r="B15" s="1203"/>
      <c r="C15" s="625"/>
      <c r="D15" s="625"/>
      <c r="F15" s="636"/>
      <c r="G15" s="579" t="s">
        <v>403</v>
      </c>
      <c r="H15" s="637"/>
      <c r="I15" s="638"/>
      <c r="J15" s="617"/>
      <c r="K15" s="592"/>
      <c r="L15" s="592"/>
      <c r="M15" s="592"/>
      <c r="N15" s="592"/>
      <c r="O15" s="592"/>
      <c r="P15" s="592"/>
      <c r="Q15" s="592"/>
      <c r="R15" s="592"/>
      <c r="S15" s="592"/>
      <c r="T15" s="592"/>
    </row>
    <row r="16" spans="1:20" s="572" customFormat="1" ht="18.75">
      <c r="A16" s="1203"/>
      <c r="B16" s="592"/>
      <c r="C16" s="592"/>
      <c r="D16" s="592"/>
      <c r="F16" s="621"/>
      <c r="G16" s="560" t="s">
        <v>506</v>
      </c>
      <c r="H16" s="622"/>
      <c r="I16" s="623"/>
      <c r="J16" s="617"/>
      <c r="K16" s="592"/>
      <c r="L16" s="592"/>
      <c r="M16" s="592"/>
      <c r="N16" s="592"/>
      <c r="O16" s="592"/>
      <c r="P16" s="592"/>
      <c r="Q16" s="592"/>
      <c r="R16" s="592"/>
      <c r="S16" s="592"/>
      <c r="T16" s="592"/>
    </row>
    <row r="17" spans="1:20" s="572" customFormat="1" ht="18.75">
      <c r="A17" s="592"/>
      <c r="B17" s="592"/>
      <c r="C17" s="592"/>
      <c r="D17" s="592"/>
      <c r="F17" s="621"/>
      <c r="G17" s="567" t="s">
        <v>505</v>
      </c>
      <c r="H17" s="622"/>
      <c r="I17" s="623"/>
      <c r="J17" s="617"/>
      <c r="K17" s="592"/>
      <c r="L17" s="592"/>
      <c r="M17" s="592"/>
      <c r="N17" s="592"/>
      <c r="O17" s="592"/>
      <c r="P17" s="592"/>
      <c r="Q17" s="592"/>
      <c r="R17" s="592"/>
      <c r="S17" s="592"/>
      <c r="T17" s="592"/>
    </row>
    <row r="18" spans="1:20" s="615" customFormat="1" ht="3" customHeight="1">
      <c r="A18" s="616"/>
      <c r="B18" s="616"/>
      <c r="C18" s="616"/>
      <c r="D18" s="616"/>
      <c r="F18" s="627"/>
      <c r="G18" s="628"/>
      <c r="H18" s="629"/>
      <c r="I18" s="630"/>
      <c r="J18" s="616"/>
      <c r="K18" s="616"/>
      <c r="L18" s="616"/>
      <c r="M18" s="616"/>
      <c r="N18" s="616"/>
      <c r="O18" s="616"/>
      <c r="P18" s="616"/>
      <c r="Q18" s="616"/>
      <c r="R18" s="616"/>
      <c r="S18" s="616"/>
      <c r="T18" s="616"/>
    </row>
    <row r="19" spans="1:20" s="615" customFormat="1" ht="15" customHeight="1">
      <c r="A19" s="616"/>
      <c r="B19" s="616"/>
      <c r="C19" s="616"/>
      <c r="D19" s="616"/>
      <c r="F19" s="614"/>
      <c r="G19" s="1198" t="s">
        <v>594</v>
      </c>
      <c r="H19" s="1198"/>
      <c r="I19" s="596"/>
      <c r="J19" s="616"/>
      <c r="K19" s="616"/>
      <c r="L19" s="616"/>
      <c r="M19" s="616"/>
      <c r="N19" s="616"/>
      <c r="O19" s="616"/>
      <c r="P19" s="616"/>
      <c r="Q19" s="616"/>
      <c r="R19" s="616"/>
      <c r="S19" s="616"/>
      <c r="T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7">
    <tabColor rgb="FFEAEBEE"/>
    <pageSetUpPr fitToPage="1"/>
  </sheetPr>
  <dimension ref="A1:AI34"/>
  <sheetViews>
    <sheetView showGridLines="0" topLeftCell="I4" zoomScaleNormal="100" workbookViewId="0"/>
  </sheetViews>
  <sheetFormatPr defaultColWidth="10.5703125" defaultRowHeight="14.25"/>
  <cols>
    <col min="1" max="6" width="10.5703125" style="502" hidden="1" customWidth="1"/>
    <col min="7" max="8" width="9.140625" style="508" hidden="1" customWidth="1"/>
    <col min="9" max="9" width="3.7109375" style="485" customWidth="1"/>
    <col min="10" max="11" width="3.7109375" style="484" customWidth="1"/>
    <col min="12" max="12" width="12.7109375" style="478" customWidth="1"/>
    <col min="13" max="13" width="44.7109375" style="478" customWidth="1"/>
    <col min="14" max="14" width="2" style="478" hidden="1" customWidth="1"/>
    <col min="15" max="17" width="23.7109375" style="478" hidden="1" customWidth="1"/>
    <col min="18" max="18" width="11.7109375" style="478" customWidth="1"/>
    <col min="19" max="19" width="3.7109375" style="478" customWidth="1"/>
    <col min="20" max="20" width="11.7109375" style="478" customWidth="1"/>
    <col min="21" max="21" width="8.5703125" style="478" hidden="1" customWidth="1"/>
    <col min="22" max="22" width="4.7109375" style="478" customWidth="1"/>
    <col min="23" max="23" width="115.7109375" style="478" customWidth="1"/>
    <col min="24" max="34" width="10.5703125" style="502"/>
    <col min="35" max="256" width="10.5703125" style="478"/>
    <col min="257" max="264" width="0" style="478" hidden="1" customWidth="1"/>
    <col min="265" max="267" width="3.7109375" style="478" customWidth="1"/>
    <col min="268" max="268" width="12.7109375" style="478" customWidth="1"/>
    <col min="269" max="269" width="47.42578125" style="478" customWidth="1"/>
    <col min="270" max="273" width="0" style="478" hidden="1" customWidth="1"/>
    <col min="274" max="274" width="11.7109375" style="478" customWidth="1"/>
    <col min="275" max="275" width="6.42578125" style="478" bestFit="1" customWidth="1"/>
    <col min="276" max="276" width="11.7109375" style="478" customWidth="1"/>
    <col min="277" max="277" width="0" style="478" hidden="1" customWidth="1"/>
    <col min="278" max="278" width="3.7109375" style="478" customWidth="1"/>
    <col min="279" max="279" width="11.140625" style="478" bestFit="1" customWidth="1"/>
    <col min="280" max="512" width="10.5703125" style="478"/>
    <col min="513" max="520" width="0" style="478" hidden="1" customWidth="1"/>
    <col min="521" max="523" width="3.7109375" style="478" customWidth="1"/>
    <col min="524" max="524" width="12.7109375" style="478" customWidth="1"/>
    <col min="525" max="525" width="47.42578125" style="478" customWidth="1"/>
    <col min="526" max="529" width="0" style="478" hidden="1" customWidth="1"/>
    <col min="530" max="530" width="11.7109375" style="478" customWidth="1"/>
    <col min="531" max="531" width="6.42578125" style="478" bestFit="1" customWidth="1"/>
    <col min="532" max="532" width="11.7109375" style="478" customWidth="1"/>
    <col min="533" max="533" width="0" style="478" hidden="1" customWidth="1"/>
    <col min="534" max="534" width="3.7109375" style="478" customWidth="1"/>
    <col min="535" max="535" width="11.140625" style="478" bestFit="1" customWidth="1"/>
    <col min="536" max="768" width="10.5703125" style="478"/>
    <col min="769" max="776" width="0" style="478" hidden="1" customWidth="1"/>
    <col min="777" max="779" width="3.7109375" style="478" customWidth="1"/>
    <col min="780" max="780" width="12.7109375" style="478" customWidth="1"/>
    <col min="781" max="781" width="47.42578125" style="478" customWidth="1"/>
    <col min="782" max="785" width="0" style="478" hidden="1" customWidth="1"/>
    <col min="786" max="786" width="11.7109375" style="478" customWidth="1"/>
    <col min="787" max="787" width="6.42578125" style="478" bestFit="1" customWidth="1"/>
    <col min="788" max="788" width="11.7109375" style="478" customWidth="1"/>
    <col min="789" max="789" width="0" style="478" hidden="1" customWidth="1"/>
    <col min="790" max="790" width="3.7109375" style="478" customWidth="1"/>
    <col min="791" max="791" width="11.140625" style="478" bestFit="1" customWidth="1"/>
    <col min="792" max="1024" width="10.5703125" style="478"/>
    <col min="1025" max="1032" width="0" style="478" hidden="1" customWidth="1"/>
    <col min="1033" max="1035" width="3.7109375" style="478" customWidth="1"/>
    <col min="1036" max="1036" width="12.7109375" style="478" customWidth="1"/>
    <col min="1037" max="1037" width="47.42578125" style="478" customWidth="1"/>
    <col min="1038" max="1041" width="0" style="478" hidden="1" customWidth="1"/>
    <col min="1042" max="1042" width="11.7109375" style="478" customWidth="1"/>
    <col min="1043" max="1043" width="6.42578125" style="478" bestFit="1" customWidth="1"/>
    <col min="1044" max="1044" width="11.7109375" style="478" customWidth="1"/>
    <col min="1045" max="1045" width="0" style="478" hidden="1" customWidth="1"/>
    <col min="1046" max="1046" width="3.7109375" style="478" customWidth="1"/>
    <col min="1047" max="1047" width="11.140625" style="478" bestFit="1" customWidth="1"/>
    <col min="1048" max="1280" width="10.5703125" style="478"/>
    <col min="1281" max="1288" width="0" style="478" hidden="1" customWidth="1"/>
    <col min="1289" max="1291" width="3.7109375" style="478" customWidth="1"/>
    <col min="1292" max="1292" width="12.7109375" style="478" customWidth="1"/>
    <col min="1293" max="1293" width="47.42578125" style="478" customWidth="1"/>
    <col min="1294" max="1297" width="0" style="478" hidden="1" customWidth="1"/>
    <col min="1298" max="1298" width="11.7109375" style="478" customWidth="1"/>
    <col min="1299" max="1299" width="6.42578125" style="478" bestFit="1" customWidth="1"/>
    <col min="1300" max="1300" width="11.7109375" style="478" customWidth="1"/>
    <col min="1301" max="1301" width="0" style="478" hidden="1" customWidth="1"/>
    <col min="1302" max="1302" width="3.7109375" style="478" customWidth="1"/>
    <col min="1303" max="1303" width="11.140625" style="478" bestFit="1" customWidth="1"/>
    <col min="1304" max="1536" width="10.5703125" style="478"/>
    <col min="1537" max="1544" width="0" style="478" hidden="1" customWidth="1"/>
    <col min="1545" max="1547" width="3.7109375" style="478" customWidth="1"/>
    <col min="1548" max="1548" width="12.7109375" style="478" customWidth="1"/>
    <col min="1549" max="1549" width="47.42578125" style="478" customWidth="1"/>
    <col min="1550" max="1553" width="0" style="478" hidden="1" customWidth="1"/>
    <col min="1554" max="1554" width="11.7109375" style="478" customWidth="1"/>
    <col min="1555" max="1555" width="6.42578125" style="478" bestFit="1" customWidth="1"/>
    <col min="1556" max="1556" width="11.7109375" style="478" customWidth="1"/>
    <col min="1557" max="1557" width="0" style="478" hidden="1" customWidth="1"/>
    <col min="1558" max="1558" width="3.7109375" style="478" customWidth="1"/>
    <col min="1559" max="1559" width="11.140625" style="478" bestFit="1" customWidth="1"/>
    <col min="1560" max="1792" width="10.5703125" style="478"/>
    <col min="1793" max="1800" width="0" style="478" hidden="1" customWidth="1"/>
    <col min="1801" max="1803" width="3.7109375" style="478" customWidth="1"/>
    <col min="1804" max="1804" width="12.7109375" style="478" customWidth="1"/>
    <col min="1805" max="1805" width="47.42578125" style="478" customWidth="1"/>
    <col min="1806" max="1809" width="0" style="478" hidden="1" customWidth="1"/>
    <col min="1810" max="1810" width="11.7109375" style="478" customWidth="1"/>
    <col min="1811" max="1811" width="6.42578125" style="478" bestFit="1" customWidth="1"/>
    <col min="1812" max="1812" width="11.7109375" style="478" customWidth="1"/>
    <col min="1813" max="1813" width="0" style="478" hidden="1" customWidth="1"/>
    <col min="1814" max="1814" width="3.7109375" style="478" customWidth="1"/>
    <col min="1815" max="1815" width="11.140625" style="478" bestFit="1" customWidth="1"/>
    <col min="1816" max="2048" width="10.5703125" style="478"/>
    <col min="2049" max="2056" width="0" style="478" hidden="1" customWidth="1"/>
    <col min="2057" max="2059" width="3.7109375" style="478" customWidth="1"/>
    <col min="2060" max="2060" width="12.7109375" style="478" customWidth="1"/>
    <col min="2061" max="2061" width="47.42578125" style="478" customWidth="1"/>
    <col min="2062" max="2065" width="0" style="478" hidden="1" customWidth="1"/>
    <col min="2066" max="2066" width="11.7109375" style="478" customWidth="1"/>
    <col min="2067" max="2067" width="6.42578125" style="478" bestFit="1" customWidth="1"/>
    <col min="2068" max="2068" width="11.7109375" style="478" customWidth="1"/>
    <col min="2069" max="2069" width="0" style="478" hidden="1" customWidth="1"/>
    <col min="2070" max="2070" width="3.7109375" style="478" customWidth="1"/>
    <col min="2071" max="2071" width="11.140625" style="478" bestFit="1" customWidth="1"/>
    <col min="2072" max="2304" width="10.5703125" style="478"/>
    <col min="2305" max="2312" width="0" style="478" hidden="1" customWidth="1"/>
    <col min="2313" max="2315" width="3.7109375" style="478" customWidth="1"/>
    <col min="2316" max="2316" width="12.7109375" style="478" customWidth="1"/>
    <col min="2317" max="2317" width="47.42578125" style="478" customWidth="1"/>
    <col min="2318" max="2321" width="0" style="478" hidden="1" customWidth="1"/>
    <col min="2322" max="2322" width="11.7109375" style="478" customWidth="1"/>
    <col min="2323" max="2323" width="6.42578125" style="478" bestFit="1" customWidth="1"/>
    <col min="2324" max="2324" width="11.7109375" style="478" customWidth="1"/>
    <col min="2325" max="2325" width="0" style="478" hidden="1" customWidth="1"/>
    <col min="2326" max="2326" width="3.7109375" style="478" customWidth="1"/>
    <col min="2327" max="2327" width="11.140625" style="478" bestFit="1" customWidth="1"/>
    <col min="2328" max="2560" width="10.5703125" style="478"/>
    <col min="2561" max="2568" width="0" style="478" hidden="1" customWidth="1"/>
    <col min="2569" max="2571" width="3.7109375" style="478" customWidth="1"/>
    <col min="2572" max="2572" width="12.7109375" style="478" customWidth="1"/>
    <col min="2573" max="2573" width="47.42578125" style="478" customWidth="1"/>
    <col min="2574" max="2577" width="0" style="478" hidden="1" customWidth="1"/>
    <col min="2578" max="2578" width="11.7109375" style="478" customWidth="1"/>
    <col min="2579" max="2579" width="6.42578125" style="478" bestFit="1" customWidth="1"/>
    <col min="2580" max="2580" width="11.7109375" style="478" customWidth="1"/>
    <col min="2581" max="2581" width="0" style="478" hidden="1" customWidth="1"/>
    <col min="2582" max="2582" width="3.7109375" style="478" customWidth="1"/>
    <col min="2583" max="2583" width="11.140625" style="478" bestFit="1" customWidth="1"/>
    <col min="2584" max="2816" width="10.5703125" style="478"/>
    <col min="2817" max="2824" width="0" style="478" hidden="1" customWidth="1"/>
    <col min="2825" max="2827" width="3.7109375" style="478" customWidth="1"/>
    <col min="2828" max="2828" width="12.7109375" style="478" customWidth="1"/>
    <col min="2829" max="2829" width="47.42578125" style="478" customWidth="1"/>
    <col min="2830" max="2833" width="0" style="478" hidden="1" customWidth="1"/>
    <col min="2834" max="2834" width="11.7109375" style="478" customWidth="1"/>
    <col min="2835" max="2835" width="6.42578125" style="478" bestFit="1" customWidth="1"/>
    <col min="2836" max="2836" width="11.7109375" style="478" customWidth="1"/>
    <col min="2837" max="2837" width="0" style="478" hidden="1" customWidth="1"/>
    <col min="2838" max="2838" width="3.7109375" style="478" customWidth="1"/>
    <col min="2839" max="2839" width="11.140625" style="478" bestFit="1" customWidth="1"/>
    <col min="2840" max="3072" width="10.5703125" style="478"/>
    <col min="3073" max="3080" width="0" style="478" hidden="1" customWidth="1"/>
    <col min="3081" max="3083" width="3.7109375" style="478" customWidth="1"/>
    <col min="3084" max="3084" width="12.7109375" style="478" customWidth="1"/>
    <col min="3085" max="3085" width="47.42578125" style="478" customWidth="1"/>
    <col min="3086" max="3089" width="0" style="478" hidden="1" customWidth="1"/>
    <col min="3090" max="3090" width="11.7109375" style="478" customWidth="1"/>
    <col min="3091" max="3091" width="6.42578125" style="478" bestFit="1" customWidth="1"/>
    <col min="3092" max="3092" width="11.7109375" style="478" customWidth="1"/>
    <col min="3093" max="3093" width="0" style="478" hidden="1" customWidth="1"/>
    <col min="3094" max="3094" width="3.7109375" style="478" customWidth="1"/>
    <col min="3095" max="3095" width="11.140625" style="478" bestFit="1" customWidth="1"/>
    <col min="3096" max="3328" width="10.5703125" style="478"/>
    <col min="3329" max="3336" width="0" style="478" hidden="1" customWidth="1"/>
    <col min="3337" max="3339" width="3.7109375" style="478" customWidth="1"/>
    <col min="3340" max="3340" width="12.7109375" style="478" customWidth="1"/>
    <col min="3341" max="3341" width="47.42578125" style="478" customWidth="1"/>
    <col min="3342" max="3345" width="0" style="478" hidden="1" customWidth="1"/>
    <col min="3346" max="3346" width="11.7109375" style="478" customWidth="1"/>
    <col min="3347" max="3347" width="6.42578125" style="478" bestFit="1" customWidth="1"/>
    <col min="3348" max="3348" width="11.7109375" style="478" customWidth="1"/>
    <col min="3349" max="3349" width="0" style="478" hidden="1" customWidth="1"/>
    <col min="3350" max="3350" width="3.7109375" style="478" customWidth="1"/>
    <col min="3351" max="3351" width="11.140625" style="478" bestFit="1" customWidth="1"/>
    <col min="3352" max="3584" width="10.5703125" style="478"/>
    <col min="3585" max="3592" width="0" style="478" hidden="1" customWidth="1"/>
    <col min="3593" max="3595" width="3.7109375" style="478" customWidth="1"/>
    <col min="3596" max="3596" width="12.7109375" style="478" customWidth="1"/>
    <col min="3597" max="3597" width="47.42578125" style="478" customWidth="1"/>
    <col min="3598" max="3601" width="0" style="478" hidden="1" customWidth="1"/>
    <col min="3602" max="3602" width="11.7109375" style="478" customWidth="1"/>
    <col min="3603" max="3603" width="6.42578125" style="478" bestFit="1" customWidth="1"/>
    <col min="3604" max="3604" width="11.7109375" style="478" customWidth="1"/>
    <col min="3605" max="3605" width="0" style="478" hidden="1" customWidth="1"/>
    <col min="3606" max="3606" width="3.7109375" style="478" customWidth="1"/>
    <col min="3607" max="3607" width="11.140625" style="478" bestFit="1" customWidth="1"/>
    <col min="3608" max="3840" width="10.5703125" style="478"/>
    <col min="3841" max="3848" width="0" style="478" hidden="1" customWidth="1"/>
    <col min="3849" max="3851" width="3.7109375" style="478" customWidth="1"/>
    <col min="3852" max="3852" width="12.7109375" style="478" customWidth="1"/>
    <col min="3853" max="3853" width="47.42578125" style="478" customWidth="1"/>
    <col min="3854" max="3857" width="0" style="478" hidden="1" customWidth="1"/>
    <col min="3858" max="3858" width="11.7109375" style="478" customWidth="1"/>
    <col min="3859" max="3859" width="6.42578125" style="478" bestFit="1" customWidth="1"/>
    <col min="3860" max="3860" width="11.7109375" style="478" customWidth="1"/>
    <col min="3861" max="3861" width="0" style="478" hidden="1" customWidth="1"/>
    <col min="3862" max="3862" width="3.7109375" style="478" customWidth="1"/>
    <col min="3863" max="3863" width="11.140625" style="478" bestFit="1" customWidth="1"/>
    <col min="3864" max="4096" width="10.5703125" style="478"/>
    <col min="4097" max="4104" width="0" style="478" hidden="1" customWidth="1"/>
    <col min="4105" max="4107" width="3.7109375" style="478" customWidth="1"/>
    <col min="4108" max="4108" width="12.7109375" style="478" customWidth="1"/>
    <col min="4109" max="4109" width="47.42578125" style="478" customWidth="1"/>
    <col min="4110" max="4113" width="0" style="478" hidden="1" customWidth="1"/>
    <col min="4114" max="4114" width="11.7109375" style="478" customWidth="1"/>
    <col min="4115" max="4115" width="6.42578125" style="478" bestFit="1" customWidth="1"/>
    <col min="4116" max="4116" width="11.7109375" style="478" customWidth="1"/>
    <col min="4117" max="4117" width="0" style="478" hidden="1" customWidth="1"/>
    <col min="4118" max="4118" width="3.7109375" style="478" customWidth="1"/>
    <col min="4119" max="4119" width="11.140625" style="478" bestFit="1" customWidth="1"/>
    <col min="4120" max="4352" width="10.5703125" style="478"/>
    <col min="4353" max="4360" width="0" style="478" hidden="1" customWidth="1"/>
    <col min="4361" max="4363" width="3.7109375" style="478" customWidth="1"/>
    <col min="4364" max="4364" width="12.7109375" style="478" customWidth="1"/>
    <col min="4365" max="4365" width="47.42578125" style="478" customWidth="1"/>
    <col min="4366" max="4369" width="0" style="478" hidden="1" customWidth="1"/>
    <col min="4370" max="4370" width="11.7109375" style="478" customWidth="1"/>
    <col min="4371" max="4371" width="6.42578125" style="478" bestFit="1" customWidth="1"/>
    <col min="4372" max="4372" width="11.7109375" style="478" customWidth="1"/>
    <col min="4373" max="4373" width="0" style="478" hidden="1" customWidth="1"/>
    <col min="4374" max="4374" width="3.7109375" style="478" customWidth="1"/>
    <col min="4375" max="4375" width="11.140625" style="478" bestFit="1" customWidth="1"/>
    <col min="4376" max="4608" width="10.5703125" style="478"/>
    <col min="4609" max="4616" width="0" style="478" hidden="1" customWidth="1"/>
    <col min="4617" max="4619" width="3.7109375" style="478" customWidth="1"/>
    <col min="4620" max="4620" width="12.7109375" style="478" customWidth="1"/>
    <col min="4621" max="4621" width="47.42578125" style="478" customWidth="1"/>
    <col min="4622" max="4625" width="0" style="478" hidden="1" customWidth="1"/>
    <col min="4626" max="4626" width="11.7109375" style="478" customWidth="1"/>
    <col min="4627" max="4627" width="6.42578125" style="478" bestFit="1" customWidth="1"/>
    <col min="4628" max="4628" width="11.7109375" style="478" customWidth="1"/>
    <col min="4629" max="4629" width="0" style="478" hidden="1" customWidth="1"/>
    <col min="4630" max="4630" width="3.7109375" style="478" customWidth="1"/>
    <col min="4631" max="4631" width="11.140625" style="478" bestFit="1" customWidth="1"/>
    <col min="4632" max="4864" width="10.5703125" style="478"/>
    <col min="4865" max="4872" width="0" style="478" hidden="1" customWidth="1"/>
    <col min="4873" max="4875" width="3.7109375" style="478" customWidth="1"/>
    <col min="4876" max="4876" width="12.7109375" style="478" customWidth="1"/>
    <col min="4877" max="4877" width="47.42578125" style="478" customWidth="1"/>
    <col min="4878" max="4881" width="0" style="478" hidden="1" customWidth="1"/>
    <col min="4882" max="4882" width="11.7109375" style="478" customWidth="1"/>
    <col min="4883" max="4883" width="6.42578125" style="478" bestFit="1" customWidth="1"/>
    <col min="4884" max="4884" width="11.7109375" style="478" customWidth="1"/>
    <col min="4885" max="4885" width="0" style="478" hidden="1" customWidth="1"/>
    <col min="4886" max="4886" width="3.7109375" style="478" customWidth="1"/>
    <col min="4887" max="4887" width="11.140625" style="478" bestFit="1" customWidth="1"/>
    <col min="4888" max="5120" width="10.5703125" style="478"/>
    <col min="5121" max="5128" width="0" style="478" hidden="1" customWidth="1"/>
    <col min="5129" max="5131" width="3.7109375" style="478" customWidth="1"/>
    <col min="5132" max="5132" width="12.7109375" style="478" customWidth="1"/>
    <col min="5133" max="5133" width="47.42578125" style="478" customWidth="1"/>
    <col min="5134" max="5137" width="0" style="478" hidden="1" customWidth="1"/>
    <col min="5138" max="5138" width="11.7109375" style="478" customWidth="1"/>
    <col min="5139" max="5139" width="6.42578125" style="478" bestFit="1" customWidth="1"/>
    <col min="5140" max="5140" width="11.7109375" style="478" customWidth="1"/>
    <col min="5141" max="5141" width="0" style="478" hidden="1" customWidth="1"/>
    <col min="5142" max="5142" width="3.7109375" style="478" customWidth="1"/>
    <col min="5143" max="5143" width="11.140625" style="478" bestFit="1" customWidth="1"/>
    <col min="5144" max="5376" width="10.5703125" style="478"/>
    <col min="5377" max="5384" width="0" style="478" hidden="1" customWidth="1"/>
    <col min="5385" max="5387" width="3.7109375" style="478" customWidth="1"/>
    <col min="5388" max="5388" width="12.7109375" style="478" customWidth="1"/>
    <col min="5389" max="5389" width="47.42578125" style="478" customWidth="1"/>
    <col min="5390" max="5393" width="0" style="478" hidden="1" customWidth="1"/>
    <col min="5394" max="5394" width="11.7109375" style="478" customWidth="1"/>
    <col min="5395" max="5395" width="6.42578125" style="478" bestFit="1" customWidth="1"/>
    <col min="5396" max="5396" width="11.7109375" style="478" customWidth="1"/>
    <col min="5397" max="5397" width="0" style="478" hidden="1" customWidth="1"/>
    <col min="5398" max="5398" width="3.7109375" style="478" customWidth="1"/>
    <col min="5399" max="5399" width="11.140625" style="478" bestFit="1" customWidth="1"/>
    <col min="5400" max="5632" width="10.5703125" style="478"/>
    <col min="5633" max="5640" width="0" style="478" hidden="1" customWidth="1"/>
    <col min="5641" max="5643" width="3.7109375" style="478" customWidth="1"/>
    <col min="5644" max="5644" width="12.7109375" style="478" customWidth="1"/>
    <col min="5645" max="5645" width="47.42578125" style="478" customWidth="1"/>
    <col min="5646" max="5649" width="0" style="478" hidden="1" customWidth="1"/>
    <col min="5650" max="5650" width="11.7109375" style="478" customWidth="1"/>
    <col min="5651" max="5651" width="6.42578125" style="478" bestFit="1" customWidth="1"/>
    <col min="5652" max="5652" width="11.7109375" style="478" customWidth="1"/>
    <col min="5653" max="5653" width="0" style="478" hidden="1" customWidth="1"/>
    <col min="5654" max="5654" width="3.7109375" style="478" customWidth="1"/>
    <col min="5655" max="5655" width="11.140625" style="478" bestFit="1" customWidth="1"/>
    <col min="5656" max="5888" width="10.5703125" style="478"/>
    <col min="5889" max="5896" width="0" style="478" hidden="1" customWidth="1"/>
    <col min="5897" max="5899" width="3.7109375" style="478" customWidth="1"/>
    <col min="5900" max="5900" width="12.7109375" style="478" customWidth="1"/>
    <col min="5901" max="5901" width="47.42578125" style="478" customWidth="1"/>
    <col min="5902" max="5905" width="0" style="478" hidden="1" customWidth="1"/>
    <col min="5906" max="5906" width="11.7109375" style="478" customWidth="1"/>
    <col min="5907" max="5907" width="6.42578125" style="478" bestFit="1" customWidth="1"/>
    <col min="5908" max="5908" width="11.7109375" style="478" customWidth="1"/>
    <col min="5909" max="5909" width="0" style="478" hidden="1" customWidth="1"/>
    <col min="5910" max="5910" width="3.7109375" style="478" customWidth="1"/>
    <col min="5911" max="5911" width="11.140625" style="478" bestFit="1" customWidth="1"/>
    <col min="5912" max="6144" width="10.5703125" style="478"/>
    <col min="6145" max="6152" width="0" style="478" hidden="1" customWidth="1"/>
    <col min="6153" max="6155" width="3.7109375" style="478" customWidth="1"/>
    <col min="6156" max="6156" width="12.7109375" style="478" customWidth="1"/>
    <col min="6157" max="6157" width="47.42578125" style="478" customWidth="1"/>
    <col min="6158" max="6161" width="0" style="478" hidden="1" customWidth="1"/>
    <col min="6162" max="6162" width="11.7109375" style="478" customWidth="1"/>
    <col min="6163" max="6163" width="6.42578125" style="478" bestFit="1" customWidth="1"/>
    <col min="6164" max="6164" width="11.7109375" style="478" customWidth="1"/>
    <col min="6165" max="6165" width="0" style="478" hidden="1" customWidth="1"/>
    <col min="6166" max="6166" width="3.7109375" style="478" customWidth="1"/>
    <col min="6167" max="6167" width="11.140625" style="478" bestFit="1" customWidth="1"/>
    <col min="6168" max="6400" width="10.5703125" style="478"/>
    <col min="6401" max="6408" width="0" style="478" hidden="1" customWidth="1"/>
    <col min="6409" max="6411" width="3.7109375" style="478" customWidth="1"/>
    <col min="6412" max="6412" width="12.7109375" style="478" customWidth="1"/>
    <col min="6413" max="6413" width="47.42578125" style="478" customWidth="1"/>
    <col min="6414" max="6417" width="0" style="478" hidden="1" customWidth="1"/>
    <col min="6418" max="6418" width="11.7109375" style="478" customWidth="1"/>
    <col min="6419" max="6419" width="6.42578125" style="478" bestFit="1" customWidth="1"/>
    <col min="6420" max="6420" width="11.7109375" style="478" customWidth="1"/>
    <col min="6421" max="6421" width="0" style="478" hidden="1" customWidth="1"/>
    <col min="6422" max="6422" width="3.7109375" style="478" customWidth="1"/>
    <col min="6423" max="6423" width="11.140625" style="478" bestFit="1" customWidth="1"/>
    <col min="6424" max="6656" width="10.5703125" style="478"/>
    <col min="6657" max="6664" width="0" style="478" hidden="1" customWidth="1"/>
    <col min="6665" max="6667" width="3.7109375" style="478" customWidth="1"/>
    <col min="6668" max="6668" width="12.7109375" style="478" customWidth="1"/>
    <col min="6669" max="6669" width="47.42578125" style="478" customWidth="1"/>
    <col min="6670" max="6673" width="0" style="478" hidden="1" customWidth="1"/>
    <col min="6674" max="6674" width="11.7109375" style="478" customWidth="1"/>
    <col min="6675" max="6675" width="6.42578125" style="478" bestFit="1" customWidth="1"/>
    <col min="6676" max="6676" width="11.7109375" style="478" customWidth="1"/>
    <col min="6677" max="6677" width="0" style="478" hidden="1" customWidth="1"/>
    <col min="6678" max="6678" width="3.7109375" style="478" customWidth="1"/>
    <col min="6679" max="6679" width="11.140625" style="478" bestFit="1" customWidth="1"/>
    <col min="6680" max="6912" width="10.5703125" style="478"/>
    <col min="6913" max="6920" width="0" style="478" hidden="1" customWidth="1"/>
    <col min="6921" max="6923" width="3.7109375" style="478" customWidth="1"/>
    <col min="6924" max="6924" width="12.7109375" style="478" customWidth="1"/>
    <col min="6925" max="6925" width="47.42578125" style="478" customWidth="1"/>
    <col min="6926" max="6929" width="0" style="478" hidden="1" customWidth="1"/>
    <col min="6930" max="6930" width="11.7109375" style="478" customWidth="1"/>
    <col min="6931" max="6931" width="6.42578125" style="478" bestFit="1" customWidth="1"/>
    <col min="6932" max="6932" width="11.7109375" style="478" customWidth="1"/>
    <col min="6933" max="6933" width="0" style="478" hidden="1" customWidth="1"/>
    <col min="6934" max="6934" width="3.7109375" style="478" customWidth="1"/>
    <col min="6935" max="6935" width="11.140625" style="478" bestFit="1" customWidth="1"/>
    <col min="6936" max="7168" width="10.5703125" style="478"/>
    <col min="7169" max="7176" width="0" style="478" hidden="1" customWidth="1"/>
    <col min="7177" max="7179" width="3.7109375" style="478" customWidth="1"/>
    <col min="7180" max="7180" width="12.7109375" style="478" customWidth="1"/>
    <col min="7181" max="7181" width="47.42578125" style="478" customWidth="1"/>
    <col min="7182" max="7185" width="0" style="478" hidden="1" customWidth="1"/>
    <col min="7186" max="7186" width="11.7109375" style="478" customWidth="1"/>
    <col min="7187" max="7187" width="6.42578125" style="478" bestFit="1" customWidth="1"/>
    <col min="7188" max="7188" width="11.7109375" style="478" customWidth="1"/>
    <col min="7189" max="7189" width="0" style="478" hidden="1" customWidth="1"/>
    <col min="7190" max="7190" width="3.7109375" style="478" customWidth="1"/>
    <col min="7191" max="7191" width="11.140625" style="478" bestFit="1" customWidth="1"/>
    <col min="7192" max="7424" width="10.5703125" style="478"/>
    <col min="7425" max="7432" width="0" style="478" hidden="1" customWidth="1"/>
    <col min="7433" max="7435" width="3.7109375" style="478" customWidth="1"/>
    <col min="7436" max="7436" width="12.7109375" style="478" customWidth="1"/>
    <col min="7437" max="7437" width="47.42578125" style="478" customWidth="1"/>
    <col min="7438" max="7441" width="0" style="478" hidden="1" customWidth="1"/>
    <col min="7442" max="7442" width="11.7109375" style="478" customWidth="1"/>
    <col min="7443" max="7443" width="6.42578125" style="478" bestFit="1" customWidth="1"/>
    <col min="7444" max="7444" width="11.7109375" style="478" customWidth="1"/>
    <col min="7445" max="7445" width="0" style="478" hidden="1" customWidth="1"/>
    <col min="7446" max="7446" width="3.7109375" style="478" customWidth="1"/>
    <col min="7447" max="7447" width="11.140625" style="478" bestFit="1" customWidth="1"/>
    <col min="7448" max="7680" width="10.5703125" style="478"/>
    <col min="7681" max="7688" width="0" style="478" hidden="1" customWidth="1"/>
    <col min="7689" max="7691" width="3.7109375" style="478" customWidth="1"/>
    <col min="7692" max="7692" width="12.7109375" style="478" customWidth="1"/>
    <col min="7693" max="7693" width="47.42578125" style="478" customWidth="1"/>
    <col min="7694" max="7697" width="0" style="478" hidden="1" customWidth="1"/>
    <col min="7698" max="7698" width="11.7109375" style="478" customWidth="1"/>
    <col min="7699" max="7699" width="6.42578125" style="478" bestFit="1" customWidth="1"/>
    <col min="7700" max="7700" width="11.7109375" style="478" customWidth="1"/>
    <col min="7701" max="7701" width="0" style="478" hidden="1" customWidth="1"/>
    <col min="7702" max="7702" width="3.7109375" style="478" customWidth="1"/>
    <col min="7703" max="7703" width="11.140625" style="478" bestFit="1" customWidth="1"/>
    <col min="7704" max="7936" width="10.5703125" style="478"/>
    <col min="7937" max="7944" width="0" style="478" hidden="1" customWidth="1"/>
    <col min="7945" max="7947" width="3.7109375" style="478" customWidth="1"/>
    <col min="7948" max="7948" width="12.7109375" style="478" customWidth="1"/>
    <col min="7949" max="7949" width="47.42578125" style="478" customWidth="1"/>
    <col min="7950" max="7953" width="0" style="478" hidden="1" customWidth="1"/>
    <col min="7954" max="7954" width="11.7109375" style="478" customWidth="1"/>
    <col min="7955" max="7955" width="6.42578125" style="478" bestFit="1" customWidth="1"/>
    <col min="7956" max="7956" width="11.7109375" style="478" customWidth="1"/>
    <col min="7957" max="7957" width="0" style="478" hidden="1" customWidth="1"/>
    <col min="7958" max="7958" width="3.7109375" style="478" customWidth="1"/>
    <col min="7959" max="7959" width="11.140625" style="478" bestFit="1" customWidth="1"/>
    <col min="7960" max="8192" width="10.5703125" style="478"/>
    <col min="8193" max="8200" width="0" style="478" hidden="1" customWidth="1"/>
    <col min="8201" max="8203" width="3.7109375" style="478" customWidth="1"/>
    <col min="8204" max="8204" width="12.7109375" style="478" customWidth="1"/>
    <col min="8205" max="8205" width="47.42578125" style="478" customWidth="1"/>
    <col min="8206" max="8209" width="0" style="478" hidden="1" customWidth="1"/>
    <col min="8210" max="8210" width="11.7109375" style="478" customWidth="1"/>
    <col min="8211" max="8211" width="6.42578125" style="478" bestFit="1" customWidth="1"/>
    <col min="8212" max="8212" width="11.7109375" style="478" customWidth="1"/>
    <col min="8213" max="8213" width="0" style="478" hidden="1" customWidth="1"/>
    <col min="8214" max="8214" width="3.7109375" style="478" customWidth="1"/>
    <col min="8215" max="8215" width="11.140625" style="478" bestFit="1" customWidth="1"/>
    <col min="8216" max="8448" width="10.5703125" style="478"/>
    <col min="8449" max="8456" width="0" style="478" hidden="1" customWidth="1"/>
    <col min="8457" max="8459" width="3.7109375" style="478" customWidth="1"/>
    <col min="8460" max="8460" width="12.7109375" style="478" customWidth="1"/>
    <col min="8461" max="8461" width="47.42578125" style="478" customWidth="1"/>
    <col min="8462" max="8465" width="0" style="478" hidden="1" customWidth="1"/>
    <col min="8466" max="8466" width="11.7109375" style="478" customWidth="1"/>
    <col min="8467" max="8467" width="6.42578125" style="478" bestFit="1" customWidth="1"/>
    <col min="8468" max="8468" width="11.7109375" style="478" customWidth="1"/>
    <col min="8469" max="8469" width="0" style="478" hidden="1" customWidth="1"/>
    <col min="8470" max="8470" width="3.7109375" style="478" customWidth="1"/>
    <col min="8471" max="8471" width="11.140625" style="478" bestFit="1" customWidth="1"/>
    <col min="8472" max="8704" width="10.5703125" style="478"/>
    <col min="8705" max="8712" width="0" style="478" hidden="1" customWidth="1"/>
    <col min="8713" max="8715" width="3.7109375" style="478" customWidth="1"/>
    <col min="8716" max="8716" width="12.7109375" style="478" customWidth="1"/>
    <col min="8717" max="8717" width="47.42578125" style="478" customWidth="1"/>
    <col min="8718" max="8721" width="0" style="478" hidden="1" customWidth="1"/>
    <col min="8722" max="8722" width="11.7109375" style="478" customWidth="1"/>
    <col min="8723" max="8723" width="6.42578125" style="478" bestFit="1" customWidth="1"/>
    <col min="8724" max="8724" width="11.7109375" style="478" customWidth="1"/>
    <col min="8725" max="8725" width="0" style="478" hidden="1" customWidth="1"/>
    <col min="8726" max="8726" width="3.7109375" style="478" customWidth="1"/>
    <col min="8727" max="8727" width="11.140625" style="478" bestFit="1" customWidth="1"/>
    <col min="8728" max="8960" width="10.5703125" style="478"/>
    <col min="8961" max="8968" width="0" style="478" hidden="1" customWidth="1"/>
    <col min="8969" max="8971" width="3.7109375" style="478" customWidth="1"/>
    <col min="8972" max="8972" width="12.7109375" style="478" customWidth="1"/>
    <col min="8973" max="8973" width="47.42578125" style="478" customWidth="1"/>
    <col min="8974" max="8977" width="0" style="478" hidden="1" customWidth="1"/>
    <col min="8978" max="8978" width="11.7109375" style="478" customWidth="1"/>
    <col min="8979" max="8979" width="6.42578125" style="478" bestFit="1" customWidth="1"/>
    <col min="8980" max="8980" width="11.7109375" style="478" customWidth="1"/>
    <col min="8981" max="8981" width="0" style="478" hidden="1" customWidth="1"/>
    <col min="8982" max="8982" width="3.7109375" style="478" customWidth="1"/>
    <col min="8983" max="8983" width="11.140625" style="478" bestFit="1" customWidth="1"/>
    <col min="8984" max="9216" width="10.5703125" style="478"/>
    <col min="9217" max="9224" width="0" style="478" hidden="1" customWidth="1"/>
    <col min="9225" max="9227" width="3.7109375" style="478" customWidth="1"/>
    <col min="9228" max="9228" width="12.7109375" style="478" customWidth="1"/>
    <col min="9229" max="9229" width="47.42578125" style="478" customWidth="1"/>
    <col min="9230" max="9233" width="0" style="478" hidden="1" customWidth="1"/>
    <col min="9234" max="9234" width="11.7109375" style="478" customWidth="1"/>
    <col min="9235" max="9235" width="6.42578125" style="478" bestFit="1" customWidth="1"/>
    <col min="9236" max="9236" width="11.7109375" style="478" customWidth="1"/>
    <col min="9237" max="9237" width="0" style="478" hidden="1" customWidth="1"/>
    <col min="9238" max="9238" width="3.7109375" style="478" customWidth="1"/>
    <col min="9239" max="9239" width="11.140625" style="478" bestFit="1" customWidth="1"/>
    <col min="9240" max="9472" width="10.5703125" style="478"/>
    <col min="9473" max="9480" width="0" style="478" hidden="1" customWidth="1"/>
    <col min="9481" max="9483" width="3.7109375" style="478" customWidth="1"/>
    <col min="9484" max="9484" width="12.7109375" style="478" customWidth="1"/>
    <col min="9485" max="9485" width="47.42578125" style="478" customWidth="1"/>
    <col min="9486" max="9489" width="0" style="478" hidden="1" customWidth="1"/>
    <col min="9490" max="9490" width="11.7109375" style="478" customWidth="1"/>
    <col min="9491" max="9491" width="6.42578125" style="478" bestFit="1" customWidth="1"/>
    <col min="9492" max="9492" width="11.7109375" style="478" customWidth="1"/>
    <col min="9493" max="9493" width="0" style="478" hidden="1" customWidth="1"/>
    <col min="9494" max="9494" width="3.7109375" style="478" customWidth="1"/>
    <col min="9495" max="9495" width="11.140625" style="478" bestFit="1" customWidth="1"/>
    <col min="9496" max="9728" width="10.5703125" style="478"/>
    <col min="9729" max="9736" width="0" style="478" hidden="1" customWidth="1"/>
    <col min="9737" max="9739" width="3.7109375" style="478" customWidth="1"/>
    <col min="9740" max="9740" width="12.7109375" style="478" customWidth="1"/>
    <col min="9741" max="9741" width="47.42578125" style="478" customWidth="1"/>
    <col min="9742" max="9745" width="0" style="478" hidden="1" customWidth="1"/>
    <col min="9746" max="9746" width="11.7109375" style="478" customWidth="1"/>
    <col min="9747" max="9747" width="6.42578125" style="478" bestFit="1" customWidth="1"/>
    <col min="9748" max="9748" width="11.7109375" style="478" customWidth="1"/>
    <col min="9749" max="9749" width="0" style="478" hidden="1" customWidth="1"/>
    <col min="9750" max="9750" width="3.7109375" style="478" customWidth="1"/>
    <col min="9751" max="9751" width="11.140625" style="478" bestFit="1" customWidth="1"/>
    <col min="9752" max="9984" width="10.5703125" style="478"/>
    <col min="9985" max="9992" width="0" style="478" hidden="1" customWidth="1"/>
    <col min="9993" max="9995" width="3.7109375" style="478" customWidth="1"/>
    <col min="9996" max="9996" width="12.7109375" style="478" customWidth="1"/>
    <col min="9997" max="9997" width="47.42578125" style="478" customWidth="1"/>
    <col min="9998" max="10001" width="0" style="478" hidden="1" customWidth="1"/>
    <col min="10002" max="10002" width="11.7109375" style="478" customWidth="1"/>
    <col min="10003" max="10003" width="6.42578125" style="478" bestFit="1" customWidth="1"/>
    <col min="10004" max="10004" width="11.7109375" style="478" customWidth="1"/>
    <col min="10005" max="10005" width="0" style="478" hidden="1" customWidth="1"/>
    <col min="10006" max="10006" width="3.7109375" style="478" customWidth="1"/>
    <col min="10007" max="10007" width="11.140625" style="478" bestFit="1" customWidth="1"/>
    <col min="10008" max="10240" width="10.5703125" style="478"/>
    <col min="10241" max="10248" width="0" style="478" hidden="1" customWidth="1"/>
    <col min="10249" max="10251" width="3.7109375" style="478" customWidth="1"/>
    <col min="10252" max="10252" width="12.7109375" style="478" customWidth="1"/>
    <col min="10253" max="10253" width="47.42578125" style="478" customWidth="1"/>
    <col min="10254" max="10257" width="0" style="478" hidden="1" customWidth="1"/>
    <col min="10258" max="10258" width="11.7109375" style="478" customWidth="1"/>
    <col min="10259" max="10259" width="6.42578125" style="478" bestFit="1" customWidth="1"/>
    <col min="10260" max="10260" width="11.7109375" style="478" customWidth="1"/>
    <col min="10261" max="10261" width="0" style="478" hidden="1" customWidth="1"/>
    <col min="10262" max="10262" width="3.7109375" style="478" customWidth="1"/>
    <col min="10263" max="10263" width="11.140625" style="478" bestFit="1" customWidth="1"/>
    <col min="10264" max="10496" width="10.5703125" style="478"/>
    <col min="10497" max="10504" width="0" style="478" hidden="1" customWidth="1"/>
    <col min="10505" max="10507" width="3.7109375" style="478" customWidth="1"/>
    <col min="10508" max="10508" width="12.7109375" style="478" customWidth="1"/>
    <col min="10509" max="10509" width="47.42578125" style="478" customWidth="1"/>
    <col min="10510" max="10513" width="0" style="478" hidden="1" customWidth="1"/>
    <col min="10514" max="10514" width="11.7109375" style="478" customWidth="1"/>
    <col min="10515" max="10515" width="6.42578125" style="478" bestFit="1" customWidth="1"/>
    <col min="10516" max="10516" width="11.7109375" style="478" customWidth="1"/>
    <col min="10517" max="10517" width="0" style="478" hidden="1" customWidth="1"/>
    <col min="10518" max="10518" width="3.7109375" style="478" customWidth="1"/>
    <col min="10519" max="10519" width="11.140625" style="478" bestFit="1" customWidth="1"/>
    <col min="10520" max="10752" width="10.5703125" style="478"/>
    <col min="10753" max="10760" width="0" style="478" hidden="1" customWidth="1"/>
    <col min="10761" max="10763" width="3.7109375" style="478" customWidth="1"/>
    <col min="10764" max="10764" width="12.7109375" style="478" customWidth="1"/>
    <col min="10765" max="10765" width="47.42578125" style="478" customWidth="1"/>
    <col min="10766" max="10769" width="0" style="478" hidden="1" customWidth="1"/>
    <col min="10770" max="10770" width="11.7109375" style="478" customWidth="1"/>
    <col min="10771" max="10771" width="6.42578125" style="478" bestFit="1" customWidth="1"/>
    <col min="10772" max="10772" width="11.7109375" style="478" customWidth="1"/>
    <col min="10773" max="10773" width="0" style="478" hidden="1" customWidth="1"/>
    <col min="10774" max="10774" width="3.7109375" style="478" customWidth="1"/>
    <col min="10775" max="10775" width="11.140625" style="478" bestFit="1" customWidth="1"/>
    <col min="10776" max="11008" width="10.5703125" style="478"/>
    <col min="11009" max="11016" width="0" style="478" hidden="1" customWidth="1"/>
    <col min="11017" max="11019" width="3.7109375" style="478" customWidth="1"/>
    <col min="11020" max="11020" width="12.7109375" style="478" customWidth="1"/>
    <col min="11021" max="11021" width="47.42578125" style="478" customWidth="1"/>
    <col min="11022" max="11025" width="0" style="478" hidden="1" customWidth="1"/>
    <col min="11026" max="11026" width="11.7109375" style="478" customWidth="1"/>
    <col min="11027" max="11027" width="6.42578125" style="478" bestFit="1" customWidth="1"/>
    <col min="11028" max="11028" width="11.7109375" style="478" customWidth="1"/>
    <col min="11029" max="11029" width="0" style="478" hidden="1" customWidth="1"/>
    <col min="11030" max="11030" width="3.7109375" style="478" customWidth="1"/>
    <col min="11031" max="11031" width="11.140625" style="478" bestFit="1" customWidth="1"/>
    <col min="11032" max="11264" width="10.5703125" style="478"/>
    <col min="11265" max="11272" width="0" style="478" hidden="1" customWidth="1"/>
    <col min="11273" max="11275" width="3.7109375" style="478" customWidth="1"/>
    <col min="11276" max="11276" width="12.7109375" style="478" customWidth="1"/>
    <col min="11277" max="11277" width="47.42578125" style="478" customWidth="1"/>
    <col min="11278" max="11281" width="0" style="478" hidden="1" customWidth="1"/>
    <col min="11282" max="11282" width="11.7109375" style="478" customWidth="1"/>
    <col min="11283" max="11283" width="6.42578125" style="478" bestFit="1" customWidth="1"/>
    <col min="11284" max="11284" width="11.7109375" style="478" customWidth="1"/>
    <col min="11285" max="11285" width="0" style="478" hidden="1" customWidth="1"/>
    <col min="11286" max="11286" width="3.7109375" style="478" customWidth="1"/>
    <col min="11287" max="11287" width="11.140625" style="478" bestFit="1" customWidth="1"/>
    <col min="11288" max="11520" width="10.5703125" style="478"/>
    <col min="11521" max="11528" width="0" style="478" hidden="1" customWidth="1"/>
    <col min="11529" max="11531" width="3.7109375" style="478" customWidth="1"/>
    <col min="11532" max="11532" width="12.7109375" style="478" customWidth="1"/>
    <col min="11533" max="11533" width="47.42578125" style="478" customWidth="1"/>
    <col min="11534" max="11537" width="0" style="478" hidden="1" customWidth="1"/>
    <col min="11538" max="11538" width="11.7109375" style="478" customWidth="1"/>
    <col min="11539" max="11539" width="6.42578125" style="478" bestFit="1" customWidth="1"/>
    <col min="11540" max="11540" width="11.7109375" style="478" customWidth="1"/>
    <col min="11541" max="11541" width="0" style="478" hidden="1" customWidth="1"/>
    <col min="11542" max="11542" width="3.7109375" style="478" customWidth="1"/>
    <col min="11543" max="11543" width="11.140625" style="478" bestFit="1" customWidth="1"/>
    <col min="11544" max="11776" width="10.5703125" style="478"/>
    <col min="11777" max="11784" width="0" style="478" hidden="1" customWidth="1"/>
    <col min="11785" max="11787" width="3.7109375" style="478" customWidth="1"/>
    <col min="11788" max="11788" width="12.7109375" style="478" customWidth="1"/>
    <col min="11789" max="11789" width="47.42578125" style="478" customWidth="1"/>
    <col min="11790" max="11793" width="0" style="478" hidden="1" customWidth="1"/>
    <col min="11794" max="11794" width="11.7109375" style="478" customWidth="1"/>
    <col min="11795" max="11795" width="6.42578125" style="478" bestFit="1" customWidth="1"/>
    <col min="11796" max="11796" width="11.7109375" style="478" customWidth="1"/>
    <col min="11797" max="11797" width="0" style="478" hidden="1" customWidth="1"/>
    <col min="11798" max="11798" width="3.7109375" style="478" customWidth="1"/>
    <col min="11799" max="11799" width="11.140625" style="478" bestFit="1" customWidth="1"/>
    <col min="11800" max="12032" width="10.5703125" style="478"/>
    <col min="12033" max="12040" width="0" style="478" hidden="1" customWidth="1"/>
    <col min="12041" max="12043" width="3.7109375" style="478" customWidth="1"/>
    <col min="12044" max="12044" width="12.7109375" style="478" customWidth="1"/>
    <col min="12045" max="12045" width="47.42578125" style="478" customWidth="1"/>
    <col min="12046" max="12049" width="0" style="478" hidden="1" customWidth="1"/>
    <col min="12050" max="12050" width="11.7109375" style="478" customWidth="1"/>
    <col min="12051" max="12051" width="6.42578125" style="478" bestFit="1" customWidth="1"/>
    <col min="12052" max="12052" width="11.7109375" style="478" customWidth="1"/>
    <col min="12053" max="12053" width="0" style="478" hidden="1" customWidth="1"/>
    <col min="12054" max="12054" width="3.7109375" style="478" customWidth="1"/>
    <col min="12055" max="12055" width="11.140625" style="478" bestFit="1" customWidth="1"/>
    <col min="12056" max="12288" width="10.5703125" style="478"/>
    <col min="12289" max="12296" width="0" style="478" hidden="1" customWidth="1"/>
    <col min="12297" max="12299" width="3.7109375" style="478" customWidth="1"/>
    <col min="12300" max="12300" width="12.7109375" style="478" customWidth="1"/>
    <col min="12301" max="12301" width="47.42578125" style="478" customWidth="1"/>
    <col min="12302" max="12305" width="0" style="478" hidden="1" customWidth="1"/>
    <col min="12306" max="12306" width="11.7109375" style="478" customWidth="1"/>
    <col min="12307" max="12307" width="6.42578125" style="478" bestFit="1" customWidth="1"/>
    <col min="12308" max="12308" width="11.7109375" style="478" customWidth="1"/>
    <col min="12309" max="12309" width="0" style="478" hidden="1" customWidth="1"/>
    <col min="12310" max="12310" width="3.7109375" style="478" customWidth="1"/>
    <col min="12311" max="12311" width="11.140625" style="478" bestFit="1" customWidth="1"/>
    <col min="12312" max="12544" width="10.5703125" style="478"/>
    <col min="12545" max="12552" width="0" style="478" hidden="1" customWidth="1"/>
    <col min="12553" max="12555" width="3.7109375" style="478" customWidth="1"/>
    <col min="12556" max="12556" width="12.7109375" style="478" customWidth="1"/>
    <col min="12557" max="12557" width="47.42578125" style="478" customWidth="1"/>
    <col min="12558" max="12561" width="0" style="478" hidden="1" customWidth="1"/>
    <col min="12562" max="12562" width="11.7109375" style="478" customWidth="1"/>
    <col min="12563" max="12563" width="6.42578125" style="478" bestFit="1" customWidth="1"/>
    <col min="12564" max="12564" width="11.7109375" style="478" customWidth="1"/>
    <col min="12565" max="12565" width="0" style="478" hidden="1" customWidth="1"/>
    <col min="12566" max="12566" width="3.7109375" style="478" customWidth="1"/>
    <col min="12567" max="12567" width="11.140625" style="478" bestFit="1" customWidth="1"/>
    <col min="12568" max="12800" width="10.5703125" style="478"/>
    <col min="12801" max="12808" width="0" style="478" hidden="1" customWidth="1"/>
    <col min="12809" max="12811" width="3.7109375" style="478" customWidth="1"/>
    <col min="12812" max="12812" width="12.7109375" style="478" customWidth="1"/>
    <col min="12813" max="12813" width="47.42578125" style="478" customWidth="1"/>
    <col min="12814" max="12817" width="0" style="478" hidden="1" customWidth="1"/>
    <col min="12818" max="12818" width="11.7109375" style="478" customWidth="1"/>
    <col min="12819" max="12819" width="6.42578125" style="478" bestFit="1" customWidth="1"/>
    <col min="12820" max="12820" width="11.7109375" style="478" customWidth="1"/>
    <col min="12821" max="12821" width="0" style="478" hidden="1" customWidth="1"/>
    <col min="12822" max="12822" width="3.7109375" style="478" customWidth="1"/>
    <col min="12823" max="12823" width="11.140625" style="478" bestFit="1" customWidth="1"/>
    <col min="12824" max="13056" width="10.5703125" style="478"/>
    <col min="13057" max="13064" width="0" style="478" hidden="1" customWidth="1"/>
    <col min="13065" max="13067" width="3.7109375" style="478" customWidth="1"/>
    <col min="13068" max="13068" width="12.7109375" style="478" customWidth="1"/>
    <col min="13069" max="13069" width="47.42578125" style="478" customWidth="1"/>
    <col min="13070" max="13073" width="0" style="478" hidden="1" customWidth="1"/>
    <col min="13074" max="13074" width="11.7109375" style="478" customWidth="1"/>
    <col min="13075" max="13075" width="6.42578125" style="478" bestFit="1" customWidth="1"/>
    <col min="13076" max="13076" width="11.7109375" style="478" customWidth="1"/>
    <col min="13077" max="13077" width="0" style="478" hidden="1" customWidth="1"/>
    <col min="13078" max="13078" width="3.7109375" style="478" customWidth="1"/>
    <col min="13079" max="13079" width="11.140625" style="478" bestFit="1" customWidth="1"/>
    <col min="13080" max="13312" width="10.5703125" style="478"/>
    <col min="13313" max="13320" width="0" style="478" hidden="1" customWidth="1"/>
    <col min="13321" max="13323" width="3.7109375" style="478" customWidth="1"/>
    <col min="13324" max="13324" width="12.7109375" style="478" customWidth="1"/>
    <col min="13325" max="13325" width="47.42578125" style="478" customWidth="1"/>
    <col min="13326" max="13329" width="0" style="478" hidden="1" customWidth="1"/>
    <col min="13330" max="13330" width="11.7109375" style="478" customWidth="1"/>
    <col min="13331" max="13331" width="6.42578125" style="478" bestFit="1" customWidth="1"/>
    <col min="13332" max="13332" width="11.7109375" style="478" customWidth="1"/>
    <col min="13333" max="13333" width="0" style="478" hidden="1" customWidth="1"/>
    <col min="13334" max="13334" width="3.7109375" style="478" customWidth="1"/>
    <col min="13335" max="13335" width="11.140625" style="478" bestFit="1" customWidth="1"/>
    <col min="13336" max="13568" width="10.5703125" style="478"/>
    <col min="13569" max="13576" width="0" style="478" hidden="1" customWidth="1"/>
    <col min="13577" max="13579" width="3.7109375" style="478" customWidth="1"/>
    <col min="13580" max="13580" width="12.7109375" style="478" customWidth="1"/>
    <col min="13581" max="13581" width="47.42578125" style="478" customWidth="1"/>
    <col min="13582" max="13585" width="0" style="478" hidden="1" customWidth="1"/>
    <col min="13586" max="13586" width="11.7109375" style="478" customWidth="1"/>
    <col min="13587" max="13587" width="6.42578125" style="478" bestFit="1" customWidth="1"/>
    <col min="13588" max="13588" width="11.7109375" style="478" customWidth="1"/>
    <col min="13589" max="13589" width="0" style="478" hidden="1" customWidth="1"/>
    <col min="13590" max="13590" width="3.7109375" style="478" customWidth="1"/>
    <col min="13591" max="13591" width="11.140625" style="478" bestFit="1" customWidth="1"/>
    <col min="13592" max="13824" width="10.5703125" style="478"/>
    <col min="13825" max="13832" width="0" style="478" hidden="1" customWidth="1"/>
    <col min="13833" max="13835" width="3.7109375" style="478" customWidth="1"/>
    <col min="13836" max="13836" width="12.7109375" style="478" customWidth="1"/>
    <col min="13837" max="13837" width="47.42578125" style="478" customWidth="1"/>
    <col min="13838" max="13841" width="0" style="478" hidden="1" customWidth="1"/>
    <col min="13842" max="13842" width="11.7109375" style="478" customWidth="1"/>
    <col min="13843" max="13843" width="6.42578125" style="478" bestFit="1" customWidth="1"/>
    <col min="13844" max="13844" width="11.7109375" style="478" customWidth="1"/>
    <col min="13845" max="13845" width="0" style="478" hidden="1" customWidth="1"/>
    <col min="13846" max="13846" width="3.7109375" style="478" customWidth="1"/>
    <col min="13847" max="13847" width="11.140625" style="478" bestFit="1" customWidth="1"/>
    <col min="13848" max="14080" width="10.5703125" style="478"/>
    <col min="14081" max="14088" width="0" style="478" hidden="1" customWidth="1"/>
    <col min="14089" max="14091" width="3.7109375" style="478" customWidth="1"/>
    <col min="14092" max="14092" width="12.7109375" style="478" customWidth="1"/>
    <col min="14093" max="14093" width="47.42578125" style="478" customWidth="1"/>
    <col min="14094" max="14097" width="0" style="478" hidden="1" customWidth="1"/>
    <col min="14098" max="14098" width="11.7109375" style="478" customWidth="1"/>
    <col min="14099" max="14099" width="6.42578125" style="478" bestFit="1" customWidth="1"/>
    <col min="14100" max="14100" width="11.7109375" style="478" customWidth="1"/>
    <col min="14101" max="14101" width="0" style="478" hidden="1" customWidth="1"/>
    <col min="14102" max="14102" width="3.7109375" style="478" customWidth="1"/>
    <col min="14103" max="14103" width="11.140625" style="478" bestFit="1" customWidth="1"/>
    <col min="14104" max="14336" width="10.5703125" style="478"/>
    <col min="14337" max="14344" width="0" style="478" hidden="1" customWidth="1"/>
    <col min="14345" max="14347" width="3.7109375" style="478" customWidth="1"/>
    <col min="14348" max="14348" width="12.7109375" style="478" customWidth="1"/>
    <col min="14349" max="14349" width="47.42578125" style="478" customWidth="1"/>
    <col min="14350" max="14353" width="0" style="478" hidden="1" customWidth="1"/>
    <col min="14354" max="14354" width="11.7109375" style="478" customWidth="1"/>
    <col min="14355" max="14355" width="6.42578125" style="478" bestFit="1" customWidth="1"/>
    <col min="14356" max="14356" width="11.7109375" style="478" customWidth="1"/>
    <col min="14357" max="14357" width="0" style="478" hidden="1" customWidth="1"/>
    <col min="14358" max="14358" width="3.7109375" style="478" customWidth="1"/>
    <col min="14359" max="14359" width="11.140625" style="478" bestFit="1" customWidth="1"/>
    <col min="14360" max="14592" width="10.5703125" style="478"/>
    <col min="14593" max="14600" width="0" style="478" hidden="1" customWidth="1"/>
    <col min="14601" max="14603" width="3.7109375" style="478" customWidth="1"/>
    <col min="14604" max="14604" width="12.7109375" style="478" customWidth="1"/>
    <col min="14605" max="14605" width="47.42578125" style="478" customWidth="1"/>
    <col min="14606" max="14609" width="0" style="478" hidden="1" customWidth="1"/>
    <col min="14610" max="14610" width="11.7109375" style="478" customWidth="1"/>
    <col min="14611" max="14611" width="6.42578125" style="478" bestFit="1" customWidth="1"/>
    <col min="14612" max="14612" width="11.7109375" style="478" customWidth="1"/>
    <col min="14613" max="14613" width="0" style="478" hidden="1" customWidth="1"/>
    <col min="14614" max="14614" width="3.7109375" style="478" customWidth="1"/>
    <col min="14615" max="14615" width="11.140625" style="478" bestFit="1" customWidth="1"/>
    <col min="14616" max="14848" width="10.5703125" style="478"/>
    <col min="14849" max="14856" width="0" style="478" hidden="1" customWidth="1"/>
    <col min="14857" max="14859" width="3.7109375" style="478" customWidth="1"/>
    <col min="14860" max="14860" width="12.7109375" style="478" customWidth="1"/>
    <col min="14861" max="14861" width="47.42578125" style="478" customWidth="1"/>
    <col min="14862" max="14865" width="0" style="478" hidden="1" customWidth="1"/>
    <col min="14866" max="14866" width="11.7109375" style="478" customWidth="1"/>
    <col min="14867" max="14867" width="6.42578125" style="478" bestFit="1" customWidth="1"/>
    <col min="14868" max="14868" width="11.7109375" style="478" customWidth="1"/>
    <col min="14869" max="14869" width="0" style="478" hidden="1" customWidth="1"/>
    <col min="14870" max="14870" width="3.7109375" style="478" customWidth="1"/>
    <col min="14871" max="14871" width="11.140625" style="478" bestFit="1" customWidth="1"/>
    <col min="14872" max="15104" width="10.5703125" style="478"/>
    <col min="15105" max="15112" width="0" style="478" hidden="1" customWidth="1"/>
    <col min="15113" max="15115" width="3.7109375" style="478" customWidth="1"/>
    <col min="15116" max="15116" width="12.7109375" style="478" customWidth="1"/>
    <col min="15117" max="15117" width="47.42578125" style="478" customWidth="1"/>
    <col min="15118" max="15121" width="0" style="478" hidden="1" customWidth="1"/>
    <col min="15122" max="15122" width="11.7109375" style="478" customWidth="1"/>
    <col min="15123" max="15123" width="6.42578125" style="478" bestFit="1" customWidth="1"/>
    <col min="15124" max="15124" width="11.7109375" style="478" customWidth="1"/>
    <col min="15125" max="15125" width="0" style="478" hidden="1" customWidth="1"/>
    <col min="15126" max="15126" width="3.7109375" style="478" customWidth="1"/>
    <col min="15127" max="15127" width="11.140625" style="478" bestFit="1" customWidth="1"/>
    <col min="15128" max="15360" width="10.5703125" style="478"/>
    <col min="15361" max="15368" width="0" style="478" hidden="1" customWidth="1"/>
    <col min="15369" max="15371" width="3.7109375" style="478" customWidth="1"/>
    <col min="15372" max="15372" width="12.7109375" style="478" customWidth="1"/>
    <col min="15373" max="15373" width="47.42578125" style="478" customWidth="1"/>
    <col min="15374" max="15377" width="0" style="478" hidden="1" customWidth="1"/>
    <col min="15378" max="15378" width="11.7109375" style="478" customWidth="1"/>
    <col min="15379" max="15379" width="6.42578125" style="478" bestFit="1" customWidth="1"/>
    <col min="15380" max="15380" width="11.7109375" style="478" customWidth="1"/>
    <col min="15381" max="15381" width="0" style="478" hidden="1" customWidth="1"/>
    <col min="15382" max="15382" width="3.7109375" style="478" customWidth="1"/>
    <col min="15383" max="15383" width="11.140625" style="478" bestFit="1" customWidth="1"/>
    <col min="15384" max="15616" width="10.5703125" style="478"/>
    <col min="15617" max="15624" width="0" style="478" hidden="1" customWidth="1"/>
    <col min="15625" max="15627" width="3.7109375" style="478" customWidth="1"/>
    <col min="15628" max="15628" width="12.7109375" style="478" customWidth="1"/>
    <col min="15629" max="15629" width="47.42578125" style="478" customWidth="1"/>
    <col min="15630" max="15633" width="0" style="478" hidden="1" customWidth="1"/>
    <col min="15634" max="15634" width="11.7109375" style="478" customWidth="1"/>
    <col min="15635" max="15635" width="6.42578125" style="478" bestFit="1" customWidth="1"/>
    <col min="15636" max="15636" width="11.7109375" style="478" customWidth="1"/>
    <col min="15637" max="15637" width="0" style="478" hidden="1" customWidth="1"/>
    <col min="15638" max="15638" width="3.7109375" style="478" customWidth="1"/>
    <col min="15639" max="15639" width="11.140625" style="478" bestFit="1" customWidth="1"/>
    <col min="15640" max="15872" width="10.5703125" style="478"/>
    <col min="15873" max="15880" width="0" style="478" hidden="1" customWidth="1"/>
    <col min="15881" max="15883" width="3.7109375" style="478" customWidth="1"/>
    <col min="15884" max="15884" width="12.7109375" style="478" customWidth="1"/>
    <col min="15885" max="15885" width="47.42578125" style="478" customWidth="1"/>
    <col min="15886" max="15889" width="0" style="478" hidden="1" customWidth="1"/>
    <col min="15890" max="15890" width="11.7109375" style="478" customWidth="1"/>
    <col min="15891" max="15891" width="6.42578125" style="478" bestFit="1" customWidth="1"/>
    <col min="15892" max="15892" width="11.7109375" style="478" customWidth="1"/>
    <col min="15893" max="15893" width="0" style="478" hidden="1" customWidth="1"/>
    <col min="15894" max="15894" width="3.7109375" style="478" customWidth="1"/>
    <col min="15895" max="15895" width="11.140625" style="478" bestFit="1" customWidth="1"/>
    <col min="15896" max="16128" width="10.5703125" style="478"/>
    <col min="16129" max="16136" width="0" style="478" hidden="1" customWidth="1"/>
    <col min="16137" max="16139" width="3.7109375" style="478" customWidth="1"/>
    <col min="16140" max="16140" width="12.7109375" style="478" customWidth="1"/>
    <col min="16141" max="16141" width="47.42578125" style="478" customWidth="1"/>
    <col min="16142" max="16145" width="0" style="478" hidden="1" customWidth="1"/>
    <col min="16146" max="16146" width="11.7109375" style="478" customWidth="1"/>
    <col min="16147" max="16147" width="6.42578125" style="478" bestFit="1" customWidth="1"/>
    <col min="16148" max="16148" width="11.7109375" style="478" customWidth="1"/>
    <col min="16149" max="16149" width="0" style="478" hidden="1" customWidth="1"/>
    <col min="16150" max="16150" width="3.7109375" style="478" customWidth="1"/>
    <col min="16151" max="16151" width="11.140625" style="478" bestFit="1" customWidth="1"/>
    <col min="16152" max="16384" width="10.5703125" style="478"/>
  </cols>
  <sheetData>
    <row r="1" spans="1:34" hidden="1"/>
    <row r="2" spans="1:34" hidden="1"/>
    <row r="3" spans="1:34" hidden="1"/>
    <row r="4" spans="1:34" ht="3" customHeight="1">
      <c r="J4" s="483"/>
      <c r="K4" s="483"/>
      <c r="L4" s="479"/>
      <c r="M4" s="479"/>
      <c r="N4" s="479"/>
      <c r="O4" s="486"/>
      <c r="P4" s="486"/>
      <c r="Q4" s="486"/>
      <c r="R4" s="486"/>
      <c r="S4" s="486"/>
      <c r="T4" s="486"/>
      <c r="U4" s="479"/>
    </row>
    <row r="5" spans="1:34" ht="22.5" customHeight="1">
      <c r="J5" s="483"/>
      <c r="K5" s="483"/>
      <c r="L5" s="1231" t="s">
        <v>658</v>
      </c>
      <c r="M5" s="1231"/>
      <c r="N5" s="1231"/>
      <c r="O5" s="1231"/>
      <c r="P5" s="1231"/>
      <c r="Q5" s="1231"/>
      <c r="R5" s="1231"/>
      <c r="S5" s="1231"/>
      <c r="T5" s="1231"/>
      <c r="U5" s="499"/>
    </row>
    <row r="6" spans="1:34" ht="3" customHeight="1">
      <c r="J6" s="483"/>
      <c r="K6" s="483"/>
      <c r="L6" s="479"/>
      <c r="M6" s="479"/>
      <c r="N6" s="479"/>
      <c r="O6" s="482"/>
      <c r="P6" s="482"/>
      <c r="Q6" s="482"/>
      <c r="R6" s="482"/>
      <c r="S6" s="482"/>
      <c r="T6" s="482"/>
      <c r="U6" s="479"/>
    </row>
    <row r="7" spans="1:34" s="493" customFormat="1" ht="22.5">
      <c r="A7" s="507"/>
      <c r="B7" s="507"/>
      <c r="C7" s="507"/>
      <c r="D7" s="507"/>
      <c r="E7" s="507"/>
      <c r="F7" s="507"/>
      <c r="G7" s="507"/>
      <c r="H7" s="507"/>
      <c r="L7" s="501"/>
      <c r="M7" s="619" t="s">
        <v>502</v>
      </c>
      <c r="N7" s="668"/>
      <c r="O7" s="1249" t="str">
        <f>IF(NameOrPr_ch="",IF(NameOrPr="","",NameOrPr),NameOrPr_ch)</f>
        <v>РСТ Нижегородской области</v>
      </c>
      <c r="P7" s="1250"/>
      <c r="Q7" s="1250"/>
      <c r="R7" s="1250"/>
      <c r="S7" s="1250"/>
      <c r="T7" s="1251"/>
      <c r="U7" s="669"/>
      <c r="X7" s="507"/>
      <c r="Y7" s="507"/>
      <c r="Z7" s="507"/>
      <c r="AA7" s="507"/>
      <c r="AB7" s="507"/>
      <c r="AC7" s="507"/>
      <c r="AD7" s="507"/>
      <c r="AE7" s="507"/>
      <c r="AF7" s="507"/>
      <c r="AG7" s="507"/>
      <c r="AH7" s="507"/>
    </row>
    <row r="8" spans="1:34" s="572" customFormat="1" ht="18.75">
      <c r="A8" s="592"/>
      <c r="B8" s="592"/>
      <c r="C8" s="592"/>
      <c r="D8" s="592"/>
      <c r="E8" s="592"/>
      <c r="F8" s="592"/>
      <c r="G8" s="592"/>
      <c r="H8" s="592"/>
      <c r="L8" s="501"/>
      <c r="M8" s="619" t="s">
        <v>597</v>
      </c>
      <c r="N8" s="668"/>
      <c r="O8" s="1249" t="str">
        <f>IF(datePr_ch="",IF(datePr="","",datePr),datePr_ch)</f>
        <v>10.12.2020</v>
      </c>
      <c r="P8" s="1250"/>
      <c r="Q8" s="1250"/>
      <c r="R8" s="1250"/>
      <c r="S8" s="1250"/>
      <c r="T8" s="1251"/>
      <c r="U8" s="669"/>
      <c r="X8" s="592"/>
      <c r="Y8" s="592"/>
      <c r="Z8" s="592"/>
      <c r="AA8" s="592"/>
      <c r="AB8" s="592"/>
      <c r="AC8" s="592"/>
      <c r="AD8" s="592"/>
      <c r="AE8" s="592"/>
      <c r="AF8" s="592"/>
      <c r="AG8" s="592"/>
      <c r="AH8" s="592"/>
    </row>
    <row r="9" spans="1:34" s="493" customFormat="1" ht="18.75">
      <c r="A9" s="507"/>
      <c r="B9" s="507"/>
      <c r="C9" s="507"/>
      <c r="D9" s="507"/>
      <c r="E9" s="507"/>
      <c r="F9" s="507"/>
      <c r="G9" s="507"/>
      <c r="H9" s="507"/>
      <c r="L9" s="554"/>
      <c r="M9" s="619" t="s">
        <v>596</v>
      </c>
      <c r="N9" s="668"/>
      <c r="O9" s="1249" t="str">
        <f>IF(numberPr_ch="",IF(numberPr="","",numberPr),numberPr_ch)</f>
        <v>52/6</v>
      </c>
      <c r="P9" s="1250"/>
      <c r="Q9" s="1250"/>
      <c r="R9" s="1250"/>
      <c r="S9" s="1250"/>
      <c r="T9" s="1251"/>
      <c r="U9" s="669"/>
      <c r="X9" s="507"/>
      <c r="Y9" s="507"/>
      <c r="Z9" s="507"/>
      <c r="AA9" s="507"/>
      <c r="AB9" s="507"/>
      <c r="AC9" s="507"/>
      <c r="AD9" s="507"/>
      <c r="AE9" s="507"/>
      <c r="AF9" s="507"/>
      <c r="AG9" s="507"/>
      <c r="AH9" s="507"/>
    </row>
    <row r="10" spans="1:34" s="493" customFormat="1" ht="18.75">
      <c r="A10" s="507"/>
      <c r="B10" s="507"/>
      <c r="C10" s="507"/>
      <c r="D10" s="507"/>
      <c r="E10" s="507"/>
      <c r="F10" s="507"/>
      <c r="G10" s="507"/>
      <c r="H10" s="507"/>
      <c r="L10" s="554"/>
      <c r="M10" s="619" t="s">
        <v>501</v>
      </c>
      <c r="N10" s="668"/>
      <c r="O10" s="1249" t="str">
        <f>IF(IstPub_ch="",IF(IstPub="","",IstPub),IstPub_ch)</f>
        <v>http://www.rstno.ru/regulatory/resheniya-regionalnoy-sluzhby-po-tarifam-nizhegorodskoy-oblasti-za-2020-god.php?clear_cache=Y</v>
      </c>
      <c r="P10" s="1250"/>
      <c r="Q10" s="1250"/>
      <c r="R10" s="1250"/>
      <c r="S10" s="1250"/>
      <c r="T10" s="1251"/>
      <c r="U10" s="669"/>
      <c r="X10" s="507"/>
      <c r="Y10" s="507"/>
      <c r="Z10" s="507"/>
      <c r="AA10" s="507"/>
      <c r="AB10" s="507"/>
      <c r="AC10" s="507"/>
      <c r="AD10" s="507"/>
      <c r="AE10" s="507"/>
      <c r="AF10" s="507"/>
      <c r="AG10" s="507"/>
      <c r="AH10" s="507"/>
    </row>
    <row r="11" spans="1:34" s="493" customFormat="1" ht="11.25" hidden="1">
      <c r="A11" s="507"/>
      <c r="B11" s="507"/>
      <c r="C11" s="507"/>
      <c r="D11" s="507"/>
      <c r="E11" s="507"/>
      <c r="F11" s="507"/>
      <c r="G11" s="507"/>
      <c r="H11" s="507"/>
      <c r="L11" s="554"/>
      <c r="M11" s="554"/>
      <c r="N11" s="568"/>
      <c r="O11" s="584"/>
      <c r="P11" s="584"/>
      <c r="Q11" s="584"/>
      <c r="R11" s="584"/>
      <c r="S11" s="584"/>
      <c r="T11" s="584"/>
      <c r="U11" s="505" t="s">
        <v>373</v>
      </c>
      <c r="X11" s="507"/>
      <c r="Y11" s="507"/>
      <c r="Z11" s="507"/>
      <c r="AA11" s="507"/>
      <c r="AB11" s="507"/>
      <c r="AC11" s="507"/>
      <c r="AD11" s="507"/>
      <c r="AE11" s="507"/>
      <c r="AF11" s="507"/>
      <c r="AG11" s="507"/>
      <c r="AH11" s="507"/>
    </row>
    <row r="12" spans="1:34" ht="15" customHeight="1">
      <c r="J12" s="483"/>
      <c r="K12" s="483"/>
      <c r="L12" s="479"/>
      <c r="M12" s="479"/>
      <c r="N12" s="479"/>
      <c r="O12" s="1253"/>
      <c r="P12" s="1253"/>
      <c r="Q12" s="1253"/>
      <c r="R12" s="1253"/>
      <c r="S12" s="1253"/>
      <c r="T12" s="1253"/>
      <c r="U12" s="1253"/>
    </row>
    <row r="13" spans="1:34">
      <c r="J13" s="483"/>
      <c r="K13" s="483"/>
      <c r="L13" s="1153" t="s">
        <v>454</v>
      </c>
      <c r="M13" s="1153"/>
      <c r="N13" s="1153"/>
      <c r="O13" s="1153"/>
      <c r="P13" s="1153"/>
      <c r="Q13" s="1153"/>
      <c r="R13" s="1153"/>
      <c r="S13" s="1153"/>
      <c r="T13" s="1153"/>
      <c r="U13" s="1153"/>
      <c r="V13" s="1153"/>
      <c r="W13" s="1153" t="s">
        <v>455</v>
      </c>
    </row>
    <row r="14" spans="1:34" ht="14.25" customHeight="1">
      <c r="J14" s="483"/>
      <c r="K14" s="483"/>
      <c r="L14" s="1215" t="s">
        <v>92</v>
      </c>
      <c r="M14" s="1215" t="s">
        <v>640</v>
      </c>
      <c r="N14" s="523"/>
      <c r="O14" s="1216" t="s">
        <v>642</v>
      </c>
      <c r="P14" s="1217"/>
      <c r="Q14" s="1217"/>
      <c r="R14" s="1217"/>
      <c r="S14" s="1217"/>
      <c r="T14" s="1218"/>
      <c r="U14" s="1226" t="s">
        <v>341</v>
      </c>
      <c r="V14" s="1212" t="s">
        <v>275</v>
      </c>
      <c r="W14" s="1153"/>
    </row>
    <row r="15" spans="1:34" s="525" customFormat="1" ht="14.25" customHeight="1">
      <c r="A15" s="587"/>
      <c r="B15" s="587"/>
      <c r="C15" s="587"/>
      <c r="D15" s="587"/>
      <c r="E15" s="587"/>
      <c r="F15" s="587"/>
      <c r="G15" s="593"/>
      <c r="H15" s="593"/>
      <c r="I15" s="533"/>
      <c r="J15" s="531"/>
      <c r="K15" s="531"/>
      <c r="L15" s="1215"/>
      <c r="M15" s="1215"/>
      <c r="N15" s="523"/>
      <c r="O15" s="1221" t="s">
        <v>773</v>
      </c>
      <c r="P15" s="1219" t="s">
        <v>271</v>
      </c>
      <c r="Q15" s="1220"/>
      <c r="R15" s="1224" t="s">
        <v>655</v>
      </c>
      <c r="S15" s="1224"/>
      <c r="T15" s="1225"/>
      <c r="U15" s="1227"/>
      <c r="V15" s="1213"/>
      <c r="W15" s="1153"/>
      <c r="X15" s="587"/>
      <c r="Y15" s="587"/>
      <c r="Z15" s="587"/>
      <c r="AA15" s="587"/>
      <c r="AB15" s="587"/>
      <c r="AC15" s="587"/>
      <c r="AD15" s="587"/>
      <c r="AE15" s="587"/>
      <c r="AF15" s="587"/>
      <c r="AG15" s="587"/>
      <c r="AH15" s="587"/>
    </row>
    <row r="16" spans="1:34" ht="33.75">
      <c r="J16" s="483"/>
      <c r="K16" s="483"/>
      <c r="L16" s="1215"/>
      <c r="M16" s="1215"/>
      <c r="N16" s="522"/>
      <c r="O16" s="1222"/>
      <c r="P16" s="537" t="s">
        <v>766</v>
      </c>
      <c r="Q16" s="537" t="s">
        <v>767</v>
      </c>
      <c r="R16" s="538" t="s">
        <v>274</v>
      </c>
      <c r="S16" s="1210" t="s">
        <v>273</v>
      </c>
      <c r="T16" s="1211"/>
      <c r="U16" s="1228"/>
      <c r="V16" s="1214"/>
      <c r="W16" s="1153"/>
    </row>
    <row r="17" spans="1:35">
      <c r="J17" s="483"/>
      <c r="K17" s="491">
        <v>1</v>
      </c>
      <c r="L17" s="527" t="s">
        <v>93</v>
      </c>
      <c r="M17" s="527" t="s">
        <v>49</v>
      </c>
      <c r="N17" s="498" t="s">
        <v>49</v>
      </c>
      <c r="O17" s="489">
        <f ca="1">OFFSET(O17,0,-1)+1</f>
        <v>3</v>
      </c>
      <c r="P17" s="489">
        <f ca="1">OFFSET(P17,0,-1)+1</f>
        <v>4</v>
      </c>
      <c r="Q17" s="489">
        <f ca="1">OFFSET(Q17,0,-1)+1</f>
        <v>5</v>
      </c>
      <c r="R17" s="489">
        <f ca="1">OFFSET(R17,0,-1)+1</f>
        <v>6</v>
      </c>
      <c r="S17" s="1233">
        <f ca="1">OFFSET(S17,0,-1)+1</f>
        <v>7</v>
      </c>
      <c r="T17" s="1233"/>
      <c r="U17" s="489">
        <f ca="1">OFFSET(U17,0,-2)+1</f>
        <v>8</v>
      </c>
      <c r="V17" s="653">
        <f ca="1">OFFSET(V17,0,-1)</f>
        <v>8</v>
      </c>
      <c r="W17" s="489">
        <f ca="1">OFFSET(W17,0,-1)+1</f>
        <v>9</v>
      </c>
    </row>
    <row r="18" spans="1:35" ht="22.5">
      <c r="A18" s="1234">
        <v>1</v>
      </c>
      <c r="B18" s="960"/>
      <c r="C18" s="960"/>
      <c r="D18" s="960"/>
      <c r="E18" s="961"/>
      <c r="F18" s="962"/>
      <c r="G18" s="962"/>
      <c r="H18" s="962"/>
      <c r="I18" s="963"/>
      <c r="J18" s="958"/>
      <c r="K18" s="965"/>
      <c r="L18" s="595">
        <f>mergeValue(A18)</f>
        <v>1</v>
      </c>
      <c r="M18" s="643" t="s">
        <v>20</v>
      </c>
      <c r="N18" s="582"/>
      <c r="O18" s="1246"/>
      <c r="P18" s="1246"/>
      <c r="Q18" s="1246"/>
      <c r="R18" s="1246"/>
      <c r="S18" s="1246"/>
      <c r="T18" s="1246"/>
      <c r="U18" s="1246"/>
      <c r="V18" s="1246"/>
      <c r="W18" s="632" t="s">
        <v>659</v>
      </c>
    </row>
    <row r="19" spans="1:35" ht="22.5">
      <c r="A19" s="1234"/>
      <c r="B19" s="1234">
        <v>1</v>
      </c>
      <c r="C19" s="960"/>
      <c r="D19" s="960"/>
      <c r="E19" s="962"/>
      <c r="F19" s="962"/>
      <c r="G19" s="962"/>
      <c r="H19" s="962"/>
      <c r="I19" s="957"/>
      <c r="J19" s="956"/>
      <c r="K19" s="959"/>
      <c r="L19" s="595" t="str">
        <f>mergeValue(A19) &amp;"."&amp; mergeValue(B19)</f>
        <v>1.1</v>
      </c>
      <c r="M19" s="548" t="s">
        <v>16</v>
      </c>
      <c r="N19" s="582"/>
      <c r="O19" s="1246"/>
      <c r="P19" s="1246"/>
      <c r="Q19" s="1246"/>
      <c r="R19" s="1246"/>
      <c r="S19" s="1246"/>
      <c r="T19" s="1246"/>
      <c r="U19" s="1246"/>
      <c r="V19" s="1246"/>
      <c r="W19" s="632" t="s">
        <v>477</v>
      </c>
    </row>
    <row r="20" spans="1:35" ht="22.5">
      <c r="A20" s="1234"/>
      <c r="B20" s="1234"/>
      <c r="C20" s="1234">
        <v>1</v>
      </c>
      <c r="D20" s="960"/>
      <c r="E20" s="962"/>
      <c r="F20" s="962"/>
      <c r="G20" s="962"/>
      <c r="H20" s="962"/>
      <c r="I20" s="964"/>
      <c r="J20" s="956"/>
      <c r="K20" s="959"/>
      <c r="L20" s="595" t="str">
        <f>mergeValue(A20) &amp;"."&amp; mergeValue(B20)&amp;"."&amp; mergeValue(C20)</f>
        <v>1.1.1</v>
      </c>
      <c r="M20" s="549" t="s">
        <v>7</v>
      </c>
      <c r="N20" s="582"/>
      <c r="O20" s="1246"/>
      <c r="P20" s="1246"/>
      <c r="Q20" s="1246"/>
      <c r="R20" s="1246"/>
      <c r="S20" s="1246"/>
      <c r="T20" s="1246"/>
      <c r="U20" s="1246"/>
      <c r="V20" s="1246"/>
      <c r="W20" s="632" t="s">
        <v>634</v>
      </c>
    </row>
    <row r="21" spans="1:35" ht="22.5">
      <c r="A21" s="1234"/>
      <c r="B21" s="1234"/>
      <c r="C21" s="1234"/>
      <c r="D21" s="1234">
        <v>1</v>
      </c>
      <c r="E21" s="962"/>
      <c r="F21" s="962"/>
      <c r="G21" s="962"/>
      <c r="H21" s="962"/>
      <c r="I21" s="964"/>
      <c r="J21" s="956"/>
      <c r="K21" s="959"/>
      <c r="L21" s="595" t="str">
        <f>mergeValue(A21) &amp;"."&amp; mergeValue(B21)&amp;"."&amp; mergeValue(C21)&amp;"."&amp; mergeValue(D21)</f>
        <v>1.1.1.1</v>
      </c>
      <c r="M21" s="550" t="s">
        <v>22</v>
      </c>
      <c r="N21" s="582"/>
      <c r="O21" s="1246"/>
      <c r="P21" s="1246"/>
      <c r="Q21" s="1246"/>
      <c r="R21" s="1246"/>
      <c r="S21" s="1246"/>
      <c r="T21" s="1246"/>
      <c r="U21" s="1246"/>
      <c r="V21" s="1246"/>
      <c r="W21" s="632" t="s">
        <v>635</v>
      </c>
    </row>
    <row r="22" spans="1:35" ht="11.25" hidden="1" customHeight="1">
      <c r="A22" s="1234"/>
      <c r="B22" s="1234"/>
      <c r="C22" s="1234"/>
      <c r="D22" s="1234"/>
      <c r="E22" s="1234">
        <v>1</v>
      </c>
      <c r="F22" s="962"/>
      <c r="G22" s="962"/>
      <c r="H22" s="960">
        <v>1</v>
      </c>
      <c r="I22" s="1234">
        <v>1</v>
      </c>
      <c r="J22" s="962"/>
      <c r="K22" s="967"/>
      <c r="L22" s="595"/>
      <c r="M22" s="556"/>
      <c r="N22" s="583"/>
      <c r="O22" s="633"/>
      <c r="P22" s="633"/>
      <c r="Q22" s="633"/>
      <c r="R22" s="633"/>
      <c r="S22" s="633"/>
      <c r="T22" s="633"/>
      <c r="U22" s="633"/>
      <c r="V22" s="510"/>
      <c r="W22" s="561"/>
    </row>
    <row r="23" spans="1:35" ht="90">
      <c r="A23" s="1234"/>
      <c r="B23" s="1234"/>
      <c r="C23" s="1234"/>
      <c r="D23" s="1234"/>
      <c r="E23" s="1234"/>
      <c r="F23" s="1234">
        <v>1</v>
      </c>
      <c r="G23" s="960"/>
      <c r="H23" s="960"/>
      <c r="I23" s="1234"/>
      <c r="J23" s="1234">
        <v>1</v>
      </c>
      <c r="K23" s="968"/>
      <c r="L23" s="595" t="str">
        <f>mergeValue(A23) &amp;"."&amp; mergeValue(B23)&amp;"."&amp; mergeValue(C23)&amp;"."&amp; mergeValue(D23)&amp;"."&amp;  mergeValue(F23)</f>
        <v>1.1.1.1.1</v>
      </c>
      <c r="M23" s="557" t="s">
        <v>10</v>
      </c>
      <c r="N23" s="583"/>
      <c r="O23" s="1236"/>
      <c r="P23" s="1236"/>
      <c r="Q23" s="1236"/>
      <c r="R23" s="1236"/>
      <c r="S23" s="1236"/>
      <c r="T23" s="1236"/>
      <c r="U23" s="1236"/>
      <c r="V23" s="1236"/>
      <c r="W23" s="632" t="s">
        <v>636</v>
      </c>
      <c r="Y23" s="506" t="str">
        <f>strCheckUnique(Z23:Z26)</f>
        <v/>
      </c>
      <c r="AA23" s="506"/>
    </row>
    <row r="24" spans="1:35" ht="189" customHeight="1">
      <c r="A24" s="1234"/>
      <c r="B24" s="1234"/>
      <c r="C24" s="1234"/>
      <c r="D24" s="1234"/>
      <c r="E24" s="1234"/>
      <c r="F24" s="1234"/>
      <c r="G24" s="960">
        <v>1</v>
      </c>
      <c r="H24" s="960"/>
      <c r="I24" s="1234"/>
      <c r="J24" s="1234"/>
      <c r="K24" s="968">
        <v>1</v>
      </c>
      <c r="L24" s="595" t="str">
        <f>mergeValue(A24) &amp;"."&amp; mergeValue(B24)&amp;"."&amp; mergeValue(C24)&amp;"."&amp; mergeValue(D24)&amp;"."&amp; mergeValue(F24)&amp;"."&amp; mergeValue(G24)</f>
        <v>1.1.1.1.1.1</v>
      </c>
      <c r="M24" s="1071"/>
      <c r="N24" s="588"/>
      <c r="O24" s="564"/>
      <c r="P24" s="564"/>
      <c r="Q24" s="1096"/>
      <c r="R24" s="1244"/>
      <c r="S24" s="1230" t="s">
        <v>84</v>
      </c>
      <c r="T24" s="1244"/>
      <c r="U24" s="1230" t="s">
        <v>85</v>
      </c>
      <c r="V24" s="580"/>
      <c r="W24" s="1205" t="s">
        <v>660</v>
      </c>
      <c r="X24" s="502" t="str">
        <f>strCheckDate(O25:V25)</f>
        <v/>
      </c>
      <c r="Y24" s="506"/>
      <c r="Z24" s="506" t="str">
        <f>IF(M24="","",M24 )</f>
        <v/>
      </c>
      <c r="AA24" s="506"/>
      <c r="AB24" s="506"/>
      <c r="AC24" s="506"/>
    </row>
    <row r="25" spans="1:35" ht="11.25" hidden="1">
      <c r="A25" s="1234"/>
      <c r="B25" s="1234"/>
      <c r="C25" s="1234"/>
      <c r="D25" s="1234"/>
      <c r="E25" s="1234"/>
      <c r="F25" s="1234"/>
      <c r="G25" s="960"/>
      <c r="H25" s="960"/>
      <c r="I25" s="1234"/>
      <c r="J25" s="1234"/>
      <c r="K25" s="968"/>
      <c r="L25" s="602"/>
      <c r="M25" s="648"/>
      <c r="N25" s="588"/>
      <c r="O25" s="564"/>
      <c r="P25" s="564"/>
      <c r="Q25" s="586" t="str">
        <f>R24 &amp; "-" &amp; T24</f>
        <v>-</v>
      </c>
      <c r="R25" s="1229"/>
      <c r="S25" s="1230"/>
      <c r="T25" s="1229"/>
      <c r="U25" s="1230"/>
      <c r="V25" s="580"/>
      <c r="W25" s="1206"/>
    </row>
    <row r="26" spans="1:35" s="477" customFormat="1" ht="15" customHeight="1">
      <c r="A26" s="1234"/>
      <c r="B26" s="1234"/>
      <c r="C26" s="1234"/>
      <c r="D26" s="1234"/>
      <c r="E26" s="1234"/>
      <c r="F26" s="1234"/>
      <c r="G26" s="962"/>
      <c r="H26" s="960"/>
      <c r="I26" s="1234"/>
      <c r="J26" s="1234"/>
      <c r="K26" s="967"/>
      <c r="L26" s="540"/>
      <c r="M26" s="558" t="s">
        <v>25</v>
      </c>
      <c r="N26" s="553"/>
      <c r="O26" s="547"/>
      <c r="P26" s="547"/>
      <c r="Q26" s="547"/>
      <c r="R26" s="575"/>
      <c r="S26" s="566"/>
      <c r="T26" s="565"/>
      <c r="U26" s="553"/>
      <c r="V26" s="562"/>
      <c r="W26" s="1207"/>
      <c r="X26" s="503"/>
      <c r="Y26" s="503"/>
      <c r="Z26" s="503"/>
      <c r="AA26" s="503"/>
      <c r="AB26" s="503"/>
      <c r="AC26" s="503"/>
      <c r="AD26" s="503"/>
      <c r="AE26" s="503"/>
      <c r="AF26" s="503"/>
      <c r="AG26" s="503"/>
      <c r="AH26" s="503"/>
    </row>
    <row r="27" spans="1:35" s="477" customFormat="1" ht="15" customHeight="1">
      <c r="A27" s="1234"/>
      <c r="B27" s="1234"/>
      <c r="C27" s="1234"/>
      <c r="D27" s="1234"/>
      <c r="E27" s="1234"/>
      <c r="F27" s="962"/>
      <c r="G27" s="962"/>
      <c r="H27" s="960"/>
      <c r="I27" s="1234"/>
      <c r="J27" s="962"/>
      <c r="K27" s="967"/>
      <c r="L27" s="540"/>
      <c r="M27" s="553" t="s">
        <v>11</v>
      </c>
      <c r="N27" s="552"/>
      <c r="O27" s="547"/>
      <c r="P27" s="547"/>
      <c r="Q27" s="547"/>
      <c r="R27" s="575"/>
      <c r="S27" s="566"/>
      <c r="T27" s="565"/>
      <c r="U27" s="552"/>
      <c r="V27" s="566"/>
      <c r="W27" s="562"/>
      <c r="X27" s="503"/>
      <c r="Y27" s="503"/>
      <c r="Z27" s="503"/>
      <c r="AA27" s="503"/>
      <c r="AB27" s="503"/>
      <c r="AC27" s="503"/>
      <c r="AD27" s="503"/>
      <c r="AE27" s="503"/>
      <c r="AF27" s="503"/>
      <c r="AG27" s="503"/>
      <c r="AH27" s="503"/>
    </row>
    <row r="28" spans="1:35" s="477" customFormat="1" ht="15" hidden="1" customHeight="1">
      <c r="A28" s="1234"/>
      <c r="B28" s="1234"/>
      <c r="C28" s="1234"/>
      <c r="D28" s="1234"/>
      <c r="E28" s="966"/>
      <c r="F28" s="962"/>
      <c r="G28" s="962"/>
      <c r="H28" s="962"/>
      <c r="I28" s="958"/>
      <c r="J28" s="955"/>
      <c r="K28" s="965"/>
      <c r="L28" s="540"/>
      <c r="M28" s="553"/>
      <c r="N28" s="553"/>
      <c r="O28" s="553"/>
      <c r="P28" s="553"/>
      <c r="Q28" s="553"/>
      <c r="R28" s="553"/>
      <c r="S28" s="553"/>
      <c r="T28" s="553"/>
      <c r="U28" s="553"/>
      <c r="V28" s="566"/>
      <c r="W28" s="562"/>
      <c r="X28" s="503"/>
      <c r="Y28" s="503"/>
      <c r="Z28" s="503"/>
      <c r="AA28" s="503"/>
      <c r="AB28" s="503"/>
      <c r="AC28" s="503"/>
      <c r="AD28" s="503"/>
      <c r="AE28" s="503"/>
      <c r="AF28" s="503"/>
      <c r="AG28" s="503"/>
      <c r="AH28" s="503"/>
      <c r="AI28" s="503"/>
    </row>
    <row r="29" spans="1:35" s="477" customFormat="1" ht="15" customHeight="1">
      <c r="A29" s="1234"/>
      <c r="B29" s="1234"/>
      <c r="C29" s="1234"/>
      <c r="D29" s="966"/>
      <c r="E29" s="966"/>
      <c r="F29" s="962"/>
      <c r="G29" s="962"/>
      <c r="H29" s="962"/>
      <c r="I29" s="958"/>
      <c r="J29" s="955"/>
      <c r="K29" s="965"/>
      <c r="L29" s="540"/>
      <c r="M29" s="552" t="s">
        <v>17</v>
      </c>
      <c r="N29" s="551"/>
      <c r="O29" s="547"/>
      <c r="P29" s="547"/>
      <c r="Q29" s="547"/>
      <c r="R29" s="575"/>
      <c r="S29" s="566"/>
      <c r="T29" s="565"/>
      <c r="U29" s="551"/>
      <c r="V29" s="566"/>
      <c r="W29" s="562"/>
      <c r="X29" s="503"/>
      <c r="Y29" s="503"/>
      <c r="Z29" s="503"/>
      <c r="AA29" s="503"/>
      <c r="AB29" s="503"/>
      <c r="AC29" s="503"/>
      <c r="AD29" s="503"/>
      <c r="AE29" s="503"/>
      <c r="AF29" s="503"/>
      <c r="AG29" s="503"/>
      <c r="AH29" s="503"/>
    </row>
    <row r="30" spans="1:35" s="477" customFormat="1" ht="15" customHeight="1">
      <c r="A30" s="1234"/>
      <c r="B30" s="1234"/>
      <c r="C30" s="966"/>
      <c r="D30" s="966"/>
      <c r="E30" s="966"/>
      <c r="F30" s="966"/>
      <c r="G30" s="971"/>
      <c r="H30" s="958"/>
      <c r="I30" s="969"/>
      <c r="J30" s="955"/>
      <c r="K30" s="970"/>
      <c r="L30" s="540"/>
      <c r="M30" s="551" t="s">
        <v>18</v>
      </c>
      <c r="N30" s="551"/>
      <c r="O30" s="547"/>
      <c r="P30" s="547"/>
      <c r="Q30" s="547"/>
      <c r="R30" s="575"/>
      <c r="S30" s="566"/>
      <c r="T30" s="565"/>
      <c r="U30" s="551"/>
      <c r="V30" s="566"/>
      <c r="W30" s="562"/>
      <c r="X30" s="503"/>
      <c r="Y30" s="503"/>
      <c r="Z30" s="503"/>
      <c r="AA30" s="503"/>
      <c r="AB30" s="503"/>
      <c r="AC30" s="503"/>
      <c r="AD30" s="503"/>
      <c r="AE30" s="503"/>
      <c r="AF30" s="503"/>
      <c r="AG30" s="503"/>
      <c r="AH30" s="503"/>
    </row>
    <row r="31" spans="1:35" s="477" customFormat="1" ht="15" customHeight="1">
      <c r="A31" s="1234"/>
      <c r="B31" s="966"/>
      <c r="C31" s="966"/>
      <c r="D31" s="966"/>
      <c r="E31" s="966"/>
      <c r="F31" s="966"/>
      <c r="G31" s="971"/>
      <c r="H31" s="958"/>
      <c r="I31" s="958"/>
      <c r="J31" s="955"/>
      <c r="K31" s="965"/>
      <c r="L31" s="540"/>
      <c r="M31" s="560" t="s">
        <v>19</v>
      </c>
      <c r="N31" s="551"/>
      <c r="O31" s="547"/>
      <c r="P31" s="547"/>
      <c r="Q31" s="547"/>
      <c r="R31" s="575"/>
      <c r="S31" s="566"/>
      <c r="T31" s="565"/>
      <c r="U31" s="551"/>
      <c r="V31" s="566"/>
      <c r="W31" s="562"/>
      <c r="X31" s="503"/>
      <c r="Y31" s="503"/>
      <c r="Z31" s="503"/>
      <c r="AA31" s="503"/>
      <c r="AB31" s="503"/>
      <c r="AC31" s="503"/>
      <c r="AD31" s="503"/>
      <c r="AE31" s="503"/>
      <c r="AF31" s="503"/>
      <c r="AG31" s="503"/>
      <c r="AH31" s="503"/>
    </row>
    <row r="32" spans="1:35" s="477" customFormat="1" ht="15" customHeight="1">
      <c r="A32" s="954"/>
      <c r="B32" s="954"/>
      <c r="C32" s="954"/>
      <c r="D32" s="954"/>
      <c r="E32" s="954"/>
      <c r="F32" s="954"/>
      <c r="G32" s="954"/>
      <c r="H32" s="954"/>
      <c r="I32" s="954"/>
      <c r="J32" s="954"/>
      <c r="K32" s="954"/>
      <c r="L32" s="540"/>
      <c r="M32" s="567" t="s">
        <v>309</v>
      </c>
      <c r="N32" s="551"/>
      <c r="O32" s="547"/>
      <c r="P32" s="547"/>
      <c r="Q32" s="547"/>
      <c r="R32" s="575"/>
      <c r="S32" s="566"/>
      <c r="T32" s="565"/>
      <c r="U32" s="551"/>
      <c r="V32" s="566"/>
      <c r="W32" s="562"/>
      <c r="X32" s="503"/>
      <c r="Y32" s="503"/>
      <c r="Z32" s="503"/>
      <c r="AA32" s="503"/>
      <c r="AB32" s="503"/>
      <c r="AC32" s="503"/>
      <c r="AD32" s="503"/>
      <c r="AE32" s="503"/>
      <c r="AF32" s="503"/>
      <c r="AG32" s="503"/>
      <c r="AH32" s="503"/>
    </row>
    <row r="33" spans="12:23" ht="3" customHeight="1">
      <c r="L33" s="487"/>
      <c r="M33" s="487"/>
      <c r="N33" s="487"/>
      <c r="O33" s="487"/>
      <c r="P33" s="487"/>
      <c r="Q33" s="487"/>
      <c r="R33" s="487"/>
      <c r="S33" s="487"/>
      <c r="T33" s="487"/>
      <c r="U33" s="487"/>
    </row>
    <row r="34" spans="12:23" ht="141.75" customHeight="1">
      <c r="L34" s="1">
        <v>1</v>
      </c>
      <c r="M34" s="1198" t="s">
        <v>661</v>
      </c>
      <c r="N34" s="1198"/>
      <c r="O34" s="1198"/>
      <c r="P34" s="1198"/>
      <c r="Q34" s="1198"/>
      <c r="R34" s="1198"/>
      <c r="S34" s="1198"/>
      <c r="T34" s="1198"/>
      <c r="U34" s="1198"/>
      <c r="V34" s="1198"/>
      <c r="W34" s="1198"/>
    </row>
  </sheetData>
  <sheetProtection password="FA9C" sheet="1" objects="1" scenarios="1" formatColumns="0" formatRows="0"/>
  <dataConsolidate leftLabels="1"/>
  <mergeCells count="37">
    <mergeCell ref="D21:D28"/>
    <mergeCell ref="L5:T5"/>
    <mergeCell ref="O9:T9"/>
    <mergeCell ref="O10:T10"/>
    <mergeCell ref="A18:A31"/>
    <mergeCell ref="O18:V18"/>
    <mergeCell ref="B19:B30"/>
    <mergeCell ref="O19:V19"/>
    <mergeCell ref="C20:C29"/>
    <mergeCell ref="O21:V21"/>
    <mergeCell ref="E22:E27"/>
    <mergeCell ref="I22:I27"/>
    <mergeCell ref="F23:F26"/>
    <mergeCell ref="J23:J26"/>
    <mergeCell ref="O23:V23"/>
    <mergeCell ref="R24:R25"/>
    <mergeCell ref="O7:T7"/>
    <mergeCell ref="O8:T8"/>
    <mergeCell ref="V14:V16"/>
    <mergeCell ref="L13:V13"/>
    <mergeCell ref="L14:L16"/>
    <mergeCell ref="M14:M16"/>
    <mergeCell ref="O14:T14"/>
    <mergeCell ref="U14:U16"/>
    <mergeCell ref="S16:T16"/>
    <mergeCell ref="O12:U12"/>
    <mergeCell ref="O15:O16"/>
    <mergeCell ref="P15:Q15"/>
    <mergeCell ref="R15:T15"/>
    <mergeCell ref="W13:W16"/>
    <mergeCell ref="W24:W26"/>
    <mergeCell ref="M34:W34"/>
    <mergeCell ref="T24:T25"/>
    <mergeCell ref="U24:U25"/>
    <mergeCell ref="O20:V20"/>
    <mergeCell ref="S24:S25"/>
    <mergeCell ref="S17:T17"/>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formula1>kind_of_cons</formula1>
    </dataValidation>
    <dataValidation type="textLength" operator="lessThanOrEqual" allowBlank="1" showInputMessage="1" showErrorMessage="1" errorTitle="Ошибка" error="Допускается ввод не более 900 символов!" sqref="WWE983058:WWE983064 TO18:TO2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JS18:JS24">
      <formula1>900</formula1>
    </dataValidation>
    <dataValidation type="list" allowBlank="1" showInputMessage="1" showErrorMessage="1" errorTitle="Ошибка" error="Выберите значение из списка" sqref="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M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dataValidation allowBlank="1" showInputMessage="1" showErrorMessage="1" prompt="Для выбора выполните двойной щелчок левой клавиши мыши по соответствующей ячейке." sqref="U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5">
    <tabColor theme="0" tint="-0.249977111117893"/>
  </sheetPr>
  <dimension ref="A1:T19"/>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68</v>
      </c>
    </row>
    <row r="2" spans="1:20" ht="22.5">
      <c r="F2" s="1199" t="s">
        <v>491</v>
      </c>
      <c r="G2" s="1200"/>
      <c r="H2" s="1201"/>
      <c r="I2" s="436"/>
    </row>
    <row r="3" spans="1:20" ht="3" customHeight="1"/>
    <row r="4" spans="1:20" s="190" customFormat="1" ht="11.25">
      <c r="A4" s="214"/>
      <c r="B4" s="214"/>
      <c r="C4" s="214"/>
      <c r="D4" s="214"/>
      <c r="F4" s="1153" t="s">
        <v>454</v>
      </c>
      <c r="G4" s="1153"/>
      <c r="H4" s="1153"/>
      <c r="I4" s="1202"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02"/>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492</v>
      </c>
      <c r="H7" s="317" t="str">
        <f>IF(dateCh="","",dateCh)</f>
        <v>30.12.2020</v>
      </c>
      <c r="I7" s="196" t="s">
        <v>493</v>
      </c>
      <c r="J7" s="334"/>
      <c r="K7" s="214"/>
      <c r="L7" s="214"/>
      <c r="M7" s="214"/>
      <c r="N7" s="214"/>
      <c r="O7" s="214"/>
      <c r="P7" s="214"/>
      <c r="Q7" s="214"/>
      <c r="R7" s="214"/>
      <c r="S7" s="214"/>
      <c r="T7" s="214"/>
    </row>
    <row r="8" spans="1:20" s="190" customFormat="1" ht="45">
      <c r="A8" s="1203">
        <v>1</v>
      </c>
      <c r="B8" s="214"/>
      <c r="C8" s="214"/>
      <c r="D8" s="214"/>
      <c r="F8" s="335" t="str">
        <f>"2." &amp;mergeValue(A8)</f>
        <v>2.1</v>
      </c>
      <c r="G8" s="417" t="s">
        <v>494</v>
      </c>
      <c r="H8" s="317"/>
      <c r="I8" s="196" t="s">
        <v>591</v>
      </c>
      <c r="J8" s="334"/>
      <c r="K8" s="214"/>
      <c r="L8" s="214"/>
      <c r="M8" s="214"/>
      <c r="N8" s="214"/>
      <c r="O8" s="214"/>
      <c r="P8" s="214"/>
      <c r="Q8" s="214"/>
      <c r="R8" s="214"/>
      <c r="S8" s="214"/>
      <c r="T8" s="214"/>
    </row>
    <row r="9" spans="1:20" s="190" customFormat="1" ht="22.5">
      <c r="A9" s="1203"/>
      <c r="B9" s="214"/>
      <c r="C9" s="214"/>
      <c r="D9" s="214"/>
      <c r="F9" s="335" t="str">
        <f>"3." &amp;mergeValue(A9)</f>
        <v>3.1</v>
      </c>
      <c r="G9" s="417" t="s">
        <v>495</v>
      </c>
      <c r="H9" s="317"/>
      <c r="I9" s="196" t="s">
        <v>589</v>
      </c>
      <c r="J9" s="334"/>
      <c r="K9" s="214"/>
      <c r="L9" s="214"/>
      <c r="M9" s="214"/>
      <c r="N9" s="214"/>
      <c r="O9" s="214"/>
      <c r="P9" s="214"/>
      <c r="Q9" s="214"/>
      <c r="R9" s="214"/>
      <c r="S9" s="214"/>
      <c r="T9" s="214"/>
    </row>
    <row r="10" spans="1:20" s="190" customFormat="1" ht="22.5">
      <c r="A10" s="1203"/>
      <c r="B10" s="214"/>
      <c r="C10" s="214"/>
      <c r="D10" s="214"/>
      <c r="F10" s="335" t="str">
        <f>"4."&amp;mergeValue(A10)</f>
        <v>4.1</v>
      </c>
      <c r="G10" s="417" t="s">
        <v>496</v>
      </c>
      <c r="H10" s="318" t="s">
        <v>458</v>
      </c>
      <c r="I10" s="196"/>
      <c r="J10" s="334"/>
      <c r="K10" s="214"/>
      <c r="L10" s="214"/>
      <c r="M10" s="214"/>
      <c r="N10" s="214"/>
      <c r="O10" s="214"/>
      <c r="P10" s="214"/>
      <c r="Q10" s="214"/>
      <c r="R10" s="214"/>
      <c r="S10" s="214"/>
      <c r="T10" s="214"/>
    </row>
    <row r="11" spans="1:20" s="190" customFormat="1" ht="18.75">
      <c r="A11" s="1203"/>
      <c r="B11" s="1203">
        <v>1</v>
      </c>
      <c r="C11" s="344"/>
      <c r="D11" s="344"/>
      <c r="F11" s="335" t="str">
        <f>"4."&amp;mergeValue(A11) &amp;"."&amp;mergeValue(B11)</f>
        <v>4.1.1</v>
      </c>
      <c r="G11" s="324" t="s">
        <v>593</v>
      </c>
      <c r="H11" s="317" t="str">
        <f>IF(region_name="","",region_name)</f>
        <v>Нижегородская область</v>
      </c>
      <c r="I11" s="196" t="s">
        <v>499</v>
      </c>
      <c r="J11" s="334"/>
      <c r="K11" s="214"/>
      <c r="L11" s="214"/>
      <c r="M11" s="214"/>
      <c r="N11" s="214"/>
      <c r="O11" s="214"/>
      <c r="P11" s="214"/>
      <c r="Q11" s="214"/>
      <c r="R11" s="214"/>
      <c r="S11" s="214"/>
      <c r="T11" s="214"/>
    </row>
    <row r="12" spans="1:20" s="190" customFormat="1" ht="22.5">
      <c r="A12" s="1203"/>
      <c r="B12" s="1203"/>
      <c r="C12" s="1203">
        <v>1</v>
      </c>
      <c r="D12" s="344"/>
      <c r="F12" s="335" t="str">
        <f>"4."&amp;mergeValue(A12) &amp;"."&amp;mergeValue(B12)&amp;"."&amp;mergeValue(C12)</f>
        <v>4.1.1.1</v>
      </c>
      <c r="G12" s="341" t="s">
        <v>497</v>
      </c>
      <c r="H12" s="317"/>
      <c r="I12" s="196" t="s">
        <v>500</v>
      </c>
      <c r="J12" s="334"/>
      <c r="K12" s="214"/>
      <c r="L12" s="214"/>
      <c r="M12" s="214"/>
      <c r="N12" s="214"/>
      <c r="O12" s="214"/>
      <c r="P12" s="214"/>
      <c r="Q12" s="214"/>
      <c r="R12" s="214"/>
      <c r="S12" s="214"/>
      <c r="T12" s="214"/>
    </row>
    <row r="13" spans="1:20" s="190" customFormat="1" ht="39" customHeight="1">
      <c r="A13" s="1203"/>
      <c r="B13" s="1203"/>
      <c r="C13" s="1203"/>
      <c r="D13" s="344">
        <v>1</v>
      </c>
      <c r="F13" s="335" t="str">
        <f>"4."&amp;mergeValue(A13) &amp;"."&amp;mergeValue(B13)&amp;"."&amp;mergeValue(C13)&amp;"."&amp;mergeValue(D13)</f>
        <v>4.1.1.1.1</v>
      </c>
      <c r="G13" s="420" t="s">
        <v>498</v>
      </c>
      <c r="H13" s="317"/>
      <c r="I13" s="1204" t="s">
        <v>592</v>
      </c>
      <c r="J13" s="334"/>
      <c r="K13" s="214"/>
      <c r="L13" s="214"/>
      <c r="M13" s="214"/>
      <c r="N13" s="214"/>
      <c r="O13" s="214"/>
      <c r="P13" s="214"/>
      <c r="Q13" s="214"/>
      <c r="R13" s="214"/>
      <c r="S13" s="214"/>
      <c r="T13" s="214"/>
    </row>
    <row r="14" spans="1:20" s="190" customFormat="1" ht="18.75">
      <c r="A14" s="1203"/>
      <c r="B14" s="1203"/>
      <c r="C14" s="1203"/>
      <c r="D14" s="344"/>
      <c r="F14" s="338"/>
      <c r="G14" s="150" t="s">
        <v>4</v>
      </c>
      <c r="H14" s="343"/>
      <c r="I14" s="1204"/>
      <c r="J14" s="334"/>
      <c r="K14" s="214"/>
      <c r="L14" s="214"/>
      <c r="M14" s="214"/>
      <c r="N14" s="214"/>
      <c r="O14" s="214"/>
      <c r="P14" s="214"/>
      <c r="Q14" s="214"/>
      <c r="R14" s="214"/>
      <c r="S14" s="214"/>
      <c r="T14" s="214"/>
    </row>
    <row r="15" spans="1:20" s="190" customFormat="1" ht="18.75">
      <c r="A15" s="1203"/>
      <c r="B15" s="1203"/>
      <c r="C15" s="344"/>
      <c r="D15" s="344"/>
      <c r="F15" s="421"/>
      <c r="G15" s="195" t="s">
        <v>403</v>
      </c>
      <c r="H15" s="422"/>
      <c r="I15" s="423"/>
      <c r="J15" s="334"/>
      <c r="K15" s="214"/>
      <c r="L15" s="214"/>
      <c r="M15" s="214"/>
      <c r="N15" s="214"/>
      <c r="O15" s="214"/>
      <c r="P15" s="214"/>
      <c r="Q15" s="214"/>
      <c r="R15" s="214"/>
      <c r="S15" s="214"/>
      <c r="T15" s="214"/>
    </row>
    <row r="16" spans="1:20" s="190" customFormat="1" ht="18.75">
      <c r="A16" s="1203"/>
      <c r="B16" s="214"/>
      <c r="C16" s="214"/>
      <c r="D16" s="214"/>
      <c r="F16" s="338"/>
      <c r="G16" s="155" t="s">
        <v>506</v>
      </c>
      <c r="H16" s="339"/>
      <c r="I16" s="340"/>
      <c r="J16" s="334"/>
      <c r="K16" s="214"/>
      <c r="L16" s="214"/>
      <c r="M16" s="214"/>
      <c r="N16" s="214"/>
      <c r="O16" s="214"/>
      <c r="P16" s="214"/>
      <c r="Q16" s="214"/>
      <c r="R16" s="214"/>
      <c r="S16" s="214"/>
      <c r="T16" s="214"/>
    </row>
    <row r="17" spans="1:20" s="190" customFormat="1" ht="18.75">
      <c r="A17" s="214"/>
      <c r="B17" s="214"/>
      <c r="C17" s="214"/>
      <c r="D17" s="214"/>
      <c r="F17" s="338"/>
      <c r="G17" s="165" t="s">
        <v>505</v>
      </c>
      <c r="H17" s="339"/>
      <c r="I17" s="340"/>
      <c r="J17" s="334"/>
      <c r="K17" s="214"/>
      <c r="L17" s="214"/>
      <c r="M17" s="214"/>
      <c r="N17" s="214"/>
      <c r="O17" s="214"/>
      <c r="P17" s="214"/>
      <c r="Q17" s="214"/>
      <c r="R17" s="214"/>
      <c r="S17" s="214"/>
      <c r="T17" s="214"/>
    </row>
    <row r="18" spans="1:20" s="326" customFormat="1" ht="3" customHeight="1">
      <c r="A18" s="327"/>
      <c r="B18" s="327"/>
      <c r="C18" s="327"/>
      <c r="D18" s="327"/>
      <c r="F18" s="345"/>
      <c r="G18" s="346"/>
      <c r="H18" s="347"/>
      <c r="I18" s="348"/>
      <c r="J18" s="327"/>
      <c r="K18" s="327"/>
      <c r="L18" s="327"/>
      <c r="M18" s="327"/>
      <c r="N18" s="327"/>
      <c r="O18" s="327"/>
      <c r="P18" s="327"/>
      <c r="Q18" s="327"/>
      <c r="R18" s="327"/>
      <c r="S18" s="327"/>
      <c r="T18" s="327"/>
    </row>
    <row r="19" spans="1:20" s="326" customFormat="1" ht="15" customHeight="1">
      <c r="A19" s="327"/>
      <c r="B19" s="327"/>
      <c r="C19" s="327"/>
      <c r="D19" s="327"/>
      <c r="F19" s="325"/>
      <c r="G19" s="1198" t="s">
        <v>594</v>
      </c>
      <c r="H19" s="1198"/>
      <c r="I19" s="226"/>
      <c r="J19" s="327"/>
      <c r="K19" s="327"/>
      <c r="L19" s="327"/>
      <c r="M19" s="327"/>
      <c r="N19" s="327"/>
      <c r="O19" s="327"/>
      <c r="P19" s="327"/>
      <c r="Q19" s="327"/>
      <c r="R19" s="327"/>
      <c r="S19" s="327"/>
      <c r="T19" s="32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5">
    <tabColor rgb="FFEAEBEE"/>
    <pageSetUpPr fitToPage="1"/>
  </sheetPr>
  <dimension ref="A1:AG36"/>
  <sheetViews>
    <sheetView showGridLines="0" topLeftCell="I4" zoomScaleNormal="100" workbookViewId="0"/>
  </sheetViews>
  <sheetFormatPr defaultColWidth="10.5703125" defaultRowHeight="14.25"/>
  <cols>
    <col min="1" max="6" width="10.5703125" style="502" hidden="1" customWidth="1"/>
    <col min="7" max="8" width="11.140625" style="508" hidden="1" customWidth="1"/>
    <col min="9" max="9" width="3.7109375" style="485" customWidth="1"/>
    <col min="10" max="11" width="3.7109375" style="484" customWidth="1"/>
    <col min="12" max="12" width="12.7109375" style="478" customWidth="1"/>
    <col min="13" max="13" width="44.7109375" style="478" customWidth="1"/>
    <col min="14" max="14" width="1.7109375" style="478" hidden="1" customWidth="1"/>
    <col min="15" max="21" width="23.7109375" style="478" hidden="1" customWidth="1"/>
    <col min="22" max="22" width="1.7109375" style="478" hidden="1" customWidth="1"/>
    <col min="23" max="23" width="11.7109375" style="478" customWidth="1"/>
    <col min="24" max="24" width="3.7109375" style="478" customWidth="1"/>
    <col min="25" max="25" width="11.7109375" style="478" customWidth="1"/>
    <col min="26" max="26" width="8.5703125" style="478" hidden="1" customWidth="1"/>
    <col min="27" max="27" width="4.7109375" style="478" customWidth="1"/>
    <col min="28" max="28" width="115.7109375" style="478" customWidth="1"/>
    <col min="29" max="33" width="10.5703125" style="502"/>
    <col min="34" max="249" width="10.5703125" style="478"/>
    <col min="250" max="257" width="0" style="478" hidden="1" customWidth="1"/>
    <col min="258" max="260" width="3.7109375" style="478" customWidth="1"/>
    <col min="261" max="261" width="12.7109375" style="478" customWidth="1"/>
    <col min="262" max="262" width="47.42578125" style="478" customWidth="1"/>
    <col min="263" max="271" width="0" style="478" hidden="1" customWidth="1"/>
    <col min="272" max="272" width="11.7109375" style="478" customWidth="1"/>
    <col min="273" max="273" width="6.42578125" style="478" bestFit="1" customWidth="1"/>
    <col min="274" max="274" width="11.7109375" style="478" customWidth="1"/>
    <col min="275" max="275" width="0" style="478" hidden="1" customWidth="1"/>
    <col min="276" max="276" width="3.7109375" style="478" customWidth="1"/>
    <col min="277" max="277" width="11.140625" style="478" bestFit="1" customWidth="1"/>
    <col min="278" max="505" width="10.5703125" style="478"/>
    <col min="506" max="513" width="0" style="478" hidden="1" customWidth="1"/>
    <col min="514" max="516" width="3.7109375" style="478" customWidth="1"/>
    <col min="517" max="517" width="12.7109375" style="478" customWidth="1"/>
    <col min="518" max="518" width="47.42578125" style="478" customWidth="1"/>
    <col min="519" max="527" width="0" style="478" hidden="1" customWidth="1"/>
    <col min="528" max="528" width="11.7109375" style="478" customWidth="1"/>
    <col min="529" max="529" width="6.42578125" style="478" bestFit="1" customWidth="1"/>
    <col min="530" max="530" width="11.7109375" style="478" customWidth="1"/>
    <col min="531" max="531" width="0" style="478" hidden="1" customWidth="1"/>
    <col min="532" max="532" width="3.7109375" style="478" customWidth="1"/>
    <col min="533" max="533" width="11.140625" style="478" bestFit="1" customWidth="1"/>
    <col min="534" max="761" width="10.5703125" style="478"/>
    <col min="762" max="769" width="0" style="478" hidden="1" customWidth="1"/>
    <col min="770" max="772" width="3.7109375" style="478" customWidth="1"/>
    <col min="773" max="773" width="12.7109375" style="478" customWidth="1"/>
    <col min="774" max="774" width="47.42578125" style="478" customWidth="1"/>
    <col min="775" max="783" width="0" style="478" hidden="1" customWidth="1"/>
    <col min="784" max="784" width="11.7109375" style="478" customWidth="1"/>
    <col min="785" max="785" width="6.42578125" style="478" bestFit="1" customWidth="1"/>
    <col min="786" max="786" width="11.7109375" style="478" customWidth="1"/>
    <col min="787" max="787" width="0" style="478" hidden="1" customWidth="1"/>
    <col min="788" max="788" width="3.7109375" style="478" customWidth="1"/>
    <col min="789" max="789" width="11.140625" style="478" bestFit="1" customWidth="1"/>
    <col min="790" max="1017" width="10.5703125" style="478"/>
    <col min="1018" max="1025" width="0" style="478" hidden="1" customWidth="1"/>
    <col min="1026" max="1028" width="3.7109375" style="478" customWidth="1"/>
    <col min="1029" max="1029" width="12.7109375" style="478" customWidth="1"/>
    <col min="1030" max="1030" width="47.42578125" style="478" customWidth="1"/>
    <col min="1031" max="1039" width="0" style="478" hidden="1" customWidth="1"/>
    <col min="1040" max="1040" width="11.7109375" style="478" customWidth="1"/>
    <col min="1041" max="1041" width="6.42578125" style="478" bestFit="1" customWidth="1"/>
    <col min="1042" max="1042" width="11.7109375" style="478" customWidth="1"/>
    <col min="1043" max="1043" width="0" style="478" hidden="1" customWidth="1"/>
    <col min="1044" max="1044" width="3.7109375" style="478" customWidth="1"/>
    <col min="1045" max="1045" width="11.140625" style="478" bestFit="1" customWidth="1"/>
    <col min="1046" max="1273" width="10.5703125" style="478"/>
    <col min="1274" max="1281" width="0" style="478" hidden="1" customWidth="1"/>
    <col min="1282" max="1284" width="3.7109375" style="478" customWidth="1"/>
    <col min="1285" max="1285" width="12.7109375" style="478" customWidth="1"/>
    <col min="1286" max="1286" width="47.42578125" style="478" customWidth="1"/>
    <col min="1287" max="1295" width="0" style="478" hidden="1" customWidth="1"/>
    <col min="1296" max="1296" width="11.7109375" style="478" customWidth="1"/>
    <col min="1297" max="1297" width="6.42578125" style="478" bestFit="1" customWidth="1"/>
    <col min="1298" max="1298" width="11.7109375" style="478" customWidth="1"/>
    <col min="1299" max="1299" width="0" style="478" hidden="1" customWidth="1"/>
    <col min="1300" max="1300" width="3.7109375" style="478" customWidth="1"/>
    <col min="1301" max="1301" width="11.140625" style="478" bestFit="1" customWidth="1"/>
    <col min="1302" max="1529" width="10.5703125" style="478"/>
    <col min="1530" max="1537" width="0" style="478" hidden="1" customWidth="1"/>
    <col min="1538" max="1540" width="3.7109375" style="478" customWidth="1"/>
    <col min="1541" max="1541" width="12.7109375" style="478" customWidth="1"/>
    <col min="1542" max="1542" width="47.42578125" style="478" customWidth="1"/>
    <col min="1543" max="1551" width="0" style="478" hidden="1" customWidth="1"/>
    <col min="1552" max="1552" width="11.7109375" style="478" customWidth="1"/>
    <col min="1553" max="1553" width="6.42578125" style="478" bestFit="1" customWidth="1"/>
    <col min="1554" max="1554" width="11.7109375" style="478" customWidth="1"/>
    <col min="1555" max="1555" width="0" style="478" hidden="1" customWidth="1"/>
    <col min="1556" max="1556" width="3.7109375" style="478" customWidth="1"/>
    <col min="1557" max="1557" width="11.140625" style="478" bestFit="1" customWidth="1"/>
    <col min="1558" max="1785" width="10.5703125" style="478"/>
    <col min="1786" max="1793" width="0" style="478" hidden="1" customWidth="1"/>
    <col min="1794" max="1796" width="3.7109375" style="478" customWidth="1"/>
    <col min="1797" max="1797" width="12.7109375" style="478" customWidth="1"/>
    <col min="1798" max="1798" width="47.42578125" style="478" customWidth="1"/>
    <col min="1799" max="1807" width="0" style="478" hidden="1" customWidth="1"/>
    <col min="1808" max="1808" width="11.7109375" style="478" customWidth="1"/>
    <col min="1809" max="1809" width="6.42578125" style="478" bestFit="1" customWidth="1"/>
    <col min="1810" max="1810" width="11.7109375" style="478" customWidth="1"/>
    <col min="1811" max="1811" width="0" style="478" hidden="1" customWidth="1"/>
    <col min="1812" max="1812" width="3.7109375" style="478" customWidth="1"/>
    <col min="1813" max="1813" width="11.140625" style="478" bestFit="1" customWidth="1"/>
    <col min="1814" max="2041" width="10.5703125" style="478"/>
    <col min="2042" max="2049" width="0" style="478" hidden="1" customWidth="1"/>
    <col min="2050" max="2052" width="3.7109375" style="478" customWidth="1"/>
    <col min="2053" max="2053" width="12.7109375" style="478" customWidth="1"/>
    <col min="2054" max="2054" width="47.42578125" style="478" customWidth="1"/>
    <col min="2055" max="2063" width="0" style="478" hidden="1" customWidth="1"/>
    <col min="2064" max="2064" width="11.7109375" style="478" customWidth="1"/>
    <col min="2065" max="2065" width="6.42578125" style="478" bestFit="1" customWidth="1"/>
    <col min="2066" max="2066" width="11.7109375" style="478" customWidth="1"/>
    <col min="2067" max="2067" width="0" style="478" hidden="1" customWidth="1"/>
    <col min="2068" max="2068" width="3.7109375" style="478" customWidth="1"/>
    <col min="2069" max="2069" width="11.140625" style="478" bestFit="1" customWidth="1"/>
    <col min="2070" max="2297" width="10.5703125" style="478"/>
    <col min="2298" max="2305" width="0" style="478" hidden="1" customWidth="1"/>
    <col min="2306" max="2308" width="3.7109375" style="478" customWidth="1"/>
    <col min="2309" max="2309" width="12.7109375" style="478" customWidth="1"/>
    <col min="2310" max="2310" width="47.42578125" style="478" customWidth="1"/>
    <col min="2311" max="2319" width="0" style="478" hidden="1" customWidth="1"/>
    <col min="2320" max="2320" width="11.7109375" style="478" customWidth="1"/>
    <col min="2321" max="2321" width="6.42578125" style="478" bestFit="1" customWidth="1"/>
    <col min="2322" max="2322" width="11.7109375" style="478" customWidth="1"/>
    <col min="2323" max="2323" width="0" style="478" hidden="1" customWidth="1"/>
    <col min="2324" max="2324" width="3.7109375" style="478" customWidth="1"/>
    <col min="2325" max="2325" width="11.140625" style="478" bestFit="1" customWidth="1"/>
    <col min="2326" max="2553" width="10.5703125" style="478"/>
    <col min="2554" max="2561" width="0" style="478" hidden="1" customWidth="1"/>
    <col min="2562" max="2564" width="3.7109375" style="478" customWidth="1"/>
    <col min="2565" max="2565" width="12.7109375" style="478" customWidth="1"/>
    <col min="2566" max="2566" width="47.42578125" style="478" customWidth="1"/>
    <col min="2567" max="2575" width="0" style="478" hidden="1" customWidth="1"/>
    <col min="2576" max="2576" width="11.7109375" style="478" customWidth="1"/>
    <col min="2577" max="2577" width="6.42578125" style="478" bestFit="1" customWidth="1"/>
    <col min="2578" max="2578" width="11.7109375" style="478" customWidth="1"/>
    <col min="2579" max="2579" width="0" style="478" hidden="1" customWidth="1"/>
    <col min="2580" max="2580" width="3.7109375" style="478" customWidth="1"/>
    <col min="2581" max="2581" width="11.140625" style="478" bestFit="1" customWidth="1"/>
    <col min="2582" max="2809" width="10.5703125" style="478"/>
    <col min="2810" max="2817" width="0" style="478" hidden="1" customWidth="1"/>
    <col min="2818" max="2820" width="3.7109375" style="478" customWidth="1"/>
    <col min="2821" max="2821" width="12.7109375" style="478" customWidth="1"/>
    <col min="2822" max="2822" width="47.42578125" style="478" customWidth="1"/>
    <col min="2823" max="2831" width="0" style="478" hidden="1" customWidth="1"/>
    <col min="2832" max="2832" width="11.7109375" style="478" customWidth="1"/>
    <col min="2833" max="2833" width="6.42578125" style="478" bestFit="1" customWidth="1"/>
    <col min="2834" max="2834" width="11.7109375" style="478" customWidth="1"/>
    <col min="2835" max="2835" width="0" style="478" hidden="1" customWidth="1"/>
    <col min="2836" max="2836" width="3.7109375" style="478" customWidth="1"/>
    <col min="2837" max="2837" width="11.140625" style="478" bestFit="1" customWidth="1"/>
    <col min="2838" max="3065" width="10.5703125" style="478"/>
    <col min="3066" max="3073" width="0" style="478" hidden="1" customWidth="1"/>
    <col min="3074" max="3076" width="3.7109375" style="478" customWidth="1"/>
    <col min="3077" max="3077" width="12.7109375" style="478" customWidth="1"/>
    <col min="3078" max="3078" width="47.42578125" style="478" customWidth="1"/>
    <col min="3079" max="3087" width="0" style="478" hidden="1" customWidth="1"/>
    <col min="3088" max="3088" width="11.7109375" style="478" customWidth="1"/>
    <col min="3089" max="3089" width="6.42578125" style="478" bestFit="1" customWidth="1"/>
    <col min="3090" max="3090" width="11.7109375" style="478" customWidth="1"/>
    <col min="3091" max="3091" width="0" style="478" hidden="1" customWidth="1"/>
    <col min="3092" max="3092" width="3.7109375" style="478" customWidth="1"/>
    <col min="3093" max="3093" width="11.140625" style="478" bestFit="1" customWidth="1"/>
    <col min="3094" max="3321" width="10.5703125" style="478"/>
    <col min="3322" max="3329" width="0" style="478" hidden="1" customWidth="1"/>
    <col min="3330" max="3332" width="3.7109375" style="478" customWidth="1"/>
    <col min="3333" max="3333" width="12.7109375" style="478" customWidth="1"/>
    <col min="3334" max="3334" width="47.42578125" style="478" customWidth="1"/>
    <col min="3335" max="3343" width="0" style="478" hidden="1" customWidth="1"/>
    <col min="3344" max="3344" width="11.7109375" style="478" customWidth="1"/>
    <col min="3345" max="3345" width="6.42578125" style="478" bestFit="1" customWidth="1"/>
    <col min="3346" max="3346" width="11.7109375" style="478" customWidth="1"/>
    <col min="3347" max="3347" width="0" style="478" hidden="1" customWidth="1"/>
    <col min="3348" max="3348" width="3.7109375" style="478" customWidth="1"/>
    <col min="3349" max="3349" width="11.140625" style="478" bestFit="1" customWidth="1"/>
    <col min="3350" max="3577" width="10.5703125" style="478"/>
    <col min="3578" max="3585" width="0" style="478" hidden="1" customWidth="1"/>
    <col min="3586" max="3588" width="3.7109375" style="478" customWidth="1"/>
    <col min="3589" max="3589" width="12.7109375" style="478" customWidth="1"/>
    <col min="3590" max="3590" width="47.42578125" style="478" customWidth="1"/>
    <col min="3591" max="3599" width="0" style="478" hidden="1" customWidth="1"/>
    <col min="3600" max="3600" width="11.7109375" style="478" customWidth="1"/>
    <col min="3601" max="3601" width="6.42578125" style="478" bestFit="1" customWidth="1"/>
    <col min="3602" max="3602" width="11.7109375" style="478" customWidth="1"/>
    <col min="3603" max="3603" width="0" style="478" hidden="1" customWidth="1"/>
    <col min="3604" max="3604" width="3.7109375" style="478" customWidth="1"/>
    <col min="3605" max="3605" width="11.140625" style="478" bestFit="1" customWidth="1"/>
    <col min="3606" max="3833" width="10.5703125" style="478"/>
    <col min="3834" max="3841" width="0" style="478" hidden="1" customWidth="1"/>
    <col min="3842" max="3844" width="3.7109375" style="478" customWidth="1"/>
    <col min="3845" max="3845" width="12.7109375" style="478" customWidth="1"/>
    <col min="3846" max="3846" width="47.42578125" style="478" customWidth="1"/>
    <col min="3847" max="3855" width="0" style="478" hidden="1" customWidth="1"/>
    <col min="3856" max="3856" width="11.7109375" style="478" customWidth="1"/>
    <col min="3857" max="3857" width="6.42578125" style="478" bestFit="1" customWidth="1"/>
    <col min="3858" max="3858" width="11.7109375" style="478" customWidth="1"/>
    <col min="3859" max="3859" width="0" style="478" hidden="1" customWidth="1"/>
    <col min="3860" max="3860" width="3.7109375" style="478" customWidth="1"/>
    <col min="3861" max="3861" width="11.140625" style="478" bestFit="1" customWidth="1"/>
    <col min="3862" max="4089" width="10.5703125" style="478"/>
    <col min="4090" max="4097" width="0" style="478" hidden="1" customWidth="1"/>
    <col min="4098" max="4100" width="3.7109375" style="478" customWidth="1"/>
    <col min="4101" max="4101" width="12.7109375" style="478" customWidth="1"/>
    <col min="4102" max="4102" width="47.42578125" style="478" customWidth="1"/>
    <col min="4103" max="4111" width="0" style="478" hidden="1" customWidth="1"/>
    <col min="4112" max="4112" width="11.7109375" style="478" customWidth="1"/>
    <col min="4113" max="4113" width="6.42578125" style="478" bestFit="1" customWidth="1"/>
    <col min="4114" max="4114" width="11.7109375" style="478" customWidth="1"/>
    <col min="4115" max="4115" width="0" style="478" hidden="1" customWidth="1"/>
    <col min="4116" max="4116" width="3.7109375" style="478" customWidth="1"/>
    <col min="4117" max="4117" width="11.140625" style="478" bestFit="1" customWidth="1"/>
    <col min="4118" max="4345" width="10.5703125" style="478"/>
    <col min="4346" max="4353" width="0" style="478" hidden="1" customWidth="1"/>
    <col min="4354" max="4356" width="3.7109375" style="478" customWidth="1"/>
    <col min="4357" max="4357" width="12.7109375" style="478" customWidth="1"/>
    <col min="4358" max="4358" width="47.42578125" style="478" customWidth="1"/>
    <col min="4359" max="4367" width="0" style="478" hidden="1" customWidth="1"/>
    <col min="4368" max="4368" width="11.7109375" style="478" customWidth="1"/>
    <col min="4369" max="4369" width="6.42578125" style="478" bestFit="1" customWidth="1"/>
    <col min="4370" max="4370" width="11.7109375" style="478" customWidth="1"/>
    <col min="4371" max="4371" width="0" style="478" hidden="1" customWidth="1"/>
    <col min="4372" max="4372" width="3.7109375" style="478" customWidth="1"/>
    <col min="4373" max="4373" width="11.140625" style="478" bestFit="1" customWidth="1"/>
    <col min="4374" max="4601" width="10.5703125" style="478"/>
    <col min="4602" max="4609" width="0" style="478" hidden="1" customWidth="1"/>
    <col min="4610" max="4612" width="3.7109375" style="478" customWidth="1"/>
    <col min="4613" max="4613" width="12.7109375" style="478" customWidth="1"/>
    <col min="4614" max="4614" width="47.42578125" style="478" customWidth="1"/>
    <col min="4615" max="4623" width="0" style="478" hidden="1" customWidth="1"/>
    <col min="4624" max="4624" width="11.7109375" style="478" customWidth="1"/>
    <col min="4625" max="4625" width="6.42578125" style="478" bestFit="1" customWidth="1"/>
    <col min="4626" max="4626" width="11.7109375" style="478" customWidth="1"/>
    <col min="4627" max="4627" width="0" style="478" hidden="1" customWidth="1"/>
    <col min="4628" max="4628" width="3.7109375" style="478" customWidth="1"/>
    <col min="4629" max="4629" width="11.140625" style="478" bestFit="1" customWidth="1"/>
    <col min="4630" max="4857" width="10.5703125" style="478"/>
    <col min="4858" max="4865" width="0" style="478" hidden="1" customWidth="1"/>
    <col min="4866" max="4868" width="3.7109375" style="478" customWidth="1"/>
    <col min="4869" max="4869" width="12.7109375" style="478" customWidth="1"/>
    <col min="4870" max="4870" width="47.42578125" style="478" customWidth="1"/>
    <col min="4871" max="4879" width="0" style="478" hidden="1" customWidth="1"/>
    <col min="4880" max="4880" width="11.7109375" style="478" customWidth="1"/>
    <col min="4881" max="4881" width="6.42578125" style="478" bestFit="1" customWidth="1"/>
    <col min="4882" max="4882" width="11.7109375" style="478" customWidth="1"/>
    <col min="4883" max="4883" width="0" style="478" hidden="1" customWidth="1"/>
    <col min="4884" max="4884" width="3.7109375" style="478" customWidth="1"/>
    <col min="4885" max="4885" width="11.140625" style="478" bestFit="1" customWidth="1"/>
    <col min="4886" max="5113" width="10.5703125" style="478"/>
    <col min="5114" max="5121" width="0" style="478" hidden="1" customWidth="1"/>
    <col min="5122" max="5124" width="3.7109375" style="478" customWidth="1"/>
    <col min="5125" max="5125" width="12.7109375" style="478" customWidth="1"/>
    <col min="5126" max="5126" width="47.42578125" style="478" customWidth="1"/>
    <col min="5127" max="5135" width="0" style="478" hidden="1" customWidth="1"/>
    <col min="5136" max="5136" width="11.7109375" style="478" customWidth="1"/>
    <col min="5137" max="5137" width="6.42578125" style="478" bestFit="1" customWidth="1"/>
    <col min="5138" max="5138" width="11.7109375" style="478" customWidth="1"/>
    <col min="5139" max="5139" width="0" style="478" hidden="1" customWidth="1"/>
    <col min="5140" max="5140" width="3.7109375" style="478" customWidth="1"/>
    <col min="5141" max="5141" width="11.140625" style="478" bestFit="1" customWidth="1"/>
    <col min="5142" max="5369" width="10.5703125" style="478"/>
    <col min="5370" max="5377" width="0" style="478" hidden="1" customWidth="1"/>
    <col min="5378" max="5380" width="3.7109375" style="478" customWidth="1"/>
    <col min="5381" max="5381" width="12.7109375" style="478" customWidth="1"/>
    <col min="5382" max="5382" width="47.42578125" style="478" customWidth="1"/>
    <col min="5383" max="5391" width="0" style="478" hidden="1" customWidth="1"/>
    <col min="5392" max="5392" width="11.7109375" style="478" customWidth="1"/>
    <col min="5393" max="5393" width="6.42578125" style="478" bestFit="1" customWidth="1"/>
    <col min="5394" max="5394" width="11.7109375" style="478" customWidth="1"/>
    <col min="5395" max="5395" width="0" style="478" hidden="1" customWidth="1"/>
    <col min="5396" max="5396" width="3.7109375" style="478" customWidth="1"/>
    <col min="5397" max="5397" width="11.140625" style="478" bestFit="1" customWidth="1"/>
    <col min="5398" max="5625" width="10.5703125" style="478"/>
    <col min="5626" max="5633" width="0" style="478" hidden="1" customWidth="1"/>
    <col min="5634" max="5636" width="3.7109375" style="478" customWidth="1"/>
    <col min="5637" max="5637" width="12.7109375" style="478" customWidth="1"/>
    <col min="5638" max="5638" width="47.42578125" style="478" customWidth="1"/>
    <col min="5639" max="5647" width="0" style="478" hidden="1" customWidth="1"/>
    <col min="5648" max="5648" width="11.7109375" style="478" customWidth="1"/>
    <col min="5649" max="5649" width="6.42578125" style="478" bestFit="1" customWidth="1"/>
    <col min="5650" max="5650" width="11.7109375" style="478" customWidth="1"/>
    <col min="5651" max="5651" width="0" style="478" hidden="1" customWidth="1"/>
    <col min="5652" max="5652" width="3.7109375" style="478" customWidth="1"/>
    <col min="5653" max="5653" width="11.140625" style="478" bestFit="1" customWidth="1"/>
    <col min="5654" max="5881" width="10.5703125" style="478"/>
    <col min="5882" max="5889" width="0" style="478" hidden="1" customWidth="1"/>
    <col min="5890" max="5892" width="3.7109375" style="478" customWidth="1"/>
    <col min="5893" max="5893" width="12.7109375" style="478" customWidth="1"/>
    <col min="5894" max="5894" width="47.42578125" style="478" customWidth="1"/>
    <col min="5895" max="5903" width="0" style="478" hidden="1" customWidth="1"/>
    <col min="5904" max="5904" width="11.7109375" style="478" customWidth="1"/>
    <col min="5905" max="5905" width="6.42578125" style="478" bestFit="1" customWidth="1"/>
    <col min="5906" max="5906" width="11.7109375" style="478" customWidth="1"/>
    <col min="5907" max="5907" width="0" style="478" hidden="1" customWidth="1"/>
    <col min="5908" max="5908" width="3.7109375" style="478" customWidth="1"/>
    <col min="5909" max="5909" width="11.140625" style="478" bestFit="1" customWidth="1"/>
    <col min="5910" max="6137" width="10.5703125" style="478"/>
    <col min="6138" max="6145" width="0" style="478" hidden="1" customWidth="1"/>
    <col min="6146" max="6148" width="3.7109375" style="478" customWidth="1"/>
    <col min="6149" max="6149" width="12.7109375" style="478" customWidth="1"/>
    <col min="6150" max="6150" width="47.42578125" style="478" customWidth="1"/>
    <col min="6151" max="6159" width="0" style="478" hidden="1" customWidth="1"/>
    <col min="6160" max="6160" width="11.7109375" style="478" customWidth="1"/>
    <col min="6161" max="6161" width="6.42578125" style="478" bestFit="1" customWidth="1"/>
    <col min="6162" max="6162" width="11.7109375" style="478" customWidth="1"/>
    <col min="6163" max="6163" width="0" style="478" hidden="1" customWidth="1"/>
    <col min="6164" max="6164" width="3.7109375" style="478" customWidth="1"/>
    <col min="6165" max="6165" width="11.140625" style="478" bestFit="1" customWidth="1"/>
    <col min="6166" max="6393" width="10.5703125" style="478"/>
    <col min="6394" max="6401" width="0" style="478" hidden="1" customWidth="1"/>
    <col min="6402" max="6404" width="3.7109375" style="478" customWidth="1"/>
    <col min="6405" max="6405" width="12.7109375" style="478" customWidth="1"/>
    <col min="6406" max="6406" width="47.42578125" style="478" customWidth="1"/>
    <col min="6407" max="6415" width="0" style="478" hidden="1" customWidth="1"/>
    <col min="6416" max="6416" width="11.7109375" style="478" customWidth="1"/>
    <col min="6417" max="6417" width="6.42578125" style="478" bestFit="1" customWidth="1"/>
    <col min="6418" max="6418" width="11.7109375" style="478" customWidth="1"/>
    <col min="6419" max="6419" width="0" style="478" hidden="1" customWidth="1"/>
    <col min="6420" max="6420" width="3.7109375" style="478" customWidth="1"/>
    <col min="6421" max="6421" width="11.140625" style="478" bestFit="1" customWidth="1"/>
    <col min="6422" max="6649" width="10.5703125" style="478"/>
    <col min="6650" max="6657" width="0" style="478" hidden="1" customWidth="1"/>
    <col min="6658" max="6660" width="3.7109375" style="478" customWidth="1"/>
    <col min="6661" max="6661" width="12.7109375" style="478" customWidth="1"/>
    <col min="6662" max="6662" width="47.42578125" style="478" customWidth="1"/>
    <col min="6663" max="6671" width="0" style="478" hidden="1" customWidth="1"/>
    <col min="6672" max="6672" width="11.7109375" style="478" customWidth="1"/>
    <col min="6673" max="6673" width="6.42578125" style="478" bestFit="1" customWidth="1"/>
    <col min="6674" max="6674" width="11.7109375" style="478" customWidth="1"/>
    <col min="6675" max="6675" width="0" style="478" hidden="1" customWidth="1"/>
    <col min="6676" max="6676" width="3.7109375" style="478" customWidth="1"/>
    <col min="6677" max="6677" width="11.140625" style="478" bestFit="1" customWidth="1"/>
    <col min="6678" max="6905" width="10.5703125" style="478"/>
    <col min="6906" max="6913" width="0" style="478" hidden="1" customWidth="1"/>
    <col min="6914" max="6916" width="3.7109375" style="478" customWidth="1"/>
    <col min="6917" max="6917" width="12.7109375" style="478" customWidth="1"/>
    <col min="6918" max="6918" width="47.42578125" style="478" customWidth="1"/>
    <col min="6919" max="6927" width="0" style="478" hidden="1" customWidth="1"/>
    <col min="6928" max="6928" width="11.7109375" style="478" customWidth="1"/>
    <col min="6929" max="6929" width="6.42578125" style="478" bestFit="1" customWidth="1"/>
    <col min="6930" max="6930" width="11.7109375" style="478" customWidth="1"/>
    <col min="6931" max="6931" width="0" style="478" hidden="1" customWidth="1"/>
    <col min="6932" max="6932" width="3.7109375" style="478" customWidth="1"/>
    <col min="6933" max="6933" width="11.140625" style="478" bestFit="1" customWidth="1"/>
    <col min="6934" max="7161" width="10.5703125" style="478"/>
    <col min="7162" max="7169" width="0" style="478" hidden="1" customWidth="1"/>
    <col min="7170" max="7172" width="3.7109375" style="478" customWidth="1"/>
    <col min="7173" max="7173" width="12.7109375" style="478" customWidth="1"/>
    <col min="7174" max="7174" width="47.42578125" style="478" customWidth="1"/>
    <col min="7175" max="7183" width="0" style="478" hidden="1" customWidth="1"/>
    <col min="7184" max="7184" width="11.7109375" style="478" customWidth="1"/>
    <col min="7185" max="7185" width="6.42578125" style="478" bestFit="1" customWidth="1"/>
    <col min="7186" max="7186" width="11.7109375" style="478" customWidth="1"/>
    <col min="7187" max="7187" width="0" style="478" hidden="1" customWidth="1"/>
    <col min="7188" max="7188" width="3.7109375" style="478" customWidth="1"/>
    <col min="7189" max="7189" width="11.140625" style="478" bestFit="1" customWidth="1"/>
    <col min="7190" max="7417" width="10.5703125" style="478"/>
    <col min="7418" max="7425" width="0" style="478" hidden="1" customWidth="1"/>
    <col min="7426" max="7428" width="3.7109375" style="478" customWidth="1"/>
    <col min="7429" max="7429" width="12.7109375" style="478" customWidth="1"/>
    <col min="7430" max="7430" width="47.42578125" style="478" customWidth="1"/>
    <col min="7431" max="7439" width="0" style="478" hidden="1" customWidth="1"/>
    <col min="7440" max="7440" width="11.7109375" style="478" customWidth="1"/>
    <col min="7441" max="7441" width="6.42578125" style="478" bestFit="1" customWidth="1"/>
    <col min="7442" max="7442" width="11.7109375" style="478" customWidth="1"/>
    <col min="7443" max="7443" width="0" style="478" hidden="1" customWidth="1"/>
    <col min="7444" max="7444" width="3.7109375" style="478" customWidth="1"/>
    <col min="7445" max="7445" width="11.140625" style="478" bestFit="1" customWidth="1"/>
    <col min="7446" max="7673" width="10.5703125" style="478"/>
    <col min="7674" max="7681" width="0" style="478" hidden="1" customWidth="1"/>
    <col min="7682" max="7684" width="3.7109375" style="478" customWidth="1"/>
    <col min="7685" max="7685" width="12.7109375" style="478" customWidth="1"/>
    <col min="7686" max="7686" width="47.42578125" style="478" customWidth="1"/>
    <col min="7687" max="7695" width="0" style="478" hidden="1" customWidth="1"/>
    <col min="7696" max="7696" width="11.7109375" style="478" customWidth="1"/>
    <col min="7697" max="7697" width="6.42578125" style="478" bestFit="1" customWidth="1"/>
    <col min="7698" max="7698" width="11.7109375" style="478" customWidth="1"/>
    <col min="7699" max="7699" width="0" style="478" hidden="1" customWidth="1"/>
    <col min="7700" max="7700" width="3.7109375" style="478" customWidth="1"/>
    <col min="7701" max="7701" width="11.140625" style="478" bestFit="1" customWidth="1"/>
    <col min="7702" max="7929" width="10.5703125" style="478"/>
    <col min="7930" max="7937" width="0" style="478" hidden="1" customWidth="1"/>
    <col min="7938" max="7940" width="3.7109375" style="478" customWidth="1"/>
    <col min="7941" max="7941" width="12.7109375" style="478" customWidth="1"/>
    <col min="7942" max="7942" width="47.42578125" style="478" customWidth="1"/>
    <col min="7943" max="7951" width="0" style="478" hidden="1" customWidth="1"/>
    <col min="7952" max="7952" width="11.7109375" style="478" customWidth="1"/>
    <col min="7953" max="7953" width="6.42578125" style="478" bestFit="1" customWidth="1"/>
    <col min="7954" max="7954" width="11.7109375" style="478" customWidth="1"/>
    <col min="7955" max="7955" width="0" style="478" hidden="1" customWidth="1"/>
    <col min="7956" max="7956" width="3.7109375" style="478" customWidth="1"/>
    <col min="7957" max="7957" width="11.140625" style="478" bestFit="1" customWidth="1"/>
    <col min="7958" max="8185" width="10.5703125" style="478"/>
    <col min="8186" max="8193" width="0" style="478" hidden="1" customWidth="1"/>
    <col min="8194" max="8196" width="3.7109375" style="478" customWidth="1"/>
    <col min="8197" max="8197" width="12.7109375" style="478" customWidth="1"/>
    <col min="8198" max="8198" width="47.42578125" style="478" customWidth="1"/>
    <col min="8199" max="8207" width="0" style="478" hidden="1" customWidth="1"/>
    <col min="8208" max="8208" width="11.7109375" style="478" customWidth="1"/>
    <col min="8209" max="8209" width="6.42578125" style="478" bestFit="1" customWidth="1"/>
    <col min="8210" max="8210" width="11.7109375" style="478" customWidth="1"/>
    <col min="8211" max="8211" width="0" style="478" hidden="1" customWidth="1"/>
    <col min="8212" max="8212" width="3.7109375" style="478" customWidth="1"/>
    <col min="8213" max="8213" width="11.140625" style="478" bestFit="1" customWidth="1"/>
    <col min="8214" max="8441" width="10.5703125" style="478"/>
    <col min="8442" max="8449" width="0" style="478" hidden="1" customWidth="1"/>
    <col min="8450" max="8452" width="3.7109375" style="478" customWidth="1"/>
    <col min="8453" max="8453" width="12.7109375" style="478" customWidth="1"/>
    <col min="8454" max="8454" width="47.42578125" style="478" customWidth="1"/>
    <col min="8455" max="8463" width="0" style="478" hidden="1" customWidth="1"/>
    <col min="8464" max="8464" width="11.7109375" style="478" customWidth="1"/>
    <col min="8465" max="8465" width="6.42578125" style="478" bestFit="1" customWidth="1"/>
    <col min="8466" max="8466" width="11.7109375" style="478" customWidth="1"/>
    <col min="8467" max="8467" width="0" style="478" hidden="1" customWidth="1"/>
    <col min="8468" max="8468" width="3.7109375" style="478" customWidth="1"/>
    <col min="8469" max="8469" width="11.140625" style="478" bestFit="1" customWidth="1"/>
    <col min="8470" max="8697" width="10.5703125" style="478"/>
    <col min="8698" max="8705" width="0" style="478" hidden="1" customWidth="1"/>
    <col min="8706" max="8708" width="3.7109375" style="478" customWidth="1"/>
    <col min="8709" max="8709" width="12.7109375" style="478" customWidth="1"/>
    <col min="8710" max="8710" width="47.42578125" style="478" customWidth="1"/>
    <col min="8711" max="8719" width="0" style="478" hidden="1" customWidth="1"/>
    <col min="8720" max="8720" width="11.7109375" style="478" customWidth="1"/>
    <col min="8721" max="8721" width="6.42578125" style="478" bestFit="1" customWidth="1"/>
    <col min="8722" max="8722" width="11.7109375" style="478" customWidth="1"/>
    <col min="8723" max="8723" width="0" style="478" hidden="1" customWidth="1"/>
    <col min="8724" max="8724" width="3.7109375" style="478" customWidth="1"/>
    <col min="8725" max="8725" width="11.140625" style="478" bestFit="1" customWidth="1"/>
    <col min="8726" max="8953" width="10.5703125" style="478"/>
    <col min="8954" max="8961" width="0" style="478" hidden="1" customWidth="1"/>
    <col min="8962" max="8964" width="3.7109375" style="478" customWidth="1"/>
    <col min="8965" max="8965" width="12.7109375" style="478" customWidth="1"/>
    <col min="8966" max="8966" width="47.42578125" style="478" customWidth="1"/>
    <col min="8967" max="8975" width="0" style="478" hidden="1" customWidth="1"/>
    <col min="8976" max="8976" width="11.7109375" style="478" customWidth="1"/>
    <col min="8977" max="8977" width="6.42578125" style="478" bestFit="1" customWidth="1"/>
    <col min="8978" max="8978" width="11.7109375" style="478" customWidth="1"/>
    <col min="8979" max="8979" width="0" style="478" hidden="1" customWidth="1"/>
    <col min="8980" max="8980" width="3.7109375" style="478" customWidth="1"/>
    <col min="8981" max="8981" width="11.140625" style="478" bestFit="1" customWidth="1"/>
    <col min="8982" max="9209" width="10.5703125" style="478"/>
    <col min="9210" max="9217" width="0" style="478" hidden="1" customWidth="1"/>
    <col min="9218" max="9220" width="3.7109375" style="478" customWidth="1"/>
    <col min="9221" max="9221" width="12.7109375" style="478" customWidth="1"/>
    <col min="9222" max="9222" width="47.42578125" style="478" customWidth="1"/>
    <col min="9223" max="9231" width="0" style="478" hidden="1" customWidth="1"/>
    <col min="9232" max="9232" width="11.7109375" style="478" customWidth="1"/>
    <col min="9233" max="9233" width="6.42578125" style="478" bestFit="1" customWidth="1"/>
    <col min="9234" max="9234" width="11.7109375" style="478" customWidth="1"/>
    <col min="9235" max="9235" width="0" style="478" hidden="1" customWidth="1"/>
    <col min="9236" max="9236" width="3.7109375" style="478" customWidth="1"/>
    <col min="9237" max="9237" width="11.140625" style="478" bestFit="1" customWidth="1"/>
    <col min="9238" max="9465" width="10.5703125" style="478"/>
    <col min="9466" max="9473" width="0" style="478" hidden="1" customWidth="1"/>
    <col min="9474" max="9476" width="3.7109375" style="478" customWidth="1"/>
    <col min="9477" max="9477" width="12.7109375" style="478" customWidth="1"/>
    <col min="9478" max="9478" width="47.42578125" style="478" customWidth="1"/>
    <col min="9479" max="9487" width="0" style="478" hidden="1" customWidth="1"/>
    <col min="9488" max="9488" width="11.7109375" style="478" customWidth="1"/>
    <col min="9489" max="9489" width="6.42578125" style="478" bestFit="1" customWidth="1"/>
    <col min="9490" max="9490" width="11.7109375" style="478" customWidth="1"/>
    <col min="9491" max="9491" width="0" style="478" hidden="1" customWidth="1"/>
    <col min="9492" max="9492" width="3.7109375" style="478" customWidth="1"/>
    <col min="9493" max="9493" width="11.140625" style="478" bestFit="1" customWidth="1"/>
    <col min="9494" max="9721" width="10.5703125" style="478"/>
    <col min="9722" max="9729" width="0" style="478" hidden="1" customWidth="1"/>
    <col min="9730" max="9732" width="3.7109375" style="478" customWidth="1"/>
    <col min="9733" max="9733" width="12.7109375" style="478" customWidth="1"/>
    <col min="9734" max="9734" width="47.42578125" style="478" customWidth="1"/>
    <col min="9735" max="9743" width="0" style="478" hidden="1" customWidth="1"/>
    <col min="9744" max="9744" width="11.7109375" style="478" customWidth="1"/>
    <col min="9745" max="9745" width="6.42578125" style="478" bestFit="1" customWidth="1"/>
    <col min="9746" max="9746" width="11.7109375" style="478" customWidth="1"/>
    <col min="9747" max="9747" width="0" style="478" hidden="1" customWidth="1"/>
    <col min="9748" max="9748" width="3.7109375" style="478" customWidth="1"/>
    <col min="9749" max="9749" width="11.140625" style="478" bestFit="1" customWidth="1"/>
    <col min="9750" max="9977" width="10.5703125" style="478"/>
    <col min="9978" max="9985" width="0" style="478" hidden="1" customWidth="1"/>
    <col min="9986" max="9988" width="3.7109375" style="478" customWidth="1"/>
    <col min="9989" max="9989" width="12.7109375" style="478" customWidth="1"/>
    <col min="9990" max="9990" width="47.42578125" style="478" customWidth="1"/>
    <col min="9991" max="9999" width="0" style="478" hidden="1" customWidth="1"/>
    <col min="10000" max="10000" width="11.7109375" style="478" customWidth="1"/>
    <col min="10001" max="10001" width="6.42578125" style="478" bestFit="1" customWidth="1"/>
    <col min="10002" max="10002" width="11.7109375" style="478" customWidth="1"/>
    <col min="10003" max="10003" width="0" style="478" hidden="1" customWidth="1"/>
    <col min="10004" max="10004" width="3.7109375" style="478" customWidth="1"/>
    <col min="10005" max="10005" width="11.140625" style="478" bestFit="1" customWidth="1"/>
    <col min="10006" max="10233" width="10.5703125" style="478"/>
    <col min="10234" max="10241" width="0" style="478" hidden="1" customWidth="1"/>
    <col min="10242" max="10244" width="3.7109375" style="478" customWidth="1"/>
    <col min="10245" max="10245" width="12.7109375" style="478" customWidth="1"/>
    <col min="10246" max="10246" width="47.42578125" style="478" customWidth="1"/>
    <col min="10247" max="10255" width="0" style="478" hidden="1" customWidth="1"/>
    <col min="10256" max="10256" width="11.7109375" style="478" customWidth="1"/>
    <col min="10257" max="10257" width="6.42578125" style="478" bestFit="1" customWidth="1"/>
    <col min="10258" max="10258" width="11.7109375" style="478" customWidth="1"/>
    <col min="10259" max="10259" width="0" style="478" hidden="1" customWidth="1"/>
    <col min="10260" max="10260" width="3.7109375" style="478" customWidth="1"/>
    <col min="10261" max="10261" width="11.140625" style="478" bestFit="1" customWidth="1"/>
    <col min="10262" max="10489" width="10.5703125" style="478"/>
    <col min="10490" max="10497" width="0" style="478" hidden="1" customWidth="1"/>
    <col min="10498" max="10500" width="3.7109375" style="478" customWidth="1"/>
    <col min="10501" max="10501" width="12.7109375" style="478" customWidth="1"/>
    <col min="10502" max="10502" width="47.42578125" style="478" customWidth="1"/>
    <col min="10503" max="10511" width="0" style="478" hidden="1" customWidth="1"/>
    <col min="10512" max="10512" width="11.7109375" style="478" customWidth="1"/>
    <col min="10513" max="10513" width="6.42578125" style="478" bestFit="1" customWidth="1"/>
    <col min="10514" max="10514" width="11.7109375" style="478" customWidth="1"/>
    <col min="10515" max="10515" width="0" style="478" hidden="1" customWidth="1"/>
    <col min="10516" max="10516" width="3.7109375" style="478" customWidth="1"/>
    <col min="10517" max="10517" width="11.140625" style="478" bestFit="1" customWidth="1"/>
    <col min="10518" max="10745" width="10.5703125" style="478"/>
    <col min="10746" max="10753" width="0" style="478" hidden="1" customWidth="1"/>
    <col min="10754" max="10756" width="3.7109375" style="478" customWidth="1"/>
    <col min="10757" max="10757" width="12.7109375" style="478" customWidth="1"/>
    <col min="10758" max="10758" width="47.42578125" style="478" customWidth="1"/>
    <col min="10759" max="10767" width="0" style="478" hidden="1" customWidth="1"/>
    <col min="10768" max="10768" width="11.7109375" style="478" customWidth="1"/>
    <col min="10769" max="10769" width="6.42578125" style="478" bestFit="1" customWidth="1"/>
    <col min="10770" max="10770" width="11.7109375" style="478" customWidth="1"/>
    <col min="10771" max="10771" width="0" style="478" hidden="1" customWidth="1"/>
    <col min="10772" max="10772" width="3.7109375" style="478" customWidth="1"/>
    <col min="10773" max="10773" width="11.140625" style="478" bestFit="1" customWidth="1"/>
    <col min="10774" max="11001" width="10.5703125" style="478"/>
    <col min="11002" max="11009" width="0" style="478" hidden="1" customWidth="1"/>
    <col min="11010" max="11012" width="3.7109375" style="478" customWidth="1"/>
    <col min="11013" max="11013" width="12.7109375" style="478" customWidth="1"/>
    <col min="11014" max="11014" width="47.42578125" style="478" customWidth="1"/>
    <col min="11015" max="11023" width="0" style="478" hidden="1" customWidth="1"/>
    <col min="11024" max="11024" width="11.7109375" style="478" customWidth="1"/>
    <col min="11025" max="11025" width="6.42578125" style="478" bestFit="1" customWidth="1"/>
    <col min="11026" max="11026" width="11.7109375" style="478" customWidth="1"/>
    <col min="11027" max="11027" width="0" style="478" hidden="1" customWidth="1"/>
    <col min="11028" max="11028" width="3.7109375" style="478" customWidth="1"/>
    <col min="11029" max="11029" width="11.140625" style="478" bestFit="1" customWidth="1"/>
    <col min="11030" max="11257" width="10.5703125" style="478"/>
    <col min="11258" max="11265" width="0" style="478" hidden="1" customWidth="1"/>
    <col min="11266" max="11268" width="3.7109375" style="478" customWidth="1"/>
    <col min="11269" max="11269" width="12.7109375" style="478" customWidth="1"/>
    <col min="11270" max="11270" width="47.42578125" style="478" customWidth="1"/>
    <col min="11271" max="11279" width="0" style="478" hidden="1" customWidth="1"/>
    <col min="11280" max="11280" width="11.7109375" style="478" customWidth="1"/>
    <col min="11281" max="11281" width="6.42578125" style="478" bestFit="1" customWidth="1"/>
    <col min="11282" max="11282" width="11.7109375" style="478" customWidth="1"/>
    <col min="11283" max="11283" width="0" style="478" hidden="1" customWidth="1"/>
    <col min="11284" max="11284" width="3.7109375" style="478" customWidth="1"/>
    <col min="11285" max="11285" width="11.140625" style="478" bestFit="1" customWidth="1"/>
    <col min="11286" max="11513" width="10.5703125" style="478"/>
    <col min="11514" max="11521" width="0" style="478" hidden="1" customWidth="1"/>
    <col min="11522" max="11524" width="3.7109375" style="478" customWidth="1"/>
    <col min="11525" max="11525" width="12.7109375" style="478" customWidth="1"/>
    <col min="11526" max="11526" width="47.42578125" style="478" customWidth="1"/>
    <col min="11527" max="11535" width="0" style="478" hidden="1" customWidth="1"/>
    <col min="11536" max="11536" width="11.7109375" style="478" customWidth="1"/>
    <col min="11537" max="11537" width="6.42578125" style="478" bestFit="1" customWidth="1"/>
    <col min="11538" max="11538" width="11.7109375" style="478" customWidth="1"/>
    <col min="11539" max="11539" width="0" style="478" hidden="1" customWidth="1"/>
    <col min="11540" max="11540" width="3.7109375" style="478" customWidth="1"/>
    <col min="11541" max="11541" width="11.140625" style="478" bestFit="1" customWidth="1"/>
    <col min="11542" max="11769" width="10.5703125" style="478"/>
    <col min="11770" max="11777" width="0" style="478" hidden="1" customWidth="1"/>
    <col min="11778" max="11780" width="3.7109375" style="478" customWidth="1"/>
    <col min="11781" max="11781" width="12.7109375" style="478" customWidth="1"/>
    <col min="11782" max="11782" width="47.42578125" style="478" customWidth="1"/>
    <col min="11783" max="11791" width="0" style="478" hidden="1" customWidth="1"/>
    <col min="11792" max="11792" width="11.7109375" style="478" customWidth="1"/>
    <col min="11793" max="11793" width="6.42578125" style="478" bestFit="1" customWidth="1"/>
    <col min="11794" max="11794" width="11.7109375" style="478" customWidth="1"/>
    <col min="11795" max="11795" width="0" style="478" hidden="1" customWidth="1"/>
    <col min="11796" max="11796" width="3.7109375" style="478" customWidth="1"/>
    <col min="11797" max="11797" width="11.140625" style="478" bestFit="1" customWidth="1"/>
    <col min="11798" max="12025" width="10.5703125" style="478"/>
    <col min="12026" max="12033" width="0" style="478" hidden="1" customWidth="1"/>
    <col min="12034" max="12036" width="3.7109375" style="478" customWidth="1"/>
    <col min="12037" max="12037" width="12.7109375" style="478" customWidth="1"/>
    <col min="12038" max="12038" width="47.42578125" style="478" customWidth="1"/>
    <col min="12039" max="12047" width="0" style="478" hidden="1" customWidth="1"/>
    <col min="12048" max="12048" width="11.7109375" style="478" customWidth="1"/>
    <col min="12049" max="12049" width="6.42578125" style="478" bestFit="1" customWidth="1"/>
    <col min="12050" max="12050" width="11.7109375" style="478" customWidth="1"/>
    <col min="12051" max="12051" width="0" style="478" hidden="1" customWidth="1"/>
    <col min="12052" max="12052" width="3.7109375" style="478" customWidth="1"/>
    <col min="12053" max="12053" width="11.140625" style="478" bestFit="1" customWidth="1"/>
    <col min="12054" max="12281" width="10.5703125" style="478"/>
    <col min="12282" max="12289" width="0" style="478" hidden="1" customWidth="1"/>
    <col min="12290" max="12292" width="3.7109375" style="478" customWidth="1"/>
    <col min="12293" max="12293" width="12.7109375" style="478" customWidth="1"/>
    <col min="12294" max="12294" width="47.42578125" style="478" customWidth="1"/>
    <col min="12295" max="12303" width="0" style="478" hidden="1" customWidth="1"/>
    <col min="12304" max="12304" width="11.7109375" style="478" customWidth="1"/>
    <col min="12305" max="12305" width="6.42578125" style="478" bestFit="1" customWidth="1"/>
    <col min="12306" max="12306" width="11.7109375" style="478" customWidth="1"/>
    <col min="12307" max="12307" width="0" style="478" hidden="1" customWidth="1"/>
    <col min="12308" max="12308" width="3.7109375" style="478" customWidth="1"/>
    <col min="12309" max="12309" width="11.140625" style="478" bestFit="1" customWidth="1"/>
    <col min="12310" max="12537" width="10.5703125" style="478"/>
    <col min="12538" max="12545" width="0" style="478" hidden="1" customWidth="1"/>
    <col min="12546" max="12548" width="3.7109375" style="478" customWidth="1"/>
    <col min="12549" max="12549" width="12.7109375" style="478" customWidth="1"/>
    <col min="12550" max="12550" width="47.42578125" style="478" customWidth="1"/>
    <col min="12551" max="12559" width="0" style="478" hidden="1" customWidth="1"/>
    <col min="12560" max="12560" width="11.7109375" style="478" customWidth="1"/>
    <col min="12561" max="12561" width="6.42578125" style="478" bestFit="1" customWidth="1"/>
    <col min="12562" max="12562" width="11.7109375" style="478" customWidth="1"/>
    <col min="12563" max="12563" width="0" style="478" hidden="1" customWidth="1"/>
    <col min="12564" max="12564" width="3.7109375" style="478" customWidth="1"/>
    <col min="12565" max="12565" width="11.140625" style="478" bestFit="1" customWidth="1"/>
    <col min="12566" max="12793" width="10.5703125" style="478"/>
    <col min="12794" max="12801" width="0" style="478" hidden="1" customWidth="1"/>
    <col min="12802" max="12804" width="3.7109375" style="478" customWidth="1"/>
    <col min="12805" max="12805" width="12.7109375" style="478" customWidth="1"/>
    <col min="12806" max="12806" width="47.42578125" style="478" customWidth="1"/>
    <col min="12807" max="12815" width="0" style="478" hidden="1" customWidth="1"/>
    <col min="12816" max="12816" width="11.7109375" style="478" customWidth="1"/>
    <col min="12817" max="12817" width="6.42578125" style="478" bestFit="1" customWidth="1"/>
    <col min="12818" max="12818" width="11.7109375" style="478" customWidth="1"/>
    <col min="12819" max="12819" width="0" style="478" hidden="1" customWidth="1"/>
    <col min="12820" max="12820" width="3.7109375" style="478" customWidth="1"/>
    <col min="12821" max="12821" width="11.140625" style="478" bestFit="1" customWidth="1"/>
    <col min="12822" max="13049" width="10.5703125" style="478"/>
    <col min="13050" max="13057" width="0" style="478" hidden="1" customWidth="1"/>
    <col min="13058" max="13060" width="3.7109375" style="478" customWidth="1"/>
    <col min="13061" max="13061" width="12.7109375" style="478" customWidth="1"/>
    <col min="13062" max="13062" width="47.42578125" style="478" customWidth="1"/>
    <col min="13063" max="13071" width="0" style="478" hidden="1" customWidth="1"/>
    <col min="13072" max="13072" width="11.7109375" style="478" customWidth="1"/>
    <col min="13073" max="13073" width="6.42578125" style="478" bestFit="1" customWidth="1"/>
    <col min="13074" max="13074" width="11.7109375" style="478" customWidth="1"/>
    <col min="13075" max="13075" width="0" style="478" hidden="1" customWidth="1"/>
    <col min="13076" max="13076" width="3.7109375" style="478" customWidth="1"/>
    <col min="13077" max="13077" width="11.140625" style="478" bestFit="1" customWidth="1"/>
    <col min="13078" max="13305" width="10.5703125" style="478"/>
    <col min="13306" max="13313" width="0" style="478" hidden="1" customWidth="1"/>
    <col min="13314" max="13316" width="3.7109375" style="478" customWidth="1"/>
    <col min="13317" max="13317" width="12.7109375" style="478" customWidth="1"/>
    <col min="13318" max="13318" width="47.42578125" style="478" customWidth="1"/>
    <col min="13319" max="13327" width="0" style="478" hidden="1" customWidth="1"/>
    <col min="13328" max="13328" width="11.7109375" style="478" customWidth="1"/>
    <col min="13329" max="13329" width="6.42578125" style="478" bestFit="1" customWidth="1"/>
    <col min="13330" max="13330" width="11.7109375" style="478" customWidth="1"/>
    <col min="13331" max="13331" width="0" style="478" hidden="1" customWidth="1"/>
    <col min="13332" max="13332" width="3.7109375" style="478" customWidth="1"/>
    <col min="13333" max="13333" width="11.140625" style="478" bestFit="1" customWidth="1"/>
    <col min="13334" max="13561" width="10.5703125" style="478"/>
    <col min="13562" max="13569" width="0" style="478" hidden="1" customWidth="1"/>
    <col min="13570" max="13572" width="3.7109375" style="478" customWidth="1"/>
    <col min="13573" max="13573" width="12.7109375" style="478" customWidth="1"/>
    <col min="13574" max="13574" width="47.42578125" style="478" customWidth="1"/>
    <col min="13575" max="13583" width="0" style="478" hidden="1" customWidth="1"/>
    <col min="13584" max="13584" width="11.7109375" style="478" customWidth="1"/>
    <col min="13585" max="13585" width="6.42578125" style="478" bestFit="1" customWidth="1"/>
    <col min="13586" max="13586" width="11.7109375" style="478" customWidth="1"/>
    <col min="13587" max="13587" width="0" style="478" hidden="1" customWidth="1"/>
    <col min="13588" max="13588" width="3.7109375" style="478" customWidth="1"/>
    <col min="13589" max="13589" width="11.140625" style="478" bestFit="1" customWidth="1"/>
    <col min="13590" max="13817" width="10.5703125" style="478"/>
    <col min="13818" max="13825" width="0" style="478" hidden="1" customWidth="1"/>
    <col min="13826" max="13828" width="3.7109375" style="478" customWidth="1"/>
    <col min="13829" max="13829" width="12.7109375" style="478" customWidth="1"/>
    <col min="13830" max="13830" width="47.42578125" style="478" customWidth="1"/>
    <col min="13831" max="13839" width="0" style="478" hidden="1" customWidth="1"/>
    <col min="13840" max="13840" width="11.7109375" style="478" customWidth="1"/>
    <col min="13841" max="13841" width="6.42578125" style="478" bestFit="1" customWidth="1"/>
    <col min="13842" max="13842" width="11.7109375" style="478" customWidth="1"/>
    <col min="13843" max="13843" width="0" style="478" hidden="1" customWidth="1"/>
    <col min="13844" max="13844" width="3.7109375" style="478" customWidth="1"/>
    <col min="13845" max="13845" width="11.140625" style="478" bestFit="1" customWidth="1"/>
    <col min="13846" max="14073" width="10.5703125" style="478"/>
    <col min="14074" max="14081" width="0" style="478" hidden="1" customWidth="1"/>
    <col min="14082" max="14084" width="3.7109375" style="478" customWidth="1"/>
    <col min="14085" max="14085" width="12.7109375" style="478" customWidth="1"/>
    <col min="14086" max="14086" width="47.42578125" style="478" customWidth="1"/>
    <col min="14087" max="14095" width="0" style="478" hidden="1" customWidth="1"/>
    <col min="14096" max="14096" width="11.7109375" style="478" customWidth="1"/>
    <col min="14097" max="14097" width="6.42578125" style="478" bestFit="1" customWidth="1"/>
    <col min="14098" max="14098" width="11.7109375" style="478" customWidth="1"/>
    <col min="14099" max="14099" width="0" style="478" hidden="1" customWidth="1"/>
    <col min="14100" max="14100" width="3.7109375" style="478" customWidth="1"/>
    <col min="14101" max="14101" width="11.140625" style="478" bestFit="1" customWidth="1"/>
    <col min="14102" max="14329" width="10.5703125" style="478"/>
    <col min="14330" max="14337" width="0" style="478" hidden="1" customWidth="1"/>
    <col min="14338" max="14340" width="3.7109375" style="478" customWidth="1"/>
    <col min="14341" max="14341" width="12.7109375" style="478" customWidth="1"/>
    <col min="14342" max="14342" width="47.42578125" style="478" customWidth="1"/>
    <col min="14343" max="14351" width="0" style="478" hidden="1" customWidth="1"/>
    <col min="14352" max="14352" width="11.7109375" style="478" customWidth="1"/>
    <col min="14353" max="14353" width="6.42578125" style="478" bestFit="1" customWidth="1"/>
    <col min="14354" max="14354" width="11.7109375" style="478" customWidth="1"/>
    <col min="14355" max="14355" width="0" style="478" hidden="1" customWidth="1"/>
    <col min="14356" max="14356" width="3.7109375" style="478" customWidth="1"/>
    <col min="14357" max="14357" width="11.140625" style="478" bestFit="1" customWidth="1"/>
    <col min="14358" max="14585" width="10.5703125" style="478"/>
    <col min="14586" max="14593" width="0" style="478" hidden="1" customWidth="1"/>
    <col min="14594" max="14596" width="3.7109375" style="478" customWidth="1"/>
    <col min="14597" max="14597" width="12.7109375" style="478" customWidth="1"/>
    <col min="14598" max="14598" width="47.42578125" style="478" customWidth="1"/>
    <col min="14599" max="14607" width="0" style="478" hidden="1" customWidth="1"/>
    <col min="14608" max="14608" width="11.7109375" style="478" customWidth="1"/>
    <col min="14609" max="14609" width="6.42578125" style="478" bestFit="1" customWidth="1"/>
    <col min="14610" max="14610" width="11.7109375" style="478" customWidth="1"/>
    <col min="14611" max="14611" width="0" style="478" hidden="1" customWidth="1"/>
    <col min="14612" max="14612" width="3.7109375" style="478" customWidth="1"/>
    <col min="14613" max="14613" width="11.140625" style="478" bestFit="1" customWidth="1"/>
    <col min="14614" max="14841" width="10.5703125" style="478"/>
    <col min="14842" max="14849" width="0" style="478" hidden="1" customWidth="1"/>
    <col min="14850" max="14852" width="3.7109375" style="478" customWidth="1"/>
    <col min="14853" max="14853" width="12.7109375" style="478" customWidth="1"/>
    <col min="14854" max="14854" width="47.42578125" style="478" customWidth="1"/>
    <col min="14855" max="14863" width="0" style="478" hidden="1" customWidth="1"/>
    <col min="14864" max="14864" width="11.7109375" style="478" customWidth="1"/>
    <col min="14865" max="14865" width="6.42578125" style="478" bestFit="1" customWidth="1"/>
    <col min="14866" max="14866" width="11.7109375" style="478" customWidth="1"/>
    <col min="14867" max="14867" width="0" style="478" hidden="1" customWidth="1"/>
    <col min="14868" max="14868" width="3.7109375" style="478" customWidth="1"/>
    <col min="14869" max="14869" width="11.140625" style="478" bestFit="1" customWidth="1"/>
    <col min="14870" max="15097" width="10.5703125" style="478"/>
    <col min="15098" max="15105" width="0" style="478" hidden="1" customWidth="1"/>
    <col min="15106" max="15108" width="3.7109375" style="478" customWidth="1"/>
    <col min="15109" max="15109" width="12.7109375" style="478" customWidth="1"/>
    <col min="15110" max="15110" width="47.42578125" style="478" customWidth="1"/>
    <col min="15111" max="15119" width="0" style="478" hidden="1" customWidth="1"/>
    <col min="15120" max="15120" width="11.7109375" style="478" customWidth="1"/>
    <col min="15121" max="15121" width="6.42578125" style="478" bestFit="1" customWidth="1"/>
    <col min="15122" max="15122" width="11.7109375" style="478" customWidth="1"/>
    <col min="15123" max="15123" width="0" style="478" hidden="1" customWidth="1"/>
    <col min="15124" max="15124" width="3.7109375" style="478" customWidth="1"/>
    <col min="15125" max="15125" width="11.140625" style="478" bestFit="1" customWidth="1"/>
    <col min="15126" max="15353" width="10.5703125" style="478"/>
    <col min="15354" max="15361" width="0" style="478" hidden="1" customWidth="1"/>
    <col min="15362" max="15364" width="3.7109375" style="478" customWidth="1"/>
    <col min="15365" max="15365" width="12.7109375" style="478" customWidth="1"/>
    <col min="15366" max="15366" width="47.42578125" style="478" customWidth="1"/>
    <col min="15367" max="15375" width="0" style="478" hidden="1" customWidth="1"/>
    <col min="15376" max="15376" width="11.7109375" style="478" customWidth="1"/>
    <col min="15377" max="15377" width="6.42578125" style="478" bestFit="1" customWidth="1"/>
    <col min="15378" max="15378" width="11.7109375" style="478" customWidth="1"/>
    <col min="15379" max="15379" width="0" style="478" hidden="1" customWidth="1"/>
    <col min="15380" max="15380" width="3.7109375" style="478" customWidth="1"/>
    <col min="15381" max="15381" width="11.140625" style="478" bestFit="1" customWidth="1"/>
    <col min="15382" max="15609" width="10.5703125" style="478"/>
    <col min="15610" max="15617" width="0" style="478" hidden="1" customWidth="1"/>
    <col min="15618" max="15620" width="3.7109375" style="478" customWidth="1"/>
    <col min="15621" max="15621" width="12.7109375" style="478" customWidth="1"/>
    <col min="15622" max="15622" width="47.42578125" style="478" customWidth="1"/>
    <col min="15623" max="15631" width="0" style="478" hidden="1" customWidth="1"/>
    <col min="15632" max="15632" width="11.7109375" style="478" customWidth="1"/>
    <col min="15633" max="15633" width="6.42578125" style="478" bestFit="1" customWidth="1"/>
    <col min="15634" max="15634" width="11.7109375" style="478" customWidth="1"/>
    <col min="15635" max="15635" width="0" style="478" hidden="1" customWidth="1"/>
    <col min="15636" max="15636" width="3.7109375" style="478" customWidth="1"/>
    <col min="15637" max="15637" width="11.140625" style="478" bestFit="1" customWidth="1"/>
    <col min="15638" max="15865" width="10.5703125" style="478"/>
    <col min="15866" max="15873" width="0" style="478" hidden="1" customWidth="1"/>
    <col min="15874" max="15876" width="3.7109375" style="478" customWidth="1"/>
    <col min="15877" max="15877" width="12.7109375" style="478" customWidth="1"/>
    <col min="15878" max="15878" width="47.42578125" style="478" customWidth="1"/>
    <col min="15879" max="15887" width="0" style="478" hidden="1" customWidth="1"/>
    <col min="15888" max="15888" width="11.7109375" style="478" customWidth="1"/>
    <col min="15889" max="15889" width="6.42578125" style="478" bestFit="1" customWidth="1"/>
    <col min="15890" max="15890" width="11.7109375" style="478" customWidth="1"/>
    <col min="15891" max="15891" width="0" style="478" hidden="1" customWidth="1"/>
    <col min="15892" max="15892" width="3.7109375" style="478" customWidth="1"/>
    <col min="15893" max="15893" width="11.140625" style="478" bestFit="1" customWidth="1"/>
    <col min="15894" max="16121" width="10.5703125" style="478"/>
    <col min="16122" max="16129" width="0" style="478" hidden="1" customWidth="1"/>
    <col min="16130" max="16132" width="3.7109375" style="478" customWidth="1"/>
    <col min="16133" max="16133" width="12.7109375" style="478" customWidth="1"/>
    <col min="16134" max="16134" width="47.42578125" style="478" customWidth="1"/>
    <col min="16135" max="16143" width="0" style="478" hidden="1" customWidth="1"/>
    <col min="16144" max="16144" width="11.7109375" style="478" customWidth="1"/>
    <col min="16145" max="16145" width="6.42578125" style="478" bestFit="1" customWidth="1"/>
    <col min="16146" max="16146" width="11.7109375" style="478" customWidth="1"/>
    <col min="16147" max="16147" width="0" style="478" hidden="1" customWidth="1"/>
    <col min="16148" max="16148" width="3.7109375" style="478" customWidth="1"/>
    <col min="16149" max="16149" width="11.140625" style="478" bestFit="1" customWidth="1"/>
    <col min="16150" max="16384" width="10.5703125" style="478"/>
  </cols>
  <sheetData>
    <row r="1" spans="1:33" hidden="1"/>
    <row r="2" spans="1:33" hidden="1"/>
    <row r="3" spans="1:33" hidden="1"/>
    <row r="4" spans="1:33" ht="3" customHeight="1">
      <c r="J4" s="483"/>
      <c r="K4" s="483"/>
      <c r="L4" s="479"/>
      <c r="M4" s="479"/>
      <c r="N4" s="479"/>
      <c r="O4" s="486"/>
      <c r="P4" s="486"/>
      <c r="Q4" s="486"/>
      <c r="R4" s="486"/>
      <c r="S4" s="486"/>
      <c r="T4" s="486"/>
      <c r="U4" s="486"/>
      <c r="V4" s="486"/>
      <c r="W4" s="486"/>
      <c r="X4" s="486"/>
      <c r="Y4" s="486"/>
      <c r="Z4" s="479"/>
    </row>
    <row r="5" spans="1:33" ht="22.5" customHeight="1">
      <c r="J5" s="483"/>
      <c r="K5" s="483"/>
      <c r="L5" s="1231" t="s">
        <v>667</v>
      </c>
      <c r="M5" s="1231"/>
      <c r="N5" s="1231"/>
      <c r="O5" s="1231"/>
      <c r="P5" s="1231"/>
      <c r="Q5" s="1231"/>
      <c r="R5" s="1231"/>
      <c r="S5" s="1231"/>
      <c r="T5" s="1231"/>
      <c r="U5" s="581"/>
      <c r="V5" s="525"/>
      <c r="W5" s="525"/>
      <c r="X5" s="587"/>
      <c r="Y5" s="587"/>
      <c r="Z5" s="499"/>
    </row>
    <row r="6" spans="1:33" ht="3" customHeight="1">
      <c r="J6" s="483"/>
      <c r="K6" s="483"/>
      <c r="L6" s="479"/>
      <c r="M6" s="479"/>
      <c r="N6" s="479"/>
      <c r="O6" s="482"/>
      <c r="P6" s="482"/>
      <c r="Q6" s="482"/>
      <c r="R6" s="482"/>
      <c r="S6" s="482"/>
      <c r="T6" s="482"/>
      <c r="U6" s="479"/>
      <c r="V6" s="479"/>
    </row>
    <row r="7" spans="1:33" s="525" customFormat="1" ht="22.5">
      <c r="A7" s="587"/>
      <c r="B7" s="587"/>
      <c r="C7" s="587"/>
      <c r="D7" s="587"/>
      <c r="E7" s="587"/>
      <c r="F7" s="587"/>
      <c r="G7" s="593"/>
      <c r="H7" s="593"/>
      <c r="I7" s="533"/>
      <c r="J7" s="531"/>
      <c r="K7" s="531"/>
      <c r="L7" s="526"/>
      <c r="M7" s="619" t="s">
        <v>502</v>
      </c>
      <c r="N7" s="668"/>
      <c r="O7" s="1249" t="str">
        <f>IF(NameOrPr_ch="",IF(NameOrPr="","",NameOrPr),NameOrPr_ch)</f>
        <v>РСТ Нижегородской области</v>
      </c>
      <c r="P7" s="1250"/>
      <c r="Q7" s="1250"/>
      <c r="R7" s="1250"/>
      <c r="S7" s="1250"/>
      <c r="T7" s="1251"/>
      <c r="U7" s="671"/>
      <c r="V7" s="526"/>
      <c r="AC7" s="587"/>
      <c r="AD7" s="587"/>
      <c r="AE7" s="587"/>
      <c r="AF7" s="587"/>
      <c r="AG7" s="587"/>
    </row>
    <row r="8" spans="1:33" s="493" customFormat="1" ht="18.75">
      <c r="A8" s="507"/>
      <c r="B8" s="507"/>
      <c r="C8" s="507"/>
      <c r="D8" s="507"/>
      <c r="E8" s="507"/>
      <c r="F8" s="507"/>
      <c r="G8" s="507"/>
      <c r="H8" s="507"/>
      <c r="L8" s="501"/>
      <c r="M8" s="619" t="s">
        <v>597</v>
      </c>
      <c r="N8" s="668"/>
      <c r="O8" s="1249" t="str">
        <f>IF(datePr_ch="",IF(datePr="","",datePr),datePr_ch)</f>
        <v>10.12.2020</v>
      </c>
      <c r="P8" s="1250"/>
      <c r="Q8" s="1250"/>
      <c r="R8" s="1250"/>
      <c r="S8" s="1250"/>
      <c r="T8" s="1251"/>
      <c r="U8" s="669"/>
      <c r="V8" s="488"/>
      <c r="AC8" s="507"/>
      <c r="AD8" s="507"/>
      <c r="AE8" s="507"/>
      <c r="AF8" s="507"/>
      <c r="AG8" s="507"/>
    </row>
    <row r="9" spans="1:33" s="493" customFormat="1" ht="18.75">
      <c r="A9" s="507"/>
      <c r="B9" s="507"/>
      <c r="C9" s="507"/>
      <c r="D9" s="507"/>
      <c r="E9" s="507"/>
      <c r="F9" s="507"/>
      <c r="G9" s="507"/>
      <c r="H9" s="507"/>
      <c r="L9" s="554"/>
      <c r="M9" s="619" t="s">
        <v>596</v>
      </c>
      <c r="N9" s="668"/>
      <c r="O9" s="1249" t="str">
        <f>IF(numberPr_ch="",IF(numberPr="","",numberPr),numberPr_ch)</f>
        <v>52/6</v>
      </c>
      <c r="P9" s="1250"/>
      <c r="Q9" s="1250"/>
      <c r="R9" s="1250"/>
      <c r="S9" s="1250"/>
      <c r="T9" s="1251"/>
      <c r="U9" s="669"/>
      <c r="V9" s="488"/>
      <c r="AC9" s="507"/>
      <c r="AD9" s="507"/>
      <c r="AE9" s="507"/>
      <c r="AF9" s="507"/>
      <c r="AG9" s="507"/>
    </row>
    <row r="10" spans="1:33" s="493" customFormat="1" ht="18.75">
      <c r="A10" s="507"/>
      <c r="B10" s="507"/>
      <c r="C10" s="507"/>
      <c r="D10" s="507"/>
      <c r="E10" s="507"/>
      <c r="F10" s="507"/>
      <c r="G10" s="507"/>
      <c r="H10" s="507"/>
      <c r="L10" s="554"/>
      <c r="M10" s="619" t="s">
        <v>501</v>
      </c>
      <c r="N10" s="668"/>
      <c r="O10" s="1249" t="str">
        <f>IF(IstPub_ch="",IF(IstPub="","",IstPub),IstPub_ch)</f>
        <v>http://www.rstno.ru/regulatory/resheniya-regionalnoy-sluzhby-po-tarifam-nizhegorodskoy-oblasti-za-2020-god.php?clear_cache=Y</v>
      </c>
      <c r="P10" s="1250"/>
      <c r="Q10" s="1250"/>
      <c r="R10" s="1250"/>
      <c r="S10" s="1250"/>
      <c r="T10" s="1251"/>
      <c r="U10" s="669"/>
      <c r="V10" s="488"/>
      <c r="AC10" s="507"/>
      <c r="AD10" s="507"/>
      <c r="AE10" s="507"/>
      <c r="AF10" s="507"/>
      <c r="AG10" s="507"/>
    </row>
    <row r="11" spans="1:33" s="493" customFormat="1" ht="11.25" hidden="1">
      <c r="A11" s="507"/>
      <c r="B11" s="507"/>
      <c r="C11" s="507"/>
      <c r="D11" s="507"/>
      <c r="E11" s="507"/>
      <c r="F11" s="507"/>
      <c r="G11" s="507"/>
      <c r="H11" s="507"/>
      <c r="L11" s="554"/>
      <c r="M11" s="554"/>
      <c r="N11" s="568"/>
      <c r="O11" s="584"/>
      <c r="P11" s="584"/>
      <c r="Q11" s="584"/>
      <c r="R11" s="584"/>
      <c r="S11" s="584"/>
      <c r="T11" s="584"/>
      <c r="U11" s="488"/>
      <c r="V11" s="488"/>
      <c r="Z11" s="505" t="s">
        <v>373</v>
      </c>
      <c r="AC11" s="507"/>
      <c r="AD11" s="507"/>
      <c r="AE11" s="507"/>
      <c r="AF11" s="507"/>
      <c r="AG11" s="507"/>
    </row>
    <row r="12" spans="1:33">
      <c r="J12" s="483"/>
      <c r="K12" s="483"/>
      <c r="L12" s="479"/>
      <c r="M12" s="479"/>
      <c r="N12" s="479"/>
      <c r="O12" s="1248"/>
      <c r="P12" s="1248"/>
      <c r="Q12" s="1248"/>
      <c r="R12" s="1248"/>
      <c r="S12" s="1248"/>
      <c r="T12" s="1248"/>
      <c r="U12" s="1248"/>
      <c r="V12" s="1248"/>
      <c r="W12" s="1248"/>
      <c r="X12" s="1248"/>
      <c r="Y12" s="1248"/>
      <c r="Z12" s="1248"/>
    </row>
    <row r="13" spans="1:33" ht="14.25" customHeight="1">
      <c r="J13" s="483"/>
      <c r="K13" s="483"/>
      <c r="L13" s="1215" t="s">
        <v>454</v>
      </c>
      <c r="M13" s="1215"/>
      <c r="N13" s="1215"/>
      <c r="O13" s="1215"/>
      <c r="P13" s="1215"/>
      <c r="Q13" s="1215"/>
      <c r="R13" s="1215"/>
      <c r="S13" s="1215"/>
      <c r="T13" s="1215"/>
      <c r="U13" s="1215"/>
      <c r="V13" s="1215"/>
      <c r="W13" s="1215"/>
      <c r="X13" s="1215"/>
      <c r="Y13" s="1215"/>
      <c r="Z13" s="1215"/>
      <c r="AA13" s="1215"/>
      <c r="AB13" s="1153" t="s">
        <v>455</v>
      </c>
    </row>
    <row r="14" spans="1:33" ht="14.25" customHeight="1">
      <c r="J14" s="483"/>
      <c r="K14" s="483"/>
      <c r="L14" s="1215" t="s">
        <v>92</v>
      </c>
      <c r="M14" s="1215" t="s">
        <v>640</v>
      </c>
      <c r="N14" s="580"/>
      <c r="O14" s="1153" t="s">
        <v>642</v>
      </c>
      <c r="P14" s="1153"/>
      <c r="Q14" s="1153"/>
      <c r="R14" s="1153"/>
      <c r="S14" s="1153"/>
      <c r="T14" s="1153"/>
      <c r="U14" s="1153"/>
      <c r="V14" s="1153"/>
      <c r="W14" s="1153"/>
      <c r="X14" s="1153"/>
      <c r="Y14" s="1153"/>
      <c r="Z14" s="1215" t="s">
        <v>341</v>
      </c>
      <c r="AA14" s="1247" t="s">
        <v>275</v>
      </c>
      <c r="AB14" s="1153"/>
    </row>
    <row r="15" spans="1:33" s="525" customFormat="1" ht="14.25" customHeight="1">
      <c r="A15" s="587"/>
      <c r="B15" s="587"/>
      <c r="C15" s="587"/>
      <c r="D15" s="587"/>
      <c r="E15" s="587"/>
      <c r="F15" s="587"/>
      <c r="G15" s="593"/>
      <c r="H15" s="593"/>
      <c r="I15" s="533"/>
      <c r="J15" s="531"/>
      <c r="K15" s="531"/>
      <c r="L15" s="1215"/>
      <c r="M15" s="1215"/>
      <c r="N15" s="580"/>
      <c r="O15" s="1259" t="s">
        <v>668</v>
      </c>
      <c r="P15" s="1259" t="s">
        <v>621</v>
      </c>
      <c r="Q15" s="1259" t="s">
        <v>622</v>
      </c>
      <c r="R15" s="1259" t="s">
        <v>271</v>
      </c>
      <c r="S15" s="1259"/>
      <c r="T15" s="1259" t="s">
        <v>271</v>
      </c>
      <c r="U15" s="1259"/>
      <c r="V15" s="654"/>
      <c r="W15" s="1258" t="s">
        <v>655</v>
      </c>
      <c r="X15" s="1258"/>
      <c r="Y15" s="1258"/>
      <c r="Z15" s="1215"/>
      <c r="AA15" s="1247"/>
      <c r="AB15" s="1153"/>
      <c r="AC15" s="587"/>
      <c r="AD15" s="587"/>
      <c r="AE15" s="587"/>
      <c r="AF15" s="587"/>
      <c r="AG15" s="587"/>
    </row>
    <row r="16" spans="1:33" ht="56.25" customHeight="1">
      <c r="J16" s="483"/>
      <c r="K16" s="483"/>
      <c r="L16" s="1215"/>
      <c r="M16" s="1215"/>
      <c r="N16" s="580"/>
      <c r="O16" s="1259"/>
      <c r="P16" s="1259"/>
      <c r="Q16" s="1259"/>
      <c r="R16" s="537" t="s">
        <v>623</v>
      </c>
      <c r="S16" s="537" t="s">
        <v>624</v>
      </c>
      <c r="T16" s="537" t="s">
        <v>625</v>
      </c>
      <c r="U16" s="537" t="s">
        <v>626</v>
      </c>
      <c r="V16" s="537"/>
      <c r="W16" s="538" t="s">
        <v>274</v>
      </c>
      <c r="X16" s="1260" t="s">
        <v>273</v>
      </c>
      <c r="Y16" s="1260"/>
      <c r="Z16" s="1215"/>
      <c r="AA16" s="1247"/>
      <c r="AB16" s="1153"/>
    </row>
    <row r="17" spans="1:33">
      <c r="J17" s="483"/>
      <c r="K17" s="491">
        <v>1</v>
      </c>
      <c r="L17" s="480" t="s">
        <v>93</v>
      </c>
      <c r="M17" s="480" t="s">
        <v>49</v>
      </c>
      <c r="N17" s="498" t="s">
        <v>49</v>
      </c>
      <c r="O17" s="489">
        <f ca="1">OFFSET(O17,0,-1)+1</f>
        <v>3</v>
      </c>
      <c r="P17" s="489">
        <f t="shared" ref="P17:W17" ca="1" si="0">OFFSET(P17,0,-1)+1</f>
        <v>4</v>
      </c>
      <c r="Q17" s="489">
        <f t="shared" ca="1" si="0"/>
        <v>5</v>
      </c>
      <c r="R17" s="489">
        <f t="shared" ca="1" si="0"/>
        <v>6</v>
      </c>
      <c r="S17" s="489">
        <f t="shared" ca="1" si="0"/>
        <v>7</v>
      </c>
      <c r="T17" s="489">
        <f t="shared" ca="1" si="0"/>
        <v>8</v>
      </c>
      <c r="U17" s="489">
        <f t="shared" ca="1" si="0"/>
        <v>9</v>
      </c>
      <c r="V17" s="497">
        <f ca="1">OFFSET(V17,0,-1)</f>
        <v>9</v>
      </c>
      <c r="W17" s="489">
        <f t="shared" ca="1" si="0"/>
        <v>10</v>
      </c>
      <c r="X17" s="1233">
        <f ca="1">OFFSET(X17,0,-1)+1</f>
        <v>11</v>
      </c>
      <c r="Y17" s="1233"/>
      <c r="Z17" s="489">
        <f ca="1">OFFSET(Z17,0,-2)+1</f>
        <v>12</v>
      </c>
      <c r="AB17" s="489">
        <f ca="1">OFFSET(AB17,0,-2)+1</f>
        <v>13</v>
      </c>
    </row>
    <row r="18" spans="1:33" ht="22.5">
      <c r="A18" s="1234">
        <v>1</v>
      </c>
      <c r="B18" s="1055"/>
      <c r="C18" s="1055"/>
      <c r="D18" s="1055"/>
      <c r="E18" s="1056"/>
      <c r="F18" s="1057"/>
      <c r="G18" s="1055"/>
      <c r="H18" s="1055"/>
      <c r="I18" s="1043"/>
      <c r="J18" s="1048"/>
      <c r="K18" s="1048"/>
      <c r="L18" s="595">
        <f>mergeValue(A18)</f>
        <v>1</v>
      </c>
      <c r="M18" s="643" t="s">
        <v>20</v>
      </c>
      <c r="N18" s="582"/>
      <c r="O18" s="1246"/>
      <c r="P18" s="1246"/>
      <c r="Q18" s="1246"/>
      <c r="R18" s="1246"/>
      <c r="S18" s="1246"/>
      <c r="T18" s="1246"/>
      <c r="U18" s="1246"/>
      <c r="V18" s="1246"/>
      <c r="W18" s="1246"/>
      <c r="X18" s="1246"/>
      <c r="Y18" s="1246"/>
      <c r="Z18" s="1246"/>
      <c r="AA18" s="1246"/>
      <c r="AB18" s="632" t="s">
        <v>476</v>
      </c>
    </row>
    <row r="19" spans="1:33" ht="22.5">
      <c r="A19" s="1234"/>
      <c r="B19" s="1234">
        <v>1</v>
      </c>
      <c r="C19" s="1055"/>
      <c r="D19" s="1055"/>
      <c r="E19" s="1057"/>
      <c r="F19" s="1057"/>
      <c r="G19" s="1055"/>
      <c r="H19" s="1055"/>
      <c r="I19" s="1050"/>
      <c r="J19" s="1045"/>
      <c r="K19" s="1044"/>
      <c r="L19" s="595" t="str">
        <f>mergeValue(A19) &amp;"."&amp; mergeValue(B19)</f>
        <v>1.1</v>
      </c>
      <c r="M19" s="548" t="s">
        <v>16</v>
      </c>
      <c r="N19" s="582"/>
      <c r="O19" s="1246"/>
      <c r="P19" s="1246"/>
      <c r="Q19" s="1246"/>
      <c r="R19" s="1246"/>
      <c r="S19" s="1246"/>
      <c r="T19" s="1246"/>
      <c r="U19" s="1246"/>
      <c r="V19" s="1246"/>
      <c r="W19" s="1246"/>
      <c r="X19" s="1246"/>
      <c r="Y19" s="1246"/>
      <c r="Z19" s="1246"/>
      <c r="AA19" s="1246"/>
      <c r="AB19" s="632" t="s">
        <v>477</v>
      </c>
    </row>
    <row r="20" spans="1:33" ht="22.5">
      <c r="A20" s="1234"/>
      <c r="B20" s="1234"/>
      <c r="C20" s="1234">
        <v>1</v>
      </c>
      <c r="D20" s="1055"/>
      <c r="E20" s="1057"/>
      <c r="F20" s="1057"/>
      <c r="G20" s="1055"/>
      <c r="H20" s="1055"/>
      <c r="I20" s="1050"/>
      <c r="J20" s="1045"/>
      <c r="K20" s="1044"/>
      <c r="L20" s="595" t="str">
        <f>mergeValue(A20) &amp;"."&amp; mergeValue(B20)&amp;"."&amp; mergeValue(C20)</f>
        <v>1.1.1</v>
      </c>
      <c r="M20" s="549" t="s">
        <v>7</v>
      </c>
      <c r="N20" s="582"/>
      <c r="O20" s="1246"/>
      <c r="P20" s="1246"/>
      <c r="Q20" s="1246"/>
      <c r="R20" s="1246"/>
      <c r="S20" s="1246"/>
      <c r="T20" s="1246"/>
      <c r="U20" s="1246"/>
      <c r="V20" s="1246"/>
      <c r="W20" s="1246"/>
      <c r="X20" s="1246"/>
      <c r="Y20" s="1246"/>
      <c r="Z20" s="1246"/>
      <c r="AA20" s="1246"/>
      <c r="AB20" s="632" t="s">
        <v>634</v>
      </c>
    </row>
    <row r="21" spans="1:33" ht="22.5">
      <c r="A21" s="1234"/>
      <c r="B21" s="1234"/>
      <c r="C21" s="1234"/>
      <c r="D21" s="1234">
        <v>1</v>
      </c>
      <c r="E21" s="1057"/>
      <c r="F21" s="1057"/>
      <c r="G21" s="1055"/>
      <c r="H21" s="1055"/>
      <c r="I21" s="1050"/>
      <c r="J21" s="1045"/>
      <c r="K21" s="1044"/>
      <c r="L21" s="595" t="str">
        <f>mergeValue(A21) &amp;"."&amp; mergeValue(B21)&amp;"."&amp; mergeValue(C21)&amp;"."&amp; mergeValue(D21)</f>
        <v>1.1.1.1</v>
      </c>
      <c r="M21" s="550" t="s">
        <v>22</v>
      </c>
      <c r="N21" s="582"/>
      <c r="O21" s="1246"/>
      <c r="P21" s="1246"/>
      <c r="Q21" s="1246"/>
      <c r="R21" s="1246"/>
      <c r="S21" s="1246"/>
      <c r="T21" s="1246"/>
      <c r="U21" s="1246"/>
      <c r="V21" s="1246"/>
      <c r="W21" s="1246"/>
      <c r="X21" s="1246"/>
      <c r="Y21" s="1246"/>
      <c r="Z21" s="1246"/>
      <c r="AA21" s="1246"/>
      <c r="AB21" s="632" t="s">
        <v>635</v>
      </c>
    </row>
    <row r="22" spans="1:33" ht="0.2" customHeight="1">
      <c r="A22" s="1234"/>
      <c r="B22" s="1234"/>
      <c r="C22" s="1234"/>
      <c r="D22" s="1234"/>
      <c r="E22" s="1234">
        <v>1</v>
      </c>
      <c r="F22" s="1057"/>
      <c r="G22" s="1055"/>
      <c r="H22" s="1055"/>
      <c r="I22" s="1049"/>
      <c r="J22" s="1045"/>
      <c r="K22" s="1044"/>
      <c r="L22" s="595"/>
      <c r="M22" s="556"/>
      <c r="N22" s="583"/>
      <c r="O22" s="633"/>
      <c r="P22" s="633"/>
      <c r="Q22" s="633"/>
      <c r="R22" s="633"/>
      <c r="S22" s="633"/>
      <c r="T22" s="633"/>
      <c r="U22" s="633"/>
      <c r="V22" s="633"/>
      <c r="W22" s="633"/>
      <c r="X22" s="633"/>
      <c r="Y22" s="633"/>
      <c r="Z22" s="633"/>
      <c r="AA22" s="510"/>
      <c r="AB22" s="632"/>
    </row>
    <row r="23" spans="1:33" ht="90">
      <c r="A23" s="1234"/>
      <c r="B23" s="1234"/>
      <c r="C23" s="1234"/>
      <c r="D23" s="1234"/>
      <c r="E23" s="1234"/>
      <c r="F23" s="1234">
        <v>1</v>
      </c>
      <c r="G23" s="1055"/>
      <c r="H23" s="1055"/>
      <c r="I23" s="1256"/>
      <c r="J23" s="1045"/>
      <c r="K23" s="1044"/>
      <c r="L23" s="595" t="str">
        <f>mergeValue(A23) &amp;"."&amp; mergeValue(B23)&amp;"."&amp; mergeValue(C23)&amp;"."&amp; mergeValue(D23)&amp;"."&amp; mergeValue(F23)</f>
        <v>1.1.1.1.1</v>
      </c>
      <c r="M23" s="557" t="s">
        <v>10</v>
      </c>
      <c r="N23" s="583"/>
      <c r="O23" s="1237"/>
      <c r="P23" s="1238"/>
      <c r="Q23" s="1238"/>
      <c r="R23" s="1238"/>
      <c r="S23" s="1238"/>
      <c r="T23" s="1238"/>
      <c r="U23" s="1238"/>
      <c r="V23" s="1238"/>
      <c r="W23" s="1238"/>
      <c r="X23" s="1238"/>
      <c r="Y23" s="1238"/>
      <c r="Z23" s="1238"/>
      <c r="AA23" s="1239"/>
      <c r="AB23" s="632" t="s">
        <v>636</v>
      </c>
      <c r="AD23" s="506" t="str">
        <f>strCheckUnique(AE23:AE28)</f>
        <v/>
      </c>
      <c r="AF23" s="506"/>
    </row>
    <row r="24" spans="1:33" ht="135">
      <c r="A24" s="1234"/>
      <c r="B24" s="1234"/>
      <c r="C24" s="1234"/>
      <c r="D24" s="1234"/>
      <c r="E24" s="1234"/>
      <c r="F24" s="1234"/>
      <c r="G24" s="1234">
        <v>1</v>
      </c>
      <c r="H24" s="1055"/>
      <c r="I24" s="1256"/>
      <c r="J24" s="1257"/>
      <c r="K24" s="1051"/>
      <c r="L24" s="595" t="str">
        <f>mergeValue(A24) &amp;"."&amp; mergeValue(B24)&amp;"."&amp; mergeValue(C24)&amp;"."&amp; mergeValue(D24)&amp;"."&amp; mergeValue(F24)&amp;"."&amp; mergeValue(G24)</f>
        <v>1.1.1.1.1.1</v>
      </c>
      <c r="M24" s="1071" t="s">
        <v>651</v>
      </c>
      <c r="N24" s="648"/>
      <c r="O24" s="564"/>
      <c r="P24" s="564"/>
      <c r="Q24" s="564"/>
      <c r="R24" s="495"/>
      <c r="S24" s="1097"/>
      <c r="T24" s="495"/>
      <c r="U24" s="1097"/>
      <c r="V24" s="586" t="str">
        <f>W24 &amp; "-" &amp; Y24</f>
        <v>-</v>
      </c>
      <c r="W24" s="1244"/>
      <c r="X24" s="1230" t="s">
        <v>84</v>
      </c>
      <c r="Y24" s="1244"/>
      <c r="Z24" s="1230" t="s">
        <v>85</v>
      </c>
      <c r="AA24" s="539"/>
      <c r="AB24" s="632" t="s">
        <v>669</v>
      </c>
      <c r="AC24" s="502" t="str">
        <f>strCheckDate(O24:AA24)</f>
        <v/>
      </c>
      <c r="AD24" s="506"/>
      <c r="AE24" s="506" t="str">
        <f>IF(M24="","",M24 )</f>
        <v>горячая вода в системе централизованного теплоснабжения на горячее водоснабжение</v>
      </c>
      <c r="AF24" s="506"/>
      <c r="AG24" s="506"/>
    </row>
    <row r="25" spans="1:33" ht="99" customHeight="1">
      <c r="A25" s="1234"/>
      <c r="B25" s="1234"/>
      <c r="C25" s="1234"/>
      <c r="D25" s="1234"/>
      <c r="E25" s="1234"/>
      <c r="F25" s="1234"/>
      <c r="G25" s="1234"/>
      <c r="H25" s="1055">
        <v>1</v>
      </c>
      <c r="I25" s="1256"/>
      <c r="J25" s="1257"/>
      <c r="K25" s="1051"/>
      <c r="L25" s="595" t="str">
        <f>mergeValue(A25) &amp;"."&amp; mergeValue(B25)&amp;"."&amp; mergeValue(C25)&amp;"."&amp; mergeValue(D25)&amp;"."&amp; mergeValue(F25)&amp;"."&amp; mergeValue(G25)&amp;"."&amp; mergeValue(H25)</f>
        <v>1.1.1.1.1.1.1</v>
      </c>
      <c r="M25" s="1073"/>
      <c r="N25" s="496"/>
      <c r="O25" s="564"/>
      <c r="P25" s="564"/>
      <c r="Q25" s="564"/>
      <c r="R25" s="495"/>
      <c r="S25" s="1097"/>
      <c r="T25" s="495"/>
      <c r="U25" s="1097"/>
      <c r="V25" s="586" t="str">
        <f>W25 &amp; "-" &amp; Y25</f>
        <v>-</v>
      </c>
      <c r="W25" s="1244"/>
      <c r="X25" s="1230"/>
      <c r="Y25" s="1244"/>
      <c r="Z25" s="1230"/>
      <c r="AA25" s="672"/>
      <c r="AB25" s="1205" t="s">
        <v>670</v>
      </c>
      <c r="AC25" s="502" t="str">
        <f>strCheckDate(O25:AA25)</f>
        <v/>
      </c>
      <c r="AF25" s="506"/>
    </row>
    <row r="26" spans="1:33" ht="14.25" hidden="1" customHeight="1">
      <c r="A26" s="1234"/>
      <c r="B26" s="1234"/>
      <c r="C26" s="1234"/>
      <c r="D26" s="1234"/>
      <c r="E26" s="1234"/>
      <c r="F26" s="1234"/>
      <c r="G26" s="1234"/>
      <c r="H26" s="1055"/>
      <c r="I26" s="1256"/>
      <c r="J26" s="1257"/>
      <c r="K26" s="1051"/>
      <c r="L26" s="602"/>
      <c r="M26" s="648"/>
      <c r="N26" s="648"/>
      <c r="O26" s="564"/>
      <c r="P26" s="495"/>
      <c r="Q26" s="495"/>
      <c r="R26" s="495"/>
      <c r="S26" s="495"/>
      <c r="T26" s="495"/>
      <c r="U26" s="561"/>
      <c r="V26" s="586"/>
      <c r="W26" s="1229"/>
      <c r="X26" s="1230"/>
      <c r="Y26" s="1229"/>
      <c r="Z26" s="1230"/>
      <c r="AA26" s="539"/>
      <c r="AB26" s="1206"/>
      <c r="AF26" s="506">
        <f ca="1">OFFSET(AF26,-1,0)</f>
        <v>0</v>
      </c>
    </row>
    <row r="27" spans="1:33" s="477" customFormat="1" ht="15" customHeight="1">
      <c r="A27" s="1234"/>
      <c r="B27" s="1234"/>
      <c r="C27" s="1234"/>
      <c r="D27" s="1234"/>
      <c r="E27" s="1234"/>
      <c r="F27" s="1234"/>
      <c r="G27" s="1234"/>
      <c r="H27" s="1055"/>
      <c r="I27" s="1256"/>
      <c r="J27" s="1257"/>
      <c r="K27" s="1052"/>
      <c r="L27" s="540"/>
      <c r="M27" s="559" t="s">
        <v>41</v>
      </c>
      <c r="N27" s="553"/>
      <c r="O27" s="547"/>
      <c r="P27" s="547"/>
      <c r="Q27" s="547"/>
      <c r="R27" s="547"/>
      <c r="S27" s="547"/>
      <c r="T27" s="547"/>
      <c r="U27" s="547"/>
      <c r="V27" s="547"/>
      <c r="W27" s="565"/>
      <c r="X27" s="566"/>
      <c r="Y27" s="565"/>
      <c r="Z27" s="553"/>
      <c r="AA27" s="562"/>
      <c r="AB27" s="1207"/>
      <c r="AC27" s="503"/>
      <c r="AD27" s="503"/>
      <c r="AE27" s="503"/>
      <c r="AF27" s="503"/>
      <c r="AG27" s="503"/>
    </row>
    <row r="28" spans="1:33" s="477" customFormat="1" ht="15" customHeight="1">
      <c r="A28" s="1234"/>
      <c r="B28" s="1234"/>
      <c r="C28" s="1234"/>
      <c r="D28" s="1234"/>
      <c r="E28" s="1234"/>
      <c r="F28" s="1234"/>
      <c r="G28" s="1055"/>
      <c r="H28" s="1055"/>
      <c r="I28" s="1256"/>
      <c r="J28" s="1053"/>
      <c r="K28" s="1052"/>
      <c r="L28" s="540"/>
      <c r="M28" s="558" t="s">
        <v>25</v>
      </c>
      <c r="N28" s="559"/>
      <c r="O28" s="559"/>
      <c r="P28" s="559"/>
      <c r="Q28" s="559"/>
      <c r="R28" s="559"/>
      <c r="S28" s="559"/>
      <c r="T28" s="559"/>
      <c r="U28" s="559"/>
      <c r="V28" s="559"/>
      <c r="W28" s="559"/>
      <c r="X28" s="559"/>
      <c r="Y28" s="559"/>
      <c r="Z28" s="559"/>
      <c r="AA28" s="559"/>
      <c r="AB28" s="562"/>
      <c r="AC28" s="503"/>
      <c r="AD28" s="503"/>
      <c r="AE28" s="503"/>
      <c r="AF28" s="503"/>
      <c r="AG28" s="503"/>
    </row>
    <row r="29" spans="1:33" s="477" customFormat="1" ht="15" customHeight="1">
      <c r="A29" s="1234"/>
      <c r="B29" s="1234"/>
      <c r="C29" s="1234"/>
      <c r="D29" s="1234"/>
      <c r="E29" s="1234"/>
      <c r="F29" s="1058"/>
      <c r="G29" s="1055"/>
      <c r="H29" s="1055"/>
      <c r="I29" s="1049"/>
      <c r="J29" s="1047"/>
      <c r="K29" s="1052"/>
      <c r="L29" s="540"/>
      <c r="M29" s="553" t="s">
        <v>11</v>
      </c>
      <c r="N29" s="552"/>
      <c r="O29" s="547"/>
      <c r="P29" s="547"/>
      <c r="Q29" s="547"/>
      <c r="R29" s="547"/>
      <c r="S29" s="547"/>
      <c r="T29" s="547"/>
      <c r="U29" s="547"/>
      <c r="V29" s="547"/>
      <c r="W29" s="575"/>
      <c r="X29" s="566"/>
      <c r="Y29" s="565"/>
      <c r="Z29" s="552"/>
      <c r="AA29" s="566"/>
      <c r="AB29" s="562"/>
      <c r="AC29" s="503"/>
      <c r="AD29" s="503"/>
      <c r="AE29" s="503"/>
      <c r="AF29" s="503"/>
      <c r="AG29" s="503"/>
    </row>
    <row r="30" spans="1:33" s="477" customFormat="1" ht="14.25" hidden="1" customHeight="1">
      <c r="A30" s="1234"/>
      <c r="B30" s="1234"/>
      <c r="C30" s="1234"/>
      <c r="D30" s="1057"/>
      <c r="E30" s="1058"/>
      <c r="F30" s="1058"/>
      <c r="G30" s="1055"/>
      <c r="H30" s="1055"/>
      <c r="I30" s="1054"/>
      <c r="J30" s="1047"/>
      <c r="K30" s="1043"/>
      <c r="L30" s="540"/>
      <c r="M30" s="553"/>
      <c r="N30" s="553"/>
      <c r="O30" s="553"/>
      <c r="P30" s="553"/>
      <c r="Q30" s="553"/>
      <c r="R30" s="553"/>
      <c r="S30" s="553"/>
      <c r="T30" s="553"/>
      <c r="U30" s="553"/>
      <c r="V30" s="553"/>
      <c r="W30" s="553"/>
      <c r="X30" s="553"/>
      <c r="Y30" s="553"/>
      <c r="Z30" s="553"/>
      <c r="AA30" s="553"/>
      <c r="AB30" s="562"/>
      <c r="AC30" s="503"/>
      <c r="AD30" s="503"/>
      <c r="AE30" s="503"/>
      <c r="AF30" s="503"/>
      <c r="AG30" s="503"/>
    </row>
    <row r="31" spans="1:33" s="991" customFormat="1">
      <c r="A31" s="1234"/>
      <c r="B31" s="1234"/>
      <c r="C31" s="1234"/>
      <c r="D31" s="1059"/>
      <c r="E31" s="1059"/>
      <c r="F31" s="1059"/>
      <c r="G31" s="1060"/>
      <c r="H31" s="1059"/>
      <c r="I31" s="1052"/>
      <c r="J31" s="1047"/>
      <c r="K31" s="1052"/>
      <c r="L31" s="690"/>
      <c r="M31" s="1042" t="s">
        <v>17</v>
      </c>
      <c r="N31" s="1003"/>
      <c r="O31" s="1003"/>
      <c r="P31" s="1003"/>
      <c r="Q31" s="1003"/>
      <c r="R31" s="1003"/>
      <c r="S31" s="1003"/>
      <c r="T31" s="1003"/>
      <c r="U31" s="1003"/>
      <c r="V31" s="1003"/>
      <c r="W31" s="1003"/>
      <c r="X31" s="1003"/>
      <c r="Y31" s="1003"/>
      <c r="Z31" s="1003"/>
      <c r="AA31" s="1003"/>
      <c r="AB31" s="764"/>
      <c r="AC31" s="1012"/>
      <c r="AD31" s="1012"/>
      <c r="AE31" s="1012"/>
      <c r="AF31" s="1012"/>
      <c r="AG31" s="1012"/>
    </row>
    <row r="32" spans="1:33" s="477" customFormat="1" ht="15" customHeight="1">
      <c r="A32" s="1234"/>
      <c r="B32" s="1234"/>
      <c r="C32" s="1059"/>
      <c r="D32" s="1059"/>
      <c r="E32" s="1059"/>
      <c r="F32" s="1059"/>
      <c r="G32" s="1060"/>
      <c r="H32" s="1059"/>
      <c r="I32" s="1052"/>
      <c r="J32" s="1047"/>
      <c r="K32" s="1052"/>
      <c r="L32" s="540"/>
      <c r="M32" s="551" t="s">
        <v>18</v>
      </c>
      <c r="N32" s="551"/>
      <c r="O32" s="547"/>
      <c r="P32" s="547"/>
      <c r="Q32" s="547"/>
      <c r="R32" s="547"/>
      <c r="S32" s="547"/>
      <c r="T32" s="547"/>
      <c r="U32" s="547"/>
      <c r="V32" s="547"/>
      <c r="W32" s="575"/>
      <c r="X32" s="566"/>
      <c r="Y32" s="565"/>
      <c r="Z32" s="551"/>
      <c r="AA32" s="566"/>
      <c r="AB32" s="562"/>
      <c r="AC32" s="503"/>
      <c r="AD32" s="503"/>
      <c r="AE32" s="503"/>
      <c r="AF32" s="503"/>
      <c r="AG32" s="503"/>
    </row>
    <row r="33" spans="1:33" s="477" customFormat="1" ht="15" customHeight="1">
      <c r="A33" s="1234"/>
      <c r="B33" s="1059"/>
      <c r="C33" s="1059"/>
      <c r="D33" s="1059"/>
      <c r="E33" s="1059"/>
      <c r="F33" s="1059"/>
      <c r="G33" s="1060"/>
      <c r="H33" s="1059"/>
      <c r="I33" s="1052"/>
      <c r="J33" s="1047"/>
      <c r="K33" s="1052"/>
      <c r="L33" s="540"/>
      <c r="M33" s="560" t="s">
        <v>19</v>
      </c>
      <c r="N33" s="551"/>
      <c r="O33" s="547"/>
      <c r="P33" s="547"/>
      <c r="Q33" s="547"/>
      <c r="R33" s="547"/>
      <c r="S33" s="547"/>
      <c r="T33" s="547"/>
      <c r="U33" s="547"/>
      <c r="V33" s="547"/>
      <c r="W33" s="575"/>
      <c r="X33" s="566"/>
      <c r="Y33" s="565"/>
      <c r="Z33" s="551"/>
      <c r="AA33" s="566"/>
      <c r="AB33" s="562"/>
      <c r="AC33" s="503"/>
      <c r="AD33" s="503"/>
      <c r="AE33" s="503"/>
      <c r="AF33" s="503"/>
      <c r="AG33" s="503"/>
    </row>
    <row r="34" spans="1:33" s="477" customFormat="1" ht="15" customHeight="1">
      <c r="A34" s="1054"/>
      <c r="B34" s="1054"/>
      <c r="C34" s="1054"/>
      <c r="D34" s="1054"/>
      <c r="E34" s="1054"/>
      <c r="F34" s="1054"/>
      <c r="G34" s="1061"/>
      <c r="H34" s="1054"/>
      <c r="I34" s="1046"/>
      <c r="J34" s="1047"/>
      <c r="K34" s="1043"/>
      <c r="L34" s="540"/>
      <c r="M34" s="567" t="s">
        <v>309</v>
      </c>
      <c r="N34" s="551"/>
      <c r="O34" s="547"/>
      <c r="P34" s="547"/>
      <c r="Q34" s="547"/>
      <c r="R34" s="547"/>
      <c r="S34" s="547"/>
      <c r="T34" s="547"/>
      <c r="U34" s="547"/>
      <c r="V34" s="547"/>
      <c r="W34" s="575"/>
      <c r="X34" s="566"/>
      <c r="Y34" s="565"/>
      <c r="Z34" s="551"/>
      <c r="AA34" s="566"/>
      <c r="AB34" s="562"/>
      <c r="AC34" s="503"/>
      <c r="AD34" s="503"/>
      <c r="AE34" s="503"/>
      <c r="AF34" s="503"/>
      <c r="AG34" s="503"/>
    </row>
    <row r="35" spans="1:33" ht="3" customHeight="1">
      <c r="L35" s="487"/>
      <c r="M35" s="487"/>
      <c r="N35" s="487"/>
      <c r="O35" s="487"/>
      <c r="P35" s="487"/>
      <c r="Q35" s="487"/>
      <c r="R35" s="487"/>
      <c r="S35" s="487"/>
      <c r="T35" s="487"/>
      <c r="U35" s="487"/>
      <c r="V35" s="487"/>
      <c r="W35" s="487"/>
      <c r="X35" s="487"/>
      <c r="Y35" s="487"/>
      <c r="Z35" s="487"/>
    </row>
    <row r="36" spans="1:33" ht="89.25" customHeight="1">
      <c r="L36" s="1">
        <v>1</v>
      </c>
      <c r="M36" s="1198" t="s">
        <v>673</v>
      </c>
      <c r="N36" s="1198"/>
      <c r="O36" s="1198"/>
      <c r="P36" s="1198"/>
      <c r="Q36" s="1198"/>
      <c r="R36" s="1198"/>
      <c r="S36" s="1198"/>
      <c r="T36" s="1198"/>
      <c r="U36" s="1198"/>
      <c r="V36" s="1198"/>
      <c r="W36" s="1198"/>
    </row>
  </sheetData>
  <sheetProtection password="FA9C" sheet="1" objects="1" scenarios="1" formatColumns="0" formatRows="0"/>
  <dataConsolidate leftLabels="1"/>
  <mergeCells count="41">
    <mergeCell ref="AB13:AB16"/>
    <mergeCell ref="X16:Y16"/>
    <mergeCell ref="O18:AA18"/>
    <mergeCell ref="O19:AA19"/>
    <mergeCell ref="O20:AA20"/>
    <mergeCell ref="Z24:Z26"/>
    <mergeCell ref="O9:T9"/>
    <mergeCell ref="O10:T10"/>
    <mergeCell ref="L5:T5"/>
    <mergeCell ref="O7:T7"/>
    <mergeCell ref="O8:T8"/>
    <mergeCell ref="O12:Z12"/>
    <mergeCell ref="L14:L16"/>
    <mergeCell ref="L13:AA13"/>
    <mergeCell ref="O21:AA21"/>
    <mergeCell ref="O23:AA23"/>
    <mergeCell ref="W24:W26"/>
    <mergeCell ref="X24:X26"/>
    <mergeCell ref="I23:I28"/>
    <mergeCell ref="J24:J27"/>
    <mergeCell ref="M36:W36"/>
    <mergeCell ref="AB25:AB27"/>
    <mergeCell ref="W15:Y15"/>
    <mergeCell ref="T15:U15"/>
    <mergeCell ref="R15:S15"/>
    <mergeCell ref="O15:O16"/>
    <mergeCell ref="P15:P16"/>
    <mergeCell ref="Q15:Q16"/>
    <mergeCell ref="M14:M16"/>
    <mergeCell ref="Z14:Z16"/>
    <mergeCell ref="AA14:AA16"/>
    <mergeCell ref="O14:Y14"/>
    <mergeCell ref="X17:Y17"/>
    <mergeCell ref="Y24:Y26"/>
    <mergeCell ref="A18:A33"/>
    <mergeCell ref="B19:B32"/>
    <mergeCell ref="C20:C31"/>
    <mergeCell ref="D21:D29"/>
    <mergeCell ref="G24:G27"/>
    <mergeCell ref="E22:E29"/>
    <mergeCell ref="F23:F28"/>
  </mergeCells>
  <dataValidations count="11">
    <dataValidation allowBlank="1" sqref="JA30:JQ31 SW30:TM31 ACS30:ADI31 AMO30:ANE31 AWK30:AXA31 BGG30:BGW31 BQC30:BQS31 BZY30:CAO31 CJU30:CKK31 CTQ30:CUG31 DDM30:DEC31 DNI30:DNY31 DXE30:DXU31 EHA30:EHQ31 EQW30:ERM31 FAS30:FBI31 FKO30:FLE31 FUK30:FVA31 GEG30:GEW31 GOC30:GOS31 GXY30:GYO31 HHU30:HIK31 HRQ30:HSG31 IBM30:ICC31 ILI30:ILY31 IVE30:IVU31 JFA30:JFQ31 JOW30:JPM31 JYS30:JZI31 KIO30:KJE31 KSK30:KTA31 LCG30:LCW31 LMC30:LMS31 LVY30:LWO31 MFU30:MGK31 MPQ30:MQG31 MZM30:NAC31 NJI30:NJY31 NTE30:NTU31 ODA30:ODQ31 OMW30:ONM31 OWS30:OXI31 PGO30:PHE31 PQK30:PRA31 QAG30:QAW31 QKC30:QKS31 QTY30:QUO31 RDU30:REK31 RNQ30:ROG31 RXM30:RYC31 SHI30:SHY31 SRE30:SRU31 TBA30:TBQ31 TKW30:TLM31 TUS30:TVI31 UEO30:UFE31 UOK30:UPA31 UYG30:UYW31 VIC30:VIS31 VRY30:VSO31 WBU30:WCK31 WLQ30:WMG31 WVM30:WWC31 WVM983070:WWC983070 JA65566:JQ65566 SW65566:TM65566 ACS65566:ADI65566 AMO65566:ANE65566 AWK65566:AXA65566 BGG65566:BGW65566 BQC65566:BQS65566 BZY65566:CAO65566 CJU65566:CKK65566 CTQ65566:CUG65566 DDM65566:DEC65566 DNI65566:DNY65566 DXE65566:DXU65566 EHA65566:EHQ65566 EQW65566:ERM65566 FAS65566:FBI65566 FKO65566:FLE65566 FUK65566:FVA65566 GEG65566:GEW65566 GOC65566:GOS65566 GXY65566:GYO65566 HHU65566:HIK65566 HRQ65566:HSG65566 IBM65566:ICC65566 ILI65566:ILY65566 IVE65566:IVU65566 JFA65566:JFQ65566 JOW65566:JPM65566 JYS65566:JZI65566 KIO65566:KJE65566 KSK65566:KTA65566 LCG65566:LCW65566 LMC65566:LMS65566 LVY65566:LWO65566 MFU65566:MGK65566 MPQ65566:MQG65566 MZM65566:NAC65566 NJI65566:NJY65566 NTE65566:NTU65566 ODA65566:ODQ65566 OMW65566:ONM65566 OWS65566:OXI65566 PGO65566:PHE65566 PQK65566:PRA65566 QAG65566:QAW65566 QKC65566:QKS65566 QTY65566:QUO65566 RDU65566:REK65566 RNQ65566:ROG65566 RXM65566:RYC65566 SHI65566:SHY65566 SRE65566:SRU65566 TBA65566:TBQ65566 TKW65566:TLM65566 TUS65566:TVI65566 UEO65566:UFE65566 UOK65566:UPA65566 UYG65566:UYW65566 VIC65566:VIS65566 VRY65566:VSO65566 WBU65566:WCK65566 WLQ65566:WMG65566 WVM65566:WWC65566 JA131102:JQ131102 SW131102:TM131102 ACS131102:ADI131102 AMO131102:ANE131102 AWK131102:AXA131102 BGG131102:BGW131102 BQC131102:BQS131102 BZY131102:CAO131102 CJU131102:CKK131102 CTQ131102:CUG131102 DDM131102:DEC131102 DNI131102:DNY131102 DXE131102:DXU131102 EHA131102:EHQ131102 EQW131102:ERM131102 FAS131102:FBI131102 FKO131102:FLE131102 FUK131102:FVA131102 GEG131102:GEW131102 GOC131102:GOS131102 GXY131102:GYO131102 HHU131102:HIK131102 HRQ131102:HSG131102 IBM131102:ICC131102 ILI131102:ILY131102 IVE131102:IVU131102 JFA131102:JFQ131102 JOW131102:JPM131102 JYS131102:JZI131102 KIO131102:KJE131102 KSK131102:KTA131102 LCG131102:LCW131102 LMC131102:LMS131102 LVY131102:LWO131102 MFU131102:MGK131102 MPQ131102:MQG131102 MZM131102:NAC131102 NJI131102:NJY131102 NTE131102:NTU131102 ODA131102:ODQ131102 OMW131102:ONM131102 OWS131102:OXI131102 PGO131102:PHE131102 PQK131102:PRA131102 QAG131102:QAW131102 QKC131102:QKS131102 QTY131102:QUO131102 RDU131102:REK131102 RNQ131102:ROG131102 RXM131102:RYC131102 SHI131102:SHY131102 SRE131102:SRU131102 TBA131102:TBQ131102 TKW131102:TLM131102 TUS131102:TVI131102 UEO131102:UFE131102 UOK131102:UPA131102 UYG131102:UYW131102 VIC131102:VIS131102 VRY131102:VSO131102 WBU131102:WCK131102 WLQ131102:WMG131102 WVM131102:WWC131102 JA196638:JQ196638 SW196638:TM196638 ACS196638:ADI196638 AMO196638:ANE196638 AWK196638:AXA196638 BGG196638:BGW196638 BQC196638:BQS196638 BZY196638:CAO196638 CJU196638:CKK196638 CTQ196638:CUG196638 DDM196638:DEC196638 DNI196638:DNY196638 DXE196638:DXU196638 EHA196638:EHQ196638 EQW196638:ERM196638 FAS196638:FBI196638 FKO196638:FLE196638 FUK196638:FVA196638 GEG196638:GEW196638 GOC196638:GOS196638 GXY196638:GYO196638 HHU196638:HIK196638 HRQ196638:HSG196638 IBM196638:ICC196638 ILI196638:ILY196638 IVE196638:IVU196638 JFA196638:JFQ196638 JOW196638:JPM196638 JYS196638:JZI196638 KIO196638:KJE196638 KSK196638:KTA196638 LCG196638:LCW196638 LMC196638:LMS196638 LVY196638:LWO196638 MFU196638:MGK196638 MPQ196638:MQG196638 MZM196638:NAC196638 NJI196638:NJY196638 NTE196638:NTU196638 ODA196638:ODQ196638 OMW196638:ONM196638 OWS196638:OXI196638 PGO196638:PHE196638 PQK196638:PRA196638 QAG196638:QAW196638 QKC196638:QKS196638 QTY196638:QUO196638 RDU196638:REK196638 RNQ196638:ROG196638 RXM196638:RYC196638 SHI196638:SHY196638 SRE196638:SRU196638 TBA196638:TBQ196638 TKW196638:TLM196638 TUS196638:TVI196638 UEO196638:UFE196638 UOK196638:UPA196638 UYG196638:UYW196638 VIC196638:VIS196638 VRY196638:VSO196638 WBU196638:WCK196638 WLQ196638:WMG196638 WVM196638:WWC196638 JA262174:JQ262174 SW262174:TM262174 ACS262174:ADI262174 AMO262174:ANE262174 AWK262174:AXA262174 BGG262174:BGW262174 BQC262174:BQS262174 BZY262174:CAO262174 CJU262174:CKK262174 CTQ262174:CUG262174 DDM262174:DEC262174 DNI262174:DNY262174 DXE262174:DXU262174 EHA262174:EHQ262174 EQW262174:ERM262174 FAS262174:FBI262174 FKO262174:FLE262174 FUK262174:FVA262174 GEG262174:GEW262174 GOC262174:GOS262174 GXY262174:GYO262174 HHU262174:HIK262174 HRQ262174:HSG262174 IBM262174:ICC262174 ILI262174:ILY262174 IVE262174:IVU262174 JFA262174:JFQ262174 JOW262174:JPM262174 JYS262174:JZI262174 KIO262174:KJE262174 KSK262174:KTA262174 LCG262174:LCW262174 LMC262174:LMS262174 LVY262174:LWO262174 MFU262174:MGK262174 MPQ262174:MQG262174 MZM262174:NAC262174 NJI262174:NJY262174 NTE262174:NTU262174 ODA262174:ODQ262174 OMW262174:ONM262174 OWS262174:OXI262174 PGO262174:PHE262174 PQK262174:PRA262174 QAG262174:QAW262174 QKC262174:QKS262174 QTY262174:QUO262174 RDU262174:REK262174 RNQ262174:ROG262174 RXM262174:RYC262174 SHI262174:SHY262174 SRE262174:SRU262174 TBA262174:TBQ262174 TKW262174:TLM262174 TUS262174:TVI262174 UEO262174:UFE262174 UOK262174:UPA262174 UYG262174:UYW262174 VIC262174:VIS262174 VRY262174:VSO262174 WBU262174:WCK262174 WLQ262174:WMG262174 WVM262174:WWC262174 JA327710:JQ327710 SW327710:TM327710 ACS327710:ADI327710 AMO327710:ANE327710 AWK327710:AXA327710 BGG327710:BGW327710 BQC327710:BQS327710 BZY327710:CAO327710 CJU327710:CKK327710 CTQ327710:CUG327710 DDM327710:DEC327710 DNI327710:DNY327710 DXE327710:DXU327710 EHA327710:EHQ327710 EQW327710:ERM327710 FAS327710:FBI327710 FKO327710:FLE327710 FUK327710:FVA327710 GEG327710:GEW327710 GOC327710:GOS327710 GXY327710:GYO327710 HHU327710:HIK327710 HRQ327710:HSG327710 IBM327710:ICC327710 ILI327710:ILY327710 IVE327710:IVU327710 JFA327710:JFQ327710 JOW327710:JPM327710 JYS327710:JZI327710 KIO327710:KJE327710 KSK327710:KTA327710 LCG327710:LCW327710 LMC327710:LMS327710 LVY327710:LWO327710 MFU327710:MGK327710 MPQ327710:MQG327710 MZM327710:NAC327710 NJI327710:NJY327710 NTE327710:NTU327710 ODA327710:ODQ327710 OMW327710:ONM327710 OWS327710:OXI327710 PGO327710:PHE327710 PQK327710:PRA327710 QAG327710:QAW327710 QKC327710:QKS327710 QTY327710:QUO327710 RDU327710:REK327710 RNQ327710:ROG327710 RXM327710:RYC327710 SHI327710:SHY327710 SRE327710:SRU327710 TBA327710:TBQ327710 TKW327710:TLM327710 TUS327710:TVI327710 UEO327710:UFE327710 UOK327710:UPA327710 UYG327710:UYW327710 VIC327710:VIS327710 VRY327710:VSO327710 WBU327710:WCK327710 WLQ327710:WMG327710 WVM327710:WWC327710 JA393246:JQ393246 SW393246:TM393246 ACS393246:ADI393246 AMO393246:ANE393246 AWK393246:AXA393246 BGG393246:BGW393246 BQC393246:BQS393246 BZY393246:CAO393246 CJU393246:CKK393246 CTQ393246:CUG393246 DDM393246:DEC393246 DNI393246:DNY393246 DXE393246:DXU393246 EHA393246:EHQ393246 EQW393246:ERM393246 FAS393246:FBI393246 FKO393246:FLE393246 FUK393246:FVA393246 GEG393246:GEW393246 GOC393246:GOS393246 GXY393246:GYO393246 HHU393246:HIK393246 HRQ393246:HSG393246 IBM393246:ICC393246 ILI393246:ILY393246 IVE393246:IVU393246 JFA393246:JFQ393246 JOW393246:JPM393246 JYS393246:JZI393246 KIO393246:KJE393246 KSK393246:KTA393246 LCG393246:LCW393246 LMC393246:LMS393246 LVY393246:LWO393246 MFU393246:MGK393246 MPQ393246:MQG393246 MZM393246:NAC393246 NJI393246:NJY393246 NTE393246:NTU393246 ODA393246:ODQ393246 OMW393246:ONM393246 OWS393246:OXI393246 PGO393246:PHE393246 PQK393246:PRA393246 QAG393246:QAW393246 QKC393246:QKS393246 QTY393246:QUO393246 RDU393246:REK393246 RNQ393246:ROG393246 RXM393246:RYC393246 SHI393246:SHY393246 SRE393246:SRU393246 TBA393246:TBQ393246 TKW393246:TLM393246 TUS393246:TVI393246 UEO393246:UFE393246 UOK393246:UPA393246 UYG393246:UYW393246 VIC393246:VIS393246 VRY393246:VSO393246 WBU393246:WCK393246 WLQ393246:WMG393246 WVM393246:WWC393246 JA458782:JQ458782 SW458782:TM458782 ACS458782:ADI458782 AMO458782:ANE458782 AWK458782:AXA458782 BGG458782:BGW458782 BQC458782:BQS458782 BZY458782:CAO458782 CJU458782:CKK458782 CTQ458782:CUG458782 DDM458782:DEC458782 DNI458782:DNY458782 DXE458782:DXU458782 EHA458782:EHQ458782 EQW458782:ERM458782 FAS458782:FBI458782 FKO458782:FLE458782 FUK458782:FVA458782 GEG458782:GEW458782 GOC458782:GOS458782 GXY458782:GYO458782 HHU458782:HIK458782 HRQ458782:HSG458782 IBM458782:ICC458782 ILI458782:ILY458782 IVE458782:IVU458782 JFA458782:JFQ458782 JOW458782:JPM458782 JYS458782:JZI458782 KIO458782:KJE458782 KSK458782:KTA458782 LCG458782:LCW458782 LMC458782:LMS458782 LVY458782:LWO458782 MFU458782:MGK458782 MPQ458782:MQG458782 MZM458782:NAC458782 NJI458782:NJY458782 NTE458782:NTU458782 ODA458782:ODQ458782 OMW458782:ONM458782 OWS458782:OXI458782 PGO458782:PHE458782 PQK458782:PRA458782 QAG458782:QAW458782 QKC458782:QKS458782 QTY458782:QUO458782 RDU458782:REK458782 RNQ458782:ROG458782 RXM458782:RYC458782 SHI458782:SHY458782 SRE458782:SRU458782 TBA458782:TBQ458782 TKW458782:TLM458782 TUS458782:TVI458782 UEO458782:UFE458782 UOK458782:UPA458782 UYG458782:UYW458782 VIC458782:VIS458782 VRY458782:VSO458782 WBU458782:WCK458782 WLQ458782:WMG458782 WVM458782:WWC458782 JA524318:JQ524318 SW524318:TM524318 ACS524318:ADI524318 AMO524318:ANE524318 AWK524318:AXA524318 BGG524318:BGW524318 BQC524318:BQS524318 BZY524318:CAO524318 CJU524318:CKK524318 CTQ524318:CUG524318 DDM524318:DEC524318 DNI524318:DNY524318 DXE524318:DXU524318 EHA524318:EHQ524318 EQW524318:ERM524318 FAS524318:FBI524318 FKO524318:FLE524318 FUK524318:FVA524318 GEG524318:GEW524318 GOC524318:GOS524318 GXY524318:GYO524318 HHU524318:HIK524318 HRQ524318:HSG524318 IBM524318:ICC524318 ILI524318:ILY524318 IVE524318:IVU524318 JFA524318:JFQ524318 JOW524318:JPM524318 JYS524318:JZI524318 KIO524318:KJE524318 KSK524318:KTA524318 LCG524318:LCW524318 LMC524318:LMS524318 LVY524318:LWO524318 MFU524318:MGK524318 MPQ524318:MQG524318 MZM524318:NAC524318 NJI524318:NJY524318 NTE524318:NTU524318 ODA524318:ODQ524318 OMW524318:ONM524318 OWS524318:OXI524318 PGO524318:PHE524318 PQK524318:PRA524318 QAG524318:QAW524318 QKC524318:QKS524318 QTY524318:QUO524318 RDU524318:REK524318 RNQ524318:ROG524318 RXM524318:RYC524318 SHI524318:SHY524318 SRE524318:SRU524318 TBA524318:TBQ524318 TKW524318:TLM524318 TUS524318:TVI524318 UEO524318:UFE524318 UOK524318:UPA524318 UYG524318:UYW524318 VIC524318:VIS524318 VRY524318:VSO524318 WBU524318:WCK524318 WLQ524318:WMG524318 WVM524318:WWC524318 JA589854:JQ589854 SW589854:TM589854 ACS589854:ADI589854 AMO589854:ANE589854 AWK589854:AXA589854 BGG589854:BGW589854 BQC589854:BQS589854 BZY589854:CAO589854 CJU589854:CKK589854 CTQ589854:CUG589854 DDM589854:DEC589854 DNI589854:DNY589854 DXE589854:DXU589854 EHA589854:EHQ589854 EQW589854:ERM589854 FAS589854:FBI589854 FKO589854:FLE589854 FUK589854:FVA589854 GEG589854:GEW589854 GOC589854:GOS589854 GXY589854:GYO589854 HHU589854:HIK589854 HRQ589854:HSG589854 IBM589854:ICC589854 ILI589854:ILY589854 IVE589854:IVU589854 JFA589854:JFQ589854 JOW589854:JPM589854 JYS589854:JZI589854 KIO589854:KJE589854 KSK589854:KTA589854 LCG589854:LCW589854 LMC589854:LMS589854 LVY589854:LWO589854 MFU589854:MGK589854 MPQ589854:MQG589854 MZM589854:NAC589854 NJI589854:NJY589854 NTE589854:NTU589854 ODA589854:ODQ589854 OMW589854:ONM589854 OWS589854:OXI589854 PGO589854:PHE589854 PQK589854:PRA589854 QAG589854:QAW589854 QKC589854:QKS589854 QTY589854:QUO589854 RDU589854:REK589854 RNQ589854:ROG589854 RXM589854:RYC589854 SHI589854:SHY589854 SRE589854:SRU589854 TBA589854:TBQ589854 TKW589854:TLM589854 TUS589854:TVI589854 UEO589854:UFE589854 UOK589854:UPA589854 UYG589854:UYW589854 VIC589854:VIS589854 VRY589854:VSO589854 WBU589854:WCK589854 WLQ589854:WMG589854 WVM589854:WWC589854 JA655390:JQ655390 SW655390:TM655390 ACS655390:ADI655390 AMO655390:ANE655390 AWK655390:AXA655390 BGG655390:BGW655390 BQC655390:BQS655390 BZY655390:CAO655390 CJU655390:CKK655390 CTQ655390:CUG655390 DDM655390:DEC655390 DNI655390:DNY655390 DXE655390:DXU655390 EHA655390:EHQ655390 EQW655390:ERM655390 FAS655390:FBI655390 FKO655390:FLE655390 FUK655390:FVA655390 GEG655390:GEW655390 GOC655390:GOS655390 GXY655390:GYO655390 HHU655390:HIK655390 HRQ655390:HSG655390 IBM655390:ICC655390 ILI655390:ILY655390 IVE655390:IVU655390 JFA655390:JFQ655390 JOW655390:JPM655390 JYS655390:JZI655390 KIO655390:KJE655390 KSK655390:KTA655390 LCG655390:LCW655390 LMC655390:LMS655390 LVY655390:LWO655390 MFU655390:MGK655390 MPQ655390:MQG655390 MZM655390:NAC655390 NJI655390:NJY655390 NTE655390:NTU655390 ODA655390:ODQ655390 OMW655390:ONM655390 OWS655390:OXI655390 PGO655390:PHE655390 PQK655390:PRA655390 QAG655390:QAW655390 QKC655390:QKS655390 QTY655390:QUO655390 RDU655390:REK655390 RNQ655390:ROG655390 RXM655390:RYC655390 SHI655390:SHY655390 SRE655390:SRU655390 TBA655390:TBQ655390 TKW655390:TLM655390 TUS655390:TVI655390 UEO655390:UFE655390 UOK655390:UPA655390 UYG655390:UYW655390 VIC655390:VIS655390 VRY655390:VSO655390 WBU655390:WCK655390 WLQ655390:WMG655390 WVM655390:WWC655390 JA720926:JQ720926 SW720926:TM720926 ACS720926:ADI720926 AMO720926:ANE720926 AWK720926:AXA720926 BGG720926:BGW720926 BQC720926:BQS720926 BZY720926:CAO720926 CJU720926:CKK720926 CTQ720926:CUG720926 DDM720926:DEC720926 DNI720926:DNY720926 DXE720926:DXU720926 EHA720926:EHQ720926 EQW720926:ERM720926 FAS720926:FBI720926 FKO720926:FLE720926 FUK720926:FVA720926 GEG720926:GEW720926 GOC720926:GOS720926 GXY720926:GYO720926 HHU720926:HIK720926 HRQ720926:HSG720926 IBM720926:ICC720926 ILI720926:ILY720926 IVE720926:IVU720926 JFA720926:JFQ720926 JOW720926:JPM720926 JYS720926:JZI720926 KIO720926:KJE720926 KSK720926:KTA720926 LCG720926:LCW720926 LMC720926:LMS720926 LVY720926:LWO720926 MFU720926:MGK720926 MPQ720926:MQG720926 MZM720926:NAC720926 NJI720926:NJY720926 NTE720926:NTU720926 ODA720926:ODQ720926 OMW720926:ONM720926 OWS720926:OXI720926 PGO720926:PHE720926 PQK720926:PRA720926 QAG720926:QAW720926 QKC720926:QKS720926 QTY720926:QUO720926 RDU720926:REK720926 RNQ720926:ROG720926 RXM720926:RYC720926 SHI720926:SHY720926 SRE720926:SRU720926 TBA720926:TBQ720926 TKW720926:TLM720926 TUS720926:TVI720926 UEO720926:UFE720926 UOK720926:UPA720926 UYG720926:UYW720926 VIC720926:VIS720926 VRY720926:VSO720926 WBU720926:WCK720926 WLQ720926:WMG720926 WVM720926:WWC720926 JA786462:JQ786462 SW786462:TM786462 ACS786462:ADI786462 AMO786462:ANE786462 AWK786462:AXA786462 BGG786462:BGW786462 BQC786462:BQS786462 BZY786462:CAO786462 CJU786462:CKK786462 CTQ786462:CUG786462 DDM786462:DEC786462 DNI786462:DNY786462 DXE786462:DXU786462 EHA786462:EHQ786462 EQW786462:ERM786462 FAS786462:FBI786462 FKO786462:FLE786462 FUK786462:FVA786462 GEG786462:GEW786462 GOC786462:GOS786462 GXY786462:GYO786462 HHU786462:HIK786462 HRQ786462:HSG786462 IBM786462:ICC786462 ILI786462:ILY786462 IVE786462:IVU786462 JFA786462:JFQ786462 JOW786462:JPM786462 JYS786462:JZI786462 KIO786462:KJE786462 KSK786462:KTA786462 LCG786462:LCW786462 LMC786462:LMS786462 LVY786462:LWO786462 MFU786462:MGK786462 MPQ786462:MQG786462 MZM786462:NAC786462 NJI786462:NJY786462 NTE786462:NTU786462 ODA786462:ODQ786462 OMW786462:ONM786462 OWS786462:OXI786462 PGO786462:PHE786462 PQK786462:PRA786462 QAG786462:QAW786462 QKC786462:QKS786462 QTY786462:QUO786462 RDU786462:REK786462 RNQ786462:ROG786462 RXM786462:RYC786462 SHI786462:SHY786462 SRE786462:SRU786462 TBA786462:TBQ786462 TKW786462:TLM786462 TUS786462:TVI786462 UEO786462:UFE786462 UOK786462:UPA786462 UYG786462:UYW786462 VIC786462:VIS786462 VRY786462:VSO786462 WBU786462:WCK786462 WLQ786462:WMG786462 WVM786462:WWC786462 JA851998:JQ851998 SW851998:TM851998 ACS851998:ADI851998 AMO851998:ANE851998 AWK851998:AXA851998 BGG851998:BGW851998 BQC851998:BQS851998 BZY851998:CAO851998 CJU851998:CKK851998 CTQ851998:CUG851998 DDM851998:DEC851998 DNI851998:DNY851998 DXE851998:DXU851998 EHA851998:EHQ851998 EQW851998:ERM851998 FAS851998:FBI851998 FKO851998:FLE851998 FUK851998:FVA851998 GEG851998:GEW851998 GOC851998:GOS851998 GXY851998:GYO851998 HHU851998:HIK851998 HRQ851998:HSG851998 IBM851998:ICC851998 ILI851998:ILY851998 IVE851998:IVU851998 JFA851998:JFQ851998 JOW851998:JPM851998 JYS851998:JZI851998 KIO851998:KJE851998 KSK851998:KTA851998 LCG851998:LCW851998 LMC851998:LMS851998 LVY851998:LWO851998 MFU851998:MGK851998 MPQ851998:MQG851998 MZM851998:NAC851998 NJI851998:NJY851998 NTE851998:NTU851998 ODA851998:ODQ851998 OMW851998:ONM851998 OWS851998:OXI851998 PGO851998:PHE851998 PQK851998:PRA851998 QAG851998:QAW851998 QKC851998:QKS851998 QTY851998:QUO851998 RDU851998:REK851998 RNQ851998:ROG851998 RXM851998:RYC851998 SHI851998:SHY851998 SRE851998:SRU851998 TBA851998:TBQ851998 TKW851998:TLM851998 TUS851998:TVI851998 UEO851998:UFE851998 UOK851998:UPA851998 UYG851998:UYW851998 VIC851998:VIS851998 VRY851998:VSO851998 WBU851998:WCK851998 WLQ851998:WMG851998 WVM851998:WWC851998 JA917534:JQ917534 SW917534:TM917534 ACS917534:ADI917534 AMO917534:ANE917534 AWK917534:AXA917534 BGG917534:BGW917534 BQC917534:BQS917534 BZY917534:CAO917534 CJU917534:CKK917534 CTQ917534:CUG917534 DDM917534:DEC917534 DNI917534:DNY917534 DXE917534:DXU917534 EHA917534:EHQ917534 EQW917534:ERM917534 FAS917534:FBI917534 FKO917534:FLE917534 FUK917534:FVA917534 GEG917534:GEW917534 GOC917534:GOS917534 GXY917534:GYO917534 HHU917534:HIK917534 HRQ917534:HSG917534 IBM917534:ICC917534 ILI917534:ILY917534 IVE917534:IVU917534 JFA917534:JFQ917534 JOW917534:JPM917534 JYS917534:JZI917534 KIO917534:KJE917534 KSK917534:KTA917534 LCG917534:LCW917534 LMC917534:LMS917534 LVY917534:LWO917534 MFU917534:MGK917534 MPQ917534:MQG917534 MZM917534:NAC917534 NJI917534:NJY917534 NTE917534:NTU917534 ODA917534:ODQ917534 OMW917534:ONM917534 OWS917534:OXI917534 PGO917534:PHE917534 PQK917534:PRA917534 QAG917534:QAW917534 QKC917534:QKS917534 QTY917534:QUO917534 RDU917534:REK917534 RNQ917534:ROG917534 RXM917534:RYC917534 SHI917534:SHY917534 SRE917534:SRU917534 TBA917534:TBQ917534 TKW917534:TLM917534 TUS917534:TVI917534 UEO917534:UFE917534 UOK917534:UPA917534 UYG917534:UYW917534 VIC917534:VIS917534 VRY917534:VSO917534 WBU917534:WCK917534 WLQ917534:WMG917534 WVM917534:WWC917534 JA983070:JQ983070 SW983070:TM983070 ACS983070:ADI983070 AMO983070:ANE983070 AWK983070:AXA983070 BGG983070:BGW983070 BQC983070:BQS983070 BZY983070:CAO983070 CJU983070:CKK983070 CTQ983070:CUG983070 DDM983070:DEC983070 DNI983070:DNY983070 DXE983070:DXU983070 EHA983070:EHQ983070 EQW983070:ERM983070 FAS983070:FBI983070 FKO983070:FLE983070 FUK983070:FVA983070 GEG983070:GEW983070 GOC983070:GOS983070 GXY983070:GYO983070 HHU983070:HIK983070 HRQ983070:HSG983070 IBM983070:ICC983070 ILI983070:ILY983070 IVE983070:IVU983070 JFA983070:JFQ983070 JOW983070:JPM983070 JYS983070:JZI983070 KIO983070:KJE983070 KSK983070:KTA983070 LCG983070:LCW983070 LMC983070:LMS983070 LVY983070:LWO983070 MFU983070:MGK983070 MPQ983070:MQG983070 MZM983070:NAC983070 NJI983070:NJY983070 NTE983070:NTU983070 ODA983070:ODQ983070 OMW983070:ONM983070 OWS983070:OXI983070 PGO983070:PHE983070 PQK983070:PRA983070 QAG983070:QAW983070 QKC983070:QKS983070 QTY983070:QUO983070 RDU983070:REK983070 RNQ983070:ROG983070 RXM983070:RYC983070 SHI983070:SHY983070 SRE983070:SRU983070 TBA983070:TBQ983070 TKW983070:TLM983070 TUS983070:TVI983070 UEO983070:UFE983070 UOK983070:UPA983070 UYG983070:UYW983070 VIC983070:VIS983070 VRY983070:VSO983070 WBU983070:WCK983070 WLQ983070:WMG983070 L65566:AB65566 L131102:AB131102 L196638:AB196638 L262174:AB262174 L327710:AB327710 L393246:AB393246 L458782:AB458782 L524318:AB524318 L589854:AB589854 L655390:AB655390 L720926:AB720926 L786462:AB786462 L851998:AB851998 L917534:AB917534 L983070:AB983070 L30:AB31"/>
    <dataValidation allowBlank="1" prompt="Для выбора выполните двойной щелчок левой клавиши мыши по соответствующей ячейке." sqref="JA65567:JQ65570 SW65567:TM65570 ACS65567:ADI65570 AMO65567:ANE65570 AWK65567:AXA65570 BGG65567:BGW65570 BQC65567:BQS65570 BZY65567:CAO65570 CJU65567:CKK65570 CTQ65567:CUG65570 DDM65567:DEC65570 DNI65567:DNY65570 DXE65567:DXU65570 EHA65567:EHQ65570 EQW65567:ERM65570 FAS65567:FBI65570 FKO65567:FLE65570 FUK65567:FVA65570 GEG65567:GEW65570 GOC65567:GOS65570 GXY65567:GYO65570 HHU65567:HIK65570 HRQ65567:HSG65570 IBM65567:ICC65570 ILI65567:ILY65570 IVE65567:IVU65570 JFA65567:JFQ65570 JOW65567:JPM65570 JYS65567:JZI65570 KIO65567:KJE65570 KSK65567:KTA65570 LCG65567:LCW65570 LMC65567:LMS65570 LVY65567:LWO65570 MFU65567:MGK65570 MPQ65567:MQG65570 MZM65567:NAC65570 NJI65567:NJY65570 NTE65567:NTU65570 ODA65567:ODQ65570 OMW65567:ONM65570 OWS65567:OXI65570 PGO65567:PHE65570 PQK65567:PRA65570 QAG65567:QAW65570 QKC65567:QKS65570 QTY65567:QUO65570 RDU65567:REK65570 RNQ65567:ROG65570 RXM65567:RYC65570 SHI65567:SHY65570 SRE65567:SRU65570 TBA65567:TBQ65570 TKW65567:TLM65570 TUS65567:TVI65570 UEO65567:UFE65570 UOK65567:UPA65570 UYG65567:UYW65570 VIC65567:VIS65570 VRY65567:VSO65570 WBU65567:WCK65570 WLQ65567:WMG65570 WVM65567:WWC65570 JA131103:JQ131106 SW131103:TM131106 ACS131103:ADI131106 AMO131103:ANE131106 AWK131103:AXA131106 BGG131103:BGW131106 BQC131103:BQS131106 BZY131103:CAO131106 CJU131103:CKK131106 CTQ131103:CUG131106 DDM131103:DEC131106 DNI131103:DNY131106 DXE131103:DXU131106 EHA131103:EHQ131106 EQW131103:ERM131106 FAS131103:FBI131106 FKO131103:FLE131106 FUK131103:FVA131106 GEG131103:GEW131106 GOC131103:GOS131106 GXY131103:GYO131106 HHU131103:HIK131106 HRQ131103:HSG131106 IBM131103:ICC131106 ILI131103:ILY131106 IVE131103:IVU131106 JFA131103:JFQ131106 JOW131103:JPM131106 JYS131103:JZI131106 KIO131103:KJE131106 KSK131103:KTA131106 LCG131103:LCW131106 LMC131103:LMS131106 LVY131103:LWO131106 MFU131103:MGK131106 MPQ131103:MQG131106 MZM131103:NAC131106 NJI131103:NJY131106 NTE131103:NTU131106 ODA131103:ODQ131106 OMW131103:ONM131106 OWS131103:OXI131106 PGO131103:PHE131106 PQK131103:PRA131106 QAG131103:QAW131106 QKC131103:QKS131106 QTY131103:QUO131106 RDU131103:REK131106 RNQ131103:ROG131106 RXM131103:RYC131106 SHI131103:SHY131106 SRE131103:SRU131106 TBA131103:TBQ131106 TKW131103:TLM131106 TUS131103:TVI131106 UEO131103:UFE131106 UOK131103:UPA131106 UYG131103:UYW131106 VIC131103:VIS131106 VRY131103:VSO131106 WBU131103:WCK131106 WLQ131103:WMG131106 WVM131103:WWC131106 JA196639:JQ196642 SW196639:TM196642 ACS196639:ADI196642 AMO196639:ANE196642 AWK196639:AXA196642 BGG196639:BGW196642 BQC196639:BQS196642 BZY196639:CAO196642 CJU196639:CKK196642 CTQ196639:CUG196642 DDM196639:DEC196642 DNI196639:DNY196642 DXE196639:DXU196642 EHA196639:EHQ196642 EQW196639:ERM196642 FAS196639:FBI196642 FKO196639:FLE196642 FUK196639:FVA196642 GEG196639:GEW196642 GOC196639:GOS196642 GXY196639:GYO196642 HHU196639:HIK196642 HRQ196639:HSG196642 IBM196639:ICC196642 ILI196639:ILY196642 IVE196639:IVU196642 JFA196639:JFQ196642 JOW196639:JPM196642 JYS196639:JZI196642 KIO196639:KJE196642 KSK196639:KTA196642 LCG196639:LCW196642 LMC196639:LMS196642 LVY196639:LWO196642 MFU196639:MGK196642 MPQ196639:MQG196642 MZM196639:NAC196642 NJI196639:NJY196642 NTE196639:NTU196642 ODA196639:ODQ196642 OMW196639:ONM196642 OWS196639:OXI196642 PGO196639:PHE196642 PQK196639:PRA196642 QAG196639:QAW196642 QKC196639:QKS196642 QTY196639:QUO196642 RDU196639:REK196642 RNQ196639:ROG196642 RXM196639:RYC196642 SHI196639:SHY196642 SRE196639:SRU196642 TBA196639:TBQ196642 TKW196639:TLM196642 TUS196639:TVI196642 UEO196639:UFE196642 UOK196639:UPA196642 UYG196639:UYW196642 VIC196639:VIS196642 VRY196639:VSO196642 WBU196639:WCK196642 WLQ196639:WMG196642 WVM196639:WWC196642 JA262175:JQ262178 SW262175:TM262178 ACS262175:ADI262178 AMO262175:ANE262178 AWK262175:AXA262178 BGG262175:BGW262178 BQC262175:BQS262178 BZY262175:CAO262178 CJU262175:CKK262178 CTQ262175:CUG262178 DDM262175:DEC262178 DNI262175:DNY262178 DXE262175:DXU262178 EHA262175:EHQ262178 EQW262175:ERM262178 FAS262175:FBI262178 FKO262175:FLE262178 FUK262175:FVA262178 GEG262175:GEW262178 GOC262175:GOS262178 GXY262175:GYO262178 HHU262175:HIK262178 HRQ262175:HSG262178 IBM262175:ICC262178 ILI262175:ILY262178 IVE262175:IVU262178 JFA262175:JFQ262178 JOW262175:JPM262178 JYS262175:JZI262178 KIO262175:KJE262178 KSK262175:KTA262178 LCG262175:LCW262178 LMC262175:LMS262178 LVY262175:LWO262178 MFU262175:MGK262178 MPQ262175:MQG262178 MZM262175:NAC262178 NJI262175:NJY262178 NTE262175:NTU262178 ODA262175:ODQ262178 OMW262175:ONM262178 OWS262175:OXI262178 PGO262175:PHE262178 PQK262175:PRA262178 QAG262175:QAW262178 QKC262175:QKS262178 QTY262175:QUO262178 RDU262175:REK262178 RNQ262175:ROG262178 RXM262175:RYC262178 SHI262175:SHY262178 SRE262175:SRU262178 TBA262175:TBQ262178 TKW262175:TLM262178 TUS262175:TVI262178 UEO262175:UFE262178 UOK262175:UPA262178 UYG262175:UYW262178 VIC262175:VIS262178 VRY262175:VSO262178 WBU262175:WCK262178 WLQ262175:WMG262178 WVM262175:WWC262178 JA327711:JQ327714 SW327711:TM327714 ACS327711:ADI327714 AMO327711:ANE327714 AWK327711:AXA327714 BGG327711:BGW327714 BQC327711:BQS327714 BZY327711:CAO327714 CJU327711:CKK327714 CTQ327711:CUG327714 DDM327711:DEC327714 DNI327711:DNY327714 DXE327711:DXU327714 EHA327711:EHQ327714 EQW327711:ERM327714 FAS327711:FBI327714 FKO327711:FLE327714 FUK327711:FVA327714 GEG327711:GEW327714 GOC327711:GOS327714 GXY327711:GYO327714 HHU327711:HIK327714 HRQ327711:HSG327714 IBM327711:ICC327714 ILI327711:ILY327714 IVE327711:IVU327714 JFA327711:JFQ327714 JOW327711:JPM327714 JYS327711:JZI327714 KIO327711:KJE327714 KSK327711:KTA327714 LCG327711:LCW327714 LMC327711:LMS327714 LVY327711:LWO327714 MFU327711:MGK327714 MPQ327711:MQG327714 MZM327711:NAC327714 NJI327711:NJY327714 NTE327711:NTU327714 ODA327711:ODQ327714 OMW327711:ONM327714 OWS327711:OXI327714 PGO327711:PHE327714 PQK327711:PRA327714 QAG327711:QAW327714 QKC327711:QKS327714 QTY327711:QUO327714 RDU327711:REK327714 RNQ327711:ROG327714 RXM327711:RYC327714 SHI327711:SHY327714 SRE327711:SRU327714 TBA327711:TBQ327714 TKW327711:TLM327714 TUS327711:TVI327714 UEO327711:UFE327714 UOK327711:UPA327714 UYG327711:UYW327714 VIC327711:VIS327714 VRY327711:VSO327714 WBU327711:WCK327714 WLQ327711:WMG327714 WVM327711:WWC327714 JA393247:JQ393250 SW393247:TM393250 ACS393247:ADI393250 AMO393247:ANE393250 AWK393247:AXA393250 BGG393247:BGW393250 BQC393247:BQS393250 BZY393247:CAO393250 CJU393247:CKK393250 CTQ393247:CUG393250 DDM393247:DEC393250 DNI393247:DNY393250 DXE393247:DXU393250 EHA393247:EHQ393250 EQW393247:ERM393250 FAS393247:FBI393250 FKO393247:FLE393250 FUK393247:FVA393250 GEG393247:GEW393250 GOC393247:GOS393250 GXY393247:GYO393250 HHU393247:HIK393250 HRQ393247:HSG393250 IBM393247:ICC393250 ILI393247:ILY393250 IVE393247:IVU393250 JFA393247:JFQ393250 JOW393247:JPM393250 JYS393247:JZI393250 KIO393247:KJE393250 KSK393247:KTA393250 LCG393247:LCW393250 LMC393247:LMS393250 LVY393247:LWO393250 MFU393247:MGK393250 MPQ393247:MQG393250 MZM393247:NAC393250 NJI393247:NJY393250 NTE393247:NTU393250 ODA393247:ODQ393250 OMW393247:ONM393250 OWS393247:OXI393250 PGO393247:PHE393250 PQK393247:PRA393250 QAG393247:QAW393250 QKC393247:QKS393250 QTY393247:QUO393250 RDU393247:REK393250 RNQ393247:ROG393250 RXM393247:RYC393250 SHI393247:SHY393250 SRE393247:SRU393250 TBA393247:TBQ393250 TKW393247:TLM393250 TUS393247:TVI393250 UEO393247:UFE393250 UOK393247:UPA393250 UYG393247:UYW393250 VIC393247:VIS393250 VRY393247:VSO393250 WBU393247:WCK393250 WLQ393247:WMG393250 WVM393247:WWC393250 JA458783:JQ458786 SW458783:TM458786 ACS458783:ADI458786 AMO458783:ANE458786 AWK458783:AXA458786 BGG458783:BGW458786 BQC458783:BQS458786 BZY458783:CAO458786 CJU458783:CKK458786 CTQ458783:CUG458786 DDM458783:DEC458786 DNI458783:DNY458786 DXE458783:DXU458786 EHA458783:EHQ458786 EQW458783:ERM458786 FAS458783:FBI458786 FKO458783:FLE458786 FUK458783:FVA458786 GEG458783:GEW458786 GOC458783:GOS458786 GXY458783:GYO458786 HHU458783:HIK458786 HRQ458783:HSG458786 IBM458783:ICC458786 ILI458783:ILY458786 IVE458783:IVU458786 JFA458783:JFQ458786 JOW458783:JPM458786 JYS458783:JZI458786 KIO458783:KJE458786 KSK458783:KTA458786 LCG458783:LCW458786 LMC458783:LMS458786 LVY458783:LWO458786 MFU458783:MGK458786 MPQ458783:MQG458786 MZM458783:NAC458786 NJI458783:NJY458786 NTE458783:NTU458786 ODA458783:ODQ458786 OMW458783:ONM458786 OWS458783:OXI458786 PGO458783:PHE458786 PQK458783:PRA458786 QAG458783:QAW458786 QKC458783:QKS458786 QTY458783:QUO458786 RDU458783:REK458786 RNQ458783:ROG458786 RXM458783:RYC458786 SHI458783:SHY458786 SRE458783:SRU458786 TBA458783:TBQ458786 TKW458783:TLM458786 TUS458783:TVI458786 UEO458783:UFE458786 UOK458783:UPA458786 UYG458783:UYW458786 VIC458783:VIS458786 VRY458783:VSO458786 WBU458783:WCK458786 WLQ458783:WMG458786 WVM458783:WWC458786 JA524319:JQ524322 SW524319:TM524322 ACS524319:ADI524322 AMO524319:ANE524322 AWK524319:AXA524322 BGG524319:BGW524322 BQC524319:BQS524322 BZY524319:CAO524322 CJU524319:CKK524322 CTQ524319:CUG524322 DDM524319:DEC524322 DNI524319:DNY524322 DXE524319:DXU524322 EHA524319:EHQ524322 EQW524319:ERM524322 FAS524319:FBI524322 FKO524319:FLE524322 FUK524319:FVA524322 GEG524319:GEW524322 GOC524319:GOS524322 GXY524319:GYO524322 HHU524319:HIK524322 HRQ524319:HSG524322 IBM524319:ICC524322 ILI524319:ILY524322 IVE524319:IVU524322 JFA524319:JFQ524322 JOW524319:JPM524322 JYS524319:JZI524322 KIO524319:KJE524322 KSK524319:KTA524322 LCG524319:LCW524322 LMC524319:LMS524322 LVY524319:LWO524322 MFU524319:MGK524322 MPQ524319:MQG524322 MZM524319:NAC524322 NJI524319:NJY524322 NTE524319:NTU524322 ODA524319:ODQ524322 OMW524319:ONM524322 OWS524319:OXI524322 PGO524319:PHE524322 PQK524319:PRA524322 QAG524319:QAW524322 QKC524319:QKS524322 QTY524319:QUO524322 RDU524319:REK524322 RNQ524319:ROG524322 RXM524319:RYC524322 SHI524319:SHY524322 SRE524319:SRU524322 TBA524319:TBQ524322 TKW524319:TLM524322 TUS524319:TVI524322 UEO524319:UFE524322 UOK524319:UPA524322 UYG524319:UYW524322 VIC524319:VIS524322 VRY524319:VSO524322 WBU524319:WCK524322 WLQ524319:WMG524322 WVM524319:WWC524322 JA589855:JQ589858 SW589855:TM589858 ACS589855:ADI589858 AMO589855:ANE589858 AWK589855:AXA589858 BGG589855:BGW589858 BQC589855:BQS589858 BZY589855:CAO589858 CJU589855:CKK589858 CTQ589855:CUG589858 DDM589855:DEC589858 DNI589855:DNY589858 DXE589855:DXU589858 EHA589855:EHQ589858 EQW589855:ERM589858 FAS589855:FBI589858 FKO589855:FLE589858 FUK589855:FVA589858 GEG589855:GEW589858 GOC589855:GOS589858 GXY589855:GYO589858 HHU589855:HIK589858 HRQ589855:HSG589858 IBM589855:ICC589858 ILI589855:ILY589858 IVE589855:IVU589858 JFA589855:JFQ589858 JOW589855:JPM589858 JYS589855:JZI589858 KIO589855:KJE589858 KSK589855:KTA589858 LCG589855:LCW589858 LMC589855:LMS589858 LVY589855:LWO589858 MFU589855:MGK589858 MPQ589855:MQG589858 MZM589855:NAC589858 NJI589855:NJY589858 NTE589855:NTU589858 ODA589855:ODQ589858 OMW589855:ONM589858 OWS589855:OXI589858 PGO589855:PHE589858 PQK589855:PRA589858 QAG589855:QAW589858 QKC589855:QKS589858 QTY589855:QUO589858 RDU589855:REK589858 RNQ589855:ROG589858 RXM589855:RYC589858 SHI589855:SHY589858 SRE589855:SRU589858 TBA589855:TBQ589858 TKW589855:TLM589858 TUS589855:TVI589858 UEO589855:UFE589858 UOK589855:UPA589858 UYG589855:UYW589858 VIC589855:VIS589858 VRY589855:VSO589858 WBU589855:WCK589858 WLQ589855:WMG589858 WVM589855:WWC589858 JA655391:JQ655394 SW655391:TM655394 ACS655391:ADI655394 AMO655391:ANE655394 AWK655391:AXA655394 BGG655391:BGW655394 BQC655391:BQS655394 BZY655391:CAO655394 CJU655391:CKK655394 CTQ655391:CUG655394 DDM655391:DEC655394 DNI655391:DNY655394 DXE655391:DXU655394 EHA655391:EHQ655394 EQW655391:ERM655394 FAS655391:FBI655394 FKO655391:FLE655394 FUK655391:FVA655394 GEG655391:GEW655394 GOC655391:GOS655394 GXY655391:GYO655394 HHU655391:HIK655394 HRQ655391:HSG655394 IBM655391:ICC655394 ILI655391:ILY655394 IVE655391:IVU655394 JFA655391:JFQ655394 JOW655391:JPM655394 JYS655391:JZI655394 KIO655391:KJE655394 KSK655391:KTA655394 LCG655391:LCW655394 LMC655391:LMS655394 LVY655391:LWO655394 MFU655391:MGK655394 MPQ655391:MQG655394 MZM655391:NAC655394 NJI655391:NJY655394 NTE655391:NTU655394 ODA655391:ODQ655394 OMW655391:ONM655394 OWS655391:OXI655394 PGO655391:PHE655394 PQK655391:PRA655394 QAG655391:QAW655394 QKC655391:QKS655394 QTY655391:QUO655394 RDU655391:REK655394 RNQ655391:ROG655394 RXM655391:RYC655394 SHI655391:SHY655394 SRE655391:SRU655394 TBA655391:TBQ655394 TKW655391:TLM655394 TUS655391:TVI655394 UEO655391:UFE655394 UOK655391:UPA655394 UYG655391:UYW655394 VIC655391:VIS655394 VRY655391:VSO655394 WBU655391:WCK655394 WLQ655391:WMG655394 WVM655391:WWC655394 JA720927:JQ720930 SW720927:TM720930 ACS720927:ADI720930 AMO720927:ANE720930 AWK720927:AXA720930 BGG720927:BGW720930 BQC720927:BQS720930 BZY720927:CAO720930 CJU720927:CKK720930 CTQ720927:CUG720930 DDM720927:DEC720930 DNI720927:DNY720930 DXE720927:DXU720930 EHA720927:EHQ720930 EQW720927:ERM720930 FAS720927:FBI720930 FKO720927:FLE720930 FUK720927:FVA720930 GEG720927:GEW720930 GOC720927:GOS720930 GXY720927:GYO720930 HHU720927:HIK720930 HRQ720927:HSG720930 IBM720927:ICC720930 ILI720927:ILY720930 IVE720927:IVU720930 JFA720927:JFQ720930 JOW720927:JPM720930 JYS720927:JZI720930 KIO720927:KJE720930 KSK720927:KTA720930 LCG720927:LCW720930 LMC720927:LMS720930 LVY720927:LWO720930 MFU720927:MGK720930 MPQ720927:MQG720930 MZM720927:NAC720930 NJI720927:NJY720930 NTE720927:NTU720930 ODA720927:ODQ720930 OMW720927:ONM720930 OWS720927:OXI720930 PGO720927:PHE720930 PQK720927:PRA720930 QAG720927:QAW720930 QKC720927:QKS720930 QTY720927:QUO720930 RDU720927:REK720930 RNQ720927:ROG720930 RXM720927:RYC720930 SHI720927:SHY720930 SRE720927:SRU720930 TBA720927:TBQ720930 TKW720927:TLM720930 TUS720927:TVI720930 UEO720927:UFE720930 UOK720927:UPA720930 UYG720927:UYW720930 VIC720927:VIS720930 VRY720927:VSO720930 WBU720927:WCK720930 WLQ720927:WMG720930 WVM720927:WWC720930 JA786463:JQ786466 SW786463:TM786466 ACS786463:ADI786466 AMO786463:ANE786466 AWK786463:AXA786466 BGG786463:BGW786466 BQC786463:BQS786466 BZY786463:CAO786466 CJU786463:CKK786466 CTQ786463:CUG786466 DDM786463:DEC786466 DNI786463:DNY786466 DXE786463:DXU786466 EHA786463:EHQ786466 EQW786463:ERM786466 FAS786463:FBI786466 FKO786463:FLE786466 FUK786463:FVA786466 GEG786463:GEW786466 GOC786463:GOS786466 GXY786463:GYO786466 HHU786463:HIK786466 HRQ786463:HSG786466 IBM786463:ICC786466 ILI786463:ILY786466 IVE786463:IVU786466 JFA786463:JFQ786466 JOW786463:JPM786466 JYS786463:JZI786466 KIO786463:KJE786466 KSK786463:KTA786466 LCG786463:LCW786466 LMC786463:LMS786466 LVY786463:LWO786466 MFU786463:MGK786466 MPQ786463:MQG786466 MZM786463:NAC786466 NJI786463:NJY786466 NTE786463:NTU786466 ODA786463:ODQ786466 OMW786463:ONM786466 OWS786463:OXI786466 PGO786463:PHE786466 PQK786463:PRA786466 QAG786463:QAW786466 QKC786463:QKS786466 QTY786463:QUO786466 RDU786463:REK786466 RNQ786463:ROG786466 RXM786463:RYC786466 SHI786463:SHY786466 SRE786463:SRU786466 TBA786463:TBQ786466 TKW786463:TLM786466 TUS786463:TVI786466 UEO786463:UFE786466 UOK786463:UPA786466 UYG786463:UYW786466 VIC786463:VIS786466 VRY786463:VSO786466 WBU786463:WCK786466 WLQ786463:WMG786466 WVM786463:WWC786466 JA851999:JQ852002 SW851999:TM852002 ACS851999:ADI852002 AMO851999:ANE852002 AWK851999:AXA852002 BGG851999:BGW852002 BQC851999:BQS852002 BZY851999:CAO852002 CJU851999:CKK852002 CTQ851999:CUG852002 DDM851999:DEC852002 DNI851999:DNY852002 DXE851999:DXU852002 EHA851999:EHQ852002 EQW851999:ERM852002 FAS851999:FBI852002 FKO851999:FLE852002 FUK851999:FVA852002 GEG851999:GEW852002 GOC851999:GOS852002 GXY851999:GYO852002 HHU851999:HIK852002 HRQ851999:HSG852002 IBM851999:ICC852002 ILI851999:ILY852002 IVE851999:IVU852002 JFA851999:JFQ852002 JOW851999:JPM852002 JYS851999:JZI852002 KIO851999:KJE852002 KSK851999:KTA852002 LCG851999:LCW852002 LMC851999:LMS852002 LVY851999:LWO852002 MFU851999:MGK852002 MPQ851999:MQG852002 MZM851999:NAC852002 NJI851999:NJY852002 NTE851999:NTU852002 ODA851999:ODQ852002 OMW851999:ONM852002 OWS851999:OXI852002 PGO851999:PHE852002 PQK851999:PRA852002 QAG851999:QAW852002 QKC851999:QKS852002 QTY851999:QUO852002 RDU851999:REK852002 RNQ851999:ROG852002 RXM851999:RYC852002 SHI851999:SHY852002 SRE851999:SRU852002 TBA851999:TBQ852002 TKW851999:TLM852002 TUS851999:TVI852002 UEO851999:UFE852002 UOK851999:UPA852002 UYG851999:UYW852002 VIC851999:VIS852002 VRY851999:VSO852002 WBU851999:WCK852002 WLQ851999:WMG852002 WVM851999:WWC852002 JA917535:JQ917538 SW917535:TM917538 ACS917535:ADI917538 AMO917535:ANE917538 AWK917535:AXA917538 BGG917535:BGW917538 BQC917535:BQS917538 BZY917535:CAO917538 CJU917535:CKK917538 CTQ917535:CUG917538 DDM917535:DEC917538 DNI917535:DNY917538 DXE917535:DXU917538 EHA917535:EHQ917538 EQW917535:ERM917538 FAS917535:FBI917538 FKO917535:FLE917538 FUK917535:FVA917538 GEG917535:GEW917538 GOC917535:GOS917538 GXY917535:GYO917538 HHU917535:HIK917538 HRQ917535:HSG917538 IBM917535:ICC917538 ILI917535:ILY917538 IVE917535:IVU917538 JFA917535:JFQ917538 JOW917535:JPM917538 JYS917535:JZI917538 KIO917535:KJE917538 KSK917535:KTA917538 LCG917535:LCW917538 LMC917535:LMS917538 LVY917535:LWO917538 MFU917535:MGK917538 MPQ917535:MQG917538 MZM917535:NAC917538 NJI917535:NJY917538 NTE917535:NTU917538 ODA917535:ODQ917538 OMW917535:ONM917538 OWS917535:OXI917538 PGO917535:PHE917538 PQK917535:PRA917538 QAG917535:QAW917538 QKC917535:QKS917538 QTY917535:QUO917538 RDU917535:REK917538 RNQ917535:ROG917538 RXM917535:RYC917538 SHI917535:SHY917538 SRE917535:SRU917538 TBA917535:TBQ917538 TKW917535:TLM917538 TUS917535:TVI917538 UEO917535:UFE917538 UOK917535:UPA917538 UYG917535:UYW917538 VIC917535:VIS917538 VRY917535:VSO917538 WBU917535:WCK917538 WLQ917535:WMG917538 WVM917535:WWC917538 JA983071:JQ983074 SW983071:TM983074 ACS983071:ADI983074 AMO983071:ANE983074 AWK983071:AXA983074 BGG983071:BGW983074 BQC983071:BQS983074 BZY983071:CAO983074 CJU983071:CKK983074 CTQ983071:CUG983074 DDM983071:DEC983074 DNI983071:DNY983074 DXE983071:DXU983074 EHA983071:EHQ983074 EQW983071:ERM983074 FAS983071:FBI983074 FKO983071:FLE983074 FUK983071:FVA983074 GEG983071:GEW983074 GOC983071:GOS983074 GXY983071:GYO983074 HHU983071:HIK983074 HRQ983071:HSG983074 IBM983071:ICC983074 ILI983071:ILY983074 IVE983071:IVU983074 JFA983071:JFQ983074 JOW983071:JPM983074 JYS983071:JZI983074 KIO983071:KJE983074 KSK983071:KTA983074 LCG983071:LCW983074 LMC983071:LMS983074 LVY983071:LWO983074 MFU983071:MGK983074 MPQ983071:MQG983074 MZM983071:NAC983074 NJI983071:NJY983074 NTE983071:NTU983074 ODA983071:ODQ983074 OMW983071:ONM983074 OWS983071:OXI983074 PGO983071:PHE983074 PQK983071:PRA983074 QAG983071:QAW983074 QKC983071:QKS983074 QTY983071:QUO983074 RDU983071:REK983074 RNQ983071:ROG983074 RXM983071:RYC983074 SHI983071:SHY983074 SRE983071:SRU983074 TBA983071:TBQ983074 TKW983071:TLM983074 TUS983071:TVI983074 UEO983071:UFE983074 UOK983071:UPA983074 UYG983071:UYW983074 VIC983071:VIS983074 VRY983071:VSO983074 WBU983071:WCK983074 WLQ983071:WMG983074 WVM983071:WWC983074 WVM983067:WWC983069 JA65563:JQ65565 SW65563:TM65565 ACS65563:ADI65565 AMO65563:ANE65565 AWK65563:AXA65565 BGG65563:BGW65565 BQC65563:BQS65565 BZY65563:CAO65565 CJU65563:CKK65565 CTQ65563:CUG65565 DDM65563:DEC65565 DNI65563:DNY65565 DXE65563:DXU65565 EHA65563:EHQ65565 EQW65563:ERM65565 FAS65563:FBI65565 FKO65563:FLE65565 FUK65563:FVA65565 GEG65563:GEW65565 GOC65563:GOS65565 GXY65563:GYO65565 HHU65563:HIK65565 HRQ65563:HSG65565 IBM65563:ICC65565 ILI65563:ILY65565 IVE65563:IVU65565 JFA65563:JFQ65565 JOW65563:JPM65565 JYS65563:JZI65565 KIO65563:KJE65565 KSK65563:KTA65565 LCG65563:LCW65565 LMC65563:LMS65565 LVY65563:LWO65565 MFU65563:MGK65565 MPQ65563:MQG65565 MZM65563:NAC65565 NJI65563:NJY65565 NTE65563:NTU65565 ODA65563:ODQ65565 OMW65563:ONM65565 OWS65563:OXI65565 PGO65563:PHE65565 PQK65563:PRA65565 QAG65563:QAW65565 QKC65563:QKS65565 QTY65563:QUO65565 RDU65563:REK65565 RNQ65563:ROG65565 RXM65563:RYC65565 SHI65563:SHY65565 SRE65563:SRU65565 TBA65563:TBQ65565 TKW65563:TLM65565 TUS65563:TVI65565 UEO65563:UFE65565 UOK65563:UPA65565 UYG65563:UYW65565 VIC65563:VIS65565 VRY65563:VSO65565 WBU65563:WCK65565 WLQ65563:WMG65565 WVM65563:WWC65565 JA131099:JQ131101 SW131099:TM131101 ACS131099:ADI131101 AMO131099:ANE131101 AWK131099:AXA131101 BGG131099:BGW131101 BQC131099:BQS131101 BZY131099:CAO131101 CJU131099:CKK131101 CTQ131099:CUG131101 DDM131099:DEC131101 DNI131099:DNY131101 DXE131099:DXU131101 EHA131099:EHQ131101 EQW131099:ERM131101 FAS131099:FBI131101 FKO131099:FLE131101 FUK131099:FVA131101 GEG131099:GEW131101 GOC131099:GOS131101 GXY131099:GYO131101 HHU131099:HIK131101 HRQ131099:HSG131101 IBM131099:ICC131101 ILI131099:ILY131101 IVE131099:IVU131101 JFA131099:JFQ131101 JOW131099:JPM131101 JYS131099:JZI131101 KIO131099:KJE131101 KSK131099:KTA131101 LCG131099:LCW131101 LMC131099:LMS131101 LVY131099:LWO131101 MFU131099:MGK131101 MPQ131099:MQG131101 MZM131099:NAC131101 NJI131099:NJY131101 NTE131099:NTU131101 ODA131099:ODQ131101 OMW131099:ONM131101 OWS131099:OXI131101 PGO131099:PHE131101 PQK131099:PRA131101 QAG131099:QAW131101 QKC131099:QKS131101 QTY131099:QUO131101 RDU131099:REK131101 RNQ131099:ROG131101 RXM131099:RYC131101 SHI131099:SHY131101 SRE131099:SRU131101 TBA131099:TBQ131101 TKW131099:TLM131101 TUS131099:TVI131101 UEO131099:UFE131101 UOK131099:UPA131101 UYG131099:UYW131101 VIC131099:VIS131101 VRY131099:VSO131101 WBU131099:WCK131101 WLQ131099:WMG131101 WVM131099:WWC131101 JA196635:JQ196637 SW196635:TM196637 ACS196635:ADI196637 AMO196635:ANE196637 AWK196635:AXA196637 BGG196635:BGW196637 BQC196635:BQS196637 BZY196635:CAO196637 CJU196635:CKK196637 CTQ196635:CUG196637 DDM196635:DEC196637 DNI196635:DNY196637 DXE196635:DXU196637 EHA196635:EHQ196637 EQW196635:ERM196637 FAS196635:FBI196637 FKO196635:FLE196637 FUK196635:FVA196637 GEG196635:GEW196637 GOC196635:GOS196637 GXY196635:GYO196637 HHU196635:HIK196637 HRQ196635:HSG196637 IBM196635:ICC196637 ILI196635:ILY196637 IVE196635:IVU196637 JFA196635:JFQ196637 JOW196635:JPM196637 JYS196635:JZI196637 KIO196635:KJE196637 KSK196635:KTA196637 LCG196635:LCW196637 LMC196635:LMS196637 LVY196635:LWO196637 MFU196635:MGK196637 MPQ196635:MQG196637 MZM196635:NAC196637 NJI196635:NJY196637 NTE196635:NTU196637 ODA196635:ODQ196637 OMW196635:ONM196637 OWS196635:OXI196637 PGO196635:PHE196637 PQK196635:PRA196637 QAG196635:QAW196637 QKC196635:QKS196637 QTY196635:QUO196637 RDU196635:REK196637 RNQ196635:ROG196637 RXM196635:RYC196637 SHI196635:SHY196637 SRE196635:SRU196637 TBA196635:TBQ196637 TKW196635:TLM196637 TUS196635:TVI196637 UEO196635:UFE196637 UOK196635:UPA196637 UYG196635:UYW196637 VIC196635:VIS196637 VRY196635:VSO196637 WBU196635:WCK196637 WLQ196635:WMG196637 WVM196635:WWC196637 JA262171:JQ262173 SW262171:TM262173 ACS262171:ADI262173 AMO262171:ANE262173 AWK262171:AXA262173 BGG262171:BGW262173 BQC262171:BQS262173 BZY262171:CAO262173 CJU262171:CKK262173 CTQ262171:CUG262173 DDM262171:DEC262173 DNI262171:DNY262173 DXE262171:DXU262173 EHA262171:EHQ262173 EQW262171:ERM262173 FAS262171:FBI262173 FKO262171:FLE262173 FUK262171:FVA262173 GEG262171:GEW262173 GOC262171:GOS262173 GXY262171:GYO262173 HHU262171:HIK262173 HRQ262171:HSG262173 IBM262171:ICC262173 ILI262171:ILY262173 IVE262171:IVU262173 JFA262171:JFQ262173 JOW262171:JPM262173 JYS262171:JZI262173 KIO262171:KJE262173 KSK262171:KTA262173 LCG262171:LCW262173 LMC262171:LMS262173 LVY262171:LWO262173 MFU262171:MGK262173 MPQ262171:MQG262173 MZM262171:NAC262173 NJI262171:NJY262173 NTE262171:NTU262173 ODA262171:ODQ262173 OMW262171:ONM262173 OWS262171:OXI262173 PGO262171:PHE262173 PQK262171:PRA262173 QAG262171:QAW262173 QKC262171:QKS262173 QTY262171:QUO262173 RDU262171:REK262173 RNQ262171:ROG262173 RXM262171:RYC262173 SHI262171:SHY262173 SRE262171:SRU262173 TBA262171:TBQ262173 TKW262171:TLM262173 TUS262171:TVI262173 UEO262171:UFE262173 UOK262171:UPA262173 UYG262171:UYW262173 VIC262171:VIS262173 VRY262171:VSO262173 WBU262171:WCK262173 WLQ262171:WMG262173 WVM262171:WWC262173 JA327707:JQ327709 SW327707:TM327709 ACS327707:ADI327709 AMO327707:ANE327709 AWK327707:AXA327709 BGG327707:BGW327709 BQC327707:BQS327709 BZY327707:CAO327709 CJU327707:CKK327709 CTQ327707:CUG327709 DDM327707:DEC327709 DNI327707:DNY327709 DXE327707:DXU327709 EHA327707:EHQ327709 EQW327707:ERM327709 FAS327707:FBI327709 FKO327707:FLE327709 FUK327707:FVA327709 GEG327707:GEW327709 GOC327707:GOS327709 GXY327707:GYO327709 HHU327707:HIK327709 HRQ327707:HSG327709 IBM327707:ICC327709 ILI327707:ILY327709 IVE327707:IVU327709 JFA327707:JFQ327709 JOW327707:JPM327709 JYS327707:JZI327709 KIO327707:KJE327709 KSK327707:KTA327709 LCG327707:LCW327709 LMC327707:LMS327709 LVY327707:LWO327709 MFU327707:MGK327709 MPQ327707:MQG327709 MZM327707:NAC327709 NJI327707:NJY327709 NTE327707:NTU327709 ODA327707:ODQ327709 OMW327707:ONM327709 OWS327707:OXI327709 PGO327707:PHE327709 PQK327707:PRA327709 QAG327707:QAW327709 QKC327707:QKS327709 QTY327707:QUO327709 RDU327707:REK327709 RNQ327707:ROG327709 RXM327707:RYC327709 SHI327707:SHY327709 SRE327707:SRU327709 TBA327707:TBQ327709 TKW327707:TLM327709 TUS327707:TVI327709 UEO327707:UFE327709 UOK327707:UPA327709 UYG327707:UYW327709 VIC327707:VIS327709 VRY327707:VSO327709 WBU327707:WCK327709 WLQ327707:WMG327709 WVM327707:WWC327709 JA393243:JQ393245 SW393243:TM393245 ACS393243:ADI393245 AMO393243:ANE393245 AWK393243:AXA393245 BGG393243:BGW393245 BQC393243:BQS393245 BZY393243:CAO393245 CJU393243:CKK393245 CTQ393243:CUG393245 DDM393243:DEC393245 DNI393243:DNY393245 DXE393243:DXU393245 EHA393243:EHQ393245 EQW393243:ERM393245 FAS393243:FBI393245 FKO393243:FLE393245 FUK393243:FVA393245 GEG393243:GEW393245 GOC393243:GOS393245 GXY393243:GYO393245 HHU393243:HIK393245 HRQ393243:HSG393245 IBM393243:ICC393245 ILI393243:ILY393245 IVE393243:IVU393245 JFA393243:JFQ393245 JOW393243:JPM393245 JYS393243:JZI393245 KIO393243:KJE393245 KSK393243:KTA393245 LCG393243:LCW393245 LMC393243:LMS393245 LVY393243:LWO393245 MFU393243:MGK393245 MPQ393243:MQG393245 MZM393243:NAC393245 NJI393243:NJY393245 NTE393243:NTU393245 ODA393243:ODQ393245 OMW393243:ONM393245 OWS393243:OXI393245 PGO393243:PHE393245 PQK393243:PRA393245 QAG393243:QAW393245 QKC393243:QKS393245 QTY393243:QUO393245 RDU393243:REK393245 RNQ393243:ROG393245 RXM393243:RYC393245 SHI393243:SHY393245 SRE393243:SRU393245 TBA393243:TBQ393245 TKW393243:TLM393245 TUS393243:TVI393245 UEO393243:UFE393245 UOK393243:UPA393245 UYG393243:UYW393245 VIC393243:VIS393245 VRY393243:VSO393245 WBU393243:WCK393245 WLQ393243:WMG393245 WVM393243:WWC393245 JA458779:JQ458781 SW458779:TM458781 ACS458779:ADI458781 AMO458779:ANE458781 AWK458779:AXA458781 BGG458779:BGW458781 BQC458779:BQS458781 BZY458779:CAO458781 CJU458779:CKK458781 CTQ458779:CUG458781 DDM458779:DEC458781 DNI458779:DNY458781 DXE458779:DXU458781 EHA458779:EHQ458781 EQW458779:ERM458781 FAS458779:FBI458781 FKO458779:FLE458781 FUK458779:FVA458781 GEG458779:GEW458781 GOC458779:GOS458781 GXY458779:GYO458781 HHU458779:HIK458781 HRQ458779:HSG458781 IBM458779:ICC458781 ILI458779:ILY458781 IVE458779:IVU458781 JFA458779:JFQ458781 JOW458779:JPM458781 JYS458779:JZI458781 KIO458779:KJE458781 KSK458779:KTA458781 LCG458779:LCW458781 LMC458779:LMS458781 LVY458779:LWO458781 MFU458779:MGK458781 MPQ458779:MQG458781 MZM458779:NAC458781 NJI458779:NJY458781 NTE458779:NTU458781 ODA458779:ODQ458781 OMW458779:ONM458781 OWS458779:OXI458781 PGO458779:PHE458781 PQK458779:PRA458781 QAG458779:QAW458781 QKC458779:QKS458781 QTY458779:QUO458781 RDU458779:REK458781 RNQ458779:ROG458781 RXM458779:RYC458781 SHI458779:SHY458781 SRE458779:SRU458781 TBA458779:TBQ458781 TKW458779:TLM458781 TUS458779:TVI458781 UEO458779:UFE458781 UOK458779:UPA458781 UYG458779:UYW458781 VIC458779:VIS458781 VRY458779:VSO458781 WBU458779:WCK458781 WLQ458779:WMG458781 WVM458779:WWC458781 JA524315:JQ524317 SW524315:TM524317 ACS524315:ADI524317 AMO524315:ANE524317 AWK524315:AXA524317 BGG524315:BGW524317 BQC524315:BQS524317 BZY524315:CAO524317 CJU524315:CKK524317 CTQ524315:CUG524317 DDM524315:DEC524317 DNI524315:DNY524317 DXE524315:DXU524317 EHA524315:EHQ524317 EQW524315:ERM524317 FAS524315:FBI524317 FKO524315:FLE524317 FUK524315:FVA524317 GEG524315:GEW524317 GOC524315:GOS524317 GXY524315:GYO524317 HHU524315:HIK524317 HRQ524315:HSG524317 IBM524315:ICC524317 ILI524315:ILY524317 IVE524315:IVU524317 JFA524315:JFQ524317 JOW524315:JPM524317 JYS524315:JZI524317 KIO524315:KJE524317 KSK524315:KTA524317 LCG524315:LCW524317 LMC524315:LMS524317 LVY524315:LWO524317 MFU524315:MGK524317 MPQ524315:MQG524317 MZM524315:NAC524317 NJI524315:NJY524317 NTE524315:NTU524317 ODA524315:ODQ524317 OMW524315:ONM524317 OWS524315:OXI524317 PGO524315:PHE524317 PQK524315:PRA524317 QAG524315:QAW524317 QKC524315:QKS524317 QTY524315:QUO524317 RDU524315:REK524317 RNQ524315:ROG524317 RXM524315:RYC524317 SHI524315:SHY524317 SRE524315:SRU524317 TBA524315:TBQ524317 TKW524315:TLM524317 TUS524315:TVI524317 UEO524315:UFE524317 UOK524315:UPA524317 UYG524315:UYW524317 VIC524315:VIS524317 VRY524315:VSO524317 WBU524315:WCK524317 WLQ524315:WMG524317 WVM524315:WWC524317 JA589851:JQ589853 SW589851:TM589853 ACS589851:ADI589853 AMO589851:ANE589853 AWK589851:AXA589853 BGG589851:BGW589853 BQC589851:BQS589853 BZY589851:CAO589853 CJU589851:CKK589853 CTQ589851:CUG589853 DDM589851:DEC589853 DNI589851:DNY589853 DXE589851:DXU589853 EHA589851:EHQ589853 EQW589851:ERM589853 FAS589851:FBI589853 FKO589851:FLE589853 FUK589851:FVA589853 GEG589851:GEW589853 GOC589851:GOS589853 GXY589851:GYO589853 HHU589851:HIK589853 HRQ589851:HSG589853 IBM589851:ICC589853 ILI589851:ILY589853 IVE589851:IVU589853 JFA589851:JFQ589853 JOW589851:JPM589853 JYS589851:JZI589853 KIO589851:KJE589853 KSK589851:KTA589853 LCG589851:LCW589853 LMC589851:LMS589853 LVY589851:LWO589853 MFU589851:MGK589853 MPQ589851:MQG589853 MZM589851:NAC589853 NJI589851:NJY589853 NTE589851:NTU589853 ODA589851:ODQ589853 OMW589851:ONM589853 OWS589851:OXI589853 PGO589851:PHE589853 PQK589851:PRA589853 QAG589851:QAW589853 QKC589851:QKS589853 QTY589851:QUO589853 RDU589851:REK589853 RNQ589851:ROG589853 RXM589851:RYC589853 SHI589851:SHY589853 SRE589851:SRU589853 TBA589851:TBQ589853 TKW589851:TLM589853 TUS589851:TVI589853 UEO589851:UFE589853 UOK589851:UPA589853 UYG589851:UYW589853 VIC589851:VIS589853 VRY589851:VSO589853 WBU589851:WCK589853 WLQ589851:WMG589853 WVM589851:WWC589853 JA655387:JQ655389 SW655387:TM655389 ACS655387:ADI655389 AMO655387:ANE655389 AWK655387:AXA655389 BGG655387:BGW655389 BQC655387:BQS655389 BZY655387:CAO655389 CJU655387:CKK655389 CTQ655387:CUG655389 DDM655387:DEC655389 DNI655387:DNY655389 DXE655387:DXU655389 EHA655387:EHQ655389 EQW655387:ERM655389 FAS655387:FBI655389 FKO655387:FLE655389 FUK655387:FVA655389 GEG655387:GEW655389 GOC655387:GOS655389 GXY655387:GYO655389 HHU655387:HIK655389 HRQ655387:HSG655389 IBM655387:ICC655389 ILI655387:ILY655389 IVE655387:IVU655389 JFA655387:JFQ655389 JOW655387:JPM655389 JYS655387:JZI655389 KIO655387:KJE655389 KSK655387:KTA655389 LCG655387:LCW655389 LMC655387:LMS655389 LVY655387:LWO655389 MFU655387:MGK655389 MPQ655387:MQG655389 MZM655387:NAC655389 NJI655387:NJY655389 NTE655387:NTU655389 ODA655387:ODQ655389 OMW655387:ONM655389 OWS655387:OXI655389 PGO655387:PHE655389 PQK655387:PRA655389 QAG655387:QAW655389 QKC655387:QKS655389 QTY655387:QUO655389 RDU655387:REK655389 RNQ655387:ROG655389 RXM655387:RYC655389 SHI655387:SHY655389 SRE655387:SRU655389 TBA655387:TBQ655389 TKW655387:TLM655389 TUS655387:TVI655389 UEO655387:UFE655389 UOK655387:UPA655389 UYG655387:UYW655389 VIC655387:VIS655389 VRY655387:VSO655389 WBU655387:WCK655389 WLQ655387:WMG655389 WVM655387:WWC655389 JA720923:JQ720925 SW720923:TM720925 ACS720923:ADI720925 AMO720923:ANE720925 AWK720923:AXA720925 BGG720923:BGW720925 BQC720923:BQS720925 BZY720923:CAO720925 CJU720923:CKK720925 CTQ720923:CUG720925 DDM720923:DEC720925 DNI720923:DNY720925 DXE720923:DXU720925 EHA720923:EHQ720925 EQW720923:ERM720925 FAS720923:FBI720925 FKO720923:FLE720925 FUK720923:FVA720925 GEG720923:GEW720925 GOC720923:GOS720925 GXY720923:GYO720925 HHU720923:HIK720925 HRQ720923:HSG720925 IBM720923:ICC720925 ILI720923:ILY720925 IVE720923:IVU720925 JFA720923:JFQ720925 JOW720923:JPM720925 JYS720923:JZI720925 KIO720923:KJE720925 KSK720923:KTA720925 LCG720923:LCW720925 LMC720923:LMS720925 LVY720923:LWO720925 MFU720923:MGK720925 MPQ720923:MQG720925 MZM720923:NAC720925 NJI720923:NJY720925 NTE720923:NTU720925 ODA720923:ODQ720925 OMW720923:ONM720925 OWS720923:OXI720925 PGO720923:PHE720925 PQK720923:PRA720925 QAG720923:QAW720925 QKC720923:QKS720925 QTY720923:QUO720925 RDU720923:REK720925 RNQ720923:ROG720925 RXM720923:RYC720925 SHI720923:SHY720925 SRE720923:SRU720925 TBA720923:TBQ720925 TKW720923:TLM720925 TUS720923:TVI720925 UEO720923:UFE720925 UOK720923:UPA720925 UYG720923:UYW720925 VIC720923:VIS720925 VRY720923:VSO720925 WBU720923:WCK720925 WLQ720923:WMG720925 WVM720923:WWC720925 JA786459:JQ786461 SW786459:TM786461 ACS786459:ADI786461 AMO786459:ANE786461 AWK786459:AXA786461 BGG786459:BGW786461 BQC786459:BQS786461 BZY786459:CAO786461 CJU786459:CKK786461 CTQ786459:CUG786461 DDM786459:DEC786461 DNI786459:DNY786461 DXE786459:DXU786461 EHA786459:EHQ786461 EQW786459:ERM786461 FAS786459:FBI786461 FKO786459:FLE786461 FUK786459:FVA786461 GEG786459:GEW786461 GOC786459:GOS786461 GXY786459:GYO786461 HHU786459:HIK786461 HRQ786459:HSG786461 IBM786459:ICC786461 ILI786459:ILY786461 IVE786459:IVU786461 JFA786459:JFQ786461 JOW786459:JPM786461 JYS786459:JZI786461 KIO786459:KJE786461 KSK786459:KTA786461 LCG786459:LCW786461 LMC786459:LMS786461 LVY786459:LWO786461 MFU786459:MGK786461 MPQ786459:MQG786461 MZM786459:NAC786461 NJI786459:NJY786461 NTE786459:NTU786461 ODA786459:ODQ786461 OMW786459:ONM786461 OWS786459:OXI786461 PGO786459:PHE786461 PQK786459:PRA786461 QAG786459:QAW786461 QKC786459:QKS786461 QTY786459:QUO786461 RDU786459:REK786461 RNQ786459:ROG786461 RXM786459:RYC786461 SHI786459:SHY786461 SRE786459:SRU786461 TBA786459:TBQ786461 TKW786459:TLM786461 TUS786459:TVI786461 UEO786459:UFE786461 UOK786459:UPA786461 UYG786459:UYW786461 VIC786459:VIS786461 VRY786459:VSO786461 WBU786459:WCK786461 WLQ786459:WMG786461 WVM786459:WWC786461 JA851995:JQ851997 SW851995:TM851997 ACS851995:ADI851997 AMO851995:ANE851997 AWK851995:AXA851997 BGG851995:BGW851997 BQC851995:BQS851997 BZY851995:CAO851997 CJU851995:CKK851997 CTQ851995:CUG851997 DDM851995:DEC851997 DNI851995:DNY851997 DXE851995:DXU851997 EHA851995:EHQ851997 EQW851995:ERM851997 FAS851995:FBI851997 FKO851995:FLE851997 FUK851995:FVA851997 GEG851995:GEW851997 GOC851995:GOS851997 GXY851995:GYO851997 HHU851995:HIK851997 HRQ851995:HSG851997 IBM851995:ICC851997 ILI851995:ILY851997 IVE851995:IVU851997 JFA851995:JFQ851997 JOW851995:JPM851997 JYS851995:JZI851997 KIO851995:KJE851997 KSK851995:KTA851997 LCG851995:LCW851997 LMC851995:LMS851997 LVY851995:LWO851997 MFU851995:MGK851997 MPQ851995:MQG851997 MZM851995:NAC851997 NJI851995:NJY851997 NTE851995:NTU851997 ODA851995:ODQ851997 OMW851995:ONM851997 OWS851995:OXI851997 PGO851995:PHE851997 PQK851995:PRA851997 QAG851995:QAW851997 QKC851995:QKS851997 QTY851995:QUO851997 RDU851995:REK851997 RNQ851995:ROG851997 RXM851995:RYC851997 SHI851995:SHY851997 SRE851995:SRU851997 TBA851995:TBQ851997 TKW851995:TLM851997 TUS851995:TVI851997 UEO851995:UFE851997 UOK851995:UPA851997 UYG851995:UYW851997 VIC851995:VIS851997 VRY851995:VSO851997 WBU851995:WCK851997 WLQ851995:WMG851997 WVM851995:WWC851997 JA917531:JQ917533 SW917531:TM917533 ACS917531:ADI917533 AMO917531:ANE917533 AWK917531:AXA917533 BGG917531:BGW917533 BQC917531:BQS917533 BZY917531:CAO917533 CJU917531:CKK917533 CTQ917531:CUG917533 DDM917531:DEC917533 DNI917531:DNY917533 DXE917531:DXU917533 EHA917531:EHQ917533 EQW917531:ERM917533 FAS917531:FBI917533 FKO917531:FLE917533 FUK917531:FVA917533 GEG917531:GEW917533 GOC917531:GOS917533 GXY917531:GYO917533 HHU917531:HIK917533 HRQ917531:HSG917533 IBM917531:ICC917533 ILI917531:ILY917533 IVE917531:IVU917533 JFA917531:JFQ917533 JOW917531:JPM917533 JYS917531:JZI917533 KIO917531:KJE917533 KSK917531:KTA917533 LCG917531:LCW917533 LMC917531:LMS917533 LVY917531:LWO917533 MFU917531:MGK917533 MPQ917531:MQG917533 MZM917531:NAC917533 NJI917531:NJY917533 NTE917531:NTU917533 ODA917531:ODQ917533 OMW917531:ONM917533 OWS917531:OXI917533 PGO917531:PHE917533 PQK917531:PRA917533 QAG917531:QAW917533 QKC917531:QKS917533 QTY917531:QUO917533 RDU917531:REK917533 RNQ917531:ROG917533 RXM917531:RYC917533 SHI917531:SHY917533 SRE917531:SRU917533 TBA917531:TBQ917533 TKW917531:TLM917533 TUS917531:TVI917533 UEO917531:UFE917533 UOK917531:UPA917533 UYG917531:UYW917533 VIC917531:VIS917533 VRY917531:VSO917533 WBU917531:WCK917533 WLQ917531:WMG917533 WVM917531:WWC917533 JA983067:JQ983069 SW983067:TM983069 ACS983067:ADI983069 AMO983067:ANE983069 AWK983067:AXA983069 BGG983067:BGW983069 BQC983067:BQS983069 BZY983067:CAO983069 CJU983067:CKK983069 CTQ983067:CUG983069 DDM983067:DEC983069 DNI983067:DNY983069 DXE983067:DXU983069 EHA983067:EHQ983069 EQW983067:ERM983069 FAS983067:FBI983069 FKO983067:FLE983069 FUK983067:FVA983069 GEG983067:GEW983069 GOC983067:GOS983069 GXY983067:GYO983069 HHU983067:HIK983069 HRQ983067:HSG983069 IBM983067:ICC983069 ILI983067:ILY983069 IVE983067:IVU983069 JFA983067:JFQ983069 JOW983067:JPM983069 JYS983067:JZI983069 KIO983067:KJE983069 KSK983067:KTA983069 LCG983067:LCW983069 LMC983067:LMS983069 LVY983067:LWO983069 MFU983067:MGK983069 MPQ983067:MQG983069 MZM983067:NAC983069 NJI983067:NJY983069 NTE983067:NTU983069 ODA983067:ODQ983069 OMW983067:ONM983069 OWS983067:OXI983069 PGO983067:PHE983069 PQK983067:PRA983069 QAG983067:QAW983069 QKC983067:QKS983069 QTY983067:QUO983069 RDU983067:REK983069 RNQ983067:ROG983069 RXM983067:RYC983069 SHI983067:SHY983069 SRE983067:SRU983069 TBA983067:TBQ983069 TKW983067:TLM983069 TUS983067:TVI983069 UEO983067:UFE983069 UOK983067:UPA983069 UYG983067:UYW983069 VIC983067:VIS983069 VRY983067:VSO983069 WBU983067:WCK983069 WLQ983067:WMG983069 WVM32:WWC34 WLQ32:WMG34 WBU32:WCK34 VRY32:VSO34 VIC32:VIS34 UYG32:UYW34 UOK32:UPA34 UEO32:UFE34 TUS32:TVI34 TKW32:TLM34 TBA32:TBQ34 SRE32:SRU34 SHI32:SHY34 RXM32:RYC34 RNQ32:ROG34 RDU32:REK34 QTY32:QUO34 QKC32:QKS34 QAG32:QAW34 PQK32:PRA34 PGO32:PHE34 OWS32:OXI34 OMW32:ONM34 ODA32:ODQ34 NTE32:NTU34 NJI32:NJY34 MZM32:NAC34 MPQ32:MQG34 MFU32:MGK34 LVY32:LWO34 LMC32:LMS34 LCG32:LCW34 KSK32:KTA34 KIO32:KJE34 JYS32:JZI34 JOW32:JPM34 JFA32:JFQ34 IVE32:IVU34 ILI32:ILY34 IBM32:ICC34 HRQ32:HSG34 HHU32:HIK34 GXY32:GYO34 GOC32:GOS34 GEG32:GEW34 FUK32:FVA34 FKO32:FLE34 FAS32:FBI34 EQW32:ERM34 EHA32:EHQ34 DXE32:DXU34 DNI32:DNY34 DDM32:DEC34 CTQ32:CUG34 CJU32:CKK34 BZY32:CAO34 BQC32:BQS34 BGG32:BGW34 AWK32:AXA34 AMO32:ANE34 ACS32:ADI34 SW32:TM34 JA32:JQ34 SW27:TM29 JA27:JQ29 WVM27:WWC29 WLQ27:WMG29 WBU27:WCK29 VRY27:VSO29 VIC27:VIS29 UYG27:UYW29 UOK27:UPA29 UEO27:UFE29 TUS27:TVI29 TKW27:TLM29 TBA27:TBQ29 SRE27:SRU29 SHI27:SHY29 RXM27:RYC29 RNQ27:ROG29 RDU27:REK29 QTY27:QUO29 QKC27:QKS29 QAG27:QAW29 PQK27:PRA29 PGO27:PHE29 OWS27:OXI29 OMW27:ONM29 ODA27:ODQ29 NTE27:NTU29 NJI27:NJY29 MZM27:NAC29 MPQ27:MQG29 MFU27:MGK29 LVY27:LWO29 LMC27:LMS29 LCG27:LCW29 KSK27:KTA29 KIO27:KJE29 JYS27:JZI29 JOW27:JPM29 JFA27:JFQ29 IVE27:IVU29 ILI27:ILY29 IBM27:ICC29 HRQ27:HSG29 HHU27:HIK29 GXY27:GYO29 GOC27:GOS29 GEG27:GEW29 FUK27:FVA29 FKO27:FLE29 FAS27:FBI29 EQW27:ERM29 EHA27:EHQ29 DXE27:DXU29 DNI27:DNY29 DDM27:DEC29 CTQ27:CUG29 CJU27:CKK29 BZY27:CAO29 BQC27:BQS29 BGG27:BGW29 AWK27:AXA29 AMO27:ANE29 ACS27:ADI29 L27:Z29 L65567:AB65570 L131103:AB131106 L196639:AB196642 L262175:AB262178 L327711:AB327714 L393247:AB393250 L458783:AB458786 L524319:AB524322 L589855:AB589858 L655391:AB655394 L720927:AB720930 L786463:AB786466 L851999:AB852002 L917535:AB917538 L983071:AB983074 L65563:AB65565 L131099:AB131101 L196635:AB196637 L262171:AB262173 L327707:AB327709 L393243:AB393245 L458779:AB458781 L524315:AB524317 L589851:AB589853 L655387:AB655389 L720923:AB720925 L786459:AB786461 L851995:AB851997 L917531:AB917533 L983067:AB983069 L32:AB34 AA27 AA28:AB29"/>
    <dataValidation type="list" allowBlank="1" showInputMessage="1" showErrorMessage="1" errorTitle="Ошибка" error="Выберите значение из списка" sqref="WVP98306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O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O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O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O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O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O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O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O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O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O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O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O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O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O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O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formula1>kind_of_cons</formula1>
    </dataValidation>
    <dataValidation type="textLength" operator="lessThanOrEqual" allowBlank="1" showInputMessage="1" showErrorMessage="1" errorTitle="Ошибка" error="Допускается ввод не более 900 символов!" sqref="WWC983058:WWC983064 JQ18:JQ24 TM18:TM24 ADI18:ADI24 ANE18:ANE24 AXA18:AXA24 BGW18:BGW24 BQS18:BQS24 CAO18:CAO24 CKK18:CKK24 CUG18:CUG24 DEC18:DEC24 DNY18:DNY24 DXU18:DXU24 EHQ18:EHQ24 ERM18:ERM24 FBI18:FBI24 FLE18:FLE24 FVA18:FVA24 GEW18:GEW24 GOS18:GOS24 GYO18:GYO24 HIK18:HIK24 HSG18:HSG24 ICC18:ICC24 ILY18:ILY24 IVU18:IVU24 JFQ18:JFQ24 JPM18:JPM24 JZI18:JZI24 KJE18:KJE24 KTA18:KTA24 LCW18:LCW24 LMS18:LMS24 LWO18:LWO24 MGK18:MGK24 MQG18:MQG24 NAC18:NAC24 NJY18:NJY24 NTU18:NTU24 ODQ18:ODQ24 ONM18:ONM24 OXI18:OXI24 PHE18:PHE24 PRA18:PRA24 QAW18:QAW24 QKS18:QKS24 QUO18:QUO24 REK18:REK24 ROG18:ROG24 RYC18:RYC24 SHY18:SHY24 SRU18:SRU24 TBQ18:TBQ24 TLM18:TLM24 TVI18:TVI24 UFE18:UFE24 UPA18:UPA24 UYW18:UYW24 VIS18:VIS24 VSO18:VSO24 WCK18:WCK24 WMG18:WMG24 WWC18:WWC24 AB65554:AB65560 JQ65554:JQ65560 TM65554:TM65560 ADI65554:ADI65560 ANE65554:ANE65560 AXA65554:AXA65560 BGW65554:BGW65560 BQS65554:BQS65560 CAO65554:CAO65560 CKK65554:CKK65560 CUG65554:CUG65560 DEC65554:DEC65560 DNY65554:DNY65560 DXU65554:DXU65560 EHQ65554:EHQ65560 ERM65554:ERM65560 FBI65554:FBI65560 FLE65554:FLE65560 FVA65554:FVA65560 GEW65554:GEW65560 GOS65554:GOS65560 GYO65554:GYO65560 HIK65554:HIK65560 HSG65554:HSG65560 ICC65554:ICC65560 ILY65554:ILY65560 IVU65554:IVU65560 JFQ65554:JFQ65560 JPM65554:JPM65560 JZI65554:JZI65560 KJE65554:KJE65560 KTA65554:KTA65560 LCW65554:LCW65560 LMS65554:LMS65560 LWO65554:LWO65560 MGK65554:MGK65560 MQG65554:MQG65560 NAC65554:NAC65560 NJY65554:NJY65560 NTU65554:NTU65560 ODQ65554:ODQ65560 ONM65554:ONM65560 OXI65554:OXI65560 PHE65554:PHE65560 PRA65554:PRA65560 QAW65554:QAW65560 QKS65554:QKS65560 QUO65554:QUO65560 REK65554:REK65560 ROG65554:ROG65560 RYC65554:RYC65560 SHY65554:SHY65560 SRU65554:SRU65560 TBQ65554:TBQ65560 TLM65554:TLM65560 TVI65554:TVI65560 UFE65554:UFE65560 UPA65554:UPA65560 UYW65554:UYW65560 VIS65554:VIS65560 VSO65554:VSO65560 WCK65554:WCK65560 WMG65554:WMG65560 WWC65554:WWC65560 AB131090:AB131096 JQ131090:JQ131096 TM131090:TM131096 ADI131090:ADI131096 ANE131090:ANE131096 AXA131090:AXA131096 BGW131090:BGW131096 BQS131090:BQS131096 CAO131090:CAO131096 CKK131090:CKK131096 CUG131090:CUG131096 DEC131090:DEC131096 DNY131090:DNY131096 DXU131090:DXU131096 EHQ131090:EHQ131096 ERM131090:ERM131096 FBI131090:FBI131096 FLE131090:FLE131096 FVA131090:FVA131096 GEW131090:GEW131096 GOS131090:GOS131096 GYO131090:GYO131096 HIK131090:HIK131096 HSG131090:HSG131096 ICC131090:ICC131096 ILY131090:ILY131096 IVU131090:IVU131096 JFQ131090:JFQ131096 JPM131090:JPM131096 JZI131090:JZI131096 KJE131090:KJE131096 KTA131090:KTA131096 LCW131090:LCW131096 LMS131090:LMS131096 LWO131090:LWO131096 MGK131090:MGK131096 MQG131090:MQG131096 NAC131090:NAC131096 NJY131090:NJY131096 NTU131090:NTU131096 ODQ131090:ODQ131096 ONM131090:ONM131096 OXI131090:OXI131096 PHE131090:PHE131096 PRA131090:PRA131096 QAW131090:QAW131096 QKS131090:QKS131096 QUO131090:QUO131096 REK131090:REK131096 ROG131090:ROG131096 RYC131090:RYC131096 SHY131090:SHY131096 SRU131090:SRU131096 TBQ131090:TBQ131096 TLM131090:TLM131096 TVI131090:TVI131096 UFE131090:UFE131096 UPA131090:UPA131096 UYW131090:UYW131096 VIS131090:VIS131096 VSO131090:VSO131096 WCK131090:WCK131096 WMG131090:WMG131096 WWC131090:WWC131096 AB196626:AB196632 JQ196626:JQ196632 TM196626:TM196632 ADI196626:ADI196632 ANE196626:ANE196632 AXA196626:AXA196632 BGW196626:BGW196632 BQS196626:BQS196632 CAO196626:CAO196632 CKK196626:CKK196632 CUG196626:CUG196632 DEC196626:DEC196632 DNY196626:DNY196632 DXU196626:DXU196632 EHQ196626:EHQ196632 ERM196626:ERM196632 FBI196626:FBI196632 FLE196626:FLE196632 FVA196626:FVA196632 GEW196626:GEW196632 GOS196626:GOS196632 GYO196626:GYO196632 HIK196626:HIK196632 HSG196626:HSG196632 ICC196626:ICC196632 ILY196626:ILY196632 IVU196626:IVU196632 JFQ196626:JFQ196632 JPM196626:JPM196632 JZI196626:JZI196632 KJE196626:KJE196632 KTA196626:KTA196632 LCW196626:LCW196632 LMS196626:LMS196632 LWO196626:LWO196632 MGK196626:MGK196632 MQG196626:MQG196632 NAC196626:NAC196632 NJY196626:NJY196632 NTU196626:NTU196632 ODQ196626:ODQ196632 ONM196626:ONM196632 OXI196626:OXI196632 PHE196626:PHE196632 PRA196626:PRA196632 QAW196626:QAW196632 QKS196626:QKS196632 QUO196626:QUO196632 REK196626:REK196632 ROG196626:ROG196632 RYC196626:RYC196632 SHY196626:SHY196632 SRU196626:SRU196632 TBQ196626:TBQ196632 TLM196626:TLM196632 TVI196626:TVI196632 UFE196626:UFE196632 UPA196626:UPA196632 UYW196626:UYW196632 VIS196626:VIS196632 VSO196626:VSO196632 WCK196626:WCK196632 WMG196626:WMG196632 WWC196626:WWC196632 AB262162:AB262168 JQ262162:JQ262168 TM262162:TM262168 ADI262162:ADI262168 ANE262162:ANE262168 AXA262162:AXA262168 BGW262162:BGW262168 BQS262162:BQS262168 CAO262162:CAO262168 CKK262162:CKK262168 CUG262162:CUG262168 DEC262162:DEC262168 DNY262162:DNY262168 DXU262162:DXU262168 EHQ262162:EHQ262168 ERM262162:ERM262168 FBI262162:FBI262168 FLE262162:FLE262168 FVA262162:FVA262168 GEW262162:GEW262168 GOS262162:GOS262168 GYO262162:GYO262168 HIK262162:HIK262168 HSG262162:HSG262168 ICC262162:ICC262168 ILY262162:ILY262168 IVU262162:IVU262168 JFQ262162:JFQ262168 JPM262162:JPM262168 JZI262162:JZI262168 KJE262162:KJE262168 KTA262162:KTA262168 LCW262162:LCW262168 LMS262162:LMS262168 LWO262162:LWO262168 MGK262162:MGK262168 MQG262162:MQG262168 NAC262162:NAC262168 NJY262162:NJY262168 NTU262162:NTU262168 ODQ262162:ODQ262168 ONM262162:ONM262168 OXI262162:OXI262168 PHE262162:PHE262168 PRA262162:PRA262168 QAW262162:QAW262168 QKS262162:QKS262168 QUO262162:QUO262168 REK262162:REK262168 ROG262162:ROG262168 RYC262162:RYC262168 SHY262162:SHY262168 SRU262162:SRU262168 TBQ262162:TBQ262168 TLM262162:TLM262168 TVI262162:TVI262168 UFE262162:UFE262168 UPA262162:UPA262168 UYW262162:UYW262168 VIS262162:VIS262168 VSO262162:VSO262168 WCK262162:WCK262168 WMG262162:WMG262168 WWC262162:WWC262168 AB327698:AB327704 JQ327698:JQ327704 TM327698:TM327704 ADI327698:ADI327704 ANE327698:ANE327704 AXA327698:AXA327704 BGW327698:BGW327704 BQS327698:BQS327704 CAO327698:CAO327704 CKK327698:CKK327704 CUG327698:CUG327704 DEC327698:DEC327704 DNY327698:DNY327704 DXU327698:DXU327704 EHQ327698:EHQ327704 ERM327698:ERM327704 FBI327698:FBI327704 FLE327698:FLE327704 FVA327698:FVA327704 GEW327698:GEW327704 GOS327698:GOS327704 GYO327698:GYO327704 HIK327698:HIK327704 HSG327698:HSG327704 ICC327698:ICC327704 ILY327698:ILY327704 IVU327698:IVU327704 JFQ327698:JFQ327704 JPM327698:JPM327704 JZI327698:JZI327704 KJE327698:KJE327704 KTA327698:KTA327704 LCW327698:LCW327704 LMS327698:LMS327704 LWO327698:LWO327704 MGK327698:MGK327704 MQG327698:MQG327704 NAC327698:NAC327704 NJY327698:NJY327704 NTU327698:NTU327704 ODQ327698:ODQ327704 ONM327698:ONM327704 OXI327698:OXI327704 PHE327698:PHE327704 PRA327698:PRA327704 QAW327698:QAW327704 QKS327698:QKS327704 QUO327698:QUO327704 REK327698:REK327704 ROG327698:ROG327704 RYC327698:RYC327704 SHY327698:SHY327704 SRU327698:SRU327704 TBQ327698:TBQ327704 TLM327698:TLM327704 TVI327698:TVI327704 UFE327698:UFE327704 UPA327698:UPA327704 UYW327698:UYW327704 VIS327698:VIS327704 VSO327698:VSO327704 WCK327698:WCK327704 WMG327698:WMG327704 WWC327698:WWC327704 AB393234:AB393240 JQ393234:JQ393240 TM393234:TM393240 ADI393234:ADI393240 ANE393234:ANE393240 AXA393234:AXA393240 BGW393234:BGW393240 BQS393234:BQS393240 CAO393234:CAO393240 CKK393234:CKK393240 CUG393234:CUG393240 DEC393234:DEC393240 DNY393234:DNY393240 DXU393234:DXU393240 EHQ393234:EHQ393240 ERM393234:ERM393240 FBI393234:FBI393240 FLE393234:FLE393240 FVA393234:FVA393240 GEW393234:GEW393240 GOS393234:GOS393240 GYO393234:GYO393240 HIK393234:HIK393240 HSG393234:HSG393240 ICC393234:ICC393240 ILY393234:ILY393240 IVU393234:IVU393240 JFQ393234:JFQ393240 JPM393234:JPM393240 JZI393234:JZI393240 KJE393234:KJE393240 KTA393234:KTA393240 LCW393234:LCW393240 LMS393234:LMS393240 LWO393234:LWO393240 MGK393234:MGK393240 MQG393234:MQG393240 NAC393234:NAC393240 NJY393234:NJY393240 NTU393234:NTU393240 ODQ393234:ODQ393240 ONM393234:ONM393240 OXI393234:OXI393240 PHE393234:PHE393240 PRA393234:PRA393240 QAW393234:QAW393240 QKS393234:QKS393240 QUO393234:QUO393240 REK393234:REK393240 ROG393234:ROG393240 RYC393234:RYC393240 SHY393234:SHY393240 SRU393234:SRU393240 TBQ393234:TBQ393240 TLM393234:TLM393240 TVI393234:TVI393240 UFE393234:UFE393240 UPA393234:UPA393240 UYW393234:UYW393240 VIS393234:VIS393240 VSO393234:VSO393240 WCK393234:WCK393240 WMG393234:WMG393240 WWC393234:WWC393240 AB458770:AB458776 JQ458770:JQ458776 TM458770:TM458776 ADI458770:ADI458776 ANE458770:ANE458776 AXA458770:AXA458776 BGW458770:BGW458776 BQS458770:BQS458776 CAO458770:CAO458776 CKK458770:CKK458776 CUG458770:CUG458776 DEC458770:DEC458776 DNY458770:DNY458776 DXU458770:DXU458776 EHQ458770:EHQ458776 ERM458770:ERM458776 FBI458770:FBI458776 FLE458770:FLE458776 FVA458770:FVA458776 GEW458770:GEW458776 GOS458770:GOS458776 GYO458770:GYO458776 HIK458770:HIK458776 HSG458770:HSG458776 ICC458770:ICC458776 ILY458770:ILY458776 IVU458770:IVU458776 JFQ458770:JFQ458776 JPM458770:JPM458776 JZI458770:JZI458776 KJE458770:KJE458776 KTA458770:KTA458776 LCW458770:LCW458776 LMS458770:LMS458776 LWO458770:LWO458776 MGK458770:MGK458776 MQG458770:MQG458776 NAC458770:NAC458776 NJY458770:NJY458776 NTU458770:NTU458776 ODQ458770:ODQ458776 ONM458770:ONM458776 OXI458770:OXI458776 PHE458770:PHE458776 PRA458770:PRA458776 QAW458770:QAW458776 QKS458770:QKS458776 QUO458770:QUO458776 REK458770:REK458776 ROG458770:ROG458776 RYC458770:RYC458776 SHY458770:SHY458776 SRU458770:SRU458776 TBQ458770:TBQ458776 TLM458770:TLM458776 TVI458770:TVI458776 UFE458770:UFE458776 UPA458770:UPA458776 UYW458770:UYW458776 VIS458770:VIS458776 VSO458770:VSO458776 WCK458770:WCK458776 WMG458770:WMG458776 WWC458770:WWC458776 AB524306:AB524312 JQ524306:JQ524312 TM524306:TM524312 ADI524306:ADI524312 ANE524306:ANE524312 AXA524306:AXA524312 BGW524306:BGW524312 BQS524306:BQS524312 CAO524306:CAO524312 CKK524306:CKK524312 CUG524306:CUG524312 DEC524306:DEC524312 DNY524306:DNY524312 DXU524306:DXU524312 EHQ524306:EHQ524312 ERM524306:ERM524312 FBI524306:FBI524312 FLE524306:FLE524312 FVA524306:FVA524312 GEW524306:GEW524312 GOS524306:GOS524312 GYO524306:GYO524312 HIK524306:HIK524312 HSG524306:HSG524312 ICC524306:ICC524312 ILY524306:ILY524312 IVU524306:IVU524312 JFQ524306:JFQ524312 JPM524306:JPM524312 JZI524306:JZI524312 KJE524306:KJE524312 KTA524306:KTA524312 LCW524306:LCW524312 LMS524306:LMS524312 LWO524306:LWO524312 MGK524306:MGK524312 MQG524306:MQG524312 NAC524306:NAC524312 NJY524306:NJY524312 NTU524306:NTU524312 ODQ524306:ODQ524312 ONM524306:ONM524312 OXI524306:OXI524312 PHE524306:PHE524312 PRA524306:PRA524312 QAW524306:QAW524312 QKS524306:QKS524312 QUO524306:QUO524312 REK524306:REK524312 ROG524306:ROG524312 RYC524306:RYC524312 SHY524306:SHY524312 SRU524306:SRU524312 TBQ524306:TBQ524312 TLM524306:TLM524312 TVI524306:TVI524312 UFE524306:UFE524312 UPA524306:UPA524312 UYW524306:UYW524312 VIS524306:VIS524312 VSO524306:VSO524312 WCK524306:WCK524312 WMG524306:WMG524312 WWC524306:WWC524312 AB589842:AB589848 JQ589842:JQ589848 TM589842:TM589848 ADI589842:ADI589848 ANE589842:ANE589848 AXA589842:AXA589848 BGW589842:BGW589848 BQS589842:BQS589848 CAO589842:CAO589848 CKK589842:CKK589848 CUG589842:CUG589848 DEC589842:DEC589848 DNY589842:DNY589848 DXU589842:DXU589848 EHQ589842:EHQ589848 ERM589842:ERM589848 FBI589842:FBI589848 FLE589842:FLE589848 FVA589842:FVA589848 GEW589842:GEW589848 GOS589842:GOS589848 GYO589842:GYO589848 HIK589842:HIK589848 HSG589842:HSG589848 ICC589842:ICC589848 ILY589842:ILY589848 IVU589842:IVU589848 JFQ589842:JFQ589848 JPM589842:JPM589848 JZI589842:JZI589848 KJE589842:KJE589848 KTA589842:KTA589848 LCW589842:LCW589848 LMS589842:LMS589848 LWO589842:LWO589848 MGK589842:MGK589848 MQG589842:MQG589848 NAC589842:NAC589848 NJY589842:NJY589848 NTU589842:NTU589848 ODQ589842:ODQ589848 ONM589842:ONM589848 OXI589842:OXI589848 PHE589842:PHE589848 PRA589842:PRA589848 QAW589842:QAW589848 QKS589842:QKS589848 QUO589842:QUO589848 REK589842:REK589848 ROG589842:ROG589848 RYC589842:RYC589848 SHY589842:SHY589848 SRU589842:SRU589848 TBQ589842:TBQ589848 TLM589842:TLM589848 TVI589842:TVI589848 UFE589842:UFE589848 UPA589842:UPA589848 UYW589842:UYW589848 VIS589842:VIS589848 VSO589842:VSO589848 WCK589842:WCK589848 WMG589842:WMG589848 WWC589842:WWC589848 AB655378:AB655384 JQ655378:JQ655384 TM655378:TM655384 ADI655378:ADI655384 ANE655378:ANE655384 AXA655378:AXA655384 BGW655378:BGW655384 BQS655378:BQS655384 CAO655378:CAO655384 CKK655378:CKK655384 CUG655378:CUG655384 DEC655378:DEC655384 DNY655378:DNY655384 DXU655378:DXU655384 EHQ655378:EHQ655384 ERM655378:ERM655384 FBI655378:FBI655384 FLE655378:FLE655384 FVA655378:FVA655384 GEW655378:GEW655384 GOS655378:GOS655384 GYO655378:GYO655384 HIK655378:HIK655384 HSG655378:HSG655384 ICC655378:ICC655384 ILY655378:ILY655384 IVU655378:IVU655384 JFQ655378:JFQ655384 JPM655378:JPM655384 JZI655378:JZI655384 KJE655378:KJE655384 KTA655378:KTA655384 LCW655378:LCW655384 LMS655378:LMS655384 LWO655378:LWO655384 MGK655378:MGK655384 MQG655378:MQG655384 NAC655378:NAC655384 NJY655378:NJY655384 NTU655378:NTU655384 ODQ655378:ODQ655384 ONM655378:ONM655384 OXI655378:OXI655384 PHE655378:PHE655384 PRA655378:PRA655384 QAW655378:QAW655384 QKS655378:QKS655384 QUO655378:QUO655384 REK655378:REK655384 ROG655378:ROG655384 RYC655378:RYC655384 SHY655378:SHY655384 SRU655378:SRU655384 TBQ655378:TBQ655384 TLM655378:TLM655384 TVI655378:TVI655384 UFE655378:UFE655384 UPA655378:UPA655384 UYW655378:UYW655384 VIS655378:VIS655384 VSO655378:VSO655384 WCK655378:WCK655384 WMG655378:WMG655384 WWC655378:WWC655384 AB720914:AB720920 JQ720914:JQ720920 TM720914:TM720920 ADI720914:ADI720920 ANE720914:ANE720920 AXA720914:AXA720920 BGW720914:BGW720920 BQS720914:BQS720920 CAO720914:CAO720920 CKK720914:CKK720920 CUG720914:CUG720920 DEC720914:DEC720920 DNY720914:DNY720920 DXU720914:DXU720920 EHQ720914:EHQ720920 ERM720914:ERM720920 FBI720914:FBI720920 FLE720914:FLE720920 FVA720914:FVA720920 GEW720914:GEW720920 GOS720914:GOS720920 GYO720914:GYO720920 HIK720914:HIK720920 HSG720914:HSG720920 ICC720914:ICC720920 ILY720914:ILY720920 IVU720914:IVU720920 JFQ720914:JFQ720920 JPM720914:JPM720920 JZI720914:JZI720920 KJE720914:KJE720920 KTA720914:KTA720920 LCW720914:LCW720920 LMS720914:LMS720920 LWO720914:LWO720920 MGK720914:MGK720920 MQG720914:MQG720920 NAC720914:NAC720920 NJY720914:NJY720920 NTU720914:NTU720920 ODQ720914:ODQ720920 ONM720914:ONM720920 OXI720914:OXI720920 PHE720914:PHE720920 PRA720914:PRA720920 QAW720914:QAW720920 QKS720914:QKS720920 QUO720914:QUO720920 REK720914:REK720920 ROG720914:ROG720920 RYC720914:RYC720920 SHY720914:SHY720920 SRU720914:SRU720920 TBQ720914:TBQ720920 TLM720914:TLM720920 TVI720914:TVI720920 UFE720914:UFE720920 UPA720914:UPA720920 UYW720914:UYW720920 VIS720914:VIS720920 VSO720914:VSO720920 WCK720914:WCK720920 WMG720914:WMG720920 WWC720914:WWC720920 AB786450:AB786456 JQ786450:JQ786456 TM786450:TM786456 ADI786450:ADI786456 ANE786450:ANE786456 AXA786450:AXA786456 BGW786450:BGW786456 BQS786450:BQS786456 CAO786450:CAO786456 CKK786450:CKK786456 CUG786450:CUG786456 DEC786450:DEC786456 DNY786450:DNY786456 DXU786450:DXU786456 EHQ786450:EHQ786456 ERM786450:ERM786456 FBI786450:FBI786456 FLE786450:FLE786456 FVA786450:FVA786456 GEW786450:GEW786456 GOS786450:GOS786456 GYO786450:GYO786456 HIK786450:HIK786456 HSG786450:HSG786456 ICC786450:ICC786456 ILY786450:ILY786456 IVU786450:IVU786456 JFQ786450:JFQ786456 JPM786450:JPM786456 JZI786450:JZI786456 KJE786450:KJE786456 KTA786450:KTA786456 LCW786450:LCW786456 LMS786450:LMS786456 LWO786450:LWO786456 MGK786450:MGK786456 MQG786450:MQG786456 NAC786450:NAC786456 NJY786450:NJY786456 NTU786450:NTU786456 ODQ786450:ODQ786456 ONM786450:ONM786456 OXI786450:OXI786456 PHE786450:PHE786456 PRA786450:PRA786456 QAW786450:QAW786456 QKS786450:QKS786456 QUO786450:QUO786456 REK786450:REK786456 ROG786450:ROG786456 RYC786450:RYC786456 SHY786450:SHY786456 SRU786450:SRU786456 TBQ786450:TBQ786456 TLM786450:TLM786456 TVI786450:TVI786456 UFE786450:UFE786456 UPA786450:UPA786456 UYW786450:UYW786456 VIS786450:VIS786456 VSO786450:VSO786456 WCK786450:WCK786456 WMG786450:WMG786456 WWC786450:WWC786456 AB851986:AB851992 JQ851986:JQ851992 TM851986:TM851992 ADI851986:ADI851992 ANE851986:ANE851992 AXA851986:AXA851992 BGW851986:BGW851992 BQS851986:BQS851992 CAO851986:CAO851992 CKK851986:CKK851992 CUG851986:CUG851992 DEC851986:DEC851992 DNY851986:DNY851992 DXU851986:DXU851992 EHQ851986:EHQ851992 ERM851986:ERM851992 FBI851986:FBI851992 FLE851986:FLE851992 FVA851986:FVA851992 GEW851986:GEW851992 GOS851986:GOS851992 GYO851986:GYO851992 HIK851986:HIK851992 HSG851986:HSG851992 ICC851986:ICC851992 ILY851986:ILY851992 IVU851986:IVU851992 JFQ851986:JFQ851992 JPM851986:JPM851992 JZI851986:JZI851992 KJE851986:KJE851992 KTA851986:KTA851992 LCW851986:LCW851992 LMS851986:LMS851992 LWO851986:LWO851992 MGK851986:MGK851992 MQG851986:MQG851992 NAC851986:NAC851992 NJY851986:NJY851992 NTU851986:NTU851992 ODQ851986:ODQ851992 ONM851986:ONM851992 OXI851986:OXI851992 PHE851986:PHE851992 PRA851986:PRA851992 QAW851986:QAW851992 QKS851986:QKS851992 QUO851986:QUO851992 REK851986:REK851992 ROG851986:ROG851992 RYC851986:RYC851992 SHY851986:SHY851992 SRU851986:SRU851992 TBQ851986:TBQ851992 TLM851986:TLM851992 TVI851986:TVI851992 UFE851986:UFE851992 UPA851986:UPA851992 UYW851986:UYW851992 VIS851986:VIS851992 VSO851986:VSO851992 WCK851986:WCK851992 WMG851986:WMG851992 WWC851986:WWC851992 AB917522:AB917528 JQ917522:JQ917528 TM917522:TM917528 ADI917522:ADI917528 ANE917522:ANE917528 AXA917522:AXA917528 BGW917522:BGW917528 BQS917522:BQS917528 CAO917522:CAO917528 CKK917522:CKK917528 CUG917522:CUG917528 DEC917522:DEC917528 DNY917522:DNY917528 DXU917522:DXU917528 EHQ917522:EHQ917528 ERM917522:ERM917528 FBI917522:FBI917528 FLE917522:FLE917528 FVA917522:FVA917528 GEW917522:GEW917528 GOS917522:GOS917528 GYO917522:GYO917528 HIK917522:HIK917528 HSG917522:HSG917528 ICC917522:ICC917528 ILY917522:ILY917528 IVU917522:IVU917528 JFQ917522:JFQ917528 JPM917522:JPM917528 JZI917522:JZI917528 KJE917522:KJE917528 KTA917522:KTA917528 LCW917522:LCW917528 LMS917522:LMS917528 LWO917522:LWO917528 MGK917522:MGK917528 MQG917522:MQG917528 NAC917522:NAC917528 NJY917522:NJY917528 NTU917522:NTU917528 ODQ917522:ODQ917528 ONM917522:ONM917528 OXI917522:OXI917528 PHE917522:PHE917528 PRA917522:PRA917528 QAW917522:QAW917528 QKS917522:QKS917528 QUO917522:QUO917528 REK917522:REK917528 ROG917522:ROG917528 RYC917522:RYC917528 SHY917522:SHY917528 SRU917522:SRU917528 TBQ917522:TBQ917528 TLM917522:TLM917528 TVI917522:TVI917528 UFE917522:UFE917528 UPA917522:UPA917528 UYW917522:UYW917528 VIS917522:VIS917528 VSO917522:VSO917528 WCK917522:WCK917528 WMG917522:WMG917528 WWC917522:WWC917528 AB983058:AB983064 JQ983058:JQ983064 TM983058:TM983064 ADI983058:ADI983064 ANE983058:ANE983064 AXA983058:AXA983064 BGW983058:BGW983064 BQS983058:BQS983064 CAO983058:CAO983064 CKK983058:CKK983064 CUG983058:CUG983064 DEC983058:DEC983064 DNY983058:DNY983064 DXU983058:DXU983064 EHQ983058:EHQ983064 ERM983058:ERM983064 FBI983058:FBI983064 FLE983058:FLE983064 FVA983058:FVA983064 GEW983058:GEW983064 GOS983058:GOS983064 GYO983058:GYO983064 HIK983058:HIK983064 HSG983058:HSG983064 ICC983058:ICC983064 ILY983058:ILY983064 IVU983058:IVU983064 JFQ983058:JFQ983064 JPM983058:JPM983064 JZI983058:JZI983064 KJE983058:KJE983064 KTA983058:KTA983064 LCW983058:LCW983064 LMS983058:LMS983064 LWO983058:LWO983064 MGK983058:MGK983064 MQG983058:MQG983064 NAC983058:NAC983064 NJY983058:NJY983064 NTU983058:NTU983064 ODQ983058:ODQ983064 ONM983058:ONM983064 OXI983058:OXI983064 PHE983058:PHE983064 PRA983058:PRA983064 QAW983058:QAW983064 QKS983058:QKS983064 QUO983058:QUO983064 REK983058:REK983064 ROG983058:ROG983064 RYC983058:RYC983064 SHY983058:SHY983064 SRU983058:SRU983064 TBQ983058:TBQ983064 TLM983058:TLM983064 TVI983058:TVI983064 UFE983058:UFE983064 UPA983058:UPA983064 UYW983058:UYW983064 VIS983058:VIS983064 VSO983058:VSO983064 WCK983058:WCK983064 WMG983058:WMG983064">
      <formula1>900</formula1>
    </dataValidation>
    <dataValidation type="list" allowBlank="1" showInputMessage="1" errorTitle="Ошибка" error="Выберите значение из списка" prompt="Выберите значение из списка" sqref="WVN98306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H24:TH25 ADD24:ADD25 AMZ24:AMZ25 AWV24:AWV25 BGR24:BGR25 BQN24:BQN25 CAJ24:CAJ25 CKF24:CKF25 CUB24:CUB25 DDX24:DDX25 DNT24:DNT25 DXP24:DXP25 EHL24:EHL25 ERH24:ERH25 FBD24:FBD25 FKZ24:FKZ25 FUV24:FUV25 GER24:GER25 GON24:GON25 GYJ24:GYJ25 HIF24:HIF25 HSB24:HSB25 IBX24:IBX25 ILT24:ILT25 IVP24:IVP25 JFL24:JFL25 JPH24:JPH25 JZD24:JZD25 KIZ24:KIZ25 KSV24:KSV25 LCR24:LCR25 LMN24:LMN25 LWJ24:LWJ25 MGF24:MGF25 MQB24:MQB25 MZX24:MZX25 NJT24:NJT25 NTP24:NTP25 ODL24:ODL25 ONH24:ONH25 OXD24:OXD25 PGZ24:PGZ25 PQV24:PQV25 QAR24:QAR25 QKN24:QKN25 QUJ24:QUJ25 REF24:REF25 ROB24:ROB25 RXX24:RXX25 SHT24:SHT25 SRP24:SRP25 TBL24:TBL25 TLH24:TLH25 TVD24:TVD25 UEZ24:UEZ25 UOV24:UOV25 UYR24:UYR25 VIN24:VIN25 VSJ24:VSJ25 WCF24:WCF25 WMB24:WMB25 WVX24:WVX25 Y24:Y25 JN24:JN25 W65560:W65561 JL65560:JL65561 TH65560:TH65561 ADD65560:ADD65561 AMZ65560:AMZ65561 AWV65560:AWV65561 BGR65560:BGR65561 BQN65560:BQN65561 CAJ65560:CAJ65561 CKF65560:CKF65561 CUB65560:CUB65561 DDX65560:DDX65561 DNT65560:DNT65561 DXP65560:DXP65561 EHL65560:EHL65561 ERH65560:ERH65561 FBD65560:FBD65561 FKZ65560:FKZ65561 FUV65560:FUV65561 GER65560:GER65561 GON65560:GON65561 GYJ65560:GYJ65561 HIF65560:HIF65561 HSB65560:HSB65561 IBX65560:IBX65561 ILT65560:ILT65561 IVP65560:IVP65561 JFL65560:JFL65561 JPH65560:JPH65561 JZD65560:JZD65561 KIZ65560:KIZ65561 KSV65560:KSV65561 LCR65560:LCR65561 LMN65560:LMN65561 LWJ65560:LWJ65561 MGF65560:MGF65561 MQB65560:MQB65561 MZX65560:MZX65561 NJT65560:NJT65561 NTP65560:NTP65561 ODL65560:ODL65561 ONH65560:ONH65561 OXD65560:OXD65561 PGZ65560:PGZ65561 PQV65560:PQV65561 QAR65560:QAR65561 QKN65560:QKN65561 QUJ65560:QUJ65561 REF65560:REF65561 ROB65560:ROB65561 RXX65560:RXX65561 SHT65560:SHT65561 SRP65560:SRP65561 TBL65560:TBL65561 TLH65560:TLH65561 TVD65560:TVD65561 UEZ65560:UEZ65561 UOV65560:UOV65561 UYR65560:UYR65561 VIN65560:VIN65561 VSJ65560:VSJ65561 WCF65560:WCF65561 WMB65560:WMB65561 WVX65560:WVX65561 W131096:W131097 JL131096:JL131097 TH131096:TH131097 ADD131096:ADD131097 AMZ131096:AMZ131097 AWV131096:AWV131097 BGR131096:BGR131097 BQN131096:BQN131097 CAJ131096:CAJ131097 CKF131096:CKF131097 CUB131096:CUB131097 DDX131096:DDX131097 DNT131096:DNT131097 DXP131096:DXP131097 EHL131096:EHL131097 ERH131096:ERH131097 FBD131096:FBD131097 FKZ131096:FKZ131097 FUV131096:FUV131097 GER131096:GER131097 GON131096:GON131097 GYJ131096:GYJ131097 HIF131096:HIF131097 HSB131096:HSB131097 IBX131096:IBX131097 ILT131096:ILT131097 IVP131096:IVP131097 JFL131096:JFL131097 JPH131096:JPH131097 JZD131096:JZD131097 KIZ131096:KIZ131097 KSV131096:KSV131097 LCR131096:LCR131097 LMN131096:LMN131097 LWJ131096:LWJ131097 MGF131096:MGF131097 MQB131096:MQB131097 MZX131096:MZX131097 NJT131096:NJT131097 NTP131096:NTP131097 ODL131096:ODL131097 ONH131096:ONH131097 OXD131096:OXD131097 PGZ131096:PGZ131097 PQV131096:PQV131097 QAR131096:QAR131097 QKN131096:QKN131097 QUJ131096:QUJ131097 REF131096:REF131097 ROB131096:ROB131097 RXX131096:RXX131097 SHT131096:SHT131097 SRP131096:SRP131097 TBL131096:TBL131097 TLH131096:TLH131097 TVD131096:TVD131097 UEZ131096:UEZ131097 UOV131096:UOV131097 UYR131096:UYR131097 VIN131096:VIN131097 VSJ131096:VSJ131097 WCF131096:WCF131097 WMB131096:WMB131097 WVX131096:WVX131097 W196632:W196633 JL196632:JL196633 TH196632:TH196633 ADD196632:ADD196633 AMZ196632:AMZ196633 AWV196632:AWV196633 BGR196632:BGR196633 BQN196632:BQN196633 CAJ196632:CAJ196633 CKF196632:CKF196633 CUB196632:CUB196633 DDX196632:DDX196633 DNT196632:DNT196633 DXP196632:DXP196633 EHL196632:EHL196633 ERH196632:ERH196633 FBD196632:FBD196633 FKZ196632:FKZ196633 FUV196632:FUV196633 GER196632:GER196633 GON196632:GON196633 GYJ196632:GYJ196633 HIF196632:HIF196633 HSB196632:HSB196633 IBX196632:IBX196633 ILT196632:ILT196633 IVP196632:IVP196633 JFL196632:JFL196633 JPH196632:JPH196633 JZD196632:JZD196633 KIZ196632:KIZ196633 KSV196632:KSV196633 LCR196632:LCR196633 LMN196632:LMN196633 LWJ196632:LWJ196633 MGF196632:MGF196633 MQB196632:MQB196633 MZX196632:MZX196633 NJT196632:NJT196633 NTP196632:NTP196633 ODL196632:ODL196633 ONH196632:ONH196633 OXD196632:OXD196633 PGZ196632:PGZ196633 PQV196632:PQV196633 QAR196632:QAR196633 QKN196632:QKN196633 QUJ196632:QUJ196633 REF196632:REF196633 ROB196632:ROB196633 RXX196632:RXX196633 SHT196632:SHT196633 SRP196632:SRP196633 TBL196632:TBL196633 TLH196632:TLH196633 TVD196632:TVD196633 UEZ196632:UEZ196633 UOV196632:UOV196633 UYR196632:UYR196633 VIN196632:VIN196633 VSJ196632:VSJ196633 WCF196632:WCF196633 WMB196632:WMB196633 WVX196632:WVX196633 W262168:W262169 JL262168:JL262169 TH262168:TH262169 ADD262168:ADD262169 AMZ262168:AMZ262169 AWV262168:AWV262169 BGR262168:BGR262169 BQN262168:BQN262169 CAJ262168:CAJ262169 CKF262168:CKF262169 CUB262168:CUB262169 DDX262168:DDX262169 DNT262168:DNT262169 DXP262168:DXP262169 EHL262168:EHL262169 ERH262168:ERH262169 FBD262168:FBD262169 FKZ262168:FKZ262169 FUV262168:FUV262169 GER262168:GER262169 GON262168:GON262169 GYJ262168:GYJ262169 HIF262168:HIF262169 HSB262168:HSB262169 IBX262168:IBX262169 ILT262168:ILT262169 IVP262168:IVP262169 JFL262168:JFL262169 JPH262168:JPH262169 JZD262168:JZD262169 KIZ262168:KIZ262169 KSV262168:KSV262169 LCR262168:LCR262169 LMN262168:LMN262169 LWJ262168:LWJ262169 MGF262168:MGF262169 MQB262168:MQB262169 MZX262168:MZX262169 NJT262168:NJT262169 NTP262168:NTP262169 ODL262168:ODL262169 ONH262168:ONH262169 OXD262168:OXD262169 PGZ262168:PGZ262169 PQV262168:PQV262169 QAR262168:QAR262169 QKN262168:QKN262169 QUJ262168:QUJ262169 REF262168:REF262169 ROB262168:ROB262169 RXX262168:RXX262169 SHT262168:SHT262169 SRP262168:SRP262169 TBL262168:TBL262169 TLH262168:TLH262169 TVD262168:TVD262169 UEZ262168:UEZ262169 UOV262168:UOV262169 UYR262168:UYR262169 VIN262168:VIN262169 VSJ262168:VSJ262169 WCF262168:WCF262169 WMB262168:WMB262169 WVX262168:WVX262169 W327704:W327705 JL327704:JL327705 TH327704:TH327705 ADD327704:ADD327705 AMZ327704:AMZ327705 AWV327704:AWV327705 BGR327704:BGR327705 BQN327704:BQN327705 CAJ327704:CAJ327705 CKF327704:CKF327705 CUB327704:CUB327705 DDX327704:DDX327705 DNT327704:DNT327705 DXP327704:DXP327705 EHL327704:EHL327705 ERH327704:ERH327705 FBD327704:FBD327705 FKZ327704:FKZ327705 FUV327704:FUV327705 GER327704:GER327705 GON327704:GON327705 GYJ327704:GYJ327705 HIF327704:HIF327705 HSB327704:HSB327705 IBX327704:IBX327705 ILT327704:ILT327705 IVP327704:IVP327705 JFL327704:JFL327705 JPH327704:JPH327705 JZD327704:JZD327705 KIZ327704:KIZ327705 KSV327704:KSV327705 LCR327704:LCR327705 LMN327704:LMN327705 LWJ327704:LWJ327705 MGF327704:MGF327705 MQB327704:MQB327705 MZX327704:MZX327705 NJT327704:NJT327705 NTP327704:NTP327705 ODL327704:ODL327705 ONH327704:ONH327705 OXD327704:OXD327705 PGZ327704:PGZ327705 PQV327704:PQV327705 QAR327704:QAR327705 QKN327704:QKN327705 QUJ327704:QUJ327705 REF327704:REF327705 ROB327704:ROB327705 RXX327704:RXX327705 SHT327704:SHT327705 SRP327704:SRP327705 TBL327704:TBL327705 TLH327704:TLH327705 TVD327704:TVD327705 UEZ327704:UEZ327705 UOV327704:UOV327705 UYR327704:UYR327705 VIN327704:VIN327705 VSJ327704:VSJ327705 WCF327704:WCF327705 WMB327704:WMB327705 WVX327704:WVX327705 W393240:W393241 JL393240:JL393241 TH393240:TH393241 ADD393240:ADD393241 AMZ393240:AMZ393241 AWV393240:AWV393241 BGR393240:BGR393241 BQN393240:BQN393241 CAJ393240:CAJ393241 CKF393240:CKF393241 CUB393240:CUB393241 DDX393240:DDX393241 DNT393240:DNT393241 DXP393240:DXP393241 EHL393240:EHL393241 ERH393240:ERH393241 FBD393240:FBD393241 FKZ393240:FKZ393241 FUV393240:FUV393241 GER393240:GER393241 GON393240:GON393241 GYJ393240:GYJ393241 HIF393240:HIF393241 HSB393240:HSB393241 IBX393240:IBX393241 ILT393240:ILT393241 IVP393240:IVP393241 JFL393240:JFL393241 JPH393240:JPH393241 JZD393240:JZD393241 KIZ393240:KIZ393241 KSV393240:KSV393241 LCR393240:LCR393241 LMN393240:LMN393241 LWJ393240:LWJ393241 MGF393240:MGF393241 MQB393240:MQB393241 MZX393240:MZX393241 NJT393240:NJT393241 NTP393240:NTP393241 ODL393240:ODL393241 ONH393240:ONH393241 OXD393240:OXD393241 PGZ393240:PGZ393241 PQV393240:PQV393241 QAR393240:QAR393241 QKN393240:QKN393241 QUJ393240:QUJ393241 REF393240:REF393241 ROB393240:ROB393241 RXX393240:RXX393241 SHT393240:SHT393241 SRP393240:SRP393241 TBL393240:TBL393241 TLH393240:TLH393241 TVD393240:TVD393241 UEZ393240:UEZ393241 UOV393240:UOV393241 UYR393240:UYR393241 VIN393240:VIN393241 VSJ393240:VSJ393241 WCF393240:WCF393241 WMB393240:WMB393241 WVX393240:WVX393241 W458776:W458777 JL458776:JL458777 TH458776:TH458777 ADD458776:ADD458777 AMZ458776:AMZ458777 AWV458776:AWV458777 BGR458776:BGR458777 BQN458776:BQN458777 CAJ458776:CAJ458777 CKF458776:CKF458777 CUB458776:CUB458777 DDX458776:DDX458777 DNT458776:DNT458777 DXP458776:DXP458777 EHL458776:EHL458777 ERH458776:ERH458777 FBD458776:FBD458777 FKZ458776:FKZ458777 FUV458776:FUV458777 GER458776:GER458777 GON458776:GON458777 GYJ458776:GYJ458777 HIF458776:HIF458777 HSB458776:HSB458777 IBX458776:IBX458777 ILT458776:ILT458777 IVP458776:IVP458777 JFL458776:JFL458777 JPH458776:JPH458777 JZD458776:JZD458777 KIZ458776:KIZ458777 KSV458776:KSV458777 LCR458776:LCR458777 LMN458776:LMN458777 LWJ458776:LWJ458777 MGF458776:MGF458777 MQB458776:MQB458777 MZX458776:MZX458777 NJT458776:NJT458777 NTP458776:NTP458777 ODL458776:ODL458777 ONH458776:ONH458777 OXD458776:OXD458777 PGZ458776:PGZ458777 PQV458776:PQV458777 QAR458776:QAR458777 QKN458776:QKN458777 QUJ458776:QUJ458777 REF458776:REF458777 ROB458776:ROB458777 RXX458776:RXX458777 SHT458776:SHT458777 SRP458776:SRP458777 TBL458776:TBL458777 TLH458776:TLH458777 TVD458776:TVD458777 UEZ458776:UEZ458777 UOV458776:UOV458777 UYR458776:UYR458777 VIN458776:VIN458777 VSJ458776:VSJ458777 WCF458776:WCF458777 WMB458776:WMB458777 WVX458776:WVX458777 W524312:W524313 JL524312:JL524313 TH524312:TH524313 ADD524312:ADD524313 AMZ524312:AMZ524313 AWV524312:AWV524313 BGR524312:BGR524313 BQN524312:BQN524313 CAJ524312:CAJ524313 CKF524312:CKF524313 CUB524312:CUB524313 DDX524312:DDX524313 DNT524312:DNT524313 DXP524312:DXP524313 EHL524312:EHL524313 ERH524312:ERH524313 FBD524312:FBD524313 FKZ524312:FKZ524313 FUV524312:FUV524313 GER524312:GER524313 GON524312:GON524313 GYJ524312:GYJ524313 HIF524312:HIF524313 HSB524312:HSB524313 IBX524312:IBX524313 ILT524312:ILT524313 IVP524312:IVP524313 JFL524312:JFL524313 JPH524312:JPH524313 JZD524312:JZD524313 KIZ524312:KIZ524313 KSV524312:KSV524313 LCR524312:LCR524313 LMN524312:LMN524313 LWJ524312:LWJ524313 MGF524312:MGF524313 MQB524312:MQB524313 MZX524312:MZX524313 NJT524312:NJT524313 NTP524312:NTP524313 ODL524312:ODL524313 ONH524312:ONH524313 OXD524312:OXD524313 PGZ524312:PGZ524313 PQV524312:PQV524313 QAR524312:QAR524313 QKN524312:QKN524313 QUJ524312:QUJ524313 REF524312:REF524313 ROB524312:ROB524313 RXX524312:RXX524313 SHT524312:SHT524313 SRP524312:SRP524313 TBL524312:TBL524313 TLH524312:TLH524313 TVD524312:TVD524313 UEZ524312:UEZ524313 UOV524312:UOV524313 UYR524312:UYR524313 VIN524312:VIN524313 VSJ524312:VSJ524313 WCF524312:WCF524313 WMB524312:WMB524313 WVX524312:WVX524313 W589848:W589849 JL589848:JL589849 TH589848:TH589849 ADD589848:ADD589849 AMZ589848:AMZ589849 AWV589848:AWV589849 BGR589848:BGR589849 BQN589848:BQN589849 CAJ589848:CAJ589849 CKF589848:CKF589849 CUB589848:CUB589849 DDX589848:DDX589849 DNT589848:DNT589849 DXP589848:DXP589849 EHL589848:EHL589849 ERH589848:ERH589849 FBD589848:FBD589849 FKZ589848:FKZ589849 FUV589848:FUV589849 GER589848:GER589849 GON589848:GON589849 GYJ589848:GYJ589849 HIF589848:HIF589849 HSB589848:HSB589849 IBX589848:IBX589849 ILT589848:ILT589849 IVP589848:IVP589849 JFL589848:JFL589849 JPH589848:JPH589849 JZD589848:JZD589849 KIZ589848:KIZ589849 KSV589848:KSV589849 LCR589848:LCR589849 LMN589848:LMN589849 LWJ589848:LWJ589849 MGF589848:MGF589849 MQB589848:MQB589849 MZX589848:MZX589849 NJT589848:NJT589849 NTP589848:NTP589849 ODL589848:ODL589849 ONH589848:ONH589849 OXD589848:OXD589849 PGZ589848:PGZ589849 PQV589848:PQV589849 QAR589848:QAR589849 QKN589848:QKN589849 QUJ589848:QUJ589849 REF589848:REF589849 ROB589848:ROB589849 RXX589848:RXX589849 SHT589848:SHT589849 SRP589848:SRP589849 TBL589848:TBL589849 TLH589848:TLH589849 TVD589848:TVD589849 UEZ589848:UEZ589849 UOV589848:UOV589849 UYR589848:UYR589849 VIN589848:VIN589849 VSJ589848:VSJ589849 WCF589848:WCF589849 WMB589848:WMB589849 WVX589848:WVX589849 W655384:W655385 JL655384:JL655385 TH655384:TH655385 ADD655384:ADD655385 AMZ655384:AMZ655385 AWV655384:AWV655385 BGR655384:BGR655385 BQN655384:BQN655385 CAJ655384:CAJ655385 CKF655384:CKF655385 CUB655384:CUB655385 DDX655384:DDX655385 DNT655384:DNT655385 DXP655384:DXP655385 EHL655384:EHL655385 ERH655384:ERH655385 FBD655384:FBD655385 FKZ655384:FKZ655385 FUV655384:FUV655385 GER655384:GER655385 GON655384:GON655385 GYJ655384:GYJ655385 HIF655384:HIF655385 HSB655384:HSB655385 IBX655384:IBX655385 ILT655384:ILT655385 IVP655384:IVP655385 JFL655384:JFL655385 JPH655384:JPH655385 JZD655384:JZD655385 KIZ655384:KIZ655385 KSV655384:KSV655385 LCR655384:LCR655385 LMN655384:LMN655385 LWJ655384:LWJ655385 MGF655384:MGF655385 MQB655384:MQB655385 MZX655384:MZX655385 NJT655384:NJT655385 NTP655384:NTP655385 ODL655384:ODL655385 ONH655384:ONH655385 OXD655384:OXD655385 PGZ655384:PGZ655385 PQV655384:PQV655385 QAR655384:QAR655385 QKN655384:QKN655385 QUJ655384:QUJ655385 REF655384:REF655385 ROB655384:ROB655385 RXX655384:RXX655385 SHT655384:SHT655385 SRP655384:SRP655385 TBL655384:TBL655385 TLH655384:TLH655385 TVD655384:TVD655385 UEZ655384:UEZ655385 UOV655384:UOV655385 UYR655384:UYR655385 VIN655384:VIN655385 VSJ655384:VSJ655385 WCF655384:WCF655385 WMB655384:WMB655385 WVX655384:WVX655385 W720920:W720921 JL720920:JL720921 TH720920:TH720921 ADD720920:ADD720921 AMZ720920:AMZ720921 AWV720920:AWV720921 BGR720920:BGR720921 BQN720920:BQN720921 CAJ720920:CAJ720921 CKF720920:CKF720921 CUB720920:CUB720921 DDX720920:DDX720921 DNT720920:DNT720921 DXP720920:DXP720921 EHL720920:EHL720921 ERH720920:ERH720921 FBD720920:FBD720921 FKZ720920:FKZ720921 FUV720920:FUV720921 GER720920:GER720921 GON720920:GON720921 GYJ720920:GYJ720921 HIF720920:HIF720921 HSB720920:HSB720921 IBX720920:IBX720921 ILT720920:ILT720921 IVP720920:IVP720921 JFL720920:JFL720921 JPH720920:JPH720921 JZD720920:JZD720921 KIZ720920:KIZ720921 KSV720920:KSV720921 LCR720920:LCR720921 LMN720920:LMN720921 LWJ720920:LWJ720921 MGF720920:MGF720921 MQB720920:MQB720921 MZX720920:MZX720921 NJT720920:NJT720921 NTP720920:NTP720921 ODL720920:ODL720921 ONH720920:ONH720921 OXD720920:OXD720921 PGZ720920:PGZ720921 PQV720920:PQV720921 QAR720920:QAR720921 QKN720920:QKN720921 QUJ720920:QUJ720921 REF720920:REF720921 ROB720920:ROB720921 RXX720920:RXX720921 SHT720920:SHT720921 SRP720920:SRP720921 TBL720920:TBL720921 TLH720920:TLH720921 TVD720920:TVD720921 UEZ720920:UEZ720921 UOV720920:UOV720921 UYR720920:UYR720921 VIN720920:VIN720921 VSJ720920:VSJ720921 WCF720920:WCF720921 WMB720920:WMB720921 WVX720920:WVX720921 W786456:W786457 JL786456:JL786457 TH786456:TH786457 ADD786456:ADD786457 AMZ786456:AMZ786457 AWV786456:AWV786457 BGR786456:BGR786457 BQN786456:BQN786457 CAJ786456:CAJ786457 CKF786456:CKF786457 CUB786456:CUB786457 DDX786456:DDX786457 DNT786456:DNT786457 DXP786456:DXP786457 EHL786456:EHL786457 ERH786456:ERH786457 FBD786456:FBD786457 FKZ786456:FKZ786457 FUV786456:FUV786457 GER786456:GER786457 GON786456:GON786457 GYJ786456:GYJ786457 HIF786456:HIF786457 HSB786456:HSB786457 IBX786456:IBX786457 ILT786456:ILT786457 IVP786456:IVP786457 JFL786456:JFL786457 JPH786456:JPH786457 JZD786456:JZD786457 KIZ786456:KIZ786457 KSV786456:KSV786457 LCR786456:LCR786457 LMN786456:LMN786457 LWJ786456:LWJ786457 MGF786456:MGF786457 MQB786456:MQB786457 MZX786456:MZX786457 NJT786456:NJT786457 NTP786456:NTP786457 ODL786456:ODL786457 ONH786456:ONH786457 OXD786456:OXD786457 PGZ786456:PGZ786457 PQV786456:PQV786457 QAR786456:QAR786457 QKN786456:QKN786457 QUJ786456:QUJ786457 REF786456:REF786457 ROB786456:ROB786457 RXX786456:RXX786457 SHT786456:SHT786457 SRP786456:SRP786457 TBL786456:TBL786457 TLH786456:TLH786457 TVD786456:TVD786457 UEZ786456:UEZ786457 UOV786456:UOV786457 UYR786456:UYR786457 VIN786456:VIN786457 VSJ786456:VSJ786457 WCF786456:WCF786457 WMB786456:WMB786457 WVX786456:WVX786457 W851992:W851993 JL851992:JL851993 TH851992:TH851993 ADD851992:ADD851993 AMZ851992:AMZ851993 AWV851992:AWV851993 BGR851992:BGR851993 BQN851992:BQN851993 CAJ851992:CAJ851993 CKF851992:CKF851993 CUB851992:CUB851993 DDX851992:DDX851993 DNT851992:DNT851993 DXP851992:DXP851993 EHL851992:EHL851993 ERH851992:ERH851993 FBD851992:FBD851993 FKZ851992:FKZ851993 FUV851992:FUV851993 GER851992:GER851993 GON851992:GON851993 GYJ851992:GYJ851993 HIF851992:HIF851993 HSB851992:HSB851993 IBX851992:IBX851993 ILT851992:ILT851993 IVP851992:IVP851993 JFL851992:JFL851993 JPH851992:JPH851993 JZD851992:JZD851993 KIZ851992:KIZ851993 KSV851992:KSV851993 LCR851992:LCR851993 LMN851992:LMN851993 LWJ851992:LWJ851993 MGF851992:MGF851993 MQB851992:MQB851993 MZX851992:MZX851993 NJT851992:NJT851993 NTP851992:NTP851993 ODL851992:ODL851993 ONH851992:ONH851993 OXD851992:OXD851993 PGZ851992:PGZ851993 PQV851992:PQV851993 QAR851992:QAR851993 QKN851992:QKN851993 QUJ851992:QUJ851993 REF851992:REF851993 ROB851992:ROB851993 RXX851992:RXX851993 SHT851992:SHT851993 SRP851992:SRP851993 TBL851992:TBL851993 TLH851992:TLH851993 TVD851992:TVD851993 UEZ851992:UEZ851993 UOV851992:UOV851993 UYR851992:UYR851993 VIN851992:VIN851993 VSJ851992:VSJ851993 WCF851992:WCF851993 WMB851992:WMB851993 WVX851992:WVX851993 W917528:W917529 JL917528:JL917529 TH917528:TH917529 ADD917528:ADD917529 AMZ917528:AMZ917529 AWV917528:AWV917529 BGR917528:BGR917529 BQN917528:BQN917529 CAJ917528:CAJ917529 CKF917528:CKF917529 CUB917528:CUB917529 DDX917528:DDX917529 DNT917528:DNT917529 DXP917528:DXP917529 EHL917528:EHL917529 ERH917528:ERH917529 FBD917528:FBD917529 FKZ917528:FKZ917529 FUV917528:FUV917529 GER917528:GER917529 GON917528:GON917529 GYJ917528:GYJ917529 HIF917528:HIF917529 HSB917528:HSB917529 IBX917528:IBX917529 ILT917528:ILT917529 IVP917528:IVP917529 JFL917528:JFL917529 JPH917528:JPH917529 JZD917528:JZD917529 KIZ917528:KIZ917529 KSV917528:KSV917529 LCR917528:LCR917529 LMN917528:LMN917529 LWJ917528:LWJ917529 MGF917528:MGF917529 MQB917528:MQB917529 MZX917528:MZX917529 NJT917528:NJT917529 NTP917528:NTP917529 ODL917528:ODL917529 ONH917528:ONH917529 OXD917528:OXD917529 PGZ917528:PGZ917529 PQV917528:PQV917529 QAR917528:QAR917529 QKN917528:QKN917529 QUJ917528:QUJ917529 REF917528:REF917529 ROB917528:ROB917529 RXX917528:RXX917529 SHT917528:SHT917529 SRP917528:SRP917529 TBL917528:TBL917529 TLH917528:TLH917529 TVD917528:TVD917529 UEZ917528:UEZ917529 UOV917528:UOV917529 UYR917528:UYR917529 VIN917528:VIN917529 VSJ917528:VSJ917529 WCF917528:WCF917529 WMB917528:WMB917529 WVX917528:WVX917529 W983064:W983065 JL983064:JL983065 TH983064:TH983065 ADD983064:ADD983065 AMZ983064:AMZ983065 AWV983064:AWV983065 BGR983064:BGR983065 BQN983064:BQN983065 CAJ983064:CAJ983065 CKF983064:CKF983065 CUB983064:CUB983065 DDX983064:DDX983065 DNT983064:DNT983065 DXP983064:DXP983065 EHL983064:EHL983065 ERH983064:ERH983065 FBD983064:FBD983065 FKZ983064:FKZ983065 FUV983064:FUV983065 GER983064:GER983065 GON983064:GON983065 GYJ983064:GYJ983065 HIF983064:HIF983065 HSB983064:HSB983065 IBX983064:IBX983065 ILT983064:ILT983065 IVP983064:IVP983065 JFL983064:JFL983065 JPH983064:JPH983065 JZD983064:JZD983065 KIZ983064:KIZ983065 KSV983064:KSV983065 LCR983064:LCR983065 LMN983064:LMN983065 LWJ983064:LWJ983065 MGF983064:MGF983065 MQB983064:MQB983065 MZX983064:MZX983065 NJT983064:NJT983065 NTP983064:NTP983065 ODL983064:ODL983065 ONH983064:ONH983065 OXD983064:OXD983065 PGZ983064:PGZ983065 PQV983064:PQV983065 QAR983064:QAR983065 QKN983064:QKN983065 QUJ983064:QUJ983065 REF983064:REF983065 ROB983064:ROB983065 RXX983064:RXX983065 SHT983064:SHT983065 SRP983064:SRP983065 TBL983064:TBL983065 TLH983064:TLH983065 TVD983064:TVD983065 UEZ983064:UEZ983065 UOV983064:UOV983065 UYR983064:UYR983065 VIN983064:VIN983065 VSJ983064:VSJ983065 WCF983064:WCF983065 WMB983064:WMB983065 WVX983064:WVX98306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W24:W25 WVZ983064:WVZ983065 Y65560:Y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Y131096:Y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Y196632:Y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Y262168:Y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Y327704:Y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Y393240:Y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Y458776:Y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Y524312:Y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Y589848:Y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Y655384:Y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Y720920:Y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Y786456:Y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Y851992:Y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Y917528:Y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Y983064:Y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JL24:JL25"/>
    <dataValidation allowBlank="1" promptTitle="checkPeriodRange" sqref="TG24:TG25 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V24:V25 WVW983064:WVW983065 V65560:V65561 JK65560:JK65561 TG65560:TG65561 ADC65560:ADC65561 AMY65560:AMY65561 AWU65560:AWU65561 BGQ65560:BGQ65561 BQM65560:BQM65561 CAI65560:CAI65561 CKE65560:CKE65561 CUA65560:CUA65561 DDW65560:DDW65561 DNS65560:DNS65561 DXO65560:DXO65561 EHK65560:EHK65561 ERG65560:ERG65561 FBC65560:FBC65561 FKY65560:FKY65561 FUU65560:FUU65561 GEQ65560:GEQ65561 GOM65560:GOM65561 GYI65560:GYI65561 HIE65560:HIE65561 HSA65560:HSA65561 IBW65560:IBW65561 ILS65560:ILS65561 IVO65560:IVO65561 JFK65560:JFK65561 JPG65560:JPG65561 JZC65560:JZC65561 KIY65560:KIY65561 KSU65560:KSU65561 LCQ65560:LCQ65561 LMM65560:LMM65561 LWI65560:LWI65561 MGE65560:MGE65561 MQA65560:MQA65561 MZW65560:MZW65561 NJS65560:NJS65561 NTO65560:NTO65561 ODK65560:ODK65561 ONG65560:ONG65561 OXC65560:OXC65561 PGY65560:PGY65561 PQU65560:PQU65561 QAQ65560:QAQ65561 QKM65560:QKM65561 QUI65560:QUI65561 REE65560:REE65561 ROA65560:ROA65561 RXW65560:RXW65561 SHS65560:SHS65561 SRO65560:SRO65561 TBK65560:TBK65561 TLG65560:TLG65561 TVC65560:TVC65561 UEY65560:UEY65561 UOU65560:UOU65561 UYQ65560:UYQ65561 VIM65560:VIM65561 VSI65560:VSI65561 WCE65560:WCE65561 WMA65560:WMA65561 WVW65560:WVW65561 V131096:V131097 JK131096:JK131097 TG131096:TG131097 ADC131096:ADC131097 AMY131096:AMY131097 AWU131096:AWU131097 BGQ131096:BGQ131097 BQM131096:BQM131097 CAI131096:CAI131097 CKE131096:CKE131097 CUA131096:CUA131097 DDW131096:DDW131097 DNS131096:DNS131097 DXO131096:DXO131097 EHK131096:EHK131097 ERG131096:ERG131097 FBC131096:FBC131097 FKY131096:FKY131097 FUU131096:FUU131097 GEQ131096:GEQ131097 GOM131096:GOM131097 GYI131096:GYI131097 HIE131096:HIE131097 HSA131096:HSA131097 IBW131096:IBW131097 ILS131096:ILS131097 IVO131096:IVO131097 JFK131096:JFK131097 JPG131096:JPG131097 JZC131096:JZC131097 KIY131096:KIY131097 KSU131096:KSU131097 LCQ131096:LCQ131097 LMM131096:LMM131097 LWI131096:LWI131097 MGE131096:MGE131097 MQA131096:MQA131097 MZW131096:MZW131097 NJS131096:NJS131097 NTO131096:NTO131097 ODK131096:ODK131097 ONG131096:ONG131097 OXC131096:OXC131097 PGY131096:PGY131097 PQU131096:PQU131097 QAQ131096:QAQ131097 QKM131096:QKM131097 QUI131096:QUI131097 REE131096:REE131097 ROA131096:ROA131097 RXW131096:RXW131097 SHS131096:SHS131097 SRO131096:SRO131097 TBK131096:TBK131097 TLG131096:TLG131097 TVC131096:TVC131097 UEY131096:UEY131097 UOU131096:UOU131097 UYQ131096:UYQ131097 VIM131096:VIM131097 VSI131096:VSI131097 WCE131096:WCE131097 WMA131096:WMA131097 WVW131096:WVW131097 V196632:V196633 JK196632:JK196633 TG196632:TG196633 ADC196632:ADC196633 AMY196632:AMY196633 AWU196632:AWU196633 BGQ196632:BGQ196633 BQM196632:BQM196633 CAI196632:CAI196633 CKE196632:CKE196633 CUA196632:CUA196633 DDW196632:DDW196633 DNS196632:DNS196633 DXO196632:DXO196633 EHK196632:EHK196633 ERG196632:ERG196633 FBC196632:FBC196633 FKY196632:FKY196633 FUU196632:FUU196633 GEQ196632:GEQ196633 GOM196632:GOM196633 GYI196632:GYI196633 HIE196632:HIE196633 HSA196632:HSA196633 IBW196632:IBW196633 ILS196632:ILS196633 IVO196632:IVO196633 JFK196632:JFK196633 JPG196632:JPG196633 JZC196632:JZC196633 KIY196632:KIY196633 KSU196632:KSU196633 LCQ196632:LCQ196633 LMM196632:LMM196633 LWI196632:LWI196633 MGE196632:MGE196633 MQA196632:MQA196633 MZW196632:MZW196633 NJS196632:NJS196633 NTO196632:NTO196633 ODK196632:ODK196633 ONG196632:ONG196633 OXC196632:OXC196633 PGY196632:PGY196633 PQU196632:PQU196633 QAQ196632:QAQ196633 QKM196632:QKM196633 QUI196632:QUI196633 REE196632:REE196633 ROA196632:ROA196633 RXW196632:RXW196633 SHS196632:SHS196633 SRO196632:SRO196633 TBK196632:TBK196633 TLG196632:TLG196633 TVC196632:TVC196633 UEY196632:UEY196633 UOU196632:UOU196633 UYQ196632:UYQ196633 VIM196632:VIM196633 VSI196632:VSI196633 WCE196632:WCE196633 WMA196632:WMA196633 WVW196632:WVW196633 V262168:V262169 JK262168:JK262169 TG262168:TG262169 ADC262168:ADC262169 AMY262168:AMY262169 AWU262168:AWU262169 BGQ262168:BGQ262169 BQM262168:BQM262169 CAI262168:CAI262169 CKE262168:CKE262169 CUA262168:CUA262169 DDW262168:DDW262169 DNS262168:DNS262169 DXO262168:DXO262169 EHK262168:EHK262169 ERG262168:ERG262169 FBC262168:FBC262169 FKY262168:FKY262169 FUU262168:FUU262169 GEQ262168:GEQ262169 GOM262168:GOM262169 GYI262168:GYI262169 HIE262168:HIE262169 HSA262168:HSA262169 IBW262168:IBW262169 ILS262168:ILS262169 IVO262168:IVO262169 JFK262168:JFK262169 JPG262168:JPG262169 JZC262168:JZC262169 KIY262168:KIY262169 KSU262168:KSU262169 LCQ262168:LCQ262169 LMM262168:LMM262169 LWI262168:LWI262169 MGE262168:MGE262169 MQA262168:MQA262169 MZW262168:MZW262169 NJS262168:NJS262169 NTO262168:NTO262169 ODK262168:ODK262169 ONG262168:ONG262169 OXC262168:OXC262169 PGY262168:PGY262169 PQU262168:PQU262169 QAQ262168:QAQ262169 QKM262168:QKM262169 QUI262168:QUI262169 REE262168:REE262169 ROA262168:ROA262169 RXW262168:RXW262169 SHS262168:SHS262169 SRO262168:SRO262169 TBK262168:TBK262169 TLG262168:TLG262169 TVC262168:TVC262169 UEY262168:UEY262169 UOU262168:UOU262169 UYQ262168:UYQ262169 VIM262168:VIM262169 VSI262168:VSI262169 WCE262168:WCE262169 WMA262168:WMA262169 WVW262168:WVW262169 V327704:V327705 JK327704:JK327705 TG327704:TG327705 ADC327704:ADC327705 AMY327704:AMY327705 AWU327704:AWU327705 BGQ327704:BGQ327705 BQM327704:BQM327705 CAI327704:CAI327705 CKE327704:CKE327705 CUA327704:CUA327705 DDW327704:DDW327705 DNS327704:DNS327705 DXO327704:DXO327705 EHK327704:EHK327705 ERG327704:ERG327705 FBC327704:FBC327705 FKY327704:FKY327705 FUU327704:FUU327705 GEQ327704:GEQ327705 GOM327704:GOM327705 GYI327704:GYI327705 HIE327704:HIE327705 HSA327704:HSA327705 IBW327704:IBW327705 ILS327704:ILS327705 IVO327704:IVO327705 JFK327704:JFK327705 JPG327704:JPG327705 JZC327704:JZC327705 KIY327704:KIY327705 KSU327704:KSU327705 LCQ327704:LCQ327705 LMM327704:LMM327705 LWI327704:LWI327705 MGE327704:MGE327705 MQA327704:MQA327705 MZW327704:MZW327705 NJS327704:NJS327705 NTO327704:NTO327705 ODK327704:ODK327705 ONG327704:ONG327705 OXC327704:OXC327705 PGY327704:PGY327705 PQU327704:PQU327705 QAQ327704:QAQ327705 QKM327704:QKM327705 QUI327704:QUI327705 REE327704:REE327705 ROA327704:ROA327705 RXW327704:RXW327705 SHS327704:SHS327705 SRO327704:SRO327705 TBK327704:TBK327705 TLG327704:TLG327705 TVC327704:TVC327705 UEY327704:UEY327705 UOU327704:UOU327705 UYQ327704:UYQ327705 VIM327704:VIM327705 VSI327704:VSI327705 WCE327704:WCE327705 WMA327704:WMA327705 WVW327704:WVW327705 V393240:V393241 JK393240:JK393241 TG393240:TG393241 ADC393240:ADC393241 AMY393240:AMY393241 AWU393240:AWU393241 BGQ393240:BGQ393241 BQM393240:BQM393241 CAI393240:CAI393241 CKE393240:CKE393241 CUA393240:CUA393241 DDW393240:DDW393241 DNS393240:DNS393241 DXO393240:DXO393241 EHK393240:EHK393241 ERG393240:ERG393241 FBC393240:FBC393241 FKY393240:FKY393241 FUU393240:FUU393241 GEQ393240:GEQ393241 GOM393240:GOM393241 GYI393240:GYI393241 HIE393240:HIE393241 HSA393240:HSA393241 IBW393240:IBW393241 ILS393240:ILS393241 IVO393240:IVO393241 JFK393240:JFK393241 JPG393240:JPG393241 JZC393240:JZC393241 KIY393240:KIY393241 KSU393240:KSU393241 LCQ393240:LCQ393241 LMM393240:LMM393241 LWI393240:LWI393241 MGE393240:MGE393241 MQA393240:MQA393241 MZW393240:MZW393241 NJS393240:NJS393241 NTO393240:NTO393241 ODK393240:ODK393241 ONG393240:ONG393241 OXC393240:OXC393241 PGY393240:PGY393241 PQU393240:PQU393241 QAQ393240:QAQ393241 QKM393240:QKM393241 QUI393240:QUI393241 REE393240:REE393241 ROA393240:ROA393241 RXW393240:RXW393241 SHS393240:SHS393241 SRO393240:SRO393241 TBK393240:TBK393241 TLG393240:TLG393241 TVC393240:TVC393241 UEY393240:UEY393241 UOU393240:UOU393241 UYQ393240:UYQ393241 VIM393240:VIM393241 VSI393240:VSI393241 WCE393240:WCE393241 WMA393240:WMA393241 WVW393240:WVW393241 V458776:V458777 JK458776:JK458777 TG458776:TG458777 ADC458776:ADC458777 AMY458776:AMY458777 AWU458776:AWU458777 BGQ458776:BGQ458777 BQM458776:BQM458777 CAI458776:CAI458777 CKE458776:CKE458777 CUA458776:CUA458777 DDW458776:DDW458777 DNS458776:DNS458777 DXO458776:DXO458777 EHK458776:EHK458777 ERG458776:ERG458777 FBC458776:FBC458777 FKY458776:FKY458777 FUU458776:FUU458777 GEQ458776:GEQ458777 GOM458776:GOM458777 GYI458776:GYI458777 HIE458776:HIE458777 HSA458776:HSA458777 IBW458776:IBW458777 ILS458776:ILS458777 IVO458776:IVO458777 JFK458776:JFK458777 JPG458776:JPG458777 JZC458776:JZC458777 KIY458776:KIY458777 KSU458776:KSU458777 LCQ458776:LCQ458777 LMM458776:LMM458777 LWI458776:LWI458777 MGE458776:MGE458777 MQA458776:MQA458777 MZW458776:MZW458777 NJS458776:NJS458777 NTO458776:NTO458777 ODK458776:ODK458777 ONG458776:ONG458777 OXC458776:OXC458777 PGY458776:PGY458777 PQU458776:PQU458777 QAQ458776:QAQ458777 QKM458776:QKM458777 QUI458776:QUI458777 REE458776:REE458777 ROA458776:ROA458777 RXW458776:RXW458777 SHS458776:SHS458777 SRO458776:SRO458777 TBK458776:TBK458777 TLG458776:TLG458777 TVC458776:TVC458777 UEY458776:UEY458777 UOU458776:UOU458777 UYQ458776:UYQ458777 VIM458776:VIM458777 VSI458776:VSI458777 WCE458776:WCE458777 WMA458776:WMA458777 WVW458776:WVW458777 V524312:V524313 JK524312:JK524313 TG524312:TG524313 ADC524312:ADC524313 AMY524312:AMY524313 AWU524312:AWU524313 BGQ524312:BGQ524313 BQM524312:BQM524313 CAI524312:CAI524313 CKE524312:CKE524313 CUA524312:CUA524313 DDW524312:DDW524313 DNS524312:DNS524313 DXO524312:DXO524313 EHK524312:EHK524313 ERG524312:ERG524313 FBC524312:FBC524313 FKY524312:FKY524313 FUU524312:FUU524313 GEQ524312:GEQ524313 GOM524312:GOM524313 GYI524312:GYI524313 HIE524312:HIE524313 HSA524312:HSA524313 IBW524312:IBW524313 ILS524312:ILS524313 IVO524312:IVO524313 JFK524312:JFK524313 JPG524312:JPG524313 JZC524312:JZC524313 KIY524312:KIY524313 KSU524312:KSU524313 LCQ524312:LCQ524313 LMM524312:LMM524313 LWI524312:LWI524313 MGE524312:MGE524313 MQA524312:MQA524313 MZW524312:MZW524313 NJS524312:NJS524313 NTO524312:NTO524313 ODK524312:ODK524313 ONG524312:ONG524313 OXC524312:OXC524313 PGY524312:PGY524313 PQU524312:PQU524313 QAQ524312:QAQ524313 QKM524312:QKM524313 QUI524312:QUI524313 REE524312:REE524313 ROA524312:ROA524313 RXW524312:RXW524313 SHS524312:SHS524313 SRO524312:SRO524313 TBK524312:TBK524313 TLG524312:TLG524313 TVC524312:TVC524313 UEY524312:UEY524313 UOU524312:UOU524313 UYQ524312:UYQ524313 VIM524312:VIM524313 VSI524312:VSI524313 WCE524312:WCE524313 WMA524312:WMA524313 WVW524312:WVW524313 V589848:V589849 JK589848:JK589849 TG589848:TG589849 ADC589848:ADC589849 AMY589848:AMY589849 AWU589848:AWU589849 BGQ589848:BGQ589849 BQM589848:BQM589849 CAI589848:CAI589849 CKE589848:CKE589849 CUA589848:CUA589849 DDW589848:DDW589849 DNS589848:DNS589849 DXO589848:DXO589849 EHK589848:EHK589849 ERG589848:ERG589849 FBC589848:FBC589849 FKY589848:FKY589849 FUU589848:FUU589849 GEQ589848:GEQ589849 GOM589848:GOM589849 GYI589848:GYI589849 HIE589848:HIE589849 HSA589848:HSA589849 IBW589848:IBW589849 ILS589848:ILS589849 IVO589848:IVO589849 JFK589848:JFK589849 JPG589848:JPG589849 JZC589848:JZC589849 KIY589848:KIY589849 KSU589848:KSU589849 LCQ589848:LCQ589849 LMM589848:LMM589849 LWI589848:LWI589849 MGE589848:MGE589849 MQA589848:MQA589849 MZW589848:MZW589849 NJS589848:NJS589849 NTO589848:NTO589849 ODK589848:ODK589849 ONG589848:ONG589849 OXC589848:OXC589849 PGY589848:PGY589849 PQU589848:PQU589849 QAQ589848:QAQ589849 QKM589848:QKM589849 QUI589848:QUI589849 REE589848:REE589849 ROA589848:ROA589849 RXW589848:RXW589849 SHS589848:SHS589849 SRO589848:SRO589849 TBK589848:TBK589849 TLG589848:TLG589849 TVC589848:TVC589849 UEY589848:UEY589849 UOU589848:UOU589849 UYQ589848:UYQ589849 VIM589848:VIM589849 VSI589848:VSI589849 WCE589848:WCE589849 WMA589848:WMA589849 WVW589848:WVW589849 V655384:V655385 JK655384:JK655385 TG655384:TG655385 ADC655384:ADC655385 AMY655384:AMY655385 AWU655384:AWU655385 BGQ655384:BGQ655385 BQM655384:BQM655385 CAI655384:CAI655385 CKE655384:CKE655385 CUA655384:CUA655385 DDW655384:DDW655385 DNS655384:DNS655385 DXO655384:DXO655385 EHK655384:EHK655385 ERG655384:ERG655385 FBC655384:FBC655385 FKY655384:FKY655385 FUU655384:FUU655385 GEQ655384:GEQ655385 GOM655384:GOM655385 GYI655384:GYI655385 HIE655384:HIE655385 HSA655384:HSA655385 IBW655384:IBW655385 ILS655384:ILS655385 IVO655384:IVO655385 JFK655384:JFK655385 JPG655384:JPG655385 JZC655384:JZC655385 KIY655384:KIY655385 KSU655384:KSU655385 LCQ655384:LCQ655385 LMM655384:LMM655385 LWI655384:LWI655385 MGE655384:MGE655385 MQA655384:MQA655385 MZW655384:MZW655385 NJS655384:NJS655385 NTO655384:NTO655385 ODK655384:ODK655385 ONG655384:ONG655385 OXC655384:OXC655385 PGY655384:PGY655385 PQU655384:PQU655385 QAQ655384:QAQ655385 QKM655384:QKM655385 QUI655384:QUI655385 REE655384:REE655385 ROA655384:ROA655385 RXW655384:RXW655385 SHS655384:SHS655385 SRO655384:SRO655385 TBK655384:TBK655385 TLG655384:TLG655385 TVC655384:TVC655385 UEY655384:UEY655385 UOU655384:UOU655385 UYQ655384:UYQ655385 VIM655384:VIM655385 VSI655384:VSI655385 WCE655384:WCE655385 WMA655384:WMA655385 WVW655384:WVW655385 V720920:V720921 JK720920:JK720921 TG720920:TG720921 ADC720920:ADC720921 AMY720920:AMY720921 AWU720920:AWU720921 BGQ720920:BGQ720921 BQM720920:BQM720921 CAI720920:CAI720921 CKE720920:CKE720921 CUA720920:CUA720921 DDW720920:DDW720921 DNS720920:DNS720921 DXO720920:DXO720921 EHK720920:EHK720921 ERG720920:ERG720921 FBC720920:FBC720921 FKY720920:FKY720921 FUU720920:FUU720921 GEQ720920:GEQ720921 GOM720920:GOM720921 GYI720920:GYI720921 HIE720920:HIE720921 HSA720920:HSA720921 IBW720920:IBW720921 ILS720920:ILS720921 IVO720920:IVO720921 JFK720920:JFK720921 JPG720920:JPG720921 JZC720920:JZC720921 KIY720920:KIY720921 KSU720920:KSU720921 LCQ720920:LCQ720921 LMM720920:LMM720921 LWI720920:LWI720921 MGE720920:MGE720921 MQA720920:MQA720921 MZW720920:MZW720921 NJS720920:NJS720921 NTO720920:NTO720921 ODK720920:ODK720921 ONG720920:ONG720921 OXC720920:OXC720921 PGY720920:PGY720921 PQU720920:PQU720921 QAQ720920:QAQ720921 QKM720920:QKM720921 QUI720920:QUI720921 REE720920:REE720921 ROA720920:ROA720921 RXW720920:RXW720921 SHS720920:SHS720921 SRO720920:SRO720921 TBK720920:TBK720921 TLG720920:TLG720921 TVC720920:TVC720921 UEY720920:UEY720921 UOU720920:UOU720921 UYQ720920:UYQ720921 VIM720920:VIM720921 VSI720920:VSI720921 WCE720920:WCE720921 WMA720920:WMA720921 WVW720920:WVW720921 V786456:V786457 JK786456:JK786457 TG786456:TG786457 ADC786456:ADC786457 AMY786456:AMY786457 AWU786456:AWU786457 BGQ786456:BGQ786457 BQM786456:BQM786457 CAI786456:CAI786457 CKE786456:CKE786457 CUA786456:CUA786457 DDW786456:DDW786457 DNS786456:DNS786457 DXO786456:DXO786457 EHK786456:EHK786457 ERG786456:ERG786457 FBC786456:FBC786457 FKY786456:FKY786457 FUU786456:FUU786457 GEQ786456:GEQ786457 GOM786456:GOM786457 GYI786456:GYI786457 HIE786456:HIE786457 HSA786456:HSA786457 IBW786456:IBW786457 ILS786456:ILS786457 IVO786456:IVO786457 JFK786456:JFK786457 JPG786456:JPG786457 JZC786456:JZC786457 KIY786456:KIY786457 KSU786456:KSU786457 LCQ786456:LCQ786457 LMM786456:LMM786457 LWI786456:LWI786457 MGE786456:MGE786457 MQA786456:MQA786457 MZW786456:MZW786457 NJS786456:NJS786457 NTO786456:NTO786457 ODK786456:ODK786457 ONG786456:ONG786457 OXC786456:OXC786457 PGY786456:PGY786457 PQU786456:PQU786457 QAQ786456:QAQ786457 QKM786456:QKM786457 QUI786456:QUI786457 REE786456:REE786457 ROA786456:ROA786457 RXW786456:RXW786457 SHS786456:SHS786457 SRO786456:SRO786457 TBK786456:TBK786457 TLG786456:TLG786457 TVC786456:TVC786457 UEY786456:UEY786457 UOU786456:UOU786457 UYQ786456:UYQ786457 VIM786456:VIM786457 VSI786456:VSI786457 WCE786456:WCE786457 WMA786456:WMA786457 WVW786456:WVW786457 V851992:V851993 JK851992:JK851993 TG851992:TG851993 ADC851992:ADC851993 AMY851992:AMY851993 AWU851992:AWU851993 BGQ851992:BGQ851993 BQM851992:BQM851993 CAI851992:CAI851993 CKE851992:CKE851993 CUA851992:CUA851993 DDW851992:DDW851993 DNS851992:DNS851993 DXO851992:DXO851993 EHK851992:EHK851993 ERG851992:ERG851993 FBC851992:FBC851993 FKY851992:FKY851993 FUU851992:FUU851993 GEQ851992:GEQ851993 GOM851992:GOM851993 GYI851992:GYI851993 HIE851992:HIE851993 HSA851992:HSA851993 IBW851992:IBW851993 ILS851992:ILS851993 IVO851992:IVO851993 JFK851992:JFK851993 JPG851992:JPG851993 JZC851992:JZC851993 KIY851992:KIY851993 KSU851992:KSU851993 LCQ851992:LCQ851993 LMM851992:LMM851993 LWI851992:LWI851993 MGE851992:MGE851993 MQA851992:MQA851993 MZW851992:MZW851993 NJS851992:NJS851993 NTO851992:NTO851993 ODK851992:ODK851993 ONG851992:ONG851993 OXC851992:OXC851993 PGY851992:PGY851993 PQU851992:PQU851993 QAQ851992:QAQ851993 QKM851992:QKM851993 QUI851992:QUI851993 REE851992:REE851993 ROA851992:ROA851993 RXW851992:RXW851993 SHS851992:SHS851993 SRO851992:SRO851993 TBK851992:TBK851993 TLG851992:TLG851993 TVC851992:TVC851993 UEY851992:UEY851993 UOU851992:UOU851993 UYQ851992:UYQ851993 VIM851992:VIM851993 VSI851992:VSI851993 WCE851992:WCE851993 WMA851992:WMA851993 WVW851992:WVW851993 V917528:V917529 JK917528:JK917529 TG917528:TG917529 ADC917528:ADC917529 AMY917528:AMY917529 AWU917528:AWU917529 BGQ917528:BGQ917529 BQM917528:BQM917529 CAI917528:CAI917529 CKE917528:CKE917529 CUA917528:CUA917529 DDW917528:DDW917529 DNS917528:DNS917529 DXO917528:DXO917529 EHK917528:EHK917529 ERG917528:ERG917529 FBC917528:FBC917529 FKY917528:FKY917529 FUU917528:FUU917529 GEQ917528:GEQ917529 GOM917528:GOM917529 GYI917528:GYI917529 HIE917528:HIE917529 HSA917528:HSA917529 IBW917528:IBW917529 ILS917528:ILS917529 IVO917528:IVO917529 JFK917528:JFK917529 JPG917528:JPG917529 JZC917528:JZC917529 KIY917528:KIY917529 KSU917528:KSU917529 LCQ917528:LCQ917529 LMM917528:LMM917529 LWI917528:LWI917529 MGE917528:MGE917529 MQA917528:MQA917529 MZW917528:MZW917529 NJS917528:NJS917529 NTO917528:NTO917529 ODK917528:ODK917529 ONG917528:ONG917529 OXC917528:OXC917529 PGY917528:PGY917529 PQU917528:PQU917529 QAQ917528:QAQ917529 QKM917528:QKM917529 QUI917528:QUI917529 REE917528:REE917529 ROA917528:ROA917529 RXW917528:RXW917529 SHS917528:SHS917529 SRO917528:SRO917529 TBK917528:TBK917529 TLG917528:TLG917529 TVC917528:TVC917529 UEY917528:UEY917529 UOU917528:UOU917529 UYQ917528:UYQ917529 VIM917528:VIM917529 VSI917528:VSI917529 WCE917528:WCE917529 WMA917528:WMA917529 WVW917528:WVW917529 V983064:V983065 JK983064:JK983065 TG983064:TG983065 ADC983064:ADC983065 AMY983064:AMY983065 AWU983064:AWU983065 BGQ983064:BGQ983065 BQM983064:BQM983065 CAI983064:CAI983065 CKE983064:CKE983065 CUA983064:CUA983065 DDW983064:DDW983065 DNS983064:DNS983065 DXO983064:DXO983065 EHK983064:EHK983065 ERG983064:ERG983065 FBC983064:FBC983065 FKY983064:FKY983065 FUU983064:FUU983065 GEQ983064:GEQ983065 GOM983064:GOM983065 GYI983064:GYI983065 HIE983064:HIE983065 HSA983064:HSA983065 IBW983064:IBW983065 ILS983064:ILS983065 IVO983064:IVO983065 JFK983064:JFK983065 JPG983064:JPG983065 JZC983064:JZC983065 KIY983064:KIY983065 KSU983064:KSU983065 LCQ983064:LCQ983065 LMM983064:LMM983065 LWI983064:LWI983065 MGE983064:MGE983065 MQA983064:MQA983065 MZW983064:MZW983065 NJS983064:NJS983065 NTO983064:NTO983065 ODK983064:ODK983065 ONG983064:ONG983065 OXC983064:OXC983065 PGY983064:PGY983065 PQU983064:PQU983065 QAQ983064:QAQ983065 QKM983064:QKM983065 QUI983064:QUI983065 REE983064:REE983065 ROA983064:ROA983065 RXW983064:RXW983065 SHS983064:SHS983065 SRO983064:SRO983065 TBK983064:TBK983065 TLG983064:TLG983065 TVC983064:TVC983065 UEY983064:UEY983065 UOU983064:UOU983065 UYQ983064:UYQ983065 VIM983064:VIM983065 VSI983064:VSI983065 WCE983064:WCE983065 WMA983064:WMA983065 JK24:JK25"/>
    <dataValidation allowBlank="1" showInputMessage="1" showErrorMessage="1" prompt="Для выбора выполните двойной щелчок левой клавиши мыши по соответствующей ячейке." sqref="JO24:JO25 X65560:X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X131096:X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X196632:X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X262168:X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X327704:X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X393240:X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X458776:X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X524312:X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X589848:X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X655384:X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X720920:X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X786456:X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X851992:X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X917528:X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X983064:X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WWA983064:WWA983065 Z131096:Z131097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Z196632:Z196633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Z262168:Z262169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Z327704:Z327705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Z393240:Z393241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Z458776:Z458777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Z524312:Z524313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Z589848:Z589849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Z655384:Z655385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Z720920:Z720921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Z786456:Z786457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Z851992:Z851993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Z917528:Z917529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Z983064:Z983065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Z24:Z2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VY24:WVY26 X24:X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Z65560:Z65561"/>
    <dataValidation type="textLength" operator="lessThanOrEqual" allowBlank="1" showInputMessage="1" showErrorMessage="1" errorTitle="Ошибка" error="Допускается ввод не более 900 символов!" prompt="Укажите поставщика" sqref="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M25 WVN983065 M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M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M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M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M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M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M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M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M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M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M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M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M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M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M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JB25">
      <formula1>900</formula1>
    </dataValidation>
    <dataValidation type="list" allowBlank="1" showInputMessage="1" showErrorMessage="1" errorTitle="Ошибка" error="Выберите значение из списка" sqref="O23">
      <formula1>kind_of_cons</formula1>
    </dataValidation>
    <dataValidation type="list" allowBlank="1" showInputMessage="1" showErrorMessage="1" errorTitle="Ошибка" error="Выберите значение из списка" prompt="Выберите значение из списка" sqref="M24">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0">
    <tabColor theme="0" tint="-0.249977111117893"/>
  </sheetPr>
  <dimension ref="A1:T19"/>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209</v>
      </c>
    </row>
    <row r="2" spans="1:20" ht="22.5">
      <c r="F2" s="1199" t="s">
        <v>491</v>
      </c>
      <c r="G2" s="1200"/>
      <c r="H2" s="1201"/>
      <c r="I2" s="436"/>
    </row>
    <row r="3" spans="1:20" ht="3" customHeight="1"/>
    <row r="4" spans="1:20" s="190" customFormat="1" ht="11.25">
      <c r="A4" s="214"/>
      <c r="B4" s="214"/>
      <c r="C4" s="214"/>
      <c r="D4" s="214"/>
      <c r="F4" s="1153" t="s">
        <v>454</v>
      </c>
      <c r="G4" s="1153"/>
      <c r="H4" s="1153"/>
      <c r="I4" s="1202"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02"/>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492</v>
      </c>
      <c r="H7" s="317" t="str">
        <f>IF(dateCh="","",dateCh)</f>
        <v>30.12.2020</v>
      </c>
      <c r="I7" s="196" t="s">
        <v>493</v>
      </c>
      <c r="J7" s="334"/>
      <c r="K7" s="214"/>
      <c r="L7" s="214"/>
      <c r="M7" s="214"/>
      <c r="N7" s="214"/>
      <c r="O7" s="214"/>
      <c r="P7" s="214"/>
      <c r="Q7" s="214"/>
      <c r="R7" s="214"/>
      <c r="S7" s="214"/>
      <c r="T7" s="214"/>
    </row>
    <row r="8" spans="1:20" s="190" customFormat="1" ht="45">
      <c r="A8" s="1203">
        <v>1</v>
      </c>
      <c r="B8" s="214"/>
      <c r="C8" s="214"/>
      <c r="D8" s="214"/>
      <c r="F8" s="335" t="str">
        <f>"2." &amp;mergeValue(A8)</f>
        <v>2.1</v>
      </c>
      <c r="G8" s="417" t="s">
        <v>494</v>
      </c>
      <c r="H8" s="317"/>
      <c r="I8" s="196" t="s">
        <v>591</v>
      </c>
      <c r="J8" s="334"/>
      <c r="K8" s="214"/>
      <c r="L8" s="214"/>
      <c r="M8" s="214"/>
      <c r="N8" s="214"/>
      <c r="O8" s="214"/>
      <c r="P8" s="214"/>
      <c r="Q8" s="214"/>
      <c r="R8" s="214"/>
      <c r="S8" s="214"/>
      <c r="T8" s="214"/>
    </row>
    <row r="9" spans="1:20" s="190" customFormat="1" ht="22.5">
      <c r="A9" s="1203"/>
      <c r="B9" s="214"/>
      <c r="C9" s="214"/>
      <c r="D9" s="214"/>
      <c r="F9" s="335" t="str">
        <f>"3." &amp;mergeValue(A9)</f>
        <v>3.1</v>
      </c>
      <c r="G9" s="417" t="s">
        <v>495</v>
      </c>
      <c r="H9" s="317"/>
      <c r="I9" s="196" t="s">
        <v>589</v>
      </c>
      <c r="J9" s="334"/>
      <c r="K9" s="214"/>
      <c r="L9" s="214"/>
      <c r="M9" s="214"/>
      <c r="N9" s="214"/>
      <c r="O9" s="214"/>
      <c r="P9" s="214"/>
      <c r="Q9" s="214"/>
      <c r="R9" s="214"/>
      <c r="S9" s="214"/>
      <c r="T9" s="214"/>
    </row>
    <row r="10" spans="1:20" s="190" customFormat="1" ht="22.5">
      <c r="A10" s="1203"/>
      <c r="B10" s="214"/>
      <c r="C10" s="214"/>
      <c r="D10" s="214"/>
      <c r="F10" s="335" t="str">
        <f>"4."&amp;mergeValue(A10)</f>
        <v>4.1</v>
      </c>
      <c r="G10" s="417" t="s">
        <v>496</v>
      </c>
      <c r="H10" s="318" t="s">
        <v>458</v>
      </c>
      <c r="I10" s="196"/>
      <c r="J10" s="334"/>
      <c r="K10" s="214"/>
      <c r="L10" s="214"/>
      <c r="M10" s="214"/>
      <c r="N10" s="214"/>
      <c r="O10" s="214"/>
      <c r="P10" s="214"/>
      <c r="Q10" s="214"/>
      <c r="R10" s="214"/>
      <c r="S10" s="214"/>
      <c r="T10" s="214"/>
    </row>
    <row r="11" spans="1:20" s="190" customFormat="1" ht="18.75">
      <c r="A11" s="1203"/>
      <c r="B11" s="1203">
        <v>1</v>
      </c>
      <c r="C11" s="344"/>
      <c r="D11" s="344"/>
      <c r="F11" s="335" t="str">
        <f>"4."&amp;mergeValue(A11) &amp;"."&amp;mergeValue(B11)</f>
        <v>4.1.1</v>
      </c>
      <c r="G11" s="324" t="s">
        <v>593</v>
      </c>
      <c r="H11" s="317" t="str">
        <f>IF(region_name="","",region_name)</f>
        <v>Нижегородская область</v>
      </c>
      <c r="I11" s="196" t="s">
        <v>499</v>
      </c>
      <c r="J11" s="334"/>
      <c r="K11" s="214"/>
      <c r="L11" s="214"/>
      <c r="M11" s="214"/>
      <c r="N11" s="214"/>
      <c r="O11" s="214"/>
      <c r="P11" s="214"/>
      <c r="Q11" s="214"/>
      <c r="R11" s="214"/>
      <c r="S11" s="214"/>
      <c r="T11" s="214"/>
    </row>
    <row r="12" spans="1:20" s="190" customFormat="1" ht="22.5">
      <c r="A12" s="1203"/>
      <c r="B12" s="1203"/>
      <c r="C12" s="1203">
        <v>1</v>
      </c>
      <c r="D12" s="344"/>
      <c r="F12" s="335" t="str">
        <f>"4."&amp;mergeValue(A12) &amp;"."&amp;mergeValue(B12)&amp;"."&amp;mergeValue(C12)</f>
        <v>4.1.1.1</v>
      </c>
      <c r="G12" s="341" t="s">
        <v>497</v>
      </c>
      <c r="H12" s="317"/>
      <c r="I12" s="196" t="s">
        <v>500</v>
      </c>
      <c r="J12" s="334"/>
      <c r="K12" s="214"/>
      <c r="L12" s="214"/>
      <c r="M12" s="214"/>
      <c r="N12" s="214"/>
      <c r="O12" s="214"/>
      <c r="P12" s="214"/>
      <c r="Q12" s="214"/>
      <c r="R12" s="214"/>
      <c r="S12" s="214"/>
      <c r="T12" s="214"/>
    </row>
    <row r="13" spans="1:20" s="190" customFormat="1" ht="39" customHeight="1">
      <c r="A13" s="1203"/>
      <c r="B13" s="1203"/>
      <c r="C13" s="1203"/>
      <c r="D13" s="344">
        <v>1</v>
      </c>
      <c r="F13" s="335" t="str">
        <f>"4."&amp;mergeValue(A13) &amp;"."&amp;mergeValue(B13)&amp;"."&amp;mergeValue(C13)&amp;"."&amp;mergeValue(D13)</f>
        <v>4.1.1.1.1</v>
      </c>
      <c r="G13" s="420" t="s">
        <v>498</v>
      </c>
      <c r="H13" s="317"/>
      <c r="I13" s="1204" t="s">
        <v>592</v>
      </c>
      <c r="J13" s="334"/>
      <c r="K13" s="214"/>
      <c r="L13" s="214"/>
      <c r="M13" s="214"/>
      <c r="N13" s="214"/>
      <c r="O13" s="214"/>
      <c r="P13" s="214"/>
      <c r="Q13" s="214"/>
      <c r="R13" s="214"/>
      <c r="S13" s="214"/>
      <c r="T13" s="214"/>
    </row>
    <row r="14" spans="1:20" s="190" customFormat="1" ht="18.75">
      <c r="A14" s="1203"/>
      <c r="B14" s="1203"/>
      <c r="C14" s="1203"/>
      <c r="D14" s="344"/>
      <c r="F14" s="338"/>
      <c r="G14" s="150" t="s">
        <v>4</v>
      </c>
      <c r="H14" s="343"/>
      <c r="I14" s="1204"/>
      <c r="J14" s="334"/>
      <c r="K14" s="214"/>
      <c r="L14" s="214"/>
      <c r="M14" s="214"/>
      <c r="N14" s="214"/>
      <c r="O14" s="214"/>
      <c r="P14" s="214"/>
      <c r="Q14" s="214"/>
      <c r="R14" s="214"/>
      <c r="S14" s="214"/>
      <c r="T14" s="214"/>
    </row>
    <row r="15" spans="1:20" s="190" customFormat="1" ht="18.75">
      <c r="A15" s="1203"/>
      <c r="B15" s="1203"/>
      <c r="C15" s="344"/>
      <c r="D15" s="344"/>
      <c r="F15" s="338"/>
      <c r="G15" s="149" t="s">
        <v>403</v>
      </c>
      <c r="H15" s="339"/>
      <c r="I15" s="340"/>
      <c r="J15" s="334"/>
      <c r="K15" s="214"/>
      <c r="L15" s="214"/>
      <c r="M15" s="214"/>
      <c r="N15" s="214"/>
      <c r="O15" s="214"/>
      <c r="P15" s="214"/>
      <c r="Q15" s="214"/>
      <c r="R15" s="214"/>
      <c r="S15" s="214"/>
      <c r="T15" s="214"/>
    </row>
    <row r="16" spans="1:20" s="190" customFormat="1" ht="18.75">
      <c r="A16" s="1203"/>
      <c r="B16" s="214"/>
      <c r="C16" s="214"/>
      <c r="D16" s="214"/>
      <c r="F16" s="338"/>
      <c r="G16" s="155" t="s">
        <v>506</v>
      </c>
      <c r="H16" s="339"/>
      <c r="I16" s="340"/>
      <c r="J16" s="334"/>
      <c r="K16" s="214"/>
      <c r="L16" s="214"/>
      <c r="M16" s="214"/>
      <c r="N16" s="214"/>
      <c r="O16" s="214"/>
      <c r="P16" s="214"/>
      <c r="Q16" s="214"/>
      <c r="R16" s="214"/>
      <c r="S16" s="214"/>
      <c r="T16" s="214"/>
    </row>
    <row r="17" spans="1:20" s="190" customFormat="1" ht="18.75">
      <c r="A17" s="214"/>
      <c r="B17" s="214"/>
      <c r="C17" s="214"/>
      <c r="D17" s="214"/>
      <c r="F17" s="338"/>
      <c r="G17" s="165" t="s">
        <v>505</v>
      </c>
      <c r="H17" s="339"/>
      <c r="I17" s="340"/>
      <c r="J17" s="334"/>
      <c r="K17" s="214"/>
      <c r="L17" s="214"/>
      <c r="M17" s="214"/>
      <c r="N17" s="214"/>
      <c r="O17" s="214"/>
      <c r="P17" s="214"/>
      <c r="Q17" s="214"/>
      <c r="R17" s="214"/>
      <c r="S17" s="214"/>
      <c r="T17" s="214"/>
    </row>
    <row r="18" spans="1:20" s="326" customFormat="1" ht="3" customHeight="1">
      <c r="A18" s="327"/>
      <c r="B18" s="327"/>
      <c r="C18" s="327"/>
      <c r="D18" s="327"/>
      <c r="F18" s="325"/>
      <c r="G18" s="418"/>
      <c r="H18" s="419"/>
      <c r="I18" s="226"/>
      <c r="J18" s="327"/>
      <c r="K18" s="327"/>
      <c r="L18" s="327"/>
      <c r="M18" s="327"/>
      <c r="N18" s="327"/>
      <c r="O18" s="327"/>
      <c r="P18" s="327"/>
      <c r="Q18" s="327"/>
      <c r="R18" s="327"/>
      <c r="S18" s="327"/>
      <c r="T18" s="327"/>
    </row>
    <row r="19" spans="1:20" s="326" customFormat="1" ht="15" customHeight="1">
      <c r="A19" s="327"/>
      <c r="B19" s="327"/>
      <c r="C19" s="327"/>
      <c r="D19" s="327"/>
      <c r="F19" s="325"/>
      <c r="G19" s="1198" t="s">
        <v>594</v>
      </c>
      <c r="H19" s="1198"/>
      <c r="I19" s="226"/>
      <c r="J19" s="327"/>
      <c r="K19" s="327"/>
      <c r="L19" s="327"/>
      <c r="M19" s="327"/>
      <c r="N19" s="327"/>
      <c r="O19" s="327"/>
      <c r="P19" s="327"/>
      <c r="Q19" s="327"/>
      <c r="R19" s="327"/>
      <c r="S19" s="327"/>
      <c r="T19" s="32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10">
    <tabColor rgb="FFEAEBEE"/>
    <pageSetUpPr fitToPage="1"/>
  </sheetPr>
  <dimension ref="A1:AK34"/>
  <sheetViews>
    <sheetView showGridLines="0" topLeftCell="I4" zoomScaleNormal="100" workbookViewId="0"/>
  </sheetViews>
  <sheetFormatPr defaultColWidth="10.5703125" defaultRowHeight="14.25"/>
  <cols>
    <col min="1" max="6" width="10.5703125" style="502" hidden="1" customWidth="1"/>
    <col min="7" max="8" width="7" style="508" hidden="1" customWidth="1"/>
    <col min="9" max="9" width="3.7109375" style="485" customWidth="1"/>
    <col min="10" max="11" width="3.7109375" style="484" customWidth="1"/>
    <col min="12" max="12" width="12.7109375" style="478" customWidth="1"/>
    <col min="13" max="13" width="47.42578125" style="478" customWidth="1"/>
    <col min="14" max="16" width="3.7109375" style="478" customWidth="1"/>
    <col min="17" max="17" width="23.7109375" style="478" customWidth="1"/>
    <col min="18" max="20" width="3.7109375" style="478" customWidth="1"/>
    <col min="21" max="21" width="23.7109375" style="478" customWidth="1"/>
    <col min="22" max="24" width="3.7109375" style="478" customWidth="1"/>
    <col min="25" max="27" width="23.7109375" style="478" customWidth="1"/>
    <col min="28" max="28" width="11.7109375" style="478" customWidth="1"/>
    <col min="29" max="29" width="3.7109375" style="478" customWidth="1"/>
    <col min="30" max="30" width="11.7109375" style="478" customWidth="1"/>
    <col min="31" max="31" width="8.5703125" style="478" hidden="1" customWidth="1"/>
    <col min="32" max="32" width="4.7109375" style="478" customWidth="1"/>
    <col min="33" max="33" width="115.7109375" style="478" customWidth="1"/>
    <col min="34" max="35" width="10.5703125" style="502"/>
    <col min="36" max="36" width="13.42578125" style="502" customWidth="1"/>
    <col min="37" max="37" width="10.5703125" style="502"/>
    <col min="38" max="246" width="10.5703125" style="478"/>
    <col min="247" max="254" width="0" style="478" hidden="1" customWidth="1"/>
    <col min="255" max="257" width="3.7109375" style="478" customWidth="1"/>
    <col min="258" max="258" width="12.7109375" style="478" customWidth="1"/>
    <col min="259" max="259" width="47.42578125" style="478" customWidth="1"/>
    <col min="260" max="260" width="5.5703125" style="478" customWidth="1"/>
    <col min="261" max="262" width="3.7109375" style="478" customWidth="1"/>
    <col min="263" max="263" width="22" style="478" customWidth="1"/>
    <col min="264" max="264" width="5.5703125" style="478" customWidth="1"/>
    <col min="265" max="266" width="3.7109375" style="478" customWidth="1"/>
    <col min="267" max="267" width="22" style="478" customWidth="1"/>
    <col min="268" max="268" width="5.5703125" style="478" customWidth="1"/>
    <col min="269" max="270" width="3.7109375" style="478" customWidth="1"/>
    <col min="271" max="271" width="22" style="478" customWidth="1"/>
    <col min="272" max="273" width="15.7109375" style="478" customWidth="1"/>
    <col min="274" max="274" width="11.7109375" style="478" customWidth="1"/>
    <col min="275" max="275" width="6.42578125" style="478" bestFit="1" customWidth="1"/>
    <col min="276" max="276" width="11.7109375" style="478" customWidth="1"/>
    <col min="277" max="277" width="0" style="478" hidden="1" customWidth="1"/>
    <col min="278" max="278" width="3.7109375" style="478" customWidth="1"/>
    <col min="279" max="279" width="11.140625" style="478" bestFit="1" customWidth="1"/>
    <col min="280" max="281" width="10.5703125" style="478"/>
    <col min="282" max="282" width="13.42578125" style="478" customWidth="1"/>
    <col min="283" max="502" width="10.5703125" style="478"/>
    <col min="503" max="510" width="0" style="478" hidden="1" customWidth="1"/>
    <col min="511" max="513" width="3.7109375" style="478" customWidth="1"/>
    <col min="514" max="514" width="12.7109375" style="478" customWidth="1"/>
    <col min="515" max="515" width="47.42578125" style="478" customWidth="1"/>
    <col min="516" max="516" width="5.5703125" style="478" customWidth="1"/>
    <col min="517" max="518" width="3.7109375" style="478" customWidth="1"/>
    <col min="519" max="519" width="22" style="478" customWidth="1"/>
    <col min="520" max="520" width="5.5703125" style="478" customWidth="1"/>
    <col min="521" max="522" width="3.7109375" style="478" customWidth="1"/>
    <col min="523" max="523" width="22" style="478" customWidth="1"/>
    <col min="524" max="524" width="5.5703125" style="478" customWidth="1"/>
    <col min="525" max="526" width="3.7109375" style="478" customWidth="1"/>
    <col min="527" max="527" width="22" style="478" customWidth="1"/>
    <col min="528" max="529" width="15.7109375" style="478" customWidth="1"/>
    <col min="530" max="530" width="11.7109375" style="478" customWidth="1"/>
    <col min="531" max="531" width="6.42578125" style="478" bestFit="1" customWidth="1"/>
    <col min="532" max="532" width="11.7109375" style="478" customWidth="1"/>
    <col min="533" max="533" width="0" style="478" hidden="1" customWidth="1"/>
    <col min="534" max="534" width="3.7109375" style="478" customWidth="1"/>
    <col min="535" max="535" width="11.140625" style="478" bestFit="1" customWidth="1"/>
    <col min="536" max="537" width="10.5703125" style="478"/>
    <col min="538" max="538" width="13.42578125" style="478" customWidth="1"/>
    <col min="539" max="758" width="10.5703125" style="478"/>
    <col min="759" max="766" width="0" style="478" hidden="1" customWidth="1"/>
    <col min="767" max="769" width="3.7109375" style="478" customWidth="1"/>
    <col min="770" max="770" width="12.7109375" style="478" customWidth="1"/>
    <col min="771" max="771" width="47.42578125" style="478" customWidth="1"/>
    <col min="772" max="772" width="5.5703125" style="478" customWidth="1"/>
    <col min="773" max="774" width="3.7109375" style="478" customWidth="1"/>
    <col min="775" max="775" width="22" style="478" customWidth="1"/>
    <col min="776" max="776" width="5.5703125" style="478" customWidth="1"/>
    <col min="777" max="778" width="3.7109375" style="478" customWidth="1"/>
    <col min="779" max="779" width="22" style="478" customWidth="1"/>
    <col min="780" max="780" width="5.5703125" style="478" customWidth="1"/>
    <col min="781" max="782" width="3.7109375" style="478" customWidth="1"/>
    <col min="783" max="783" width="22" style="478" customWidth="1"/>
    <col min="784" max="785" width="15.7109375" style="478" customWidth="1"/>
    <col min="786" max="786" width="11.7109375" style="478" customWidth="1"/>
    <col min="787" max="787" width="6.42578125" style="478" bestFit="1" customWidth="1"/>
    <col min="788" max="788" width="11.7109375" style="478" customWidth="1"/>
    <col min="789" max="789" width="0" style="478" hidden="1" customWidth="1"/>
    <col min="790" max="790" width="3.7109375" style="478" customWidth="1"/>
    <col min="791" max="791" width="11.140625" style="478" bestFit="1" customWidth="1"/>
    <col min="792" max="793" width="10.5703125" style="478"/>
    <col min="794" max="794" width="13.42578125" style="478" customWidth="1"/>
    <col min="795" max="1014" width="10.5703125" style="478"/>
    <col min="1015" max="1022" width="0" style="478" hidden="1" customWidth="1"/>
    <col min="1023" max="1025" width="3.7109375" style="478" customWidth="1"/>
    <col min="1026" max="1026" width="12.7109375" style="478" customWidth="1"/>
    <col min="1027" max="1027" width="47.42578125" style="478" customWidth="1"/>
    <col min="1028" max="1028" width="5.5703125" style="478" customWidth="1"/>
    <col min="1029" max="1030" width="3.7109375" style="478" customWidth="1"/>
    <col min="1031" max="1031" width="22" style="478" customWidth="1"/>
    <col min="1032" max="1032" width="5.5703125" style="478" customWidth="1"/>
    <col min="1033" max="1034" width="3.7109375" style="478" customWidth="1"/>
    <col min="1035" max="1035" width="22" style="478" customWidth="1"/>
    <col min="1036" max="1036" width="5.5703125" style="478" customWidth="1"/>
    <col min="1037" max="1038" width="3.7109375" style="478" customWidth="1"/>
    <col min="1039" max="1039" width="22" style="478" customWidth="1"/>
    <col min="1040" max="1041" width="15.7109375" style="478" customWidth="1"/>
    <col min="1042" max="1042" width="11.7109375" style="478" customWidth="1"/>
    <col min="1043" max="1043" width="6.42578125" style="478" bestFit="1" customWidth="1"/>
    <col min="1044" max="1044" width="11.7109375" style="478" customWidth="1"/>
    <col min="1045" max="1045" width="0" style="478" hidden="1" customWidth="1"/>
    <col min="1046" max="1046" width="3.7109375" style="478" customWidth="1"/>
    <col min="1047" max="1047" width="11.140625" style="478" bestFit="1" customWidth="1"/>
    <col min="1048" max="1049" width="10.5703125" style="478"/>
    <col min="1050" max="1050" width="13.42578125" style="478" customWidth="1"/>
    <col min="1051" max="1270" width="10.5703125" style="478"/>
    <col min="1271" max="1278" width="0" style="478" hidden="1" customWidth="1"/>
    <col min="1279" max="1281" width="3.7109375" style="478" customWidth="1"/>
    <col min="1282" max="1282" width="12.7109375" style="478" customWidth="1"/>
    <col min="1283" max="1283" width="47.42578125" style="478" customWidth="1"/>
    <col min="1284" max="1284" width="5.5703125" style="478" customWidth="1"/>
    <col min="1285" max="1286" width="3.7109375" style="478" customWidth="1"/>
    <col min="1287" max="1287" width="22" style="478" customWidth="1"/>
    <col min="1288" max="1288" width="5.5703125" style="478" customWidth="1"/>
    <col min="1289" max="1290" width="3.7109375" style="478" customWidth="1"/>
    <col min="1291" max="1291" width="22" style="478" customWidth="1"/>
    <col min="1292" max="1292" width="5.5703125" style="478" customWidth="1"/>
    <col min="1293" max="1294" width="3.7109375" style="478" customWidth="1"/>
    <col min="1295" max="1295" width="22" style="478" customWidth="1"/>
    <col min="1296" max="1297" width="15.7109375" style="478" customWidth="1"/>
    <col min="1298" max="1298" width="11.7109375" style="478" customWidth="1"/>
    <col min="1299" max="1299" width="6.42578125" style="478" bestFit="1" customWidth="1"/>
    <col min="1300" max="1300" width="11.7109375" style="478" customWidth="1"/>
    <col min="1301" max="1301" width="0" style="478" hidden="1" customWidth="1"/>
    <col min="1302" max="1302" width="3.7109375" style="478" customWidth="1"/>
    <col min="1303" max="1303" width="11.140625" style="478" bestFit="1" customWidth="1"/>
    <col min="1304" max="1305" width="10.5703125" style="478"/>
    <col min="1306" max="1306" width="13.42578125" style="478" customWidth="1"/>
    <col min="1307" max="1526" width="10.5703125" style="478"/>
    <col min="1527" max="1534" width="0" style="478" hidden="1" customWidth="1"/>
    <col min="1535" max="1537" width="3.7109375" style="478" customWidth="1"/>
    <col min="1538" max="1538" width="12.7109375" style="478" customWidth="1"/>
    <col min="1539" max="1539" width="47.42578125" style="478" customWidth="1"/>
    <col min="1540" max="1540" width="5.5703125" style="478" customWidth="1"/>
    <col min="1541" max="1542" width="3.7109375" style="478" customWidth="1"/>
    <col min="1543" max="1543" width="22" style="478" customWidth="1"/>
    <col min="1544" max="1544" width="5.5703125" style="478" customWidth="1"/>
    <col min="1545" max="1546" width="3.7109375" style="478" customWidth="1"/>
    <col min="1547" max="1547" width="22" style="478" customWidth="1"/>
    <col min="1548" max="1548" width="5.5703125" style="478" customWidth="1"/>
    <col min="1549" max="1550" width="3.7109375" style="478" customWidth="1"/>
    <col min="1551" max="1551" width="22" style="478" customWidth="1"/>
    <col min="1552" max="1553" width="15.7109375" style="478" customWidth="1"/>
    <col min="1554" max="1554" width="11.7109375" style="478" customWidth="1"/>
    <col min="1555" max="1555" width="6.42578125" style="478" bestFit="1" customWidth="1"/>
    <col min="1556" max="1556" width="11.7109375" style="478" customWidth="1"/>
    <col min="1557" max="1557" width="0" style="478" hidden="1" customWidth="1"/>
    <col min="1558" max="1558" width="3.7109375" style="478" customWidth="1"/>
    <col min="1559" max="1559" width="11.140625" style="478" bestFit="1" customWidth="1"/>
    <col min="1560" max="1561" width="10.5703125" style="478"/>
    <col min="1562" max="1562" width="13.42578125" style="478" customWidth="1"/>
    <col min="1563" max="1782" width="10.5703125" style="478"/>
    <col min="1783" max="1790" width="0" style="478" hidden="1" customWidth="1"/>
    <col min="1791" max="1793" width="3.7109375" style="478" customWidth="1"/>
    <col min="1794" max="1794" width="12.7109375" style="478" customWidth="1"/>
    <col min="1795" max="1795" width="47.42578125" style="478" customWidth="1"/>
    <col min="1796" max="1796" width="5.5703125" style="478" customWidth="1"/>
    <col min="1797" max="1798" width="3.7109375" style="478" customWidth="1"/>
    <col min="1799" max="1799" width="22" style="478" customWidth="1"/>
    <col min="1800" max="1800" width="5.5703125" style="478" customWidth="1"/>
    <col min="1801" max="1802" width="3.7109375" style="478" customWidth="1"/>
    <col min="1803" max="1803" width="22" style="478" customWidth="1"/>
    <col min="1804" max="1804" width="5.5703125" style="478" customWidth="1"/>
    <col min="1805" max="1806" width="3.7109375" style="478" customWidth="1"/>
    <col min="1807" max="1807" width="22" style="478" customWidth="1"/>
    <col min="1808" max="1809" width="15.7109375" style="478" customWidth="1"/>
    <col min="1810" max="1810" width="11.7109375" style="478" customWidth="1"/>
    <col min="1811" max="1811" width="6.42578125" style="478" bestFit="1" customWidth="1"/>
    <col min="1812" max="1812" width="11.7109375" style="478" customWidth="1"/>
    <col min="1813" max="1813" width="0" style="478" hidden="1" customWidth="1"/>
    <col min="1814" max="1814" width="3.7109375" style="478" customWidth="1"/>
    <col min="1815" max="1815" width="11.140625" style="478" bestFit="1" customWidth="1"/>
    <col min="1816" max="1817" width="10.5703125" style="478"/>
    <col min="1818" max="1818" width="13.42578125" style="478" customWidth="1"/>
    <col min="1819" max="2038" width="10.5703125" style="478"/>
    <col min="2039" max="2046" width="0" style="478" hidden="1" customWidth="1"/>
    <col min="2047" max="2049" width="3.7109375" style="478" customWidth="1"/>
    <col min="2050" max="2050" width="12.7109375" style="478" customWidth="1"/>
    <col min="2051" max="2051" width="47.42578125" style="478" customWidth="1"/>
    <col min="2052" max="2052" width="5.5703125" style="478" customWidth="1"/>
    <col min="2053" max="2054" width="3.7109375" style="478" customWidth="1"/>
    <col min="2055" max="2055" width="22" style="478" customWidth="1"/>
    <col min="2056" max="2056" width="5.5703125" style="478" customWidth="1"/>
    <col min="2057" max="2058" width="3.7109375" style="478" customWidth="1"/>
    <col min="2059" max="2059" width="22" style="478" customWidth="1"/>
    <col min="2060" max="2060" width="5.5703125" style="478" customWidth="1"/>
    <col min="2061" max="2062" width="3.7109375" style="478" customWidth="1"/>
    <col min="2063" max="2063" width="22" style="478" customWidth="1"/>
    <col min="2064" max="2065" width="15.7109375" style="478" customWidth="1"/>
    <col min="2066" max="2066" width="11.7109375" style="478" customWidth="1"/>
    <col min="2067" max="2067" width="6.42578125" style="478" bestFit="1" customWidth="1"/>
    <col min="2068" max="2068" width="11.7109375" style="478" customWidth="1"/>
    <col min="2069" max="2069" width="0" style="478" hidden="1" customWidth="1"/>
    <col min="2070" max="2070" width="3.7109375" style="478" customWidth="1"/>
    <col min="2071" max="2071" width="11.140625" style="478" bestFit="1" customWidth="1"/>
    <col min="2072" max="2073" width="10.5703125" style="478"/>
    <col min="2074" max="2074" width="13.42578125" style="478" customWidth="1"/>
    <col min="2075" max="2294" width="10.5703125" style="478"/>
    <col min="2295" max="2302" width="0" style="478" hidden="1" customWidth="1"/>
    <col min="2303" max="2305" width="3.7109375" style="478" customWidth="1"/>
    <col min="2306" max="2306" width="12.7109375" style="478" customWidth="1"/>
    <col min="2307" max="2307" width="47.42578125" style="478" customWidth="1"/>
    <col min="2308" max="2308" width="5.5703125" style="478" customWidth="1"/>
    <col min="2309" max="2310" width="3.7109375" style="478" customWidth="1"/>
    <col min="2311" max="2311" width="22" style="478" customWidth="1"/>
    <col min="2312" max="2312" width="5.5703125" style="478" customWidth="1"/>
    <col min="2313" max="2314" width="3.7109375" style="478" customWidth="1"/>
    <col min="2315" max="2315" width="22" style="478" customWidth="1"/>
    <col min="2316" max="2316" width="5.5703125" style="478" customWidth="1"/>
    <col min="2317" max="2318" width="3.7109375" style="478" customWidth="1"/>
    <col min="2319" max="2319" width="22" style="478" customWidth="1"/>
    <col min="2320" max="2321" width="15.7109375" style="478" customWidth="1"/>
    <col min="2322" max="2322" width="11.7109375" style="478" customWidth="1"/>
    <col min="2323" max="2323" width="6.42578125" style="478" bestFit="1" customWidth="1"/>
    <col min="2324" max="2324" width="11.7109375" style="478" customWidth="1"/>
    <col min="2325" max="2325" width="0" style="478" hidden="1" customWidth="1"/>
    <col min="2326" max="2326" width="3.7109375" style="478" customWidth="1"/>
    <col min="2327" max="2327" width="11.140625" style="478" bestFit="1" customWidth="1"/>
    <col min="2328" max="2329" width="10.5703125" style="478"/>
    <col min="2330" max="2330" width="13.42578125" style="478" customWidth="1"/>
    <col min="2331" max="2550" width="10.5703125" style="478"/>
    <col min="2551" max="2558" width="0" style="478" hidden="1" customWidth="1"/>
    <col min="2559" max="2561" width="3.7109375" style="478" customWidth="1"/>
    <col min="2562" max="2562" width="12.7109375" style="478" customWidth="1"/>
    <col min="2563" max="2563" width="47.42578125" style="478" customWidth="1"/>
    <col min="2564" max="2564" width="5.5703125" style="478" customWidth="1"/>
    <col min="2565" max="2566" width="3.7109375" style="478" customWidth="1"/>
    <col min="2567" max="2567" width="22" style="478" customWidth="1"/>
    <col min="2568" max="2568" width="5.5703125" style="478" customWidth="1"/>
    <col min="2569" max="2570" width="3.7109375" style="478" customWidth="1"/>
    <col min="2571" max="2571" width="22" style="478" customWidth="1"/>
    <col min="2572" max="2572" width="5.5703125" style="478" customWidth="1"/>
    <col min="2573" max="2574" width="3.7109375" style="478" customWidth="1"/>
    <col min="2575" max="2575" width="22" style="478" customWidth="1"/>
    <col min="2576" max="2577" width="15.7109375" style="478" customWidth="1"/>
    <col min="2578" max="2578" width="11.7109375" style="478" customWidth="1"/>
    <col min="2579" max="2579" width="6.42578125" style="478" bestFit="1" customWidth="1"/>
    <col min="2580" max="2580" width="11.7109375" style="478" customWidth="1"/>
    <col min="2581" max="2581" width="0" style="478" hidden="1" customWidth="1"/>
    <col min="2582" max="2582" width="3.7109375" style="478" customWidth="1"/>
    <col min="2583" max="2583" width="11.140625" style="478" bestFit="1" customWidth="1"/>
    <col min="2584" max="2585" width="10.5703125" style="478"/>
    <col min="2586" max="2586" width="13.42578125" style="478" customWidth="1"/>
    <col min="2587" max="2806" width="10.5703125" style="478"/>
    <col min="2807" max="2814" width="0" style="478" hidden="1" customWidth="1"/>
    <col min="2815" max="2817" width="3.7109375" style="478" customWidth="1"/>
    <col min="2818" max="2818" width="12.7109375" style="478" customWidth="1"/>
    <col min="2819" max="2819" width="47.42578125" style="478" customWidth="1"/>
    <col min="2820" max="2820" width="5.5703125" style="478" customWidth="1"/>
    <col min="2821" max="2822" width="3.7109375" style="478" customWidth="1"/>
    <col min="2823" max="2823" width="22" style="478" customWidth="1"/>
    <col min="2824" max="2824" width="5.5703125" style="478" customWidth="1"/>
    <col min="2825" max="2826" width="3.7109375" style="478" customWidth="1"/>
    <col min="2827" max="2827" width="22" style="478" customWidth="1"/>
    <col min="2828" max="2828" width="5.5703125" style="478" customWidth="1"/>
    <col min="2829" max="2830" width="3.7109375" style="478" customWidth="1"/>
    <col min="2831" max="2831" width="22" style="478" customWidth="1"/>
    <col min="2832" max="2833" width="15.7109375" style="478" customWidth="1"/>
    <col min="2834" max="2834" width="11.7109375" style="478" customWidth="1"/>
    <col min="2835" max="2835" width="6.42578125" style="478" bestFit="1" customWidth="1"/>
    <col min="2836" max="2836" width="11.7109375" style="478" customWidth="1"/>
    <col min="2837" max="2837" width="0" style="478" hidden="1" customWidth="1"/>
    <col min="2838" max="2838" width="3.7109375" style="478" customWidth="1"/>
    <col min="2839" max="2839" width="11.140625" style="478" bestFit="1" customWidth="1"/>
    <col min="2840" max="2841" width="10.5703125" style="478"/>
    <col min="2842" max="2842" width="13.42578125" style="478" customWidth="1"/>
    <col min="2843" max="3062" width="10.5703125" style="478"/>
    <col min="3063" max="3070" width="0" style="478" hidden="1" customWidth="1"/>
    <col min="3071" max="3073" width="3.7109375" style="478" customWidth="1"/>
    <col min="3074" max="3074" width="12.7109375" style="478" customWidth="1"/>
    <col min="3075" max="3075" width="47.42578125" style="478" customWidth="1"/>
    <col min="3076" max="3076" width="5.5703125" style="478" customWidth="1"/>
    <col min="3077" max="3078" width="3.7109375" style="478" customWidth="1"/>
    <col min="3079" max="3079" width="22" style="478" customWidth="1"/>
    <col min="3080" max="3080" width="5.5703125" style="478" customWidth="1"/>
    <col min="3081" max="3082" width="3.7109375" style="478" customWidth="1"/>
    <col min="3083" max="3083" width="22" style="478" customWidth="1"/>
    <col min="3084" max="3084" width="5.5703125" style="478" customWidth="1"/>
    <col min="3085" max="3086" width="3.7109375" style="478" customWidth="1"/>
    <col min="3087" max="3087" width="22" style="478" customWidth="1"/>
    <col min="3088" max="3089" width="15.7109375" style="478" customWidth="1"/>
    <col min="3090" max="3090" width="11.7109375" style="478" customWidth="1"/>
    <col min="3091" max="3091" width="6.42578125" style="478" bestFit="1" customWidth="1"/>
    <col min="3092" max="3092" width="11.7109375" style="478" customWidth="1"/>
    <col min="3093" max="3093" width="0" style="478" hidden="1" customWidth="1"/>
    <col min="3094" max="3094" width="3.7109375" style="478" customWidth="1"/>
    <col min="3095" max="3095" width="11.140625" style="478" bestFit="1" customWidth="1"/>
    <col min="3096" max="3097" width="10.5703125" style="478"/>
    <col min="3098" max="3098" width="13.42578125" style="478" customWidth="1"/>
    <col min="3099" max="3318" width="10.5703125" style="478"/>
    <col min="3319" max="3326" width="0" style="478" hidden="1" customWidth="1"/>
    <col min="3327" max="3329" width="3.7109375" style="478" customWidth="1"/>
    <col min="3330" max="3330" width="12.7109375" style="478" customWidth="1"/>
    <col min="3331" max="3331" width="47.42578125" style="478" customWidth="1"/>
    <col min="3332" max="3332" width="5.5703125" style="478" customWidth="1"/>
    <col min="3333" max="3334" width="3.7109375" style="478" customWidth="1"/>
    <col min="3335" max="3335" width="22" style="478" customWidth="1"/>
    <col min="3336" max="3336" width="5.5703125" style="478" customWidth="1"/>
    <col min="3337" max="3338" width="3.7109375" style="478" customWidth="1"/>
    <col min="3339" max="3339" width="22" style="478" customWidth="1"/>
    <col min="3340" max="3340" width="5.5703125" style="478" customWidth="1"/>
    <col min="3341" max="3342" width="3.7109375" style="478" customWidth="1"/>
    <col min="3343" max="3343" width="22" style="478" customWidth="1"/>
    <col min="3344" max="3345" width="15.7109375" style="478" customWidth="1"/>
    <col min="3346" max="3346" width="11.7109375" style="478" customWidth="1"/>
    <col min="3347" max="3347" width="6.42578125" style="478" bestFit="1" customWidth="1"/>
    <col min="3348" max="3348" width="11.7109375" style="478" customWidth="1"/>
    <col min="3349" max="3349" width="0" style="478" hidden="1" customWidth="1"/>
    <col min="3350" max="3350" width="3.7109375" style="478" customWidth="1"/>
    <col min="3351" max="3351" width="11.140625" style="478" bestFit="1" customWidth="1"/>
    <col min="3352" max="3353" width="10.5703125" style="478"/>
    <col min="3354" max="3354" width="13.42578125" style="478" customWidth="1"/>
    <col min="3355" max="3574" width="10.5703125" style="478"/>
    <col min="3575" max="3582" width="0" style="478" hidden="1" customWidth="1"/>
    <col min="3583" max="3585" width="3.7109375" style="478" customWidth="1"/>
    <col min="3586" max="3586" width="12.7109375" style="478" customWidth="1"/>
    <col min="3587" max="3587" width="47.42578125" style="478" customWidth="1"/>
    <col min="3588" max="3588" width="5.5703125" style="478" customWidth="1"/>
    <col min="3589" max="3590" width="3.7109375" style="478" customWidth="1"/>
    <col min="3591" max="3591" width="22" style="478" customWidth="1"/>
    <col min="3592" max="3592" width="5.5703125" style="478" customWidth="1"/>
    <col min="3593" max="3594" width="3.7109375" style="478" customWidth="1"/>
    <col min="3595" max="3595" width="22" style="478" customWidth="1"/>
    <col min="3596" max="3596" width="5.5703125" style="478" customWidth="1"/>
    <col min="3597" max="3598" width="3.7109375" style="478" customWidth="1"/>
    <col min="3599" max="3599" width="22" style="478" customWidth="1"/>
    <col min="3600" max="3601" width="15.7109375" style="478" customWidth="1"/>
    <col min="3602" max="3602" width="11.7109375" style="478" customWidth="1"/>
    <col min="3603" max="3603" width="6.42578125" style="478" bestFit="1" customWidth="1"/>
    <col min="3604" max="3604" width="11.7109375" style="478" customWidth="1"/>
    <col min="3605" max="3605" width="0" style="478" hidden="1" customWidth="1"/>
    <col min="3606" max="3606" width="3.7109375" style="478" customWidth="1"/>
    <col min="3607" max="3607" width="11.140625" style="478" bestFit="1" customWidth="1"/>
    <col min="3608" max="3609" width="10.5703125" style="478"/>
    <col min="3610" max="3610" width="13.42578125" style="478" customWidth="1"/>
    <col min="3611" max="3830" width="10.5703125" style="478"/>
    <col min="3831" max="3838" width="0" style="478" hidden="1" customWidth="1"/>
    <col min="3839" max="3841" width="3.7109375" style="478" customWidth="1"/>
    <col min="3842" max="3842" width="12.7109375" style="478" customWidth="1"/>
    <col min="3843" max="3843" width="47.42578125" style="478" customWidth="1"/>
    <col min="3844" max="3844" width="5.5703125" style="478" customWidth="1"/>
    <col min="3845" max="3846" width="3.7109375" style="478" customWidth="1"/>
    <col min="3847" max="3847" width="22" style="478" customWidth="1"/>
    <col min="3848" max="3848" width="5.5703125" style="478" customWidth="1"/>
    <col min="3849" max="3850" width="3.7109375" style="478" customWidth="1"/>
    <col min="3851" max="3851" width="22" style="478" customWidth="1"/>
    <col min="3852" max="3852" width="5.5703125" style="478" customWidth="1"/>
    <col min="3853" max="3854" width="3.7109375" style="478" customWidth="1"/>
    <col min="3855" max="3855" width="22" style="478" customWidth="1"/>
    <col min="3856" max="3857" width="15.7109375" style="478" customWidth="1"/>
    <col min="3858" max="3858" width="11.7109375" style="478" customWidth="1"/>
    <col min="3859" max="3859" width="6.42578125" style="478" bestFit="1" customWidth="1"/>
    <col min="3860" max="3860" width="11.7109375" style="478" customWidth="1"/>
    <col min="3861" max="3861" width="0" style="478" hidden="1" customWidth="1"/>
    <col min="3862" max="3862" width="3.7109375" style="478" customWidth="1"/>
    <col min="3863" max="3863" width="11.140625" style="478" bestFit="1" customWidth="1"/>
    <col min="3864" max="3865" width="10.5703125" style="478"/>
    <col min="3866" max="3866" width="13.42578125" style="478" customWidth="1"/>
    <col min="3867" max="4086" width="10.5703125" style="478"/>
    <col min="4087" max="4094" width="0" style="478" hidden="1" customWidth="1"/>
    <col min="4095" max="4097" width="3.7109375" style="478" customWidth="1"/>
    <col min="4098" max="4098" width="12.7109375" style="478" customWidth="1"/>
    <col min="4099" max="4099" width="47.42578125" style="478" customWidth="1"/>
    <col min="4100" max="4100" width="5.5703125" style="478" customWidth="1"/>
    <col min="4101" max="4102" width="3.7109375" style="478" customWidth="1"/>
    <col min="4103" max="4103" width="22" style="478" customWidth="1"/>
    <col min="4104" max="4104" width="5.5703125" style="478" customWidth="1"/>
    <col min="4105" max="4106" width="3.7109375" style="478" customWidth="1"/>
    <col min="4107" max="4107" width="22" style="478" customWidth="1"/>
    <col min="4108" max="4108" width="5.5703125" style="478" customWidth="1"/>
    <col min="4109" max="4110" width="3.7109375" style="478" customWidth="1"/>
    <col min="4111" max="4111" width="22" style="478" customWidth="1"/>
    <col min="4112" max="4113" width="15.7109375" style="478" customWidth="1"/>
    <col min="4114" max="4114" width="11.7109375" style="478" customWidth="1"/>
    <col min="4115" max="4115" width="6.42578125" style="478" bestFit="1" customWidth="1"/>
    <col min="4116" max="4116" width="11.7109375" style="478" customWidth="1"/>
    <col min="4117" max="4117" width="0" style="478" hidden="1" customWidth="1"/>
    <col min="4118" max="4118" width="3.7109375" style="478" customWidth="1"/>
    <col min="4119" max="4119" width="11.140625" style="478" bestFit="1" customWidth="1"/>
    <col min="4120" max="4121" width="10.5703125" style="478"/>
    <col min="4122" max="4122" width="13.42578125" style="478" customWidth="1"/>
    <col min="4123" max="4342" width="10.5703125" style="478"/>
    <col min="4343" max="4350" width="0" style="478" hidden="1" customWidth="1"/>
    <col min="4351" max="4353" width="3.7109375" style="478" customWidth="1"/>
    <col min="4354" max="4354" width="12.7109375" style="478" customWidth="1"/>
    <col min="4355" max="4355" width="47.42578125" style="478" customWidth="1"/>
    <col min="4356" max="4356" width="5.5703125" style="478" customWidth="1"/>
    <col min="4357" max="4358" width="3.7109375" style="478" customWidth="1"/>
    <col min="4359" max="4359" width="22" style="478" customWidth="1"/>
    <col min="4360" max="4360" width="5.5703125" style="478" customWidth="1"/>
    <col min="4361" max="4362" width="3.7109375" style="478" customWidth="1"/>
    <col min="4363" max="4363" width="22" style="478" customWidth="1"/>
    <col min="4364" max="4364" width="5.5703125" style="478" customWidth="1"/>
    <col min="4365" max="4366" width="3.7109375" style="478" customWidth="1"/>
    <col min="4367" max="4367" width="22" style="478" customWidth="1"/>
    <col min="4368" max="4369" width="15.7109375" style="478" customWidth="1"/>
    <col min="4370" max="4370" width="11.7109375" style="478" customWidth="1"/>
    <col min="4371" max="4371" width="6.42578125" style="478" bestFit="1" customWidth="1"/>
    <col min="4372" max="4372" width="11.7109375" style="478" customWidth="1"/>
    <col min="4373" max="4373" width="0" style="478" hidden="1" customWidth="1"/>
    <col min="4374" max="4374" width="3.7109375" style="478" customWidth="1"/>
    <col min="4375" max="4375" width="11.140625" style="478" bestFit="1" customWidth="1"/>
    <col min="4376" max="4377" width="10.5703125" style="478"/>
    <col min="4378" max="4378" width="13.42578125" style="478" customWidth="1"/>
    <col min="4379" max="4598" width="10.5703125" style="478"/>
    <col min="4599" max="4606" width="0" style="478" hidden="1" customWidth="1"/>
    <col min="4607" max="4609" width="3.7109375" style="478" customWidth="1"/>
    <col min="4610" max="4610" width="12.7109375" style="478" customWidth="1"/>
    <col min="4611" max="4611" width="47.42578125" style="478" customWidth="1"/>
    <col min="4612" max="4612" width="5.5703125" style="478" customWidth="1"/>
    <col min="4613" max="4614" width="3.7109375" style="478" customWidth="1"/>
    <col min="4615" max="4615" width="22" style="478" customWidth="1"/>
    <col min="4616" max="4616" width="5.5703125" style="478" customWidth="1"/>
    <col min="4617" max="4618" width="3.7109375" style="478" customWidth="1"/>
    <col min="4619" max="4619" width="22" style="478" customWidth="1"/>
    <col min="4620" max="4620" width="5.5703125" style="478" customWidth="1"/>
    <col min="4621" max="4622" width="3.7109375" style="478" customWidth="1"/>
    <col min="4623" max="4623" width="22" style="478" customWidth="1"/>
    <col min="4624" max="4625" width="15.7109375" style="478" customWidth="1"/>
    <col min="4626" max="4626" width="11.7109375" style="478" customWidth="1"/>
    <col min="4627" max="4627" width="6.42578125" style="478" bestFit="1" customWidth="1"/>
    <col min="4628" max="4628" width="11.7109375" style="478" customWidth="1"/>
    <col min="4629" max="4629" width="0" style="478" hidden="1" customWidth="1"/>
    <col min="4630" max="4630" width="3.7109375" style="478" customWidth="1"/>
    <col min="4631" max="4631" width="11.140625" style="478" bestFit="1" customWidth="1"/>
    <col min="4632" max="4633" width="10.5703125" style="478"/>
    <col min="4634" max="4634" width="13.42578125" style="478" customWidth="1"/>
    <col min="4635" max="4854" width="10.5703125" style="478"/>
    <col min="4855" max="4862" width="0" style="478" hidden="1" customWidth="1"/>
    <col min="4863" max="4865" width="3.7109375" style="478" customWidth="1"/>
    <col min="4866" max="4866" width="12.7109375" style="478" customWidth="1"/>
    <col min="4867" max="4867" width="47.42578125" style="478" customWidth="1"/>
    <col min="4868" max="4868" width="5.5703125" style="478" customWidth="1"/>
    <col min="4869" max="4870" width="3.7109375" style="478" customWidth="1"/>
    <col min="4871" max="4871" width="22" style="478" customWidth="1"/>
    <col min="4872" max="4872" width="5.5703125" style="478" customWidth="1"/>
    <col min="4873" max="4874" width="3.7109375" style="478" customWidth="1"/>
    <col min="4875" max="4875" width="22" style="478" customWidth="1"/>
    <col min="4876" max="4876" width="5.5703125" style="478" customWidth="1"/>
    <col min="4877" max="4878" width="3.7109375" style="478" customWidth="1"/>
    <col min="4879" max="4879" width="22" style="478" customWidth="1"/>
    <col min="4880" max="4881" width="15.7109375" style="478" customWidth="1"/>
    <col min="4882" max="4882" width="11.7109375" style="478" customWidth="1"/>
    <col min="4883" max="4883" width="6.42578125" style="478" bestFit="1" customWidth="1"/>
    <col min="4884" max="4884" width="11.7109375" style="478" customWidth="1"/>
    <col min="4885" max="4885" width="0" style="478" hidden="1" customWidth="1"/>
    <col min="4886" max="4886" width="3.7109375" style="478" customWidth="1"/>
    <col min="4887" max="4887" width="11.140625" style="478" bestFit="1" customWidth="1"/>
    <col min="4888" max="4889" width="10.5703125" style="478"/>
    <col min="4890" max="4890" width="13.42578125" style="478" customWidth="1"/>
    <col min="4891" max="5110" width="10.5703125" style="478"/>
    <col min="5111" max="5118" width="0" style="478" hidden="1" customWidth="1"/>
    <col min="5119" max="5121" width="3.7109375" style="478" customWidth="1"/>
    <col min="5122" max="5122" width="12.7109375" style="478" customWidth="1"/>
    <col min="5123" max="5123" width="47.42578125" style="478" customWidth="1"/>
    <col min="5124" max="5124" width="5.5703125" style="478" customWidth="1"/>
    <col min="5125" max="5126" width="3.7109375" style="478" customWidth="1"/>
    <col min="5127" max="5127" width="22" style="478" customWidth="1"/>
    <col min="5128" max="5128" width="5.5703125" style="478" customWidth="1"/>
    <col min="5129" max="5130" width="3.7109375" style="478" customWidth="1"/>
    <col min="5131" max="5131" width="22" style="478" customWidth="1"/>
    <col min="5132" max="5132" width="5.5703125" style="478" customWidth="1"/>
    <col min="5133" max="5134" width="3.7109375" style="478" customWidth="1"/>
    <col min="5135" max="5135" width="22" style="478" customWidth="1"/>
    <col min="5136" max="5137" width="15.7109375" style="478" customWidth="1"/>
    <col min="5138" max="5138" width="11.7109375" style="478" customWidth="1"/>
    <col min="5139" max="5139" width="6.42578125" style="478" bestFit="1" customWidth="1"/>
    <col min="5140" max="5140" width="11.7109375" style="478" customWidth="1"/>
    <col min="5141" max="5141" width="0" style="478" hidden="1" customWidth="1"/>
    <col min="5142" max="5142" width="3.7109375" style="478" customWidth="1"/>
    <col min="5143" max="5143" width="11.140625" style="478" bestFit="1" customWidth="1"/>
    <col min="5144" max="5145" width="10.5703125" style="478"/>
    <col min="5146" max="5146" width="13.42578125" style="478" customWidth="1"/>
    <col min="5147" max="5366" width="10.5703125" style="478"/>
    <col min="5367" max="5374" width="0" style="478" hidden="1" customWidth="1"/>
    <col min="5375" max="5377" width="3.7109375" style="478" customWidth="1"/>
    <col min="5378" max="5378" width="12.7109375" style="478" customWidth="1"/>
    <col min="5379" max="5379" width="47.42578125" style="478" customWidth="1"/>
    <col min="5380" max="5380" width="5.5703125" style="478" customWidth="1"/>
    <col min="5381" max="5382" width="3.7109375" style="478" customWidth="1"/>
    <col min="5383" max="5383" width="22" style="478" customWidth="1"/>
    <col min="5384" max="5384" width="5.5703125" style="478" customWidth="1"/>
    <col min="5385" max="5386" width="3.7109375" style="478" customWidth="1"/>
    <col min="5387" max="5387" width="22" style="478" customWidth="1"/>
    <col min="5388" max="5388" width="5.5703125" style="478" customWidth="1"/>
    <col min="5389" max="5390" width="3.7109375" style="478" customWidth="1"/>
    <col min="5391" max="5391" width="22" style="478" customWidth="1"/>
    <col min="5392" max="5393" width="15.7109375" style="478" customWidth="1"/>
    <col min="5394" max="5394" width="11.7109375" style="478" customWidth="1"/>
    <col min="5395" max="5395" width="6.42578125" style="478" bestFit="1" customWidth="1"/>
    <col min="5396" max="5396" width="11.7109375" style="478" customWidth="1"/>
    <col min="5397" max="5397" width="0" style="478" hidden="1" customWidth="1"/>
    <col min="5398" max="5398" width="3.7109375" style="478" customWidth="1"/>
    <col min="5399" max="5399" width="11.140625" style="478" bestFit="1" customWidth="1"/>
    <col min="5400" max="5401" width="10.5703125" style="478"/>
    <col min="5402" max="5402" width="13.42578125" style="478" customWidth="1"/>
    <col min="5403" max="5622" width="10.5703125" style="478"/>
    <col min="5623" max="5630" width="0" style="478" hidden="1" customWidth="1"/>
    <col min="5631" max="5633" width="3.7109375" style="478" customWidth="1"/>
    <col min="5634" max="5634" width="12.7109375" style="478" customWidth="1"/>
    <col min="5635" max="5635" width="47.42578125" style="478" customWidth="1"/>
    <col min="5636" max="5636" width="5.5703125" style="478" customWidth="1"/>
    <col min="5637" max="5638" width="3.7109375" style="478" customWidth="1"/>
    <col min="5639" max="5639" width="22" style="478" customWidth="1"/>
    <col min="5640" max="5640" width="5.5703125" style="478" customWidth="1"/>
    <col min="5641" max="5642" width="3.7109375" style="478" customWidth="1"/>
    <col min="5643" max="5643" width="22" style="478" customWidth="1"/>
    <col min="5644" max="5644" width="5.5703125" style="478" customWidth="1"/>
    <col min="5645" max="5646" width="3.7109375" style="478" customWidth="1"/>
    <col min="5647" max="5647" width="22" style="478" customWidth="1"/>
    <col min="5648" max="5649" width="15.7109375" style="478" customWidth="1"/>
    <col min="5650" max="5650" width="11.7109375" style="478" customWidth="1"/>
    <col min="5651" max="5651" width="6.42578125" style="478" bestFit="1" customWidth="1"/>
    <col min="5652" max="5652" width="11.7109375" style="478" customWidth="1"/>
    <col min="5653" max="5653" width="0" style="478" hidden="1" customWidth="1"/>
    <col min="5654" max="5654" width="3.7109375" style="478" customWidth="1"/>
    <col min="5655" max="5655" width="11.140625" style="478" bestFit="1" customWidth="1"/>
    <col min="5656" max="5657" width="10.5703125" style="478"/>
    <col min="5658" max="5658" width="13.42578125" style="478" customWidth="1"/>
    <col min="5659" max="5878" width="10.5703125" style="478"/>
    <col min="5879" max="5886" width="0" style="478" hidden="1" customWidth="1"/>
    <col min="5887" max="5889" width="3.7109375" style="478" customWidth="1"/>
    <col min="5890" max="5890" width="12.7109375" style="478" customWidth="1"/>
    <col min="5891" max="5891" width="47.42578125" style="478" customWidth="1"/>
    <col min="5892" max="5892" width="5.5703125" style="478" customWidth="1"/>
    <col min="5893" max="5894" width="3.7109375" style="478" customWidth="1"/>
    <col min="5895" max="5895" width="22" style="478" customWidth="1"/>
    <col min="5896" max="5896" width="5.5703125" style="478" customWidth="1"/>
    <col min="5897" max="5898" width="3.7109375" style="478" customWidth="1"/>
    <col min="5899" max="5899" width="22" style="478" customWidth="1"/>
    <col min="5900" max="5900" width="5.5703125" style="478" customWidth="1"/>
    <col min="5901" max="5902" width="3.7109375" style="478" customWidth="1"/>
    <col min="5903" max="5903" width="22" style="478" customWidth="1"/>
    <col min="5904" max="5905" width="15.7109375" style="478" customWidth="1"/>
    <col min="5906" max="5906" width="11.7109375" style="478" customWidth="1"/>
    <col min="5907" max="5907" width="6.42578125" style="478" bestFit="1" customWidth="1"/>
    <col min="5908" max="5908" width="11.7109375" style="478" customWidth="1"/>
    <col min="5909" max="5909" width="0" style="478" hidden="1" customWidth="1"/>
    <col min="5910" max="5910" width="3.7109375" style="478" customWidth="1"/>
    <col min="5911" max="5911" width="11.140625" style="478" bestFit="1" customWidth="1"/>
    <col min="5912" max="5913" width="10.5703125" style="478"/>
    <col min="5914" max="5914" width="13.42578125" style="478" customWidth="1"/>
    <col min="5915" max="6134" width="10.5703125" style="478"/>
    <col min="6135" max="6142" width="0" style="478" hidden="1" customWidth="1"/>
    <col min="6143" max="6145" width="3.7109375" style="478" customWidth="1"/>
    <col min="6146" max="6146" width="12.7109375" style="478" customWidth="1"/>
    <col min="6147" max="6147" width="47.42578125" style="478" customWidth="1"/>
    <col min="6148" max="6148" width="5.5703125" style="478" customWidth="1"/>
    <col min="6149" max="6150" width="3.7109375" style="478" customWidth="1"/>
    <col min="6151" max="6151" width="22" style="478" customWidth="1"/>
    <col min="6152" max="6152" width="5.5703125" style="478" customWidth="1"/>
    <col min="6153" max="6154" width="3.7109375" style="478" customWidth="1"/>
    <col min="6155" max="6155" width="22" style="478" customWidth="1"/>
    <col min="6156" max="6156" width="5.5703125" style="478" customWidth="1"/>
    <col min="6157" max="6158" width="3.7109375" style="478" customWidth="1"/>
    <col min="6159" max="6159" width="22" style="478" customWidth="1"/>
    <col min="6160" max="6161" width="15.7109375" style="478" customWidth="1"/>
    <col min="6162" max="6162" width="11.7109375" style="478" customWidth="1"/>
    <col min="6163" max="6163" width="6.42578125" style="478" bestFit="1" customWidth="1"/>
    <col min="6164" max="6164" width="11.7109375" style="478" customWidth="1"/>
    <col min="6165" max="6165" width="0" style="478" hidden="1" customWidth="1"/>
    <col min="6166" max="6166" width="3.7109375" style="478" customWidth="1"/>
    <col min="6167" max="6167" width="11.140625" style="478" bestFit="1" customWidth="1"/>
    <col min="6168" max="6169" width="10.5703125" style="478"/>
    <col min="6170" max="6170" width="13.42578125" style="478" customWidth="1"/>
    <col min="6171" max="6390" width="10.5703125" style="478"/>
    <col min="6391" max="6398" width="0" style="478" hidden="1" customWidth="1"/>
    <col min="6399" max="6401" width="3.7109375" style="478" customWidth="1"/>
    <col min="6402" max="6402" width="12.7109375" style="478" customWidth="1"/>
    <col min="6403" max="6403" width="47.42578125" style="478" customWidth="1"/>
    <col min="6404" max="6404" width="5.5703125" style="478" customWidth="1"/>
    <col min="6405" max="6406" width="3.7109375" style="478" customWidth="1"/>
    <col min="6407" max="6407" width="22" style="478" customWidth="1"/>
    <col min="6408" max="6408" width="5.5703125" style="478" customWidth="1"/>
    <col min="6409" max="6410" width="3.7109375" style="478" customWidth="1"/>
    <col min="6411" max="6411" width="22" style="478" customWidth="1"/>
    <col min="6412" max="6412" width="5.5703125" style="478" customWidth="1"/>
    <col min="6413" max="6414" width="3.7109375" style="478" customWidth="1"/>
    <col min="6415" max="6415" width="22" style="478" customWidth="1"/>
    <col min="6416" max="6417" width="15.7109375" style="478" customWidth="1"/>
    <col min="6418" max="6418" width="11.7109375" style="478" customWidth="1"/>
    <col min="6419" max="6419" width="6.42578125" style="478" bestFit="1" customWidth="1"/>
    <col min="6420" max="6420" width="11.7109375" style="478" customWidth="1"/>
    <col min="6421" max="6421" width="0" style="478" hidden="1" customWidth="1"/>
    <col min="6422" max="6422" width="3.7109375" style="478" customWidth="1"/>
    <col min="6423" max="6423" width="11.140625" style="478" bestFit="1" customWidth="1"/>
    <col min="6424" max="6425" width="10.5703125" style="478"/>
    <col min="6426" max="6426" width="13.42578125" style="478" customWidth="1"/>
    <col min="6427" max="6646" width="10.5703125" style="478"/>
    <col min="6647" max="6654" width="0" style="478" hidden="1" customWidth="1"/>
    <col min="6655" max="6657" width="3.7109375" style="478" customWidth="1"/>
    <col min="6658" max="6658" width="12.7109375" style="478" customWidth="1"/>
    <col min="6659" max="6659" width="47.42578125" style="478" customWidth="1"/>
    <col min="6660" max="6660" width="5.5703125" style="478" customWidth="1"/>
    <col min="6661" max="6662" width="3.7109375" style="478" customWidth="1"/>
    <col min="6663" max="6663" width="22" style="478" customWidth="1"/>
    <col min="6664" max="6664" width="5.5703125" style="478" customWidth="1"/>
    <col min="6665" max="6666" width="3.7109375" style="478" customWidth="1"/>
    <col min="6667" max="6667" width="22" style="478" customWidth="1"/>
    <col min="6668" max="6668" width="5.5703125" style="478" customWidth="1"/>
    <col min="6669" max="6670" width="3.7109375" style="478" customWidth="1"/>
    <col min="6671" max="6671" width="22" style="478" customWidth="1"/>
    <col min="6672" max="6673" width="15.7109375" style="478" customWidth="1"/>
    <col min="6674" max="6674" width="11.7109375" style="478" customWidth="1"/>
    <col min="6675" max="6675" width="6.42578125" style="478" bestFit="1" customWidth="1"/>
    <col min="6676" max="6676" width="11.7109375" style="478" customWidth="1"/>
    <col min="6677" max="6677" width="0" style="478" hidden="1" customWidth="1"/>
    <col min="6678" max="6678" width="3.7109375" style="478" customWidth="1"/>
    <col min="6679" max="6679" width="11.140625" style="478" bestFit="1" customWidth="1"/>
    <col min="6680" max="6681" width="10.5703125" style="478"/>
    <col min="6682" max="6682" width="13.42578125" style="478" customWidth="1"/>
    <col min="6683" max="6902" width="10.5703125" style="478"/>
    <col min="6903" max="6910" width="0" style="478" hidden="1" customWidth="1"/>
    <col min="6911" max="6913" width="3.7109375" style="478" customWidth="1"/>
    <col min="6914" max="6914" width="12.7109375" style="478" customWidth="1"/>
    <col min="6915" max="6915" width="47.42578125" style="478" customWidth="1"/>
    <col min="6916" max="6916" width="5.5703125" style="478" customWidth="1"/>
    <col min="6917" max="6918" width="3.7109375" style="478" customWidth="1"/>
    <col min="6919" max="6919" width="22" style="478" customWidth="1"/>
    <col min="6920" max="6920" width="5.5703125" style="478" customWidth="1"/>
    <col min="6921" max="6922" width="3.7109375" style="478" customWidth="1"/>
    <col min="6923" max="6923" width="22" style="478" customWidth="1"/>
    <col min="6924" max="6924" width="5.5703125" style="478" customWidth="1"/>
    <col min="6925" max="6926" width="3.7109375" style="478" customWidth="1"/>
    <col min="6927" max="6927" width="22" style="478" customWidth="1"/>
    <col min="6928" max="6929" width="15.7109375" style="478" customWidth="1"/>
    <col min="6930" max="6930" width="11.7109375" style="478" customWidth="1"/>
    <col min="6931" max="6931" width="6.42578125" style="478" bestFit="1" customWidth="1"/>
    <col min="6932" max="6932" width="11.7109375" style="478" customWidth="1"/>
    <col min="6933" max="6933" width="0" style="478" hidden="1" customWidth="1"/>
    <col min="6934" max="6934" width="3.7109375" style="478" customWidth="1"/>
    <col min="6935" max="6935" width="11.140625" style="478" bestFit="1" customWidth="1"/>
    <col min="6936" max="6937" width="10.5703125" style="478"/>
    <col min="6938" max="6938" width="13.42578125" style="478" customWidth="1"/>
    <col min="6939" max="7158" width="10.5703125" style="478"/>
    <col min="7159" max="7166" width="0" style="478" hidden="1" customWidth="1"/>
    <col min="7167" max="7169" width="3.7109375" style="478" customWidth="1"/>
    <col min="7170" max="7170" width="12.7109375" style="478" customWidth="1"/>
    <col min="7171" max="7171" width="47.42578125" style="478" customWidth="1"/>
    <col min="7172" max="7172" width="5.5703125" style="478" customWidth="1"/>
    <col min="7173" max="7174" width="3.7109375" style="478" customWidth="1"/>
    <col min="7175" max="7175" width="22" style="478" customWidth="1"/>
    <col min="7176" max="7176" width="5.5703125" style="478" customWidth="1"/>
    <col min="7177" max="7178" width="3.7109375" style="478" customWidth="1"/>
    <col min="7179" max="7179" width="22" style="478" customWidth="1"/>
    <col min="7180" max="7180" width="5.5703125" style="478" customWidth="1"/>
    <col min="7181" max="7182" width="3.7109375" style="478" customWidth="1"/>
    <col min="7183" max="7183" width="22" style="478" customWidth="1"/>
    <col min="7184" max="7185" width="15.7109375" style="478" customWidth="1"/>
    <col min="7186" max="7186" width="11.7109375" style="478" customWidth="1"/>
    <col min="7187" max="7187" width="6.42578125" style="478" bestFit="1" customWidth="1"/>
    <col min="7188" max="7188" width="11.7109375" style="478" customWidth="1"/>
    <col min="7189" max="7189" width="0" style="478" hidden="1" customWidth="1"/>
    <col min="7190" max="7190" width="3.7109375" style="478" customWidth="1"/>
    <col min="7191" max="7191" width="11.140625" style="478" bestFit="1" customWidth="1"/>
    <col min="7192" max="7193" width="10.5703125" style="478"/>
    <col min="7194" max="7194" width="13.42578125" style="478" customWidth="1"/>
    <col min="7195" max="7414" width="10.5703125" style="478"/>
    <col min="7415" max="7422" width="0" style="478" hidden="1" customWidth="1"/>
    <col min="7423" max="7425" width="3.7109375" style="478" customWidth="1"/>
    <col min="7426" max="7426" width="12.7109375" style="478" customWidth="1"/>
    <col min="7427" max="7427" width="47.42578125" style="478" customWidth="1"/>
    <col min="7428" max="7428" width="5.5703125" style="478" customWidth="1"/>
    <col min="7429" max="7430" width="3.7109375" style="478" customWidth="1"/>
    <col min="7431" max="7431" width="22" style="478" customWidth="1"/>
    <col min="7432" max="7432" width="5.5703125" style="478" customWidth="1"/>
    <col min="7433" max="7434" width="3.7109375" style="478" customWidth="1"/>
    <col min="7435" max="7435" width="22" style="478" customWidth="1"/>
    <col min="7436" max="7436" width="5.5703125" style="478" customWidth="1"/>
    <col min="7437" max="7438" width="3.7109375" style="478" customWidth="1"/>
    <col min="7439" max="7439" width="22" style="478" customWidth="1"/>
    <col min="7440" max="7441" width="15.7109375" style="478" customWidth="1"/>
    <col min="7442" max="7442" width="11.7109375" style="478" customWidth="1"/>
    <col min="7443" max="7443" width="6.42578125" style="478" bestFit="1" customWidth="1"/>
    <col min="7444" max="7444" width="11.7109375" style="478" customWidth="1"/>
    <col min="7445" max="7445" width="0" style="478" hidden="1" customWidth="1"/>
    <col min="7446" max="7446" width="3.7109375" style="478" customWidth="1"/>
    <col min="7447" max="7447" width="11.140625" style="478" bestFit="1" customWidth="1"/>
    <col min="7448" max="7449" width="10.5703125" style="478"/>
    <col min="7450" max="7450" width="13.42578125" style="478" customWidth="1"/>
    <col min="7451" max="7670" width="10.5703125" style="478"/>
    <col min="7671" max="7678" width="0" style="478" hidden="1" customWidth="1"/>
    <col min="7679" max="7681" width="3.7109375" style="478" customWidth="1"/>
    <col min="7682" max="7682" width="12.7109375" style="478" customWidth="1"/>
    <col min="7683" max="7683" width="47.42578125" style="478" customWidth="1"/>
    <col min="7684" max="7684" width="5.5703125" style="478" customWidth="1"/>
    <col min="7685" max="7686" width="3.7109375" style="478" customWidth="1"/>
    <col min="7687" max="7687" width="22" style="478" customWidth="1"/>
    <col min="7688" max="7688" width="5.5703125" style="478" customWidth="1"/>
    <col min="7689" max="7690" width="3.7109375" style="478" customWidth="1"/>
    <col min="7691" max="7691" width="22" style="478" customWidth="1"/>
    <col min="7692" max="7692" width="5.5703125" style="478" customWidth="1"/>
    <col min="7693" max="7694" width="3.7109375" style="478" customWidth="1"/>
    <col min="7695" max="7695" width="22" style="478" customWidth="1"/>
    <col min="7696" max="7697" width="15.7109375" style="478" customWidth="1"/>
    <col min="7698" max="7698" width="11.7109375" style="478" customWidth="1"/>
    <col min="7699" max="7699" width="6.42578125" style="478" bestFit="1" customWidth="1"/>
    <col min="7700" max="7700" width="11.7109375" style="478" customWidth="1"/>
    <col min="7701" max="7701" width="0" style="478" hidden="1" customWidth="1"/>
    <col min="7702" max="7702" width="3.7109375" style="478" customWidth="1"/>
    <col min="7703" max="7703" width="11.140625" style="478" bestFit="1" customWidth="1"/>
    <col min="7704" max="7705" width="10.5703125" style="478"/>
    <col min="7706" max="7706" width="13.42578125" style="478" customWidth="1"/>
    <col min="7707" max="7926" width="10.5703125" style="478"/>
    <col min="7927" max="7934" width="0" style="478" hidden="1" customWidth="1"/>
    <col min="7935" max="7937" width="3.7109375" style="478" customWidth="1"/>
    <col min="7938" max="7938" width="12.7109375" style="478" customWidth="1"/>
    <col min="7939" max="7939" width="47.42578125" style="478" customWidth="1"/>
    <col min="7940" max="7940" width="5.5703125" style="478" customWidth="1"/>
    <col min="7941" max="7942" width="3.7109375" style="478" customWidth="1"/>
    <col min="7943" max="7943" width="22" style="478" customWidth="1"/>
    <col min="7944" max="7944" width="5.5703125" style="478" customWidth="1"/>
    <col min="7945" max="7946" width="3.7109375" style="478" customWidth="1"/>
    <col min="7947" max="7947" width="22" style="478" customWidth="1"/>
    <col min="7948" max="7948" width="5.5703125" style="478" customWidth="1"/>
    <col min="7949" max="7950" width="3.7109375" style="478" customWidth="1"/>
    <col min="7951" max="7951" width="22" style="478" customWidth="1"/>
    <col min="7952" max="7953" width="15.7109375" style="478" customWidth="1"/>
    <col min="7954" max="7954" width="11.7109375" style="478" customWidth="1"/>
    <col min="7955" max="7955" width="6.42578125" style="478" bestFit="1" customWidth="1"/>
    <col min="7956" max="7956" width="11.7109375" style="478" customWidth="1"/>
    <col min="7957" max="7957" width="0" style="478" hidden="1" customWidth="1"/>
    <col min="7958" max="7958" width="3.7109375" style="478" customWidth="1"/>
    <col min="7959" max="7959" width="11.140625" style="478" bestFit="1" customWidth="1"/>
    <col min="7960" max="7961" width="10.5703125" style="478"/>
    <col min="7962" max="7962" width="13.42578125" style="478" customWidth="1"/>
    <col min="7963" max="8182" width="10.5703125" style="478"/>
    <col min="8183" max="8190" width="0" style="478" hidden="1" customWidth="1"/>
    <col min="8191" max="8193" width="3.7109375" style="478" customWidth="1"/>
    <col min="8194" max="8194" width="12.7109375" style="478" customWidth="1"/>
    <col min="8195" max="8195" width="47.42578125" style="478" customWidth="1"/>
    <col min="8196" max="8196" width="5.5703125" style="478" customWidth="1"/>
    <col min="8197" max="8198" width="3.7109375" style="478" customWidth="1"/>
    <col min="8199" max="8199" width="22" style="478" customWidth="1"/>
    <col min="8200" max="8200" width="5.5703125" style="478" customWidth="1"/>
    <col min="8201" max="8202" width="3.7109375" style="478" customWidth="1"/>
    <col min="8203" max="8203" width="22" style="478" customWidth="1"/>
    <col min="8204" max="8204" width="5.5703125" style="478" customWidth="1"/>
    <col min="8205" max="8206" width="3.7109375" style="478" customWidth="1"/>
    <col min="8207" max="8207" width="22" style="478" customWidth="1"/>
    <col min="8208" max="8209" width="15.7109375" style="478" customWidth="1"/>
    <col min="8210" max="8210" width="11.7109375" style="478" customWidth="1"/>
    <col min="8211" max="8211" width="6.42578125" style="478" bestFit="1" customWidth="1"/>
    <col min="8212" max="8212" width="11.7109375" style="478" customWidth="1"/>
    <col min="8213" max="8213" width="0" style="478" hidden="1" customWidth="1"/>
    <col min="8214" max="8214" width="3.7109375" style="478" customWidth="1"/>
    <col min="8215" max="8215" width="11.140625" style="478" bestFit="1" customWidth="1"/>
    <col min="8216" max="8217" width="10.5703125" style="478"/>
    <col min="8218" max="8218" width="13.42578125" style="478" customWidth="1"/>
    <col min="8219" max="8438" width="10.5703125" style="478"/>
    <col min="8439" max="8446" width="0" style="478" hidden="1" customWidth="1"/>
    <col min="8447" max="8449" width="3.7109375" style="478" customWidth="1"/>
    <col min="8450" max="8450" width="12.7109375" style="478" customWidth="1"/>
    <col min="8451" max="8451" width="47.42578125" style="478" customWidth="1"/>
    <col min="8452" max="8452" width="5.5703125" style="478" customWidth="1"/>
    <col min="8453" max="8454" width="3.7109375" style="478" customWidth="1"/>
    <col min="8455" max="8455" width="22" style="478" customWidth="1"/>
    <col min="8456" max="8456" width="5.5703125" style="478" customWidth="1"/>
    <col min="8457" max="8458" width="3.7109375" style="478" customWidth="1"/>
    <col min="8459" max="8459" width="22" style="478" customWidth="1"/>
    <col min="8460" max="8460" width="5.5703125" style="478" customWidth="1"/>
    <col min="8461" max="8462" width="3.7109375" style="478" customWidth="1"/>
    <col min="8463" max="8463" width="22" style="478" customWidth="1"/>
    <col min="8464" max="8465" width="15.7109375" style="478" customWidth="1"/>
    <col min="8466" max="8466" width="11.7109375" style="478" customWidth="1"/>
    <col min="8467" max="8467" width="6.42578125" style="478" bestFit="1" customWidth="1"/>
    <col min="8468" max="8468" width="11.7109375" style="478" customWidth="1"/>
    <col min="8469" max="8469" width="0" style="478" hidden="1" customWidth="1"/>
    <col min="8470" max="8470" width="3.7109375" style="478" customWidth="1"/>
    <col min="8471" max="8471" width="11.140625" style="478" bestFit="1" customWidth="1"/>
    <col min="8472" max="8473" width="10.5703125" style="478"/>
    <col min="8474" max="8474" width="13.42578125" style="478" customWidth="1"/>
    <col min="8475" max="8694" width="10.5703125" style="478"/>
    <col min="8695" max="8702" width="0" style="478" hidden="1" customWidth="1"/>
    <col min="8703" max="8705" width="3.7109375" style="478" customWidth="1"/>
    <col min="8706" max="8706" width="12.7109375" style="478" customWidth="1"/>
    <col min="8707" max="8707" width="47.42578125" style="478" customWidth="1"/>
    <col min="8708" max="8708" width="5.5703125" style="478" customWidth="1"/>
    <col min="8709" max="8710" width="3.7109375" style="478" customWidth="1"/>
    <col min="8711" max="8711" width="22" style="478" customWidth="1"/>
    <col min="8712" max="8712" width="5.5703125" style="478" customWidth="1"/>
    <col min="8713" max="8714" width="3.7109375" style="478" customWidth="1"/>
    <col min="8715" max="8715" width="22" style="478" customWidth="1"/>
    <col min="8716" max="8716" width="5.5703125" style="478" customWidth="1"/>
    <col min="8717" max="8718" width="3.7109375" style="478" customWidth="1"/>
    <col min="8719" max="8719" width="22" style="478" customWidth="1"/>
    <col min="8720" max="8721" width="15.7109375" style="478" customWidth="1"/>
    <col min="8722" max="8722" width="11.7109375" style="478" customWidth="1"/>
    <col min="8723" max="8723" width="6.42578125" style="478" bestFit="1" customWidth="1"/>
    <col min="8724" max="8724" width="11.7109375" style="478" customWidth="1"/>
    <col min="8725" max="8725" width="0" style="478" hidden="1" customWidth="1"/>
    <col min="8726" max="8726" width="3.7109375" style="478" customWidth="1"/>
    <col min="8727" max="8727" width="11.140625" style="478" bestFit="1" customWidth="1"/>
    <col min="8728" max="8729" width="10.5703125" style="478"/>
    <col min="8730" max="8730" width="13.42578125" style="478" customWidth="1"/>
    <col min="8731" max="8950" width="10.5703125" style="478"/>
    <col min="8951" max="8958" width="0" style="478" hidden="1" customWidth="1"/>
    <col min="8959" max="8961" width="3.7109375" style="478" customWidth="1"/>
    <col min="8962" max="8962" width="12.7109375" style="478" customWidth="1"/>
    <col min="8963" max="8963" width="47.42578125" style="478" customWidth="1"/>
    <col min="8964" max="8964" width="5.5703125" style="478" customWidth="1"/>
    <col min="8965" max="8966" width="3.7109375" style="478" customWidth="1"/>
    <col min="8967" max="8967" width="22" style="478" customWidth="1"/>
    <col min="8968" max="8968" width="5.5703125" style="478" customWidth="1"/>
    <col min="8969" max="8970" width="3.7109375" style="478" customWidth="1"/>
    <col min="8971" max="8971" width="22" style="478" customWidth="1"/>
    <col min="8972" max="8972" width="5.5703125" style="478" customWidth="1"/>
    <col min="8973" max="8974" width="3.7109375" style="478" customWidth="1"/>
    <col min="8975" max="8975" width="22" style="478" customWidth="1"/>
    <col min="8976" max="8977" width="15.7109375" style="478" customWidth="1"/>
    <col min="8978" max="8978" width="11.7109375" style="478" customWidth="1"/>
    <col min="8979" max="8979" width="6.42578125" style="478" bestFit="1" customWidth="1"/>
    <col min="8980" max="8980" width="11.7109375" style="478" customWidth="1"/>
    <col min="8981" max="8981" width="0" style="478" hidden="1" customWidth="1"/>
    <col min="8982" max="8982" width="3.7109375" style="478" customWidth="1"/>
    <col min="8983" max="8983" width="11.140625" style="478" bestFit="1" customWidth="1"/>
    <col min="8984" max="8985" width="10.5703125" style="478"/>
    <col min="8986" max="8986" width="13.42578125" style="478" customWidth="1"/>
    <col min="8987" max="9206" width="10.5703125" style="478"/>
    <col min="9207" max="9214" width="0" style="478" hidden="1" customWidth="1"/>
    <col min="9215" max="9217" width="3.7109375" style="478" customWidth="1"/>
    <col min="9218" max="9218" width="12.7109375" style="478" customWidth="1"/>
    <col min="9219" max="9219" width="47.42578125" style="478" customWidth="1"/>
    <col min="9220" max="9220" width="5.5703125" style="478" customWidth="1"/>
    <col min="9221" max="9222" width="3.7109375" style="478" customWidth="1"/>
    <col min="9223" max="9223" width="22" style="478" customWidth="1"/>
    <col min="9224" max="9224" width="5.5703125" style="478" customWidth="1"/>
    <col min="9225" max="9226" width="3.7109375" style="478" customWidth="1"/>
    <col min="9227" max="9227" width="22" style="478" customWidth="1"/>
    <col min="9228" max="9228" width="5.5703125" style="478" customWidth="1"/>
    <col min="9229" max="9230" width="3.7109375" style="478" customWidth="1"/>
    <col min="9231" max="9231" width="22" style="478" customWidth="1"/>
    <col min="9232" max="9233" width="15.7109375" style="478" customWidth="1"/>
    <col min="9234" max="9234" width="11.7109375" style="478" customWidth="1"/>
    <col min="9235" max="9235" width="6.42578125" style="478" bestFit="1" customWidth="1"/>
    <col min="9236" max="9236" width="11.7109375" style="478" customWidth="1"/>
    <col min="9237" max="9237" width="0" style="478" hidden="1" customWidth="1"/>
    <col min="9238" max="9238" width="3.7109375" style="478" customWidth="1"/>
    <col min="9239" max="9239" width="11.140625" style="478" bestFit="1" customWidth="1"/>
    <col min="9240" max="9241" width="10.5703125" style="478"/>
    <col min="9242" max="9242" width="13.42578125" style="478" customWidth="1"/>
    <col min="9243" max="9462" width="10.5703125" style="478"/>
    <col min="9463" max="9470" width="0" style="478" hidden="1" customWidth="1"/>
    <col min="9471" max="9473" width="3.7109375" style="478" customWidth="1"/>
    <col min="9474" max="9474" width="12.7109375" style="478" customWidth="1"/>
    <col min="9475" max="9475" width="47.42578125" style="478" customWidth="1"/>
    <col min="9476" max="9476" width="5.5703125" style="478" customWidth="1"/>
    <col min="9477" max="9478" width="3.7109375" style="478" customWidth="1"/>
    <col min="9479" max="9479" width="22" style="478" customWidth="1"/>
    <col min="9480" max="9480" width="5.5703125" style="478" customWidth="1"/>
    <col min="9481" max="9482" width="3.7109375" style="478" customWidth="1"/>
    <col min="9483" max="9483" width="22" style="478" customWidth="1"/>
    <col min="9484" max="9484" width="5.5703125" style="478" customWidth="1"/>
    <col min="9485" max="9486" width="3.7109375" style="478" customWidth="1"/>
    <col min="9487" max="9487" width="22" style="478" customWidth="1"/>
    <col min="9488" max="9489" width="15.7109375" style="478" customWidth="1"/>
    <col min="9490" max="9490" width="11.7109375" style="478" customWidth="1"/>
    <col min="9491" max="9491" width="6.42578125" style="478" bestFit="1" customWidth="1"/>
    <col min="9492" max="9492" width="11.7109375" style="478" customWidth="1"/>
    <col min="9493" max="9493" width="0" style="478" hidden="1" customWidth="1"/>
    <col min="9494" max="9494" width="3.7109375" style="478" customWidth="1"/>
    <col min="9495" max="9495" width="11.140625" style="478" bestFit="1" customWidth="1"/>
    <col min="9496" max="9497" width="10.5703125" style="478"/>
    <col min="9498" max="9498" width="13.42578125" style="478" customWidth="1"/>
    <col min="9499" max="9718" width="10.5703125" style="478"/>
    <col min="9719" max="9726" width="0" style="478" hidden="1" customWidth="1"/>
    <col min="9727" max="9729" width="3.7109375" style="478" customWidth="1"/>
    <col min="9730" max="9730" width="12.7109375" style="478" customWidth="1"/>
    <col min="9731" max="9731" width="47.42578125" style="478" customWidth="1"/>
    <col min="9732" max="9732" width="5.5703125" style="478" customWidth="1"/>
    <col min="9733" max="9734" width="3.7109375" style="478" customWidth="1"/>
    <col min="9735" max="9735" width="22" style="478" customWidth="1"/>
    <col min="9736" max="9736" width="5.5703125" style="478" customWidth="1"/>
    <col min="9737" max="9738" width="3.7109375" style="478" customWidth="1"/>
    <col min="9739" max="9739" width="22" style="478" customWidth="1"/>
    <col min="9740" max="9740" width="5.5703125" style="478" customWidth="1"/>
    <col min="9741" max="9742" width="3.7109375" style="478" customWidth="1"/>
    <col min="9743" max="9743" width="22" style="478" customWidth="1"/>
    <col min="9744" max="9745" width="15.7109375" style="478" customWidth="1"/>
    <col min="9746" max="9746" width="11.7109375" style="478" customWidth="1"/>
    <col min="9747" max="9747" width="6.42578125" style="478" bestFit="1" customWidth="1"/>
    <col min="9748" max="9748" width="11.7109375" style="478" customWidth="1"/>
    <col min="9749" max="9749" width="0" style="478" hidden="1" customWidth="1"/>
    <col min="9750" max="9750" width="3.7109375" style="478" customWidth="1"/>
    <col min="9751" max="9751" width="11.140625" style="478" bestFit="1" customWidth="1"/>
    <col min="9752" max="9753" width="10.5703125" style="478"/>
    <col min="9754" max="9754" width="13.42578125" style="478" customWidth="1"/>
    <col min="9755" max="9974" width="10.5703125" style="478"/>
    <col min="9975" max="9982" width="0" style="478" hidden="1" customWidth="1"/>
    <col min="9983" max="9985" width="3.7109375" style="478" customWidth="1"/>
    <col min="9986" max="9986" width="12.7109375" style="478" customWidth="1"/>
    <col min="9987" max="9987" width="47.42578125" style="478" customWidth="1"/>
    <col min="9988" max="9988" width="5.5703125" style="478" customWidth="1"/>
    <col min="9989" max="9990" width="3.7109375" style="478" customWidth="1"/>
    <col min="9991" max="9991" width="22" style="478" customWidth="1"/>
    <col min="9992" max="9992" width="5.5703125" style="478" customWidth="1"/>
    <col min="9993" max="9994" width="3.7109375" style="478" customWidth="1"/>
    <col min="9995" max="9995" width="22" style="478" customWidth="1"/>
    <col min="9996" max="9996" width="5.5703125" style="478" customWidth="1"/>
    <col min="9997" max="9998" width="3.7109375" style="478" customWidth="1"/>
    <col min="9999" max="9999" width="22" style="478" customWidth="1"/>
    <col min="10000" max="10001" width="15.7109375" style="478" customWidth="1"/>
    <col min="10002" max="10002" width="11.7109375" style="478" customWidth="1"/>
    <col min="10003" max="10003" width="6.42578125" style="478" bestFit="1" customWidth="1"/>
    <col min="10004" max="10004" width="11.7109375" style="478" customWidth="1"/>
    <col min="10005" max="10005" width="0" style="478" hidden="1" customWidth="1"/>
    <col min="10006" max="10006" width="3.7109375" style="478" customWidth="1"/>
    <col min="10007" max="10007" width="11.140625" style="478" bestFit="1" customWidth="1"/>
    <col min="10008" max="10009" width="10.5703125" style="478"/>
    <col min="10010" max="10010" width="13.42578125" style="478" customWidth="1"/>
    <col min="10011" max="10230" width="10.5703125" style="478"/>
    <col min="10231" max="10238" width="0" style="478" hidden="1" customWidth="1"/>
    <col min="10239" max="10241" width="3.7109375" style="478" customWidth="1"/>
    <col min="10242" max="10242" width="12.7109375" style="478" customWidth="1"/>
    <col min="10243" max="10243" width="47.42578125" style="478" customWidth="1"/>
    <col min="10244" max="10244" width="5.5703125" style="478" customWidth="1"/>
    <col min="10245" max="10246" width="3.7109375" style="478" customWidth="1"/>
    <col min="10247" max="10247" width="22" style="478" customWidth="1"/>
    <col min="10248" max="10248" width="5.5703125" style="478" customWidth="1"/>
    <col min="10249" max="10250" width="3.7109375" style="478" customWidth="1"/>
    <col min="10251" max="10251" width="22" style="478" customWidth="1"/>
    <col min="10252" max="10252" width="5.5703125" style="478" customWidth="1"/>
    <col min="10253" max="10254" width="3.7109375" style="478" customWidth="1"/>
    <col min="10255" max="10255" width="22" style="478" customWidth="1"/>
    <col min="10256" max="10257" width="15.7109375" style="478" customWidth="1"/>
    <col min="10258" max="10258" width="11.7109375" style="478" customWidth="1"/>
    <col min="10259" max="10259" width="6.42578125" style="478" bestFit="1" customWidth="1"/>
    <col min="10260" max="10260" width="11.7109375" style="478" customWidth="1"/>
    <col min="10261" max="10261" width="0" style="478" hidden="1" customWidth="1"/>
    <col min="10262" max="10262" width="3.7109375" style="478" customWidth="1"/>
    <col min="10263" max="10263" width="11.140625" style="478" bestFit="1" customWidth="1"/>
    <col min="10264" max="10265" width="10.5703125" style="478"/>
    <col min="10266" max="10266" width="13.42578125" style="478" customWidth="1"/>
    <col min="10267" max="10486" width="10.5703125" style="478"/>
    <col min="10487" max="10494" width="0" style="478" hidden="1" customWidth="1"/>
    <col min="10495" max="10497" width="3.7109375" style="478" customWidth="1"/>
    <col min="10498" max="10498" width="12.7109375" style="478" customWidth="1"/>
    <col min="10499" max="10499" width="47.42578125" style="478" customWidth="1"/>
    <col min="10500" max="10500" width="5.5703125" style="478" customWidth="1"/>
    <col min="10501" max="10502" width="3.7109375" style="478" customWidth="1"/>
    <col min="10503" max="10503" width="22" style="478" customWidth="1"/>
    <col min="10504" max="10504" width="5.5703125" style="478" customWidth="1"/>
    <col min="10505" max="10506" width="3.7109375" style="478" customWidth="1"/>
    <col min="10507" max="10507" width="22" style="478" customWidth="1"/>
    <col min="10508" max="10508" width="5.5703125" style="478" customWidth="1"/>
    <col min="10509" max="10510" width="3.7109375" style="478" customWidth="1"/>
    <col min="10511" max="10511" width="22" style="478" customWidth="1"/>
    <col min="10512" max="10513" width="15.7109375" style="478" customWidth="1"/>
    <col min="10514" max="10514" width="11.7109375" style="478" customWidth="1"/>
    <col min="10515" max="10515" width="6.42578125" style="478" bestFit="1" customWidth="1"/>
    <col min="10516" max="10516" width="11.7109375" style="478" customWidth="1"/>
    <col min="10517" max="10517" width="0" style="478" hidden="1" customWidth="1"/>
    <col min="10518" max="10518" width="3.7109375" style="478" customWidth="1"/>
    <col min="10519" max="10519" width="11.140625" style="478" bestFit="1" customWidth="1"/>
    <col min="10520" max="10521" width="10.5703125" style="478"/>
    <col min="10522" max="10522" width="13.42578125" style="478" customWidth="1"/>
    <col min="10523" max="10742" width="10.5703125" style="478"/>
    <col min="10743" max="10750" width="0" style="478" hidden="1" customWidth="1"/>
    <col min="10751" max="10753" width="3.7109375" style="478" customWidth="1"/>
    <col min="10754" max="10754" width="12.7109375" style="478" customWidth="1"/>
    <col min="10755" max="10755" width="47.42578125" style="478" customWidth="1"/>
    <col min="10756" max="10756" width="5.5703125" style="478" customWidth="1"/>
    <col min="10757" max="10758" width="3.7109375" style="478" customWidth="1"/>
    <col min="10759" max="10759" width="22" style="478" customWidth="1"/>
    <col min="10760" max="10760" width="5.5703125" style="478" customWidth="1"/>
    <col min="10761" max="10762" width="3.7109375" style="478" customWidth="1"/>
    <col min="10763" max="10763" width="22" style="478" customWidth="1"/>
    <col min="10764" max="10764" width="5.5703125" style="478" customWidth="1"/>
    <col min="10765" max="10766" width="3.7109375" style="478" customWidth="1"/>
    <col min="10767" max="10767" width="22" style="478" customWidth="1"/>
    <col min="10768" max="10769" width="15.7109375" style="478" customWidth="1"/>
    <col min="10770" max="10770" width="11.7109375" style="478" customWidth="1"/>
    <col min="10771" max="10771" width="6.42578125" style="478" bestFit="1" customWidth="1"/>
    <col min="10772" max="10772" width="11.7109375" style="478" customWidth="1"/>
    <col min="10773" max="10773" width="0" style="478" hidden="1" customWidth="1"/>
    <col min="10774" max="10774" width="3.7109375" style="478" customWidth="1"/>
    <col min="10775" max="10775" width="11.140625" style="478" bestFit="1" customWidth="1"/>
    <col min="10776" max="10777" width="10.5703125" style="478"/>
    <col min="10778" max="10778" width="13.42578125" style="478" customWidth="1"/>
    <col min="10779" max="10998" width="10.5703125" style="478"/>
    <col min="10999" max="11006" width="0" style="478" hidden="1" customWidth="1"/>
    <col min="11007" max="11009" width="3.7109375" style="478" customWidth="1"/>
    <col min="11010" max="11010" width="12.7109375" style="478" customWidth="1"/>
    <col min="11011" max="11011" width="47.42578125" style="478" customWidth="1"/>
    <col min="11012" max="11012" width="5.5703125" style="478" customWidth="1"/>
    <col min="11013" max="11014" width="3.7109375" style="478" customWidth="1"/>
    <col min="11015" max="11015" width="22" style="478" customWidth="1"/>
    <col min="11016" max="11016" width="5.5703125" style="478" customWidth="1"/>
    <col min="11017" max="11018" width="3.7109375" style="478" customWidth="1"/>
    <col min="11019" max="11019" width="22" style="478" customWidth="1"/>
    <col min="11020" max="11020" width="5.5703125" style="478" customWidth="1"/>
    <col min="11021" max="11022" width="3.7109375" style="478" customWidth="1"/>
    <col min="11023" max="11023" width="22" style="478" customWidth="1"/>
    <col min="11024" max="11025" width="15.7109375" style="478" customWidth="1"/>
    <col min="11026" max="11026" width="11.7109375" style="478" customWidth="1"/>
    <col min="11027" max="11027" width="6.42578125" style="478" bestFit="1" customWidth="1"/>
    <col min="11028" max="11028" width="11.7109375" style="478" customWidth="1"/>
    <col min="11029" max="11029" width="0" style="478" hidden="1" customWidth="1"/>
    <col min="11030" max="11030" width="3.7109375" style="478" customWidth="1"/>
    <col min="11031" max="11031" width="11.140625" style="478" bestFit="1" customWidth="1"/>
    <col min="11032" max="11033" width="10.5703125" style="478"/>
    <col min="11034" max="11034" width="13.42578125" style="478" customWidth="1"/>
    <col min="11035" max="11254" width="10.5703125" style="478"/>
    <col min="11255" max="11262" width="0" style="478" hidden="1" customWidth="1"/>
    <col min="11263" max="11265" width="3.7109375" style="478" customWidth="1"/>
    <col min="11266" max="11266" width="12.7109375" style="478" customWidth="1"/>
    <col min="11267" max="11267" width="47.42578125" style="478" customWidth="1"/>
    <col min="11268" max="11268" width="5.5703125" style="478" customWidth="1"/>
    <col min="11269" max="11270" width="3.7109375" style="478" customWidth="1"/>
    <col min="11271" max="11271" width="22" style="478" customWidth="1"/>
    <col min="11272" max="11272" width="5.5703125" style="478" customWidth="1"/>
    <col min="11273" max="11274" width="3.7109375" style="478" customWidth="1"/>
    <col min="11275" max="11275" width="22" style="478" customWidth="1"/>
    <col min="11276" max="11276" width="5.5703125" style="478" customWidth="1"/>
    <col min="11277" max="11278" width="3.7109375" style="478" customWidth="1"/>
    <col min="11279" max="11279" width="22" style="478" customWidth="1"/>
    <col min="11280" max="11281" width="15.7109375" style="478" customWidth="1"/>
    <col min="11282" max="11282" width="11.7109375" style="478" customWidth="1"/>
    <col min="11283" max="11283" width="6.42578125" style="478" bestFit="1" customWidth="1"/>
    <col min="11284" max="11284" width="11.7109375" style="478" customWidth="1"/>
    <col min="11285" max="11285" width="0" style="478" hidden="1" customWidth="1"/>
    <col min="11286" max="11286" width="3.7109375" style="478" customWidth="1"/>
    <col min="11287" max="11287" width="11.140625" style="478" bestFit="1" customWidth="1"/>
    <col min="11288" max="11289" width="10.5703125" style="478"/>
    <col min="11290" max="11290" width="13.42578125" style="478" customWidth="1"/>
    <col min="11291" max="11510" width="10.5703125" style="478"/>
    <col min="11511" max="11518" width="0" style="478" hidden="1" customWidth="1"/>
    <col min="11519" max="11521" width="3.7109375" style="478" customWidth="1"/>
    <col min="11522" max="11522" width="12.7109375" style="478" customWidth="1"/>
    <col min="11523" max="11523" width="47.42578125" style="478" customWidth="1"/>
    <col min="11524" max="11524" width="5.5703125" style="478" customWidth="1"/>
    <col min="11525" max="11526" width="3.7109375" style="478" customWidth="1"/>
    <col min="11527" max="11527" width="22" style="478" customWidth="1"/>
    <col min="11528" max="11528" width="5.5703125" style="478" customWidth="1"/>
    <col min="11529" max="11530" width="3.7109375" style="478" customWidth="1"/>
    <col min="11531" max="11531" width="22" style="478" customWidth="1"/>
    <col min="11532" max="11532" width="5.5703125" style="478" customWidth="1"/>
    <col min="11533" max="11534" width="3.7109375" style="478" customWidth="1"/>
    <col min="11535" max="11535" width="22" style="478" customWidth="1"/>
    <col min="11536" max="11537" width="15.7109375" style="478" customWidth="1"/>
    <col min="11538" max="11538" width="11.7109375" style="478" customWidth="1"/>
    <col min="11539" max="11539" width="6.42578125" style="478" bestFit="1" customWidth="1"/>
    <col min="11540" max="11540" width="11.7109375" style="478" customWidth="1"/>
    <col min="11541" max="11541" width="0" style="478" hidden="1" customWidth="1"/>
    <col min="11542" max="11542" width="3.7109375" style="478" customWidth="1"/>
    <col min="11543" max="11543" width="11.140625" style="478" bestFit="1" customWidth="1"/>
    <col min="11544" max="11545" width="10.5703125" style="478"/>
    <col min="11546" max="11546" width="13.42578125" style="478" customWidth="1"/>
    <col min="11547" max="11766" width="10.5703125" style="478"/>
    <col min="11767" max="11774" width="0" style="478" hidden="1" customWidth="1"/>
    <col min="11775" max="11777" width="3.7109375" style="478" customWidth="1"/>
    <col min="11778" max="11778" width="12.7109375" style="478" customWidth="1"/>
    <col min="11779" max="11779" width="47.42578125" style="478" customWidth="1"/>
    <col min="11780" max="11780" width="5.5703125" style="478" customWidth="1"/>
    <col min="11781" max="11782" width="3.7109375" style="478" customWidth="1"/>
    <col min="11783" max="11783" width="22" style="478" customWidth="1"/>
    <col min="11784" max="11784" width="5.5703125" style="478" customWidth="1"/>
    <col min="11785" max="11786" width="3.7109375" style="478" customWidth="1"/>
    <col min="11787" max="11787" width="22" style="478" customWidth="1"/>
    <col min="11788" max="11788" width="5.5703125" style="478" customWidth="1"/>
    <col min="11789" max="11790" width="3.7109375" style="478" customWidth="1"/>
    <col min="11791" max="11791" width="22" style="478" customWidth="1"/>
    <col min="11792" max="11793" width="15.7109375" style="478" customWidth="1"/>
    <col min="11794" max="11794" width="11.7109375" style="478" customWidth="1"/>
    <col min="11795" max="11795" width="6.42578125" style="478" bestFit="1" customWidth="1"/>
    <col min="11796" max="11796" width="11.7109375" style="478" customWidth="1"/>
    <col min="11797" max="11797" width="0" style="478" hidden="1" customWidth="1"/>
    <col min="11798" max="11798" width="3.7109375" style="478" customWidth="1"/>
    <col min="11799" max="11799" width="11.140625" style="478" bestFit="1" customWidth="1"/>
    <col min="11800" max="11801" width="10.5703125" style="478"/>
    <col min="11802" max="11802" width="13.42578125" style="478" customWidth="1"/>
    <col min="11803" max="12022" width="10.5703125" style="478"/>
    <col min="12023" max="12030" width="0" style="478" hidden="1" customWidth="1"/>
    <col min="12031" max="12033" width="3.7109375" style="478" customWidth="1"/>
    <col min="12034" max="12034" width="12.7109375" style="478" customWidth="1"/>
    <col min="12035" max="12035" width="47.42578125" style="478" customWidth="1"/>
    <col min="12036" max="12036" width="5.5703125" style="478" customWidth="1"/>
    <col min="12037" max="12038" width="3.7109375" style="478" customWidth="1"/>
    <col min="12039" max="12039" width="22" style="478" customWidth="1"/>
    <col min="12040" max="12040" width="5.5703125" style="478" customWidth="1"/>
    <col min="12041" max="12042" width="3.7109375" style="478" customWidth="1"/>
    <col min="12043" max="12043" width="22" style="478" customWidth="1"/>
    <col min="12044" max="12044" width="5.5703125" style="478" customWidth="1"/>
    <col min="12045" max="12046" width="3.7109375" style="478" customWidth="1"/>
    <col min="12047" max="12047" width="22" style="478" customWidth="1"/>
    <col min="12048" max="12049" width="15.7109375" style="478" customWidth="1"/>
    <col min="12050" max="12050" width="11.7109375" style="478" customWidth="1"/>
    <col min="12051" max="12051" width="6.42578125" style="478" bestFit="1" customWidth="1"/>
    <col min="12052" max="12052" width="11.7109375" style="478" customWidth="1"/>
    <col min="12053" max="12053" width="0" style="478" hidden="1" customWidth="1"/>
    <col min="12054" max="12054" width="3.7109375" style="478" customWidth="1"/>
    <col min="12055" max="12055" width="11.140625" style="478" bestFit="1" customWidth="1"/>
    <col min="12056" max="12057" width="10.5703125" style="478"/>
    <col min="12058" max="12058" width="13.42578125" style="478" customWidth="1"/>
    <col min="12059" max="12278" width="10.5703125" style="478"/>
    <col min="12279" max="12286" width="0" style="478" hidden="1" customWidth="1"/>
    <col min="12287" max="12289" width="3.7109375" style="478" customWidth="1"/>
    <col min="12290" max="12290" width="12.7109375" style="478" customWidth="1"/>
    <col min="12291" max="12291" width="47.42578125" style="478" customWidth="1"/>
    <col min="12292" max="12292" width="5.5703125" style="478" customWidth="1"/>
    <col min="12293" max="12294" width="3.7109375" style="478" customWidth="1"/>
    <col min="12295" max="12295" width="22" style="478" customWidth="1"/>
    <col min="12296" max="12296" width="5.5703125" style="478" customWidth="1"/>
    <col min="12297" max="12298" width="3.7109375" style="478" customWidth="1"/>
    <col min="12299" max="12299" width="22" style="478" customWidth="1"/>
    <col min="12300" max="12300" width="5.5703125" style="478" customWidth="1"/>
    <col min="12301" max="12302" width="3.7109375" style="478" customWidth="1"/>
    <col min="12303" max="12303" width="22" style="478" customWidth="1"/>
    <col min="12304" max="12305" width="15.7109375" style="478" customWidth="1"/>
    <col min="12306" max="12306" width="11.7109375" style="478" customWidth="1"/>
    <col min="12307" max="12307" width="6.42578125" style="478" bestFit="1" customWidth="1"/>
    <col min="12308" max="12308" width="11.7109375" style="478" customWidth="1"/>
    <col min="12309" max="12309" width="0" style="478" hidden="1" customWidth="1"/>
    <col min="12310" max="12310" width="3.7109375" style="478" customWidth="1"/>
    <col min="12311" max="12311" width="11.140625" style="478" bestFit="1" customWidth="1"/>
    <col min="12312" max="12313" width="10.5703125" style="478"/>
    <col min="12314" max="12314" width="13.42578125" style="478" customWidth="1"/>
    <col min="12315" max="12534" width="10.5703125" style="478"/>
    <col min="12535" max="12542" width="0" style="478" hidden="1" customWidth="1"/>
    <col min="12543" max="12545" width="3.7109375" style="478" customWidth="1"/>
    <col min="12546" max="12546" width="12.7109375" style="478" customWidth="1"/>
    <col min="12547" max="12547" width="47.42578125" style="478" customWidth="1"/>
    <col min="12548" max="12548" width="5.5703125" style="478" customWidth="1"/>
    <col min="12549" max="12550" width="3.7109375" style="478" customWidth="1"/>
    <col min="12551" max="12551" width="22" style="478" customWidth="1"/>
    <col min="12552" max="12552" width="5.5703125" style="478" customWidth="1"/>
    <col min="12553" max="12554" width="3.7109375" style="478" customWidth="1"/>
    <col min="12555" max="12555" width="22" style="478" customWidth="1"/>
    <col min="12556" max="12556" width="5.5703125" style="478" customWidth="1"/>
    <col min="12557" max="12558" width="3.7109375" style="478" customWidth="1"/>
    <col min="12559" max="12559" width="22" style="478" customWidth="1"/>
    <col min="12560" max="12561" width="15.7109375" style="478" customWidth="1"/>
    <col min="12562" max="12562" width="11.7109375" style="478" customWidth="1"/>
    <col min="12563" max="12563" width="6.42578125" style="478" bestFit="1" customWidth="1"/>
    <col min="12564" max="12564" width="11.7109375" style="478" customWidth="1"/>
    <col min="12565" max="12565" width="0" style="478" hidden="1" customWidth="1"/>
    <col min="12566" max="12566" width="3.7109375" style="478" customWidth="1"/>
    <col min="12567" max="12567" width="11.140625" style="478" bestFit="1" customWidth="1"/>
    <col min="12568" max="12569" width="10.5703125" style="478"/>
    <col min="12570" max="12570" width="13.42578125" style="478" customWidth="1"/>
    <col min="12571" max="12790" width="10.5703125" style="478"/>
    <col min="12791" max="12798" width="0" style="478" hidden="1" customWidth="1"/>
    <col min="12799" max="12801" width="3.7109375" style="478" customWidth="1"/>
    <col min="12802" max="12802" width="12.7109375" style="478" customWidth="1"/>
    <col min="12803" max="12803" width="47.42578125" style="478" customWidth="1"/>
    <col min="12804" max="12804" width="5.5703125" style="478" customWidth="1"/>
    <col min="12805" max="12806" width="3.7109375" style="478" customWidth="1"/>
    <col min="12807" max="12807" width="22" style="478" customWidth="1"/>
    <col min="12808" max="12808" width="5.5703125" style="478" customWidth="1"/>
    <col min="12809" max="12810" width="3.7109375" style="478" customWidth="1"/>
    <col min="12811" max="12811" width="22" style="478" customWidth="1"/>
    <col min="12812" max="12812" width="5.5703125" style="478" customWidth="1"/>
    <col min="12813" max="12814" width="3.7109375" style="478" customWidth="1"/>
    <col min="12815" max="12815" width="22" style="478" customWidth="1"/>
    <col min="12816" max="12817" width="15.7109375" style="478" customWidth="1"/>
    <col min="12818" max="12818" width="11.7109375" style="478" customWidth="1"/>
    <col min="12819" max="12819" width="6.42578125" style="478" bestFit="1" customWidth="1"/>
    <col min="12820" max="12820" width="11.7109375" style="478" customWidth="1"/>
    <col min="12821" max="12821" width="0" style="478" hidden="1" customWidth="1"/>
    <col min="12822" max="12822" width="3.7109375" style="478" customWidth="1"/>
    <col min="12823" max="12823" width="11.140625" style="478" bestFit="1" customWidth="1"/>
    <col min="12824" max="12825" width="10.5703125" style="478"/>
    <col min="12826" max="12826" width="13.42578125" style="478" customWidth="1"/>
    <col min="12827" max="13046" width="10.5703125" style="478"/>
    <col min="13047" max="13054" width="0" style="478" hidden="1" customWidth="1"/>
    <col min="13055" max="13057" width="3.7109375" style="478" customWidth="1"/>
    <col min="13058" max="13058" width="12.7109375" style="478" customWidth="1"/>
    <col min="13059" max="13059" width="47.42578125" style="478" customWidth="1"/>
    <col min="13060" max="13060" width="5.5703125" style="478" customWidth="1"/>
    <col min="13061" max="13062" width="3.7109375" style="478" customWidth="1"/>
    <col min="13063" max="13063" width="22" style="478" customWidth="1"/>
    <col min="13064" max="13064" width="5.5703125" style="478" customWidth="1"/>
    <col min="13065" max="13066" width="3.7109375" style="478" customWidth="1"/>
    <col min="13067" max="13067" width="22" style="478" customWidth="1"/>
    <col min="13068" max="13068" width="5.5703125" style="478" customWidth="1"/>
    <col min="13069" max="13070" width="3.7109375" style="478" customWidth="1"/>
    <col min="13071" max="13071" width="22" style="478" customWidth="1"/>
    <col min="13072" max="13073" width="15.7109375" style="478" customWidth="1"/>
    <col min="13074" max="13074" width="11.7109375" style="478" customWidth="1"/>
    <col min="13075" max="13075" width="6.42578125" style="478" bestFit="1" customWidth="1"/>
    <col min="13076" max="13076" width="11.7109375" style="478" customWidth="1"/>
    <col min="13077" max="13077" width="0" style="478" hidden="1" customWidth="1"/>
    <col min="13078" max="13078" width="3.7109375" style="478" customWidth="1"/>
    <col min="13079" max="13079" width="11.140625" style="478" bestFit="1" customWidth="1"/>
    <col min="13080" max="13081" width="10.5703125" style="478"/>
    <col min="13082" max="13082" width="13.42578125" style="478" customWidth="1"/>
    <col min="13083" max="13302" width="10.5703125" style="478"/>
    <col min="13303" max="13310" width="0" style="478" hidden="1" customWidth="1"/>
    <col min="13311" max="13313" width="3.7109375" style="478" customWidth="1"/>
    <col min="13314" max="13314" width="12.7109375" style="478" customWidth="1"/>
    <col min="13315" max="13315" width="47.42578125" style="478" customWidth="1"/>
    <col min="13316" max="13316" width="5.5703125" style="478" customWidth="1"/>
    <col min="13317" max="13318" width="3.7109375" style="478" customWidth="1"/>
    <col min="13319" max="13319" width="22" style="478" customWidth="1"/>
    <col min="13320" max="13320" width="5.5703125" style="478" customWidth="1"/>
    <col min="13321" max="13322" width="3.7109375" style="478" customWidth="1"/>
    <col min="13323" max="13323" width="22" style="478" customWidth="1"/>
    <col min="13324" max="13324" width="5.5703125" style="478" customWidth="1"/>
    <col min="13325" max="13326" width="3.7109375" style="478" customWidth="1"/>
    <col min="13327" max="13327" width="22" style="478" customWidth="1"/>
    <col min="13328" max="13329" width="15.7109375" style="478" customWidth="1"/>
    <col min="13330" max="13330" width="11.7109375" style="478" customWidth="1"/>
    <col min="13331" max="13331" width="6.42578125" style="478" bestFit="1" customWidth="1"/>
    <col min="13332" max="13332" width="11.7109375" style="478" customWidth="1"/>
    <col min="13333" max="13333" width="0" style="478" hidden="1" customWidth="1"/>
    <col min="13334" max="13334" width="3.7109375" style="478" customWidth="1"/>
    <col min="13335" max="13335" width="11.140625" style="478" bestFit="1" customWidth="1"/>
    <col min="13336" max="13337" width="10.5703125" style="478"/>
    <col min="13338" max="13338" width="13.42578125" style="478" customWidth="1"/>
    <col min="13339" max="13558" width="10.5703125" style="478"/>
    <col min="13559" max="13566" width="0" style="478" hidden="1" customWidth="1"/>
    <col min="13567" max="13569" width="3.7109375" style="478" customWidth="1"/>
    <col min="13570" max="13570" width="12.7109375" style="478" customWidth="1"/>
    <col min="13571" max="13571" width="47.42578125" style="478" customWidth="1"/>
    <col min="13572" max="13572" width="5.5703125" style="478" customWidth="1"/>
    <col min="13573" max="13574" width="3.7109375" style="478" customWidth="1"/>
    <col min="13575" max="13575" width="22" style="478" customWidth="1"/>
    <col min="13576" max="13576" width="5.5703125" style="478" customWidth="1"/>
    <col min="13577" max="13578" width="3.7109375" style="478" customWidth="1"/>
    <col min="13579" max="13579" width="22" style="478" customWidth="1"/>
    <col min="13580" max="13580" width="5.5703125" style="478" customWidth="1"/>
    <col min="13581" max="13582" width="3.7109375" style="478" customWidth="1"/>
    <col min="13583" max="13583" width="22" style="478" customWidth="1"/>
    <col min="13584" max="13585" width="15.7109375" style="478" customWidth="1"/>
    <col min="13586" max="13586" width="11.7109375" style="478" customWidth="1"/>
    <col min="13587" max="13587" width="6.42578125" style="478" bestFit="1" customWidth="1"/>
    <col min="13588" max="13588" width="11.7109375" style="478" customWidth="1"/>
    <col min="13589" max="13589" width="0" style="478" hidden="1" customWidth="1"/>
    <col min="13590" max="13590" width="3.7109375" style="478" customWidth="1"/>
    <col min="13591" max="13591" width="11.140625" style="478" bestFit="1" customWidth="1"/>
    <col min="13592" max="13593" width="10.5703125" style="478"/>
    <col min="13594" max="13594" width="13.42578125" style="478" customWidth="1"/>
    <col min="13595" max="13814" width="10.5703125" style="478"/>
    <col min="13815" max="13822" width="0" style="478" hidden="1" customWidth="1"/>
    <col min="13823" max="13825" width="3.7109375" style="478" customWidth="1"/>
    <col min="13826" max="13826" width="12.7109375" style="478" customWidth="1"/>
    <col min="13827" max="13827" width="47.42578125" style="478" customWidth="1"/>
    <col min="13828" max="13828" width="5.5703125" style="478" customWidth="1"/>
    <col min="13829" max="13830" width="3.7109375" style="478" customWidth="1"/>
    <col min="13831" max="13831" width="22" style="478" customWidth="1"/>
    <col min="13832" max="13832" width="5.5703125" style="478" customWidth="1"/>
    <col min="13833" max="13834" width="3.7109375" style="478" customWidth="1"/>
    <col min="13835" max="13835" width="22" style="478" customWidth="1"/>
    <col min="13836" max="13836" width="5.5703125" style="478" customWidth="1"/>
    <col min="13837" max="13838" width="3.7109375" style="478" customWidth="1"/>
    <col min="13839" max="13839" width="22" style="478" customWidth="1"/>
    <col min="13840" max="13841" width="15.7109375" style="478" customWidth="1"/>
    <col min="13842" max="13842" width="11.7109375" style="478" customWidth="1"/>
    <col min="13843" max="13843" width="6.42578125" style="478" bestFit="1" customWidth="1"/>
    <col min="13844" max="13844" width="11.7109375" style="478" customWidth="1"/>
    <col min="13845" max="13845" width="0" style="478" hidden="1" customWidth="1"/>
    <col min="13846" max="13846" width="3.7109375" style="478" customWidth="1"/>
    <col min="13847" max="13847" width="11.140625" style="478" bestFit="1" customWidth="1"/>
    <col min="13848" max="13849" width="10.5703125" style="478"/>
    <col min="13850" max="13850" width="13.42578125" style="478" customWidth="1"/>
    <col min="13851" max="14070" width="10.5703125" style="478"/>
    <col min="14071" max="14078" width="0" style="478" hidden="1" customWidth="1"/>
    <col min="14079" max="14081" width="3.7109375" style="478" customWidth="1"/>
    <col min="14082" max="14082" width="12.7109375" style="478" customWidth="1"/>
    <col min="14083" max="14083" width="47.42578125" style="478" customWidth="1"/>
    <col min="14084" max="14084" width="5.5703125" style="478" customWidth="1"/>
    <col min="14085" max="14086" width="3.7109375" style="478" customWidth="1"/>
    <col min="14087" max="14087" width="22" style="478" customWidth="1"/>
    <col min="14088" max="14088" width="5.5703125" style="478" customWidth="1"/>
    <col min="14089" max="14090" width="3.7109375" style="478" customWidth="1"/>
    <col min="14091" max="14091" width="22" style="478" customWidth="1"/>
    <col min="14092" max="14092" width="5.5703125" style="478" customWidth="1"/>
    <col min="14093" max="14094" width="3.7109375" style="478" customWidth="1"/>
    <col min="14095" max="14095" width="22" style="478" customWidth="1"/>
    <col min="14096" max="14097" width="15.7109375" style="478" customWidth="1"/>
    <col min="14098" max="14098" width="11.7109375" style="478" customWidth="1"/>
    <col min="14099" max="14099" width="6.42578125" style="478" bestFit="1" customWidth="1"/>
    <col min="14100" max="14100" width="11.7109375" style="478" customWidth="1"/>
    <col min="14101" max="14101" width="0" style="478" hidden="1" customWidth="1"/>
    <col min="14102" max="14102" width="3.7109375" style="478" customWidth="1"/>
    <col min="14103" max="14103" width="11.140625" style="478" bestFit="1" customWidth="1"/>
    <col min="14104" max="14105" width="10.5703125" style="478"/>
    <col min="14106" max="14106" width="13.42578125" style="478" customWidth="1"/>
    <col min="14107" max="14326" width="10.5703125" style="478"/>
    <col min="14327" max="14334" width="0" style="478" hidden="1" customWidth="1"/>
    <col min="14335" max="14337" width="3.7109375" style="478" customWidth="1"/>
    <col min="14338" max="14338" width="12.7109375" style="478" customWidth="1"/>
    <col min="14339" max="14339" width="47.42578125" style="478" customWidth="1"/>
    <col min="14340" max="14340" width="5.5703125" style="478" customWidth="1"/>
    <col min="14341" max="14342" width="3.7109375" style="478" customWidth="1"/>
    <col min="14343" max="14343" width="22" style="478" customWidth="1"/>
    <col min="14344" max="14344" width="5.5703125" style="478" customWidth="1"/>
    <col min="14345" max="14346" width="3.7109375" style="478" customWidth="1"/>
    <col min="14347" max="14347" width="22" style="478" customWidth="1"/>
    <col min="14348" max="14348" width="5.5703125" style="478" customWidth="1"/>
    <col min="14349" max="14350" width="3.7109375" style="478" customWidth="1"/>
    <col min="14351" max="14351" width="22" style="478" customWidth="1"/>
    <col min="14352" max="14353" width="15.7109375" style="478" customWidth="1"/>
    <col min="14354" max="14354" width="11.7109375" style="478" customWidth="1"/>
    <col min="14355" max="14355" width="6.42578125" style="478" bestFit="1" customWidth="1"/>
    <col min="14356" max="14356" width="11.7109375" style="478" customWidth="1"/>
    <col min="14357" max="14357" width="0" style="478" hidden="1" customWidth="1"/>
    <col min="14358" max="14358" width="3.7109375" style="478" customWidth="1"/>
    <col min="14359" max="14359" width="11.140625" style="478" bestFit="1" customWidth="1"/>
    <col min="14360" max="14361" width="10.5703125" style="478"/>
    <col min="14362" max="14362" width="13.42578125" style="478" customWidth="1"/>
    <col min="14363" max="14582" width="10.5703125" style="478"/>
    <col min="14583" max="14590" width="0" style="478" hidden="1" customWidth="1"/>
    <col min="14591" max="14593" width="3.7109375" style="478" customWidth="1"/>
    <col min="14594" max="14594" width="12.7109375" style="478" customWidth="1"/>
    <col min="14595" max="14595" width="47.42578125" style="478" customWidth="1"/>
    <col min="14596" max="14596" width="5.5703125" style="478" customWidth="1"/>
    <col min="14597" max="14598" width="3.7109375" style="478" customWidth="1"/>
    <col min="14599" max="14599" width="22" style="478" customWidth="1"/>
    <col min="14600" max="14600" width="5.5703125" style="478" customWidth="1"/>
    <col min="14601" max="14602" width="3.7109375" style="478" customWidth="1"/>
    <col min="14603" max="14603" width="22" style="478" customWidth="1"/>
    <col min="14604" max="14604" width="5.5703125" style="478" customWidth="1"/>
    <col min="14605" max="14606" width="3.7109375" style="478" customWidth="1"/>
    <col min="14607" max="14607" width="22" style="478" customWidth="1"/>
    <col min="14608" max="14609" width="15.7109375" style="478" customWidth="1"/>
    <col min="14610" max="14610" width="11.7109375" style="478" customWidth="1"/>
    <col min="14611" max="14611" width="6.42578125" style="478" bestFit="1" customWidth="1"/>
    <col min="14612" max="14612" width="11.7109375" style="478" customWidth="1"/>
    <col min="14613" max="14613" width="0" style="478" hidden="1" customWidth="1"/>
    <col min="14614" max="14614" width="3.7109375" style="478" customWidth="1"/>
    <col min="14615" max="14615" width="11.140625" style="478" bestFit="1" customWidth="1"/>
    <col min="14616" max="14617" width="10.5703125" style="478"/>
    <col min="14618" max="14618" width="13.42578125" style="478" customWidth="1"/>
    <col min="14619" max="14838" width="10.5703125" style="478"/>
    <col min="14839" max="14846" width="0" style="478" hidden="1" customWidth="1"/>
    <col min="14847" max="14849" width="3.7109375" style="478" customWidth="1"/>
    <col min="14850" max="14850" width="12.7109375" style="478" customWidth="1"/>
    <col min="14851" max="14851" width="47.42578125" style="478" customWidth="1"/>
    <col min="14852" max="14852" width="5.5703125" style="478" customWidth="1"/>
    <col min="14853" max="14854" width="3.7109375" style="478" customWidth="1"/>
    <col min="14855" max="14855" width="22" style="478" customWidth="1"/>
    <col min="14856" max="14856" width="5.5703125" style="478" customWidth="1"/>
    <col min="14857" max="14858" width="3.7109375" style="478" customWidth="1"/>
    <col min="14859" max="14859" width="22" style="478" customWidth="1"/>
    <col min="14860" max="14860" width="5.5703125" style="478" customWidth="1"/>
    <col min="14861" max="14862" width="3.7109375" style="478" customWidth="1"/>
    <col min="14863" max="14863" width="22" style="478" customWidth="1"/>
    <col min="14864" max="14865" width="15.7109375" style="478" customWidth="1"/>
    <col min="14866" max="14866" width="11.7109375" style="478" customWidth="1"/>
    <col min="14867" max="14867" width="6.42578125" style="478" bestFit="1" customWidth="1"/>
    <col min="14868" max="14868" width="11.7109375" style="478" customWidth="1"/>
    <col min="14869" max="14869" width="0" style="478" hidden="1" customWidth="1"/>
    <col min="14870" max="14870" width="3.7109375" style="478" customWidth="1"/>
    <col min="14871" max="14871" width="11.140625" style="478" bestFit="1" customWidth="1"/>
    <col min="14872" max="14873" width="10.5703125" style="478"/>
    <col min="14874" max="14874" width="13.42578125" style="478" customWidth="1"/>
    <col min="14875" max="15094" width="10.5703125" style="478"/>
    <col min="15095" max="15102" width="0" style="478" hidden="1" customWidth="1"/>
    <col min="15103" max="15105" width="3.7109375" style="478" customWidth="1"/>
    <col min="15106" max="15106" width="12.7109375" style="478" customWidth="1"/>
    <col min="15107" max="15107" width="47.42578125" style="478" customWidth="1"/>
    <col min="15108" max="15108" width="5.5703125" style="478" customWidth="1"/>
    <col min="15109" max="15110" width="3.7109375" style="478" customWidth="1"/>
    <col min="15111" max="15111" width="22" style="478" customWidth="1"/>
    <col min="15112" max="15112" width="5.5703125" style="478" customWidth="1"/>
    <col min="15113" max="15114" width="3.7109375" style="478" customWidth="1"/>
    <col min="15115" max="15115" width="22" style="478" customWidth="1"/>
    <col min="15116" max="15116" width="5.5703125" style="478" customWidth="1"/>
    <col min="15117" max="15118" width="3.7109375" style="478" customWidth="1"/>
    <col min="15119" max="15119" width="22" style="478" customWidth="1"/>
    <col min="15120" max="15121" width="15.7109375" style="478" customWidth="1"/>
    <col min="15122" max="15122" width="11.7109375" style="478" customWidth="1"/>
    <col min="15123" max="15123" width="6.42578125" style="478" bestFit="1" customWidth="1"/>
    <col min="15124" max="15124" width="11.7109375" style="478" customWidth="1"/>
    <col min="15125" max="15125" width="0" style="478" hidden="1" customWidth="1"/>
    <col min="15126" max="15126" width="3.7109375" style="478" customWidth="1"/>
    <col min="15127" max="15127" width="11.140625" style="478" bestFit="1" customWidth="1"/>
    <col min="15128" max="15129" width="10.5703125" style="478"/>
    <col min="15130" max="15130" width="13.42578125" style="478" customWidth="1"/>
    <col min="15131" max="15350" width="10.5703125" style="478"/>
    <col min="15351" max="15358" width="0" style="478" hidden="1" customWidth="1"/>
    <col min="15359" max="15361" width="3.7109375" style="478" customWidth="1"/>
    <col min="15362" max="15362" width="12.7109375" style="478" customWidth="1"/>
    <col min="15363" max="15363" width="47.42578125" style="478" customWidth="1"/>
    <col min="15364" max="15364" width="5.5703125" style="478" customWidth="1"/>
    <col min="15365" max="15366" width="3.7109375" style="478" customWidth="1"/>
    <col min="15367" max="15367" width="22" style="478" customWidth="1"/>
    <col min="15368" max="15368" width="5.5703125" style="478" customWidth="1"/>
    <col min="15369" max="15370" width="3.7109375" style="478" customWidth="1"/>
    <col min="15371" max="15371" width="22" style="478" customWidth="1"/>
    <col min="15372" max="15372" width="5.5703125" style="478" customWidth="1"/>
    <col min="15373" max="15374" width="3.7109375" style="478" customWidth="1"/>
    <col min="15375" max="15375" width="22" style="478" customWidth="1"/>
    <col min="15376" max="15377" width="15.7109375" style="478" customWidth="1"/>
    <col min="15378" max="15378" width="11.7109375" style="478" customWidth="1"/>
    <col min="15379" max="15379" width="6.42578125" style="478" bestFit="1" customWidth="1"/>
    <col min="15380" max="15380" width="11.7109375" style="478" customWidth="1"/>
    <col min="15381" max="15381" width="0" style="478" hidden="1" customWidth="1"/>
    <col min="15382" max="15382" width="3.7109375" style="478" customWidth="1"/>
    <col min="15383" max="15383" width="11.140625" style="478" bestFit="1" customWidth="1"/>
    <col min="15384" max="15385" width="10.5703125" style="478"/>
    <col min="15386" max="15386" width="13.42578125" style="478" customWidth="1"/>
    <col min="15387" max="15606" width="10.5703125" style="478"/>
    <col min="15607" max="15614" width="0" style="478" hidden="1" customWidth="1"/>
    <col min="15615" max="15617" width="3.7109375" style="478" customWidth="1"/>
    <col min="15618" max="15618" width="12.7109375" style="478" customWidth="1"/>
    <col min="15619" max="15619" width="47.42578125" style="478" customWidth="1"/>
    <col min="15620" max="15620" width="5.5703125" style="478" customWidth="1"/>
    <col min="15621" max="15622" width="3.7109375" style="478" customWidth="1"/>
    <col min="15623" max="15623" width="22" style="478" customWidth="1"/>
    <col min="15624" max="15624" width="5.5703125" style="478" customWidth="1"/>
    <col min="15625" max="15626" width="3.7109375" style="478" customWidth="1"/>
    <col min="15627" max="15627" width="22" style="478" customWidth="1"/>
    <col min="15628" max="15628" width="5.5703125" style="478" customWidth="1"/>
    <col min="15629" max="15630" width="3.7109375" style="478" customWidth="1"/>
    <col min="15631" max="15631" width="22" style="478" customWidth="1"/>
    <col min="15632" max="15633" width="15.7109375" style="478" customWidth="1"/>
    <col min="15634" max="15634" width="11.7109375" style="478" customWidth="1"/>
    <col min="15635" max="15635" width="6.42578125" style="478" bestFit="1" customWidth="1"/>
    <col min="15636" max="15636" width="11.7109375" style="478" customWidth="1"/>
    <col min="15637" max="15637" width="0" style="478" hidden="1" customWidth="1"/>
    <col min="15638" max="15638" width="3.7109375" style="478" customWidth="1"/>
    <col min="15639" max="15639" width="11.140625" style="478" bestFit="1" customWidth="1"/>
    <col min="15640" max="15641" width="10.5703125" style="478"/>
    <col min="15642" max="15642" width="13.42578125" style="478" customWidth="1"/>
    <col min="15643" max="15862" width="10.5703125" style="478"/>
    <col min="15863" max="15870" width="0" style="478" hidden="1" customWidth="1"/>
    <col min="15871" max="15873" width="3.7109375" style="478" customWidth="1"/>
    <col min="15874" max="15874" width="12.7109375" style="478" customWidth="1"/>
    <col min="15875" max="15875" width="47.42578125" style="478" customWidth="1"/>
    <col min="15876" max="15876" width="5.5703125" style="478" customWidth="1"/>
    <col min="15877" max="15878" width="3.7109375" style="478" customWidth="1"/>
    <col min="15879" max="15879" width="22" style="478" customWidth="1"/>
    <col min="15880" max="15880" width="5.5703125" style="478" customWidth="1"/>
    <col min="15881" max="15882" width="3.7109375" style="478" customWidth="1"/>
    <col min="15883" max="15883" width="22" style="478" customWidth="1"/>
    <col min="15884" max="15884" width="5.5703125" style="478" customWidth="1"/>
    <col min="15885" max="15886" width="3.7109375" style="478" customWidth="1"/>
    <col min="15887" max="15887" width="22" style="478" customWidth="1"/>
    <col min="15888" max="15889" width="15.7109375" style="478" customWidth="1"/>
    <col min="15890" max="15890" width="11.7109375" style="478" customWidth="1"/>
    <col min="15891" max="15891" width="6.42578125" style="478" bestFit="1" customWidth="1"/>
    <col min="15892" max="15892" width="11.7109375" style="478" customWidth="1"/>
    <col min="15893" max="15893" width="0" style="478" hidden="1" customWidth="1"/>
    <col min="15894" max="15894" width="3.7109375" style="478" customWidth="1"/>
    <col min="15895" max="15895" width="11.140625" style="478" bestFit="1" customWidth="1"/>
    <col min="15896" max="15897" width="10.5703125" style="478"/>
    <col min="15898" max="15898" width="13.42578125" style="478" customWidth="1"/>
    <col min="15899" max="16118" width="10.5703125" style="478"/>
    <col min="16119" max="16126" width="0" style="478" hidden="1" customWidth="1"/>
    <col min="16127" max="16129" width="3.7109375" style="478" customWidth="1"/>
    <col min="16130" max="16130" width="12.7109375" style="478" customWidth="1"/>
    <col min="16131" max="16131" width="47.42578125" style="478" customWidth="1"/>
    <col min="16132" max="16132" width="5.5703125" style="478" customWidth="1"/>
    <col min="16133" max="16134" width="3.7109375" style="478" customWidth="1"/>
    <col min="16135" max="16135" width="22" style="478" customWidth="1"/>
    <col min="16136" max="16136" width="5.5703125" style="478" customWidth="1"/>
    <col min="16137" max="16138" width="3.7109375" style="478" customWidth="1"/>
    <col min="16139" max="16139" width="22" style="478" customWidth="1"/>
    <col min="16140" max="16140" width="5.5703125" style="478" customWidth="1"/>
    <col min="16141" max="16142" width="3.7109375" style="478" customWidth="1"/>
    <col min="16143" max="16143" width="22" style="478" customWidth="1"/>
    <col min="16144" max="16145" width="15.7109375" style="478" customWidth="1"/>
    <col min="16146" max="16146" width="11.7109375" style="478" customWidth="1"/>
    <col min="16147" max="16147" width="6.42578125" style="478" bestFit="1" customWidth="1"/>
    <col min="16148" max="16148" width="11.7109375" style="478" customWidth="1"/>
    <col min="16149" max="16149" width="0" style="478" hidden="1" customWidth="1"/>
    <col min="16150" max="16150" width="3.7109375" style="478" customWidth="1"/>
    <col min="16151" max="16151" width="11.140625" style="478" bestFit="1" customWidth="1"/>
    <col min="16152" max="16153" width="10.5703125" style="478"/>
    <col min="16154" max="16154" width="13.42578125" style="478" customWidth="1"/>
    <col min="16155" max="16384" width="10.5703125" style="478"/>
  </cols>
  <sheetData>
    <row r="1" spans="1:37" hidden="1"/>
    <row r="2" spans="1:37" hidden="1"/>
    <row r="3" spans="1:37" hidden="1"/>
    <row r="4" spans="1:37" ht="3" customHeight="1">
      <c r="J4" s="483"/>
      <c r="K4" s="483"/>
      <c r="L4" s="479"/>
      <c r="M4" s="479"/>
      <c r="N4" s="479"/>
      <c r="O4" s="479"/>
      <c r="P4" s="479"/>
      <c r="Q4" s="479"/>
      <c r="R4" s="479"/>
      <c r="S4" s="479"/>
      <c r="T4" s="479"/>
      <c r="U4" s="479"/>
      <c r="V4" s="479"/>
      <c r="W4" s="479"/>
      <c r="X4" s="479"/>
      <c r="Y4" s="479"/>
      <c r="Z4" s="486"/>
      <c r="AA4" s="486"/>
      <c r="AB4" s="486"/>
      <c r="AC4" s="486"/>
      <c r="AD4" s="486"/>
      <c r="AE4" s="479"/>
    </row>
    <row r="5" spans="1:37" ht="22.5" customHeight="1">
      <c r="J5" s="483"/>
      <c r="K5" s="483"/>
      <c r="L5" s="1231" t="s">
        <v>675</v>
      </c>
      <c r="M5" s="1231"/>
      <c r="N5" s="1231"/>
      <c r="O5" s="1231"/>
      <c r="P5" s="1231"/>
      <c r="Q5" s="1231"/>
      <c r="R5" s="1231"/>
      <c r="S5" s="1231"/>
      <c r="T5" s="1231"/>
      <c r="U5" s="581"/>
      <c r="V5" s="581"/>
      <c r="W5" s="525"/>
      <c r="X5" s="525"/>
      <c r="Y5" s="587"/>
      <c r="Z5" s="587"/>
      <c r="AA5" s="587"/>
      <c r="AB5" s="587"/>
      <c r="AC5" s="587"/>
      <c r="AD5" s="587"/>
      <c r="AE5" s="499"/>
    </row>
    <row r="6" spans="1:37" ht="3" customHeight="1">
      <c r="J6" s="483"/>
      <c r="K6" s="483"/>
      <c r="L6" s="479"/>
      <c r="M6" s="479"/>
      <c r="N6" s="479"/>
      <c r="O6" s="482"/>
      <c r="P6" s="482"/>
      <c r="Q6" s="482"/>
      <c r="R6" s="482"/>
      <c r="S6" s="482"/>
      <c r="T6" s="482"/>
      <c r="U6" s="479"/>
    </row>
    <row r="7" spans="1:37" s="525" customFormat="1" ht="22.5">
      <c r="A7" s="587"/>
      <c r="B7" s="587"/>
      <c r="C7" s="587"/>
      <c r="D7" s="587"/>
      <c r="E7" s="587"/>
      <c r="F7" s="587"/>
      <c r="G7" s="593"/>
      <c r="H7" s="593"/>
      <c r="I7" s="533"/>
      <c r="J7" s="531"/>
      <c r="K7" s="531"/>
      <c r="L7" s="526"/>
      <c r="M7" s="674" t="s">
        <v>502</v>
      </c>
      <c r="N7" s="1208" t="str">
        <f>IF(NameOrPr_ch="",IF(NameOrPr="","",NameOrPr),NameOrPr_ch)</f>
        <v>РСТ Нижегородской области</v>
      </c>
      <c r="O7" s="1208"/>
      <c r="P7" s="1208"/>
      <c r="Q7" s="1208"/>
      <c r="R7" s="1208"/>
      <c r="S7" s="1208"/>
      <c r="T7" s="1208"/>
      <c r="U7" s="671"/>
      <c r="AH7" s="587"/>
      <c r="AI7" s="587"/>
      <c r="AJ7" s="587"/>
      <c r="AK7" s="587"/>
    </row>
    <row r="8" spans="1:37" s="493" customFormat="1" ht="18.75">
      <c r="A8" s="507"/>
      <c r="B8" s="507"/>
      <c r="C8" s="507"/>
      <c r="D8" s="507"/>
      <c r="E8" s="507"/>
      <c r="F8" s="507"/>
      <c r="G8" s="507"/>
      <c r="H8" s="507"/>
      <c r="L8" s="501"/>
      <c r="M8" s="674" t="s">
        <v>597</v>
      </c>
      <c r="N8" s="1208" t="str">
        <f>IF(datePr_ch="",IF(datePr="","",datePr),datePr_ch)</f>
        <v>10.12.2020</v>
      </c>
      <c r="O8" s="1208"/>
      <c r="P8" s="1208"/>
      <c r="Q8" s="1208"/>
      <c r="R8" s="1208"/>
      <c r="S8" s="1208"/>
      <c r="T8" s="1208"/>
      <c r="U8" s="669"/>
      <c r="V8" s="572"/>
      <c r="W8" s="572"/>
      <c r="X8" s="572"/>
      <c r="Y8" s="572"/>
      <c r="Z8" s="572"/>
      <c r="AA8" s="572"/>
      <c r="AH8" s="507"/>
      <c r="AI8" s="507"/>
      <c r="AJ8" s="507"/>
      <c r="AK8" s="507"/>
    </row>
    <row r="9" spans="1:37" s="493" customFormat="1" ht="18.75">
      <c r="A9" s="507"/>
      <c r="B9" s="507"/>
      <c r="C9" s="507"/>
      <c r="D9" s="507"/>
      <c r="E9" s="507"/>
      <c r="F9" s="507"/>
      <c r="G9" s="507"/>
      <c r="H9" s="507"/>
      <c r="L9" s="554"/>
      <c r="M9" s="674" t="s">
        <v>596</v>
      </c>
      <c r="N9" s="1208" t="str">
        <f>IF(numberPr_ch="",IF(numberPr="","",numberPr),numberPr_ch)</f>
        <v>52/6</v>
      </c>
      <c r="O9" s="1208"/>
      <c r="P9" s="1208"/>
      <c r="Q9" s="1208"/>
      <c r="R9" s="1208"/>
      <c r="S9" s="1208"/>
      <c r="T9" s="1208"/>
      <c r="U9" s="669"/>
      <c r="V9" s="572"/>
      <c r="W9" s="572"/>
      <c r="X9" s="572"/>
      <c r="Y9" s="572"/>
      <c r="Z9" s="572"/>
      <c r="AA9" s="572"/>
      <c r="AH9" s="507"/>
      <c r="AI9" s="507"/>
      <c r="AJ9" s="507"/>
      <c r="AK9" s="507"/>
    </row>
    <row r="10" spans="1:37" s="493" customFormat="1" ht="18.75">
      <c r="A10" s="507"/>
      <c r="B10" s="507"/>
      <c r="C10" s="507"/>
      <c r="D10" s="507"/>
      <c r="E10" s="507"/>
      <c r="F10" s="507"/>
      <c r="G10" s="507"/>
      <c r="H10" s="507"/>
      <c r="L10" s="554"/>
      <c r="M10" s="674" t="s">
        <v>501</v>
      </c>
      <c r="N10" s="1208" t="str">
        <f>IF(IstPub_ch="",IF(IstPub="","",IstPub),IstPub_ch)</f>
        <v>http://www.rstno.ru/regulatory/resheniya-regionalnoy-sluzhby-po-tarifam-nizhegorodskoy-oblasti-za-2020-god.php?clear_cache=Y</v>
      </c>
      <c r="O10" s="1208"/>
      <c r="P10" s="1208"/>
      <c r="Q10" s="1208"/>
      <c r="R10" s="1208"/>
      <c r="S10" s="1208"/>
      <c r="T10" s="1208"/>
      <c r="U10" s="669"/>
      <c r="V10" s="572"/>
      <c r="W10" s="572"/>
      <c r="X10" s="572"/>
      <c r="Y10" s="572"/>
      <c r="Z10" s="572"/>
      <c r="AA10" s="572"/>
      <c r="AH10" s="507"/>
      <c r="AI10" s="507"/>
      <c r="AJ10" s="507"/>
      <c r="AK10" s="507"/>
    </row>
    <row r="11" spans="1:37" s="774" customFormat="1" ht="18.75" hidden="1">
      <c r="A11" s="775"/>
      <c r="B11" s="775"/>
      <c r="C11" s="775"/>
      <c r="D11" s="775"/>
      <c r="E11" s="775"/>
      <c r="F11" s="775"/>
      <c r="G11" s="775"/>
      <c r="H11" s="775"/>
      <c r="L11" s="763"/>
      <c r="M11" s="752"/>
      <c r="N11" s="751"/>
      <c r="O11" s="751"/>
      <c r="P11" s="751"/>
      <c r="Q11" s="751"/>
      <c r="R11" s="751"/>
      <c r="S11" s="751"/>
      <c r="T11" s="751"/>
      <c r="U11" s="669"/>
      <c r="Z11" s="773" t="s">
        <v>722</v>
      </c>
      <c r="AA11" s="773" t="s">
        <v>723</v>
      </c>
      <c r="AH11" s="775"/>
      <c r="AI11" s="775"/>
      <c r="AJ11" s="775"/>
      <c r="AK11" s="775"/>
    </row>
    <row r="12" spans="1:37" s="493" customFormat="1" ht="11.25" hidden="1">
      <c r="A12" s="507"/>
      <c r="B12" s="507"/>
      <c r="C12" s="507"/>
      <c r="D12" s="507"/>
      <c r="E12" s="507"/>
      <c r="F12" s="507"/>
      <c r="G12" s="507"/>
      <c r="H12" s="507"/>
      <c r="L12" s="1232"/>
      <c r="M12" s="1232"/>
      <c r="N12" s="568"/>
      <c r="O12" s="1255"/>
      <c r="P12" s="1255"/>
      <c r="Q12" s="1255"/>
      <c r="R12" s="1255"/>
      <c r="S12" s="1255"/>
      <c r="T12" s="1255"/>
      <c r="U12" s="488"/>
      <c r="AE12" s="505" t="s">
        <v>373</v>
      </c>
      <c r="AH12" s="507"/>
      <c r="AI12" s="507"/>
      <c r="AJ12" s="507"/>
      <c r="AK12" s="507"/>
    </row>
    <row r="13" spans="1:37">
      <c r="J13" s="483"/>
      <c r="K13" s="483"/>
      <c r="L13" s="479"/>
      <c r="M13" s="479"/>
      <c r="N13" s="479"/>
      <c r="O13" s="1248"/>
      <c r="P13" s="1248"/>
      <c r="Q13" s="1248"/>
      <c r="R13" s="1248"/>
      <c r="S13" s="1248"/>
      <c r="T13" s="1248"/>
      <c r="U13" s="601"/>
      <c r="Z13" s="1248"/>
      <c r="AA13" s="1248"/>
      <c r="AB13" s="1248"/>
      <c r="AC13" s="1248"/>
      <c r="AD13" s="1248"/>
      <c r="AE13" s="1248"/>
    </row>
    <row r="14" spans="1:37">
      <c r="J14" s="483"/>
      <c r="K14" s="483"/>
      <c r="L14" s="1153" t="s">
        <v>454</v>
      </c>
      <c r="M14" s="1153"/>
      <c r="N14" s="1153"/>
      <c r="O14" s="1153"/>
      <c r="P14" s="1153"/>
      <c r="Q14" s="1153"/>
      <c r="R14" s="1153"/>
      <c r="S14" s="1153"/>
      <c r="T14" s="1153"/>
      <c r="U14" s="1153"/>
      <c r="V14" s="1153"/>
      <c r="W14" s="1153"/>
      <c r="X14" s="1153"/>
      <c r="Y14" s="1153"/>
      <c r="Z14" s="1153"/>
      <c r="AA14" s="1153"/>
      <c r="AB14" s="1153"/>
      <c r="AC14" s="1153"/>
      <c r="AD14" s="1153"/>
      <c r="AE14" s="1153"/>
      <c r="AF14" s="1153"/>
      <c r="AG14" s="1153" t="s">
        <v>455</v>
      </c>
    </row>
    <row r="15" spans="1:37" ht="14.25" customHeight="1">
      <c r="J15" s="483"/>
      <c r="K15" s="483"/>
      <c r="L15" s="1215" t="s">
        <v>92</v>
      </c>
      <c r="M15" s="1215" t="s">
        <v>677</v>
      </c>
      <c r="N15" s="1269" t="s">
        <v>629</v>
      </c>
      <c r="O15" s="1269"/>
      <c r="P15" s="1269"/>
      <c r="Q15" s="1269"/>
      <c r="R15" s="1269" t="s">
        <v>630</v>
      </c>
      <c r="S15" s="1269"/>
      <c r="T15" s="1269"/>
      <c r="U15" s="1269"/>
      <c r="V15" s="1269" t="s">
        <v>631</v>
      </c>
      <c r="W15" s="1269"/>
      <c r="X15" s="1269"/>
      <c r="Y15" s="1269"/>
      <c r="Z15" s="1215" t="s">
        <v>642</v>
      </c>
      <c r="AA15" s="1215"/>
      <c r="AB15" s="1215"/>
      <c r="AC15" s="1215"/>
      <c r="AD15" s="1215"/>
      <c r="AE15" s="1215" t="s">
        <v>341</v>
      </c>
      <c r="AF15" s="1247" t="s">
        <v>275</v>
      </c>
      <c r="AG15" s="1153"/>
    </row>
    <row r="16" spans="1:37" s="525" customFormat="1" ht="27.75" customHeight="1">
      <c r="A16" s="587"/>
      <c r="B16" s="587"/>
      <c r="C16" s="587"/>
      <c r="D16" s="587"/>
      <c r="E16" s="587"/>
      <c r="F16" s="587"/>
      <c r="G16" s="593"/>
      <c r="H16" s="593"/>
      <c r="I16" s="533"/>
      <c r="J16" s="531"/>
      <c r="K16" s="531"/>
      <c r="L16" s="1215"/>
      <c r="M16" s="1215"/>
      <c r="N16" s="1269"/>
      <c r="O16" s="1269"/>
      <c r="P16" s="1269"/>
      <c r="Q16" s="1269"/>
      <c r="R16" s="1269"/>
      <c r="S16" s="1269"/>
      <c r="T16" s="1269"/>
      <c r="U16" s="1269"/>
      <c r="V16" s="1269"/>
      <c r="W16" s="1269"/>
      <c r="X16" s="1269"/>
      <c r="Y16" s="1269"/>
      <c r="Z16" s="1153" t="s">
        <v>680</v>
      </c>
      <c r="AA16" s="1153"/>
      <c r="AB16" s="1153" t="s">
        <v>655</v>
      </c>
      <c r="AC16" s="1153"/>
      <c r="AD16" s="1153"/>
      <c r="AE16" s="1215"/>
      <c r="AF16" s="1247"/>
      <c r="AG16" s="1153"/>
      <c r="AH16" s="587"/>
      <c r="AI16" s="587"/>
      <c r="AJ16" s="587"/>
      <c r="AK16" s="587"/>
    </row>
    <row r="17" spans="1:37" ht="14.25" customHeight="1">
      <c r="J17" s="483"/>
      <c r="K17" s="483"/>
      <c r="L17" s="1215"/>
      <c r="M17" s="1215"/>
      <c r="N17" s="1269"/>
      <c r="O17" s="1269"/>
      <c r="P17" s="1269"/>
      <c r="Q17" s="1269"/>
      <c r="R17" s="1269"/>
      <c r="S17" s="1269"/>
      <c r="T17" s="1269"/>
      <c r="U17" s="1269"/>
      <c r="V17" s="1269"/>
      <c r="W17" s="1269"/>
      <c r="X17" s="1269"/>
      <c r="Y17" s="1269"/>
      <c r="Z17" s="536" t="s">
        <v>678</v>
      </c>
      <c r="AA17" s="536" t="s">
        <v>679</v>
      </c>
      <c r="AB17" s="538" t="s">
        <v>274</v>
      </c>
      <c r="AC17" s="1260" t="s">
        <v>273</v>
      </c>
      <c r="AD17" s="1260"/>
      <c r="AE17" s="1215"/>
      <c r="AF17" s="1247"/>
      <c r="AG17" s="1153"/>
    </row>
    <row r="18" spans="1:37">
      <c r="J18" s="483"/>
      <c r="K18" s="491">
        <v>1</v>
      </c>
      <c r="L18" s="480" t="s">
        <v>93</v>
      </c>
      <c r="M18" s="480" t="s">
        <v>49</v>
      </c>
      <c r="N18" s="1270">
        <f ca="1">OFFSET(N18,0,-1)+1</f>
        <v>3</v>
      </c>
      <c r="O18" s="1270"/>
      <c r="P18" s="1270"/>
      <c r="Q18" s="1270"/>
      <c r="R18" s="1270">
        <f ca="1">OFFSET(N18,0,0)+1</f>
        <v>4</v>
      </c>
      <c r="S18" s="1270"/>
      <c r="T18" s="1270"/>
      <c r="U18" s="1270"/>
      <c r="V18" s="676"/>
      <c r="W18" s="676"/>
      <c r="X18" s="676"/>
      <c r="Y18" s="677">
        <f ca="1">OFFSET(R18,0,0)+1</f>
        <v>5</v>
      </c>
      <c r="Z18" s="489">
        <f ca="1">OFFSET(Z18,0,-1)+1</f>
        <v>6</v>
      </c>
      <c r="AA18" s="489">
        <f ca="1">OFFSET(AA18,0,-1)+1</f>
        <v>7</v>
      </c>
      <c r="AB18" s="489">
        <f ca="1">OFFSET(AB18,0,-1)+1</f>
        <v>8</v>
      </c>
      <c r="AC18" s="1270">
        <f ca="1">OFFSET(AC18,0,-1)+1</f>
        <v>9</v>
      </c>
      <c r="AD18" s="1270"/>
      <c r="AE18" s="489">
        <f ca="1">OFFSET(AE18,0,-2)+1</f>
        <v>10</v>
      </c>
      <c r="AF18" s="525"/>
      <c r="AG18" s="489">
        <f ca="1">OFFSET(AG18,0,-2)+1</f>
        <v>11</v>
      </c>
    </row>
    <row r="19" spans="1:37" ht="22.5">
      <c r="A19" s="1234">
        <v>1</v>
      </c>
      <c r="B19" s="1017"/>
      <c r="C19" s="1017"/>
      <c r="D19" s="1017"/>
      <c r="E19" s="1017"/>
      <c r="F19" s="1010"/>
      <c r="G19" s="1016"/>
      <c r="H19" s="1016"/>
      <c r="I19" s="998"/>
      <c r="J19" s="997"/>
      <c r="K19" s="997"/>
      <c r="L19" s="595">
        <f>mergeValue(A19)</f>
        <v>1</v>
      </c>
      <c r="M19" s="643" t="s">
        <v>20</v>
      </c>
      <c r="N19" s="1271"/>
      <c r="O19" s="1271"/>
      <c r="P19" s="1271"/>
      <c r="Q19" s="1271"/>
      <c r="R19" s="1271"/>
      <c r="S19" s="1271"/>
      <c r="T19" s="1271"/>
      <c r="U19" s="1271"/>
      <c r="V19" s="1271"/>
      <c r="W19" s="1271"/>
      <c r="X19" s="1271"/>
      <c r="Y19" s="1271"/>
      <c r="Z19" s="1271"/>
      <c r="AA19" s="1271"/>
      <c r="AB19" s="1271"/>
      <c r="AC19" s="1271"/>
      <c r="AD19" s="1271"/>
      <c r="AE19" s="1271"/>
      <c r="AF19" s="1271"/>
      <c r="AG19" s="583" t="s">
        <v>476</v>
      </c>
    </row>
    <row r="20" spans="1:37" ht="22.5">
      <c r="A20" s="1234"/>
      <c r="B20" s="1234">
        <v>1</v>
      </c>
      <c r="C20" s="1017"/>
      <c r="D20" s="1017"/>
      <c r="E20" s="1017"/>
      <c r="F20" s="1010"/>
      <c r="G20" s="1019"/>
      <c r="H20" s="1020"/>
      <c r="I20" s="999"/>
      <c r="J20" s="994"/>
      <c r="K20" s="992"/>
      <c r="L20" s="595" t="str">
        <f>mergeValue(A20) &amp;"."&amp; mergeValue(B20)</f>
        <v>1.1</v>
      </c>
      <c r="M20" s="548" t="s">
        <v>16</v>
      </c>
      <c r="N20" s="1272"/>
      <c r="O20" s="1272"/>
      <c r="P20" s="1272"/>
      <c r="Q20" s="1272"/>
      <c r="R20" s="1272"/>
      <c r="S20" s="1272"/>
      <c r="T20" s="1272"/>
      <c r="U20" s="1272"/>
      <c r="V20" s="1272"/>
      <c r="W20" s="1272"/>
      <c r="X20" s="1272"/>
      <c r="Y20" s="1272"/>
      <c r="Z20" s="1272"/>
      <c r="AA20" s="1272"/>
      <c r="AB20" s="1272"/>
      <c r="AC20" s="1272"/>
      <c r="AD20" s="1272"/>
      <c r="AE20" s="1272"/>
      <c r="AF20" s="1272"/>
      <c r="AG20" s="583" t="s">
        <v>477</v>
      </c>
    </row>
    <row r="21" spans="1:37" ht="22.5">
      <c r="A21" s="1234"/>
      <c r="B21" s="1234"/>
      <c r="C21" s="1234">
        <v>1</v>
      </c>
      <c r="D21" s="1017"/>
      <c r="E21" s="1017"/>
      <c r="F21" s="1010"/>
      <c r="G21" s="1019"/>
      <c r="H21" s="1020"/>
      <c r="I21" s="999"/>
      <c r="J21" s="994"/>
      <c r="K21" s="992"/>
      <c r="L21" s="595" t="str">
        <f>mergeValue(A21) &amp;"."&amp; mergeValue(B21)&amp;"."&amp; mergeValue(C21)</f>
        <v>1.1.1</v>
      </c>
      <c r="M21" s="549" t="s">
        <v>7</v>
      </c>
      <c r="N21" s="1272"/>
      <c r="O21" s="1272"/>
      <c r="P21" s="1272"/>
      <c r="Q21" s="1272"/>
      <c r="R21" s="1272"/>
      <c r="S21" s="1272"/>
      <c r="T21" s="1272"/>
      <c r="U21" s="1272"/>
      <c r="V21" s="1272"/>
      <c r="W21" s="1272"/>
      <c r="X21" s="1272"/>
      <c r="Y21" s="1272"/>
      <c r="Z21" s="1272"/>
      <c r="AA21" s="1272"/>
      <c r="AB21" s="1272"/>
      <c r="AC21" s="1272"/>
      <c r="AD21" s="1272"/>
      <c r="AE21" s="1272"/>
      <c r="AF21" s="1272"/>
      <c r="AG21" s="583" t="s">
        <v>634</v>
      </c>
    </row>
    <row r="22" spans="1:37" ht="15" customHeight="1">
      <c r="A22" s="1234"/>
      <c r="B22" s="1234"/>
      <c r="C22" s="1234"/>
      <c r="D22" s="1234">
        <v>1</v>
      </c>
      <c r="E22" s="1017"/>
      <c r="F22" s="1010"/>
      <c r="G22" s="1019"/>
      <c r="H22" s="1020"/>
      <c r="I22" s="999"/>
      <c r="J22" s="994"/>
      <c r="K22" s="992"/>
      <c r="L22" s="595" t="str">
        <f>mergeValue(A22) &amp;"."&amp; mergeValue(B22)&amp;"."&amp; mergeValue(C22)&amp;"."&amp; mergeValue(D22)</f>
        <v>1.1.1.1</v>
      </c>
      <c r="M22" s="550" t="s">
        <v>22</v>
      </c>
      <c r="N22" s="1272"/>
      <c r="O22" s="1272"/>
      <c r="P22" s="1272"/>
      <c r="Q22" s="1272"/>
      <c r="R22" s="1272"/>
      <c r="S22" s="1272"/>
      <c r="T22" s="1272"/>
      <c r="U22" s="1272"/>
      <c r="V22" s="1272"/>
      <c r="W22" s="1272"/>
      <c r="X22" s="1272"/>
      <c r="Y22" s="1272"/>
      <c r="Z22" s="1272"/>
      <c r="AA22" s="1272"/>
      <c r="AB22" s="1272"/>
      <c r="AC22" s="1272"/>
      <c r="AD22" s="1272"/>
      <c r="AE22" s="1272"/>
      <c r="AF22" s="1272"/>
      <c r="AG22" s="583" t="s">
        <v>681</v>
      </c>
    </row>
    <row r="23" spans="1:37" ht="20.100000000000001" customHeight="1">
      <c r="A23" s="1234"/>
      <c r="B23" s="1234"/>
      <c r="C23" s="1234"/>
      <c r="D23" s="1234"/>
      <c r="E23" s="1234">
        <v>1</v>
      </c>
      <c r="F23" s="1010"/>
      <c r="G23" s="1019"/>
      <c r="H23" s="1020"/>
      <c r="I23" s="1021"/>
      <c r="J23" s="1011"/>
      <c r="K23" s="1152"/>
      <c r="L23" s="1273" t="str">
        <f>mergeValue(A23) &amp;"."&amp; mergeValue(B23)&amp;"."&amp; mergeValue(C23)&amp;"."&amp; mergeValue(D23)&amp;"."&amp; mergeValue(E23)</f>
        <v>1.1.1.1.1</v>
      </c>
      <c r="M23" s="1274"/>
      <c r="N23" s="1230" t="s">
        <v>85</v>
      </c>
      <c r="O23" s="1268"/>
      <c r="P23" s="1264">
        <v>1</v>
      </c>
      <c r="Q23" s="1265"/>
      <c r="R23" s="1230" t="s">
        <v>85</v>
      </c>
      <c r="S23" s="1268"/>
      <c r="T23" s="1264">
        <v>1</v>
      </c>
      <c r="U23" s="1265"/>
      <c r="V23" s="1230" t="s">
        <v>85</v>
      </c>
      <c r="W23" s="563"/>
      <c r="X23" s="541">
        <v>1</v>
      </c>
      <c r="Y23" s="1098"/>
      <c r="Z23" s="673"/>
      <c r="AA23" s="673"/>
      <c r="AB23" s="1244"/>
      <c r="AC23" s="1230" t="s">
        <v>84</v>
      </c>
      <c r="AD23" s="1244"/>
      <c r="AE23" s="1230" t="s">
        <v>85</v>
      </c>
      <c r="AF23" s="580"/>
      <c r="AG23" s="1261" t="s">
        <v>682</v>
      </c>
      <c r="AH23" s="502" t="str">
        <f>strCheckDate(Z24:AF24)</f>
        <v/>
      </c>
      <c r="AI23" s="506" t="str">
        <f>IF(AND(COUNTIF(AJ18:AJ27,AJ23)&gt;1,AJ23&lt;&gt;""),"ErrUnique:HasDoubleConn","")</f>
        <v/>
      </c>
      <c r="AJ23" s="506"/>
      <c r="AK23" s="506"/>
    </row>
    <row r="24" spans="1:37" ht="20.100000000000001" customHeight="1">
      <c r="A24" s="1234"/>
      <c r="B24" s="1234"/>
      <c r="C24" s="1234"/>
      <c r="D24" s="1234"/>
      <c r="E24" s="1234"/>
      <c r="F24" s="1010"/>
      <c r="G24" s="1019"/>
      <c r="H24" s="1020"/>
      <c r="I24" s="1021"/>
      <c r="J24" s="1011"/>
      <c r="K24" s="1152"/>
      <c r="L24" s="1273"/>
      <c r="M24" s="1274"/>
      <c r="N24" s="1230"/>
      <c r="O24" s="1268"/>
      <c r="P24" s="1264"/>
      <c r="Q24" s="1266"/>
      <c r="R24" s="1230"/>
      <c r="S24" s="1268"/>
      <c r="T24" s="1264"/>
      <c r="U24" s="1267"/>
      <c r="V24" s="1230"/>
      <c r="W24" s="603"/>
      <c r="X24" s="567"/>
      <c r="Y24" s="567"/>
      <c r="Z24" s="574"/>
      <c r="AA24" s="605" t="str">
        <f>AB23 &amp; "-" &amp; AD23</f>
        <v>-</v>
      </c>
      <c r="AB24" s="1229"/>
      <c r="AC24" s="1230"/>
      <c r="AD24" s="1229"/>
      <c r="AE24" s="1230"/>
      <c r="AF24" s="675"/>
      <c r="AG24" s="1262"/>
      <c r="AI24" s="506"/>
      <c r="AJ24" s="506"/>
      <c r="AK24" s="506"/>
    </row>
    <row r="25" spans="1:37" ht="20.100000000000001" customHeight="1">
      <c r="A25" s="1234"/>
      <c r="B25" s="1234"/>
      <c r="C25" s="1234"/>
      <c r="D25" s="1234"/>
      <c r="E25" s="1234"/>
      <c r="F25" s="1010"/>
      <c r="G25" s="1019"/>
      <c r="H25" s="1020"/>
      <c r="I25" s="1021"/>
      <c r="J25" s="1011"/>
      <c r="K25" s="1152"/>
      <c r="L25" s="1273"/>
      <c r="M25" s="1274"/>
      <c r="N25" s="1230"/>
      <c r="O25" s="1268"/>
      <c r="P25" s="1264"/>
      <c r="Q25" s="1267"/>
      <c r="R25" s="1230"/>
      <c r="S25" s="604"/>
      <c r="T25" s="560"/>
      <c r="U25" s="567"/>
      <c r="V25" s="573"/>
      <c r="W25" s="573"/>
      <c r="X25" s="573"/>
      <c r="Y25" s="573"/>
      <c r="Z25" s="574"/>
      <c r="AA25" s="574"/>
      <c r="AB25" s="575"/>
      <c r="AC25" s="566"/>
      <c r="AD25" s="566"/>
      <c r="AE25" s="575"/>
      <c r="AF25" s="566"/>
      <c r="AG25" s="1262"/>
      <c r="AI25" s="506"/>
      <c r="AJ25" s="506"/>
      <c r="AK25" s="506"/>
    </row>
    <row r="26" spans="1:37" ht="20.100000000000001" customHeight="1">
      <c r="A26" s="1234"/>
      <c r="B26" s="1234"/>
      <c r="C26" s="1234"/>
      <c r="D26" s="1234"/>
      <c r="E26" s="1234"/>
      <c r="F26" s="1010"/>
      <c r="G26" s="1019"/>
      <c r="H26" s="1020"/>
      <c r="I26" s="1021"/>
      <c r="J26" s="1011"/>
      <c r="K26" s="1152"/>
      <c r="L26" s="1273"/>
      <c r="M26" s="1274"/>
      <c r="N26" s="1230"/>
      <c r="O26" s="576"/>
      <c r="P26" s="578"/>
      <c r="Q26" s="577"/>
      <c r="R26" s="573"/>
      <c r="S26" s="573"/>
      <c r="T26" s="573"/>
      <c r="U26" s="573"/>
      <c r="V26" s="573"/>
      <c r="W26" s="573"/>
      <c r="X26" s="573"/>
      <c r="Y26" s="573"/>
      <c r="Z26" s="574"/>
      <c r="AA26" s="574"/>
      <c r="AB26" s="575"/>
      <c r="AC26" s="566"/>
      <c r="AD26" s="566"/>
      <c r="AE26" s="575"/>
      <c r="AF26" s="566"/>
      <c r="AG26" s="1262"/>
      <c r="AI26" s="506"/>
      <c r="AJ26" s="506"/>
      <c r="AK26" s="506"/>
    </row>
    <row r="27" spans="1:37" s="477" customFormat="1" ht="15" customHeight="1">
      <c r="A27" s="1234"/>
      <c r="B27" s="1234"/>
      <c r="C27" s="1234"/>
      <c r="D27" s="1234"/>
      <c r="E27" s="1018"/>
      <c r="F27" s="1012"/>
      <c r="G27" s="1014"/>
      <c r="H27" s="1012"/>
      <c r="I27" s="1021"/>
      <c r="J27" s="1011"/>
      <c r="K27" s="1005"/>
      <c r="L27" s="540"/>
      <c r="M27" s="553" t="s">
        <v>5</v>
      </c>
      <c r="N27" s="553"/>
      <c r="O27" s="553"/>
      <c r="P27" s="553"/>
      <c r="Q27" s="553"/>
      <c r="R27" s="553"/>
      <c r="S27" s="553"/>
      <c r="T27" s="553"/>
      <c r="U27" s="553"/>
      <c r="V27" s="553"/>
      <c r="W27" s="553"/>
      <c r="X27" s="553"/>
      <c r="Y27" s="553"/>
      <c r="Z27" s="553"/>
      <c r="AA27" s="553"/>
      <c r="AB27" s="553"/>
      <c r="AC27" s="553"/>
      <c r="AD27" s="553"/>
      <c r="AE27" s="553"/>
      <c r="AF27" s="553"/>
      <c r="AG27" s="1263"/>
      <c r="AH27" s="503"/>
      <c r="AI27" s="503"/>
      <c r="AJ27" s="213"/>
      <c r="AK27" s="213"/>
    </row>
    <row r="28" spans="1:37" s="477" customFormat="1" ht="15" customHeight="1">
      <c r="A28" s="1234"/>
      <c r="B28" s="1234"/>
      <c r="C28" s="1234"/>
      <c r="D28" s="1018"/>
      <c r="E28" s="1018"/>
      <c r="F28" s="1012"/>
      <c r="G28" s="1019"/>
      <c r="H28" s="1012"/>
      <c r="I28" s="1005"/>
      <c r="J28" s="996"/>
      <c r="K28" s="1005"/>
      <c r="L28" s="540"/>
      <c r="M28" s="552" t="s">
        <v>17</v>
      </c>
      <c r="N28" s="552"/>
      <c r="O28" s="552"/>
      <c r="P28" s="552"/>
      <c r="Q28" s="552"/>
      <c r="R28" s="552"/>
      <c r="S28" s="552"/>
      <c r="T28" s="552"/>
      <c r="U28" s="552"/>
      <c r="V28" s="552"/>
      <c r="W28" s="552"/>
      <c r="X28" s="552"/>
      <c r="Y28" s="552"/>
      <c r="Z28" s="552"/>
      <c r="AA28" s="552"/>
      <c r="AB28" s="552"/>
      <c r="AC28" s="552"/>
      <c r="AD28" s="552"/>
      <c r="AE28" s="552"/>
      <c r="AF28" s="566"/>
      <c r="AG28" s="562"/>
      <c r="AH28" s="503"/>
      <c r="AI28" s="503"/>
      <c r="AJ28" s="213"/>
      <c r="AK28" s="213"/>
    </row>
    <row r="29" spans="1:37" s="477" customFormat="1" ht="15" customHeight="1">
      <c r="A29" s="1234"/>
      <c r="B29" s="1234"/>
      <c r="C29" s="1018"/>
      <c r="D29" s="1018"/>
      <c r="E29" s="1018"/>
      <c r="F29" s="1012"/>
      <c r="G29" s="1019"/>
      <c r="H29" s="1012"/>
      <c r="I29" s="1005"/>
      <c r="J29" s="996"/>
      <c r="K29" s="1005"/>
      <c r="L29" s="540"/>
      <c r="M29" s="551" t="s">
        <v>18</v>
      </c>
      <c r="N29" s="551"/>
      <c r="O29" s="551"/>
      <c r="P29" s="551"/>
      <c r="Q29" s="551"/>
      <c r="R29" s="551"/>
      <c r="S29" s="551"/>
      <c r="T29" s="551"/>
      <c r="U29" s="551"/>
      <c r="V29" s="551"/>
      <c r="W29" s="551"/>
      <c r="X29" s="551"/>
      <c r="Y29" s="551"/>
      <c r="Z29" s="547"/>
      <c r="AA29" s="547"/>
      <c r="AB29" s="575"/>
      <c r="AC29" s="566"/>
      <c r="AD29" s="565"/>
      <c r="AE29" s="551"/>
      <c r="AF29" s="566"/>
      <c r="AG29" s="562"/>
      <c r="AH29" s="503"/>
      <c r="AI29" s="503"/>
      <c r="AJ29" s="503"/>
      <c r="AK29" s="503"/>
    </row>
    <row r="30" spans="1:37" s="477" customFormat="1" ht="15" customHeight="1">
      <c r="A30" s="1234"/>
      <c r="B30" s="1018"/>
      <c r="C30" s="1018"/>
      <c r="D30" s="1018"/>
      <c r="E30" s="1018"/>
      <c r="F30" s="1012"/>
      <c r="G30" s="1019"/>
      <c r="H30" s="1012"/>
      <c r="I30" s="1005"/>
      <c r="J30" s="996"/>
      <c r="K30" s="1005"/>
      <c r="L30" s="540"/>
      <c r="M30" s="560" t="s">
        <v>19</v>
      </c>
      <c r="N30" s="560"/>
      <c r="O30" s="560"/>
      <c r="P30" s="560"/>
      <c r="Q30" s="560"/>
      <c r="R30" s="560"/>
      <c r="S30" s="560"/>
      <c r="T30" s="560"/>
      <c r="U30" s="560"/>
      <c r="V30" s="560"/>
      <c r="W30" s="560"/>
      <c r="X30" s="560"/>
      <c r="Y30" s="560"/>
      <c r="Z30" s="547"/>
      <c r="AA30" s="547"/>
      <c r="AB30" s="575"/>
      <c r="AC30" s="566"/>
      <c r="AD30" s="565"/>
      <c r="AE30" s="551"/>
      <c r="AF30" s="566"/>
      <c r="AG30" s="562"/>
      <c r="AH30" s="503"/>
      <c r="AI30" s="503"/>
      <c r="AJ30" s="503"/>
      <c r="AK30" s="503"/>
    </row>
    <row r="31" spans="1:37" s="477" customFormat="1" ht="15" customHeight="1">
      <c r="A31" s="991"/>
      <c r="B31" s="991"/>
      <c r="C31" s="991"/>
      <c r="D31" s="991"/>
      <c r="E31" s="991"/>
      <c r="F31" s="991"/>
      <c r="G31" s="1004"/>
      <c r="H31" s="1005"/>
      <c r="I31" s="995"/>
      <c r="J31" s="996"/>
      <c r="K31" s="991"/>
      <c r="L31" s="540"/>
      <c r="M31" s="567" t="s">
        <v>309</v>
      </c>
      <c r="N31" s="567"/>
      <c r="O31" s="567"/>
      <c r="P31" s="567"/>
      <c r="Q31" s="567"/>
      <c r="R31" s="567"/>
      <c r="S31" s="567"/>
      <c r="T31" s="567"/>
      <c r="U31" s="567"/>
      <c r="V31" s="567"/>
      <c r="W31" s="567"/>
      <c r="X31" s="567"/>
      <c r="Y31" s="567"/>
      <c r="Z31" s="547"/>
      <c r="AA31" s="547"/>
      <c r="AB31" s="575"/>
      <c r="AC31" s="566"/>
      <c r="AD31" s="565"/>
      <c r="AE31" s="551"/>
      <c r="AF31" s="566"/>
      <c r="AG31" s="562"/>
      <c r="AH31" s="503"/>
      <c r="AI31" s="503"/>
      <c r="AJ31" s="503"/>
      <c r="AK31" s="503"/>
    </row>
    <row r="33" spans="12:37" ht="102" customHeight="1">
      <c r="L33" s="1">
        <v>1</v>
      </c>
      <c r="M33" s="1198" t="s">
        <v>683</v>
      </c>
      <c r="N33" s="1198"/>
      <c r="O33" s="1198"/>
      <c r="P33" s="1198"/>
      <c r="Q33" s="1198"/>
      <c r="R33" s="1198"/>
      <c r="S33" s="1198"/>
      <c r="T33" s="1198"/>
      <c r="U33" s="1198"/>
      <c r="V33" s="1198"/>
      <c r="W33" s="1198"/>
      <c r="X33" s="1198"/>
      <c r="Y33" s="1198"/>
      <c r="Z33" s="1198"/>
      <c r="AA33" s="1198"/>
      <c r="AB33" s="1198"/>
      <c r="AC33" s="1198"/>
      <c r="AD33" s="1198"/>
      <c r="AE33" s="1198"/>
      <c r="AF33" s="1198"/>
      <c r="AG33" s="1198"/>
      <c r="AH33" s="508"/>
      <c r="AI33" s="508"/>
      <c r="AJ33" s="508"/>
      <c r="AK33" s="508"/>
    </row>
    <row r="34" spans="12:37" ht="14.25" customHeight="1">
      <c r="L34" s="515"/>
      <c r="M34" s="516"/>
      <c r="N34" s="516"/>
      <c r="O34" s="516"/>
      <c r="P34" s="516"/>
      <c r="Q34" s="516"/>
      <c r="R34" s="516"/>
      <c r="S34" s="516"/>
      <c r="T34" s="516"/>
      <c r="U34" s="516"/>
      <c r="V34" s="516"/>
      <c r="W34" s="516"/>
      <c r="X34" s="516"/>
      <c r="Y34" s="516"/>
      <c r="Z34" s="519"/>
      <c r="AA34" s="519"/>
      <c r="AB34" s="519"/>
      <c r="AC34" s="519"/>
      <c r="AD34" s="519"/>
      <c r="AE34" s="519"/>
      <c r="AF34" s="519"/>
      <c r="AG34" s="519"/>
      <c r="AH34" s="520"/>
      <c r="AI34" s="520"/>
      <c r="AJ34" s="520"/>
      <c r="AK34" s="520"/>
    </row>
  </sheetData>
  <sheetProtection password="FA9C" sheet="1" objects="1" scenarios="1" formatColumns="0" formatRows="0"/>
  <dataConsolidate/>
  <mergeCells count="52">
    <mergeCell ref="L5:T5"/>
    <mergeCell ref="N7:T7"/>
    <mergeCell ref="AG14:AG17"/>
    <mergeCell ref="Z15:AD15"/>
    <mergeCell ref="AE15:AE17"/>
    <mergeCell ref="AF15:AF17"/>
    <mergeCell ref="L12:M12"/>
    <mergeCell ref="O12:T12"/>
    <mergeCell ref="O13:T13"/>
    <mergeCell ref="Z13:AE13"/>
    <mergeCell ref="N8:T8"/>
    <mergeCell ref="N9:T9"/>
    <mergeCell ref="N10:T10"/>
    <mergeCell ref="L14:AF14"/>
    <mergeCell ref="L15:L17"/>
    <mergeCell ref="M15:M17"/>
    <mergeCell ref="AC18:AD18"/>
    <mergeCell ref="N18:Q18"/>
    <mergeCell ref="R18:U18"/>
    <mergeCell ref="A19:A30"/>
    <mergeCell ref="N19:AF19"/>
    <mergeCell ref="B20:B29"/>
    <mergeCell ref="N20:AF20"/>
    <mergeCell ref="C21:C28"/>
    <mergeCell ref="N21:AF21"/>
    <mergeCell ref="D22:D27"/>
    <mergeCell ref="N22:AF22"/>
    <mergeCell ref="U23:U24"/>
    <mergeCell ref="E23:E26"/>
    <mergeCell ref="K23:K26"/>
    <mergeCell ref="L23:L26"/>
    <mergeCell ref="M23:M26"/>
    <mergeCell ref="N15:Q17"/>
    <mergeCell ref="R15:U17"/>
    <mergeCell ref="AC17:AD17"/>
    <mergeCell ref="V15:Y17"/>
    <mergeCell ref="Z16:AA16"/>
    <mergeCell ref="AB16:AD16"/>
    <mergeCell ref="AG23:AG27"/>
    <mergeCell ref="M33:AG33"/>
    <mergeCell ref="V23:V24"/>
    <mergeCell ref="AB23:AB24"/>
    <mergeCell ref="AC23:AC24"/>
    <mergeCell ref="AD23:AD24"/>
    <mergeCell ref="AE23:AE24"/>
    <mergeCell ref="P23:P25"/>
    <mergeCell ref="Q23:Q25"/>
    <mergeCell ref="R23:R25"/>
    <mergeCell ref="S23:S24"/>
    <mergeCell ref="T23:T24"/>
    <mergeCell ref="O23:O25"/>
    <mergeCell ref="N23:N26"/>
  </mergeCells>
  <dataValidations count="7">
    <dataValidation allowBlank="1" prompt="Для выбора выполните двойной щелчок левой клавиши мыши по соответствующей ячейке." sqref="WVJ983067:WWE983071 IX65563:JS65567 ST65563:TO65567 ACP65563:ADK65567 AML65563:ANG65567 AWH65563:AXC65567 BGD65563:BGY65567 BPZ65563:BQU65567 BZV65563:CAQ65567 CJR65563:CKM65567 CTN65563:CUI65567 DDJ65563:DEE65567 DNF65563:DOA65567 DXB65563:DXW65567 EGX65563:EHS65567 EQT65563:ERO65567 FAP65563:FBK65567 FKL65563:FLG65567 FUH65563:FVC65567 GED65563:GEY65567 GNZ65563:GOU65567 GXV65563:GYQ65567 HHR65563:HIM65567 HRN65563:HSI65567 IBJ65563:ICE65567 ILF65563:IMA65567 IVB65563:IVW65567 JEX65563:JFS65567 JOT65563:JPO65567 JYP65563:JZK65567 KIL65563:KJG65567 KSH65563:KTC65567 LCD65563:LCY65567 LLZ65563:LMU65567 LVV65563:LWQ65567 MFR65563:MGM65567 MPN65563:MQI65567 MZJ65563:NAE65567 NJF65563:NKA65567 NTB65563:NTW65567 OCX65563:ODS65567 OMT65563:ONO65567 OWP65563:OXK65567 PGL65563:PHG65567 PQH65563:PRC65567 QAD65563:QAY65567 QJZ65563:QKU65567 QTV65563:QUQ65567 RDR65563:REM65567 RNN65563:ROI65567 RXJ65563:RYE65567 SHF65563:SIA65567 SRB65563:SRW65567 TAX65563:TBS65567 TKT65563:TLO65567 TUP65563:TVK65567 UEL65563:UFG65567 UOH65563:UPC65567 UYD65563:UYY65567 VHZ65563:VIU65567 VRV65563:VSQ65567 WBR65563:WCM65567 WLN65563:WMI65567 WVJ65563:WWE65567 IX131099:JS131103 ST131099:TO131103 ACP131099:ADK131103 AML131099:ANG131103 AWH131099:AXC131103 BGD131099:BGY131103 BPZ131099:BQU131103 BZV131099:CAQ131103 CJR131099:CKM131103 CTN131099:CUI131103 DDJ131099:DEE131103 DNF131099:DOA131103 DXB131099:DXW131103 EGX131099:EHS131103 EQT131099:ERO131103 FAP131099:FBK131103 FKL131099:FLG131103 FUH131099:FVC131103 GED131099:GEY131103 GNZ131099:GOU131103 GXV131099:GYQ131103 HHR131099:HIM131103 HRN131099:HSI131103 IBJ131099:ICE131103 ILF131099:IMA131103 IVB131099:IVW131103 JEX131099:JFS131103 JOT131099:JPO131103 JYP131099:JZK131103 KIL131099:KJG131103 KSH131099:KTC131103 LCD131099:LCY131103 LLZ131099:LMU131103 LVV131099:LWQ131103 MFR131099:MGM131103 MPN131099:MQI131103 MZJ131099:NAE131103 NJF131099:NKA131103 NTB131099:NTW131103 OCX131099:ODS131103 OMT131099:ONO131103 OWP131099:OXK131103 PGL131099:PHG131103 PQH131099:PRC131103 QAD131099:QAY131103 QJZ131099:QKU131103 QTV131099:QUQ131103 RDR131099:REM131103 RNN131099:ROI131103 RXJ131099:RYE131103 SHF131099:SIA131103 SRB131099:SRW131103 TAX131099:TBS131103 TKT131099:TLO131103 TUP131099:TVK131103 UEL131099:UFG131103 UOH131099:UPC131103 UYD131099:UYY131103 VHZ131099:VIU131103 VRV131099:VSQ131103 WBR131099:WCM131103 WLN131099:WMI131103 WVJ131099:WWE131103 IX196635:JS196639 ST196635:TO196639 ACP196635:ADK196639 AML196635:ANG196639 AWH196635:AXC196639 BGD196635:BGY196639 BPZ196635:BQU196639 BZV196635:CAQ196639 CJR196635:CKM196639 CTN196635:CUI196639 DDJ196635:DEE196639 DNF196635:DOA196639 DXB196635:DXW196639 EGX196635:EHS196639 EQT196635:ERO196639 FAP196635:FBK196639 FKL196635:FLG196639 FUH196635:FVC196639 GED196635:GEY196639 GNZ196635:GOU196639 GXV196635:GYQ196639 HHR196635:HIM196639 HRN196635:HSI196639 IBJ196635:ICE196639 ILF196635:IMA196639 IVB196635:IVW196639 JEX196635:JFS196639 JOT196635:JPO196639 JYP196635:JZK196639 KIL196635:KJG196639 KSH196635:KTC196639 LCD196635:LCY196639 LLZ196635:LMU196639 LVV196635:LWQ196639 MFR196635:MGM196639 MPN196635:MQI196639 MZJ196635:NAE196639 NJF196635:NKA196639 NTB196635:NTW196639 OCX196635:ODS196639 OMT196635:ONO196639 OWP196635:OXK196639 PGL196635:PHG196639 PQH196635:PRC196639 QAD196635:QAY196639 QJZ196635:QKU196639 QTV196635:QUQ196639 RDR196635:REM196639 RNN196635:ROI196639 RXJ196635:RYE196639 SHF196635:SIA196639 SRB196635:SRW196639 TAX196635:TBS196639 TKT196635:TLO196639 TUP196635:TVK196639 UEL196635:UFG196639 UOH196635:UPC196639 UYD196635:UYY196639 VHZ196635:VIU196639 VRV196635:VSQ196639 WBR196635:WCM196639 WLN196635:WMI196639 WVJ196635:WWE196639 IX262171:JS262175 ST262171:TO262175 ACP262171:ADK262175 AML262171:ANG262175 AWH262171:AXC262175 BGD262171:BGY262175 BPZ262171:BQU262175 BZV262171:CAQ262175 CJR262171:CKM262175 CTN262171:CUI262175 DDJ262171:DEE262175 DNF262171:DOA262175 DXB262171:DXW262175 EGX262171:EHS262175 EQT262171:ERO262175 FAP262171:FBK262175 FKL262171:FLG262175 FUH262171:FVC262175 GED262171:GEY262175 GNZ262171:GOU262175 GXV262171:GYQ262175 HHR262171:HIM262175 HRN262171:HSI262175 IBJ262171:ICE262175 ILF262171:IMA262175 IVB262171:IVW262175 JEX262171:JFS262175 JOT262171:JPO262175 JYP262171:JZK262175 KIL262171:KJG262175 KSH262171:KTC262175 LCD262171:LCY262175 LLZ262171:LMU262175 LVV262171:LWQ262175 MFR262171:MGM262175 MPN262171:MQI262175 MZJ262171:NAE262175 NJF262171:NKA262175 NTB262171:NTW262175 OCX262171:ODS262175 OMT262171:ONO262175 OWP262171:OXK262175 PGL262171:PHG262175 PQH262171:PRC262175 QAD262171:QAY262175 QJZ262171:QKU262175 QTV262171:QUQ262175 RDR262171:REM262175 RNN262171:ROI262175 RXJ262171:RYE262175 SHF262171:SIA262175 SRB262171:SRW262175 TAX262171:TBS262175 TKT262171:TLO262175 TUP262171:TVK262175 UEL262171:UFG262175 UOH262171:UPC262175 UYD262171:UYY262175 VHZ262171:VIU262175 VRV262171:VSQ262175 WBR262171:WCM262175 WLN262171:WMI262175 WVJ262171:WWE262175 IX327707:JS327711 ST327707:TO327711 ACP327707:ADK327711 AML327707:ANG327711 AWH327707:AXC327711 BGD327707:BGY327711 BPZ327707:BQU327711 BZV327707:CAQ327711 CJR327707:CKM327711 CTN327707:CUI327711 DDJ327707:DEE327711 DNF327707:DOA327711 DXB327707:DXW327711 EGX327707:EHS327711 EQT327707:ERO327711 FAP327707:FBK327711 FKL327707:FLG327711 FUH327707:FVC327711 GED327707:GEY327711 GNZ327707:GOU327711 GXV327707:GYQ327711 HHR327707:HIM327711 HRN327707:HSI327711 IBJ327707:ICE327711 ILF327707:IMA327711 IVB327707:IVW327711 JEX327707:JFS327711 JOT327707:JPO327711 JYP327707:JZK327711 KIL327707:KJG327711 KSH327707:KTC327711 LCD327707:LCY327711 LLZ327707:LMU327711 LVV327707:LWQ327711 MFR327707:MGM327711 MPN327707:MQI327711 MZJ327707:NAE327711 NJF327707:NKA327711 NTB327707:NTW327711 OCX327707:ODS327711 OMT327707:ONO327711 OWP327707:OXK327711 PGL327707:PHG327711 PQH327707:PRC327711 QAD327707:QAY327711 QJZ327707:QKU327711 QTV327707:QUQ327711 RDR327707:REM327711 RNN327707:ROI327711 RXJ327707:RYE327711 SHF327707:SIA327711 SRB327707:SRW327711 TAX327707:TBS327711 TKT327707:TLO327711 TUP327707:TVK327711 UEL327707:UFG327711 UOH327707:UPC327711 UYD327707:UYY327711 VHZ327707:VIU327711 VRV327707:VSQ327711 WBR327707:WCM327711 WLN327707:WMI327711 WVJ327707:WWE327711 IX393243:JS393247 ST393243:TO393247 ACP393243:ADK393247 AML393243:ANG393247 AWH393243:AXC393247 BGD393243:BGY393247 BPZ393243:BQU393247 BZV393243:CAQ393247 CJR393243:CKM393247 CTN393243:CUI393247 DDJ393243:DEE393247 DNF393243:DOA393247 DXB393243:DXW393247 EGX393243:EHS393247 EQT393243:ERO393247 FAP393243:FBK393247 FKL393243:FLG393247 FUH393243:FVC393247 GED393243:GEY393247 GNZ393243:GOU393247 GXV393243:GYQ393247 HHR393243:HIM393247 HRN393243:HSI393247 IBJ393243:ICE393247 ILF393243:IMA393247 IVB393243:IVW393247 JEX393243:JFS393247 JOT393243:JPO393247 JYP393243:JZK393247 KIL393243:KJG393247 KSH393243:KTC393247 LCD393243:LCY393247 LLZ393243:LMU393247 LVV393243:LWQ393247 MFR393243:MGM393247 MPN393243:MQI393247 MZJ393243:NAE393247 NJF393243:NKA393247 NTB393243:NTW393247 OCX393243:ODS393247 OMT393243:ONO393247 OWP393243:OXK393247 PGL393243:PHG393247 PQH393243:PRC393247 QAD393243:QAY393247 QJZ393243:QKU393247 QTV393243:QUQ393247 RDR393243:REM393247 RNN393243:ROI393247 RXJ393243:RYE393247 SHF393243:SIA393247 SRB393243:SRW393247 TAX393243:TBS393247 TKT393243:TLO393247 TUP393243:TVK393247 UEL393243:UFG393247 UOH393243:UPC393247 UYD393243:UYY393247 VHZ393243:VIU393247 VRV393243:VSQ393247 WBR393243:WCM393247 WLN393243:WMI393247 WVJ393243:WWE393247 IX458779:JS458783 ST458779:TO458783 ACP458779:ADK458783 AML458779:ANG458783 AWH458779:AXC458783 BGD458779:BGY458783 BPZ458779:BQU458783 BZV458779:CAQ458783 CJR458779:CKM458783 CTN458779:CUI458783 DDJ458779:DEE458783 DNF458779:DOA458783 DXB458779:DXW458783 EGX458779:EHS458783 EQT458779:ERO458783 FAP458779:FBK458783 FKL458779:FLG458783 FUH458779:FVC458783 GED458779:GEY458783 GNZ458779:GOU458783 GXV458779:GYQ458783 HHR458779:HIM458783 HRN458779:HSI458783 IBJ458779:ICE458783 ILF458779:IMA458783 IVB458779:IVW458783 JEX458779:JFS458783 JOT458779:JPO458783 JYP458779:JZK458783 KIL458779:KJG458783 KSH458779:KTC458783 LCD458779:LCY458783 LLZ458779:LMU458783 LVV458779:LWQ458783 MFR458779:MGM458783 MPN458779:MQI458783 MZJ458779:NAE458783 NJF458779:NKA458783 NTB458779:NTW458783 OCX458779:ODS458783 OMT458779:ONO458783 OWP458779:OXK458783 PGL458779:PHG458783 PQH458779:PRC458783 QAD458779:QAY458783 QJZ458779:QKU458783 QTV458779:QUQ458783 RDR458779:REM458783 RNN458779:ROI458783 RXJ458779:RYE458783 SHF458779:SIA458783 SRB458779:SRW458783 TAX458779:TBS458783 TKT458779:TLO458783 TUP458779:TVK458783 UEL458779:UFG458783 UOH458779:UPC458783 UYD458779:UYY458783 VHZ458779:VIU458783 VRV458779:VSQ458783 WBR458779:WCM458783 WLN458779:WMI458783 WVJ458779:WWE458783 IX524315:JS524319 ST524315:TO524319 ACP524315:ADK524319 AML524315:ANG524319 AWH524315:AXC524319 BGD524315:BGY524319 BPZ524315:BQU524319 BZV524315:CAQ524319 CJR524315:CKM524319 CTN524315:CUI524319 DDJ524315:DEE524319 DNF524315:DOA524319 DXB524315:DXW524319 EGX524315:EHS524319 EQT524315:ERO524319 FAP524315:FBK524319 FKL524315:FLG524319 FUH524315:FVC524319 GED524315:GEY524319 GNZ524315:GOU524319 GXV524315:GYQ524319 HHR524315:HIM524319 HRN524315:HSI524319 IBJ524315:ICE524319 ILF524315:IMA524319 IVB524315:IVW524319 JEX524315:JFS524319 JOT524315:JPO524319 JYP524315:JZK524319 KIL524315:KJG524319 KSH524315:KTC524319 LCD524315:LCY524319 LLZ524315:LMU524319 LVV524315:LWQ524319 MFR524315:MGM524319 MPN524315:MQI524319 MZJ524315:NAE524319 NJF524315:NKA524319 NTB524315:NTW524319 OCX524315:ODS524319 OMT524315:ONO524319 OWP524315:OXK524319 PGL524315:PHG524319 PQH524315:PRC524319 QAD524315:QAY524319 QJZ524315:QKU524319 QTV524315:QUQ524319 RDR524315:REM524319 RNN524315:ROI524319 RXJ524315:RYE524319 SHF524315:SIA524319 SRB524315:SRW524319 TAX524315:TBS524319 TKT524315:TLO524319 TUP524315:TVK524319 UEL524315:UFG524319 UOH524315:UPC524319 UYD524315:UYY524319 VHZ524315:VIU524319 VRV524315:VSQ524319 WBR524315:WCM524319 WLN524315:WMI524319 WVJ524315:WWE524319 IX589851:JS589855 ST589851:TO589855 ACP589851:ADK589855 AML589851:ANG589855 AWH589851:AXC589855 BGD589851:BGY589855 BPZ589851:BQU589855 BZV589851:CAQ589855 CJR589851:CKM589855 CTN589851:CUI589855 DDJ589851:DEE589855 DNF589851:DOA589855 DXB589851:DXW589855 EGX589851:EHS589855 EQT589851:ERO589855 FAP589851:FBK589855 FKL589851:FLG589855 FUH589851:FVC589855 GED589851:GEY589855 GNZ589851:GOU589855 GXV589851:GYQ589855 HHR589851:HIM589855 HRN589851:HSI589855 IBJ589851:ICE589855 ILF589851:IMA589855 IVB589851:IVW589855 JEX589851:JFS589855 JOT589851:JPO589855 JYP589851:JZK589855 KIL589851:KJG589855 KSH589851:KTC589855 LCD589851:LCY589855 LLZ589851:LMU589855 LVV589851:LWQ589855 MFR589851:MGM589855 MPN589851:MQI589855 MZJ589851:NAE589855 NJF589851:NKA589855 NTB589851:NTW589855 OCX589851:ODS589855 OMT589851:ONO589855 OWP589851:OXK589855 PGL589851:PHG589855 PQH589851:PRC589855 QAD589851:QAY589855 QJZ589851:QKU589855 QTV589851:QUQ589855 RDR589851:REM589855 RNN589851:ROI589855 RXJ589851:RYE589855 SHF589851:SIA589855 SRB589851:SRW589855 TAX589851:TBS589855 TKT589851:TLO589855 TUP589851:TVK589855 UEL589851:UFG589855 UOH589851:UPC589855 UYD589851:UYY589855 VHZ589851:VIU589855 VRV589851:VSQ589855 WBR589851:WCM589855 WLN589851:WMI589855 WVJ589851:WWE589855 IX655387:JS655391 ST655387:TO655391 ACP655387:ADK655391 AML655387:ANG655391 AWH655387:AXC655391 BGD655387:BGY655391 BPZ655387:BQU655391 BZV655387:CAQ655391 CJR655387:CKM655391 CTN655387:CUI655391 DDJ655387:DEE655391 DNF655387:DOA655391 DXB655387:DXW655391 EGX655387:EHS655391 EQT655387:ERO655391 FAP655387:FBK655391 FKL655387:FLG655391 FUH655387:FVC655391 GED655387:GEY655391 GNZ655387:GOU655391 GXV655387:GYQ655391 HHR655387:HIM655391 HRN655387:HSI655391 IBJ655387:ICE655391 ILF655387:IMA655391 IVB655387:IVW655391 JEX655387:JFS655391 JOT655387:JPO655391 JYP655387:JZK655391 KIL655387:KJG655391 KSH655387:KTC655391 LCD655387:LCY655391 LLZ655387:LMU655391 LVV655387:LWQ655391 MFR655387:MGM655391 MPN655387:MQI655391 MZJ655387:NAE655391 NJF655387:NKA655391 NTB655387:NTW655391 OCX655387:ODS655391 OMT655387:ONO655391 OWP655387:OXK655391 PGL655387:PHG655391 PQH655387:PRC655391 QAD655387:QAY655391 QJZ655387:QKU655391 QTV655387:QUQ655391 RDR655387:REM655391 RNN655387:ROI655391 RXJ655387:RYE655391 SHF655387:SIA655391 SRB655387:SRW655391 TAX655387:TBS655391 TKT655387:TLO655391 TUP655387:TVK655391 UEL655387:UFG655391 UOH655387:UPC655391 UYD655387:UYY655391 VHZ655387:VIU655391 VRV655387:VSQ655391 WBR655387:WCM655391 WLN655387:WMI655391 WVJ655387:WWE655391 IX720923:JS720927 ST720923:TO720927 ACP720923:ADK720927 AML720923:ANG720927 AWH720923:AXC720927 BGD720923:BGY720927 BPZ720923:BQU720927 BZV720923:CAQ720927 CJR720923:CKM720927 CTN720923:CUI720927 DDJ720923:DEE720927 DNF720923:DOA720927 DXB720923:DXW720927 EGX720923:EHS720927 EQT720923:ERO720927 FAP720923:FBK720927 FKL720923:FLG720927 FUH720923:FVC720927 GED720923:GEY720927 GNZ720923:GOU720927 GXV720923:GYQ720927 HHR720923:HIM720927 HRN720923:HSI720927 IBJ720923:ICE720927 ILF720923:IMA720927 IVB720923:IVW720927 JEX720923:JFS720927 JOT720923:JPO720927 JYP720923:JZK720927 KIL720923:KJG720927 KSH720923:KTC720927 LCD720923:LCY720927 LLZ720923:LMU720927 LVV720923:LWQ720927 MFR720923:MGM720927 MPN720923:MQI720927 MZJ720923:NAE720927 NJF720923:NKA720927 NTB720923:NTW720927 OCX720923:ODS720927 OMT720923:ONO720927 OWP720923:OXK720927 PGL720923:PHG720927 PQH720923:PRC720927 QAD720923:QAY720927 QJZ720923:QKU720927 QTV720923:QUQ720927 RDR720923:REM720927 RNN720923:ROI720927 RXJ720923:RYE720927 SHF720923:SIA720927 SRB720923:SRW720927 TAX720923:TBS720927 TKT720923:TLO720927 TUP720923:TVK720927 UEL720923:UFG720927 UOH720923:UPC720927 UYD720923:UYY720927 VHZ720923:VIU720927 VRV720923:VSQ720927 WBR720923:WCM720927 WLN720923:WMI720927 WVJ720923:WWE720927 IX786459:JS786463 ST786459:TO786463 ACP786459:ADK786463 AML786459:ANG786463 AWH786459:AXC786463 BGD786459:BGY786463 BPZ786459:BQU786463 BZV786459:CAQ786463 CJR786459:CKM786463 CTN786459:CUI786463 DDJ786459:DEE786463 DNF786459:DOA786463 DXB786459:DXW786463 EGX786459:EHS786463 EQT786459:ERO786463 FAP786459:FBK786463 FKL786459:FLG786463 FUH786459:FVC786463 GED786459:GEY786463 GNZ786459:GOU786463 GXV786459:GYQ786463 HHR786459:HIM786463 HRN786459:HSI786463 IBJ786459:ICE786463 ILF786459:IMA786463 IVB786459:IVW786463 JEX786459:JFS786463 JOT786459:JPO786463 JYP786459:JZK786463 KIL786459:KJG786463 KSH786459:KTC786463 LCD786459:LCY786463 LLZ786459:LMU786463 LVV786459:LWQ786463 MFR786459:MGM786463 MPN786459:MQI786463 MZJ786459:NAE786463 NJF786459:NKA786463 NTB786459:NTW786463 OCX786459:ODS786463 OMT786459:ONO786463 OWP786459:OXK786463 PGL786459:PHG786463 PQH786459:PRC786463 QAD786459:QAY786463 QJZ786459:QKU786463 QTV786459:QUQ786463 RDR786459:REM786463 RNN786459:ROI786463 RXJ786459:RYE786463 SHF786459:SIA786463 SRB786459:SRW786463 TAX786459:TBS786463 TKT786459:TLO786463 TUP786459:TVK786463 UEL786459:UFG786463 UOH786459:UPC786463 UYD786459:UYY786463 VHZ786459:VIU786463 VRV786459:VSQ786463 WBR786459:WCM786463 WLN786459:WMI786463 WVJ786459:WWE786463 IX851995:JS851999 ST851995:TO851999 ACP851995:ADK851999 AML851995:ANG851999 AWH851995:AXC851999 BGD851995:BGY851999 BPZ851995:BQU851999 BZV851995:CAQ851999 CJR851995:CKM851999 CTN851995:CUI851999 DDJ851995:DEE851999 DNF851995:DOA851999 DXB851995:DXW851999 EGX851995:EHS851999 EQT851995:ERO851999 FAP851995:FBK851999 FKL851995:FLG851999 FUH851995:FVC851999 GED851995:GEY851999 GNZ851995:GOU851999 GXV851995:GYQ851999 HHR851995:HIM851999 HRN851995:HSI851999 IBJ851995:ICE851999 ILF851995:IMA851999 IVB851995:IVW851999 JEX851995:JFS851999 JOT851995:JPO851999 JYP851995:JZK851999 KIL851995:KJG851999 KSH851995:KTC851999 LCD851995:LCY851999 LLZ851995:LMU851999 LVV851995:LWQ851999 MFR851995:MGM851999 MPN851995:MQI851999 MZJ851995:NAE851999 NJF851995:NKA851999 NTB851995:NTW851999 OCX851995:ODS851999 OMT851995:ONO851999 OWP851995:OXK851999 PGL851995:PHG851999 PQH851995:PRC851999 QAD851995:QAY851999 QJZ851995:QKU851999 QTV851995:QUQ851999 RDR851995:REM851999 RNN851995:ROI851999 RXJ851995:RYE851999 SHF851995:SIA851999 SRB851995:SRW851999 TAX851995:TBS851999 TKT851995:TLO851999 TUP851995:TVK851999 UEL851995:UFG851999 UOH851995:UPC851999 UYD851995:UYY851999 VHZ851995:VIU851999 VRV851995:VSQ851999 WBR851995:WCM851999 WLN851995:WMI851999 WVJ851995:WWE851999 IX917531:JS917535 ST917531:TO917535 ACP917531:ADK917535 AML917531:ANG917535 AWH917531:AXC917535 BGD917531:BGY917535 BPZ917531:BQU917535 BZV917531:CAQ917535 CJR917531:CKM917535 CTN917531:CUI917535 DDJ917531:DEE917535 DNF917531:DOA917535 DXB917531:DXW917535 EGX917531:EHS917535 EQT917531:ERO917535 FAP917531:FBK917535 FKL917531:FLG917535 FUH917531:FVC917535 GED917531:GEY917535 GNZ917531:GOU917535 GXV917531:GYQ917535 HHR917531:HIM917535 HRN917531:HSI917535 IBJ917531:ICE917535 ILF917531:IMA917535 IVB917531:IVW917535 JEX917531:JFS917535 JOT917531:JPO917535 JYP917531:JZK917535 KIL917531:KJG917535 KSH917531:KTC917535 LCD917531:LCY917535 LLZ917531:LMU917535 LVV917531:LWQ917535 MFR917531:MGM917535 MPN917531:MQI917535 MZJ917531:NAE917535 NJF917531:NKA917535 NTB917531:NTW917535 OCX917531:ODS917535 OMT917531:ONO917535 OWP917531:OXK917535 PGL917531:PHG917535 PQH917531:PRC917535 QAD917531:QAY917535 QJZ917531:QKU917535 QTV917531:QUQ917535 RDR917531:REM917535 RNN917531:ROI917535 RXJ917531:RYE917535 SHF917531:SIA917535 SRB917531:SRW917535 TAX917531:TBS917535 TKT917531:TLO917535 TUP917531:TVK917535 UEL917531:UFG917535 UOH917531:UPC917535 UYD917531:UYY917535 VHZ917531:VIU917535 VRV917531:VSQ917535 WBR917531:WCM917535 WLN917531:WMI917535 WVJ917531:WWE917535 IX983067:JS983071 ST983067:TO983071 ACP983067:ADK983071 AML983067:ANG983071 AWH983067:AXC983071 BGD983067:BGY983071 BPZ983067:BQU983071 BZV983067:CAQ983071 CJR983067:CKM983071 CTN983067:CUI983071 DDJ983067:DEE983071 DNF983067:DOA983071 DXB983067:DXW983071 EGX983067:EHS983071 EQT983067:ERO983071 FAP983067:FBK983071 FKL983067:FLG983071 FUH983067:FVC983071 GED983067:GEY983071 GNZ983067:GOU983071 GXV983067:GYQ983071 HHR983067:HIM983071 HRN983067:HSI983071 IBJ983067:ICE983071 ILF983067:IMA983071 IVB983067:IVW983071 JEX983067:JFS983071 JOT983067:JPO983071 JYP983067:JZK983071 KIL983067:KJG983071 KSH983067:KTC983071 LCD983067:LCY983071 LLZ983067:LMU983071 LVV983067:LWQ983071 MFR983067:MGM983071 MPN983067:MQI983071 MZJ983067:NAE983071 NJF983067:NKA983071 NTB983067:NTW983071 OCX983067:ODS983071 OMT983067:ONO983071 OWP983067:OXK983071 PGL983067:PHG983071 PQH983067:PRC983071 QAD983067:QAY983071 QJZ983067:QKU983071 QTV983067:QUQ983071 RDR983067:REM983071 RNN983067:ROI983071 RXJ983067:RYE983071 SHF983067:SIA983071 SRB983067:SRW983071 TAX983067:TBS983071 TKT983067:TLO983071 TUP983067:TVK983071 UEL983067:UFG983071 UOH983067:UPC983071 UYD983067:UYY983071 VHZ983067:VIU983071 VRV983067:VSQ983071 WBR983067:WCM983071 WLN983067:WMI983071 IX27:JS31 WVJ27:WWE31 WLN27:WMI31 WBR27:WCM31 VRV27:VSQ31 VHZ27:VIU31 UYD27:UYY31 UOH27:UPC31 UEL27:UFG31 TUP27:TVK31 TKT27:TLO31 TAX27:TBS31 SRB27:SRW31 SHF27:SIA31 RXJ27:RYE31 RNN27:ROI31 RDR27:REM31 QTV27:QUQ31 QJZ27:QKU31 QAD27:QAY31 PQH27:PRC31 PGL27:PHG31 OWP27:OXK31 OMT27:ONO31 OCX27:ODS31 NTB27:NTW31 NJF27:NKA31 MZJ27:NAE31 MPN27:MQI31 MFR27:MGM31 LVV27:LWQ31 LLZ27:LMU31 LCD27:LCY31 KSH27:KTC31 KIL27:KJG31 JYP27:JZK31 JOT27:JPO31 JEX27:JFS31 IVB27:IVW31 ILF27:IMA31 IBJ27:ICE31 HRN27:HSI31 HHR27:HIM31 GXV27:GYQ31 GNZ27:GOU31 GED27:GEY31 FUH27:FVC31 FKL27:FLG31 FAP27:FBK31 EQT27:ERO31 EGX27:EHS31 DXB27:DXW31 DNF27:DOA31 DDJ27:DEE31 CTN27:CUI31 CJR27:CKM31 BZV27:CAQ31 BPZ27:BQU31 BGD27:BGY31 AWH27:AXC31 AML27:ANG31 ACP27:ADK31 ST27:TO31 L65563:AG65567 L131099:AG131103 L196635:AG196639 L262171:AG262175 L327707:AG327711 L393243:AG393247 L458779:AG458783 L524315:AG524319 L589851:AG589855 L655387:AG655391 L720923:AG720927 L786459:AG786463 L851995:AG851999 L917531:AG917535 L983067:AG983071"/>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23:AD24 JP23:JP24 TL23:TL24 ADH23:ADH24 AND23:AND24 AWZ23:AWZ24 BGV23:BGV24 BQR23:BQR24 CAN23:CAN24 CKJ23:CKJ24 CUF23:CUF24 DEB23:DEB24 DNX23:DNX24 DXT23:DXT24 EHP23:EHP24 ERL23:ERL24 FBH23:FBH24 FLD23:FLD24 FUZ23:FUZ24 GEV23:GEV24 GOR23:GOR24 GYN23:GYN24 HIJ23:HIJ24 HSF23:HSF24 ICB23:ICB24 ILX23:ILX24 IVT23:IVT24 JFP23:JFP24 JPL23:JPL24 JZH23:JZH24 KJD23:KJD24 KSZ23:KSZ24 LCV23:LCV24 LMR23:LMR24 LWN23:LWN24 MGJ23:MGJ24 MQF23:MQF24 NAB23:NAB24 NJX23:NJX24 NTT23:NTT24 ODP23:ODP24 ONL23:ONL24 OXH23:OXH24 PHD23:PHD24 PQZ23:PQZ24 QAV23:QAV24 QKR23:QKR24 QUN23:QUN24 REJ23:REJ24 ROF23:ROF24 RYB23:RYB24 SHX23:SHX24 SRT23:SRT24 TBP23:TBP24 TLL23:TLL24 TVH23:TVH24 UFD23:UFD24 UOZ23:UOZ24 UYV23:UYV24 VIR23:VIR24 VSN23:VSN24 WCJ23:WCJ24 WMF23:WMF24 WWB23:WWB24 AD65559:AD65560 JP65559:JP65560 TL65559:TL65560 ADH65559:ADH65560 AND65559:AND65560 AWZ65559:AWZ65560 BGV65559:BGV65560 BQR65559:BQR65560 CAN65559:CAN65560 CKJ65559:CKJ65560 CUF65559:CUF65560 DEB65559:DEB65560 DNX65559:DNX65560 DXT65559:DXT65560 EHP65559:EHP65560 ERL65559:ERL65560 FBH65559:FBH65560 FLD65559:FLD65560 FUZ65559:FUZ65560 GEV65559:GEV65560 GOR65559:GOR65560 GYN65559:GYN65560 HIJ65559:HIJ65560 HSF65559:HSF65560 ICB65559:ICB65560 ILX65559:ILX65560 IVT65559:IVT65560 JFP65559:JFP65560 JPL65559:JPL65560 JZH65559:JZH65560 KJD65559:KJD65560 KSZ65559:KSZ65560 LCV65559:LCV65560 LMR65559:LMR65560 LWN65559:LWN65560 MGJ65559:MGJ65560 MQF65559:MQF65560 NAB65559:NAB65560 NJX65559:NJX65560 NTT65559:NTT65560 ODP65559:ODP65560 ONL65559:ONL65560 OXH65559:OXH65560 PHD65559:PHD65560 PQZ65559:PQZ65560 QAV65559:QAV65560 QKR65559:QKR65560 QUN65559:QUN65560 REJ65559:REJ65560 ROF65559:ROF65560 RYB65559:RYB65560 SHX65559:SHX65560 SRT65559:SRT65560 TBP65559:TBP65560 TLL65559:TLL65560 TVH65559:TVH65560 UFD65559:UFD65560 UOZ65559:UOZ65560 UYV65559:UYV65560 VIR65559:VIR65560 VSN65559:VSN65560 WCJ65559:WCJ65560 WMF65559:WMF65560 WWB65559:WWB65560 AD131095:AD131096 JP131095:JP131096 TL131095:TL131096 ADH131095:ADH131096 AND131095:AND131096 AWZ131095:AWZ131096 BGV131095:BGV131096 BQR131095:BQR131096 CAN131095:CAN131096 CKJ131095:CKJ131096 CUF131095:CUF131096 DEB131095:DEB131096 DNX131095:DNX131096 DXT131095:DXT131096 EHP131095:EHP131096 ERL131095:ERL131096 FBH131095:FBH131096 FLD131095:FLD131096 FUZ131095:FUZ131096 GEV131095:GEV131096 GOR131095:GOR131096 GYN131095:GYN131096 HIJ131095:HIJ131096 HSF131095:HSF131096 ICB131095:ICB131096 ILX131095:ILX131096 IVT131095:IVT131096 JFP131095:JFP131096 JPL131095:JPL131096 JZH131095:JZH131096 KJD131095:KJD131096 KSZ131095:KSZ131096 LCV131095:LCV131096 LMR131095:LMR131096 LWN131095:LWN131096 MGJ131095:MGJ131096 MQF131095:MQF131096 NAB131095:NAB131096 NJX131095:NJX131096 NTT131095:NTT131096 ODP131095:ODP131096 ONL131095:ONL131096 OXH131095:OXH131096 PHD131095:PHD131096 PQZ131095:PQZ131096 QAV131095:QAV131096 QKR131095:QKR131096 QUN131095:QUN131096 REJ131095:REJ131096 ROF131095:ROF131096 RYB131095:RYB131096 SHX131095:SHX131096 SRT131095:SRT131096 TBP131095:TBP131096 TLL131095:TLL131096 TVH131095:TVH131096 UFD131095:UFD131096 UOZ131095:UOZ131096 UYV131095:UYV131096 VIR131095:VIR131096 VSN131095:VSN131096 WCJ131095:WCJ131096 WMF131095:WMF131096 WWB131095:WWB131096 AD196631:AD196632 JP196631:JP196632 TL196631:TL196632 ADH196631:ADH196632 AND196631:AND196632 AWZ196631:AWZ196632 BGV196631:BGV196632 BQR196631:BQR196632 CAN196631:CAN196632 CKJ196631:CKJ196632 CUF196631:CUF196632 DEB196631:DEB196632 DNX196631:DNX196632 DXT196631:DXT196632 EHP196631:EHP196632 ERL196631:ERL196632 FBH196631:FBH196632 FLD196631:FLD196632 FUZ196631:FUZ196632 GEV196631:GEV196632 GOR196631:GOR196632 GYN196631:GYN196632 HIJ196631:HIJ196632 HSF196631:HSF196632 ICB196631:ICB196632 ILX196631:ILX196632 IVT196631:IVT196632 JFP196631:JFP196632 JPL196631:JPL196632 JZH196631:JZH196632 KJD196631:KJD196632 KSZ196631:KSZ196632 LCV196631:LCV196632 LMR196631:LMR196632 LWN196631:LWN196632 MGJ196631:MGJ196632 MQF196631:MQF196632 NAB196631:NAB196632 NJX196631:NJX196632 NTT196631:NTT196632 ODP196631:ODP196632 ONL196631:ONL196632 OXH196631:OXH196632 PHD196631:PHD196632 PQZ196631:PQZ196632 QAV196631:QAV196632 QKR196631:QKR196632 QUN196631:QUN196632 REJ196631:REJ196632 ROF196631:ROF196632 RYB196631:RYB196632 SHX196631:SHX196632 SRT196631:SRT196632 TBP196631:TBP196632 TLL196631:TLL196632 TVH196631:TVH196632 UFD196631:UFD196632 UOZ196631:UOZ196632 UYV196631:UYV196632 VIR196631:VIR196632 VSN196631:VSN196632 WCJ196631:WCJ196632 WMF196631:WMF196632 WWB196631:WWB196632 AD262167:AD262168 JP262167:JP262168 TL262167:TL262168 ADH262167:ADH262168 AND262167:AND262168 AWZ262167:AWZ262168 BGV262167:BGV262168 BQR262167:BQR262168 CAN262167:CAN262168 CKJ262167:CKJ262168 CUF262167:CUF262168 DEB262167:DEB262168 DNX262167:DNX262168 DXT262167:DXT262168 EHP262167:EHP262168 ERL262167:ERL262168 FBH262167:FBH262168 FLD262167:FLD262168 FUZ262167:FUZ262168 GEV262167:GEV262168 GOR262167:GOR262168 GYN262167:GYN262168 HIJ262167:HIJ262168 HSF262167:HSF262168 ICB262167:ICB262168 ILX262167:ILX262168 IVT262167:IVT262168 JFP262167:JFP262168 JPL262167:JPL262168 JZH262167:JZH262168 KJD262167:KJD262168 KSZ262167:KSZ262168 LCV262167:LCV262168 LMR262167:LMR262168 LWN262167:LWN262168 MGJ262167:MGJ262168 MQF262167:MQF262168 NAB262167:NAB262168 NJX262167:NJX262168 NTT262167:NTT262168 ODP262167:ODP262168 ONL262167:ONL262168 OXH262167:OXH262168 PHD262167:PHD262168 PQZ262167:PQZ262168 QAV262167:QAV262168 QKR262167:QKR262168 QUN262167:QUN262168 REJ262167:REJ262168 ROF262167:ROF262168 RYB262167:RYB262168 SHX262167:SHX262168 SRT262167:SRT262168 TBP262167:TBP262168 TLL262167:TLL262168 TVH262167:TVH262168 UFD262167:UFD262168 UOZ262167:UOZ262168 UYV262167:UYV262168 VIR262167:VIR262168 VSN262167:VSN262168 WCJ262167:WCJ262168 WMF262167:WMF262168 WWB262167:WWB262168 AD327703:AD327704 JP327703:JP327704 TL327703:TL327704 ADH327703:ADH327704 AND327703:AND327704 AWZ327703:AWZ327704 BGV327703:BGV327704 BQR327703:BQR327704 CAN327703:CAN327704 CKJ327703:CKJ327704 CUF327703:CUF327704 DEB327703:DEB327704 DNX327703:DNX327704 DXT327703:DXT327704 EHP327703:EHP327704 ERL327703:ERL327704 FBH327703:FBH327704 FLD327703:FLD327704 FUZ327703:FUZ327704 GEV327703:GEV327704 GOR327703:GOR327704 GYN327703:GYN327704 HIJ327703:HIJ327704 HSF327703:HSF327704 ICB327703:ICB327704 ILX327703:ILX327704 IVT327703:IVT327704 JFP327703:JFP327704 JPL327703:JPL327704 JZH327703:JZH327704 KJD327703:KJD327704 KSZ327703:KSZ327704 LCV327703:LCV327704 LMR327703:LMR327704 LWN327703:LWN327704 MGJ327703:MGJ327704 MQF327703:MQF327704 NAB327703:NAB327704 NJX327703:NJX327704 NTT327703:NTT327704 ODP327703:ODP327704 ONL327703:ONL327704 OXH327703:OXH327704 PHD327703:PHD327704 PQZ327703:PQZ327704 QAV327703:QAV327704 QKR327703:QKR327704 QUN327703:QUN327704 REJ327703:REJ327704 ROF327703:ROF327704 RYB327703:RYB327704 SHX327703:SHX327704 SRT327703:SRT327704 TBP327703:TBP327704 TLL327703:TLL327704 TVH327703:TVH327704 UFD327703:UFD327704 UOZ327703:UOZ327704 UYV327703:UYV327704 VIR327703:VIR327704 VSN327703:VSN327704 WCJ327703:WCJ327704 WMF327703:WMF327704 WWB327703:WWB327704 AD393239:AD393240 JP393239:JP393240 TL393239:TL393240 ADH393239:ADH393240 AND393239:AND393240 AWZ393239:AWZ393240 BGV393239:BGV393240 BQR393239:BQR393240 CAN393239:CAN393240 CKJ393239:CKJ393240 CUF393239:CUF393240 DEB393239:DEB393240 DNX393239:DNX393240 DXT393239:DXT393240 EHP393239:EHP393240 ERL393239:ERL393240 FBH393239:FBH393240 FLD393239:FLD393240 FUZ393239:FUZ393240 GEV393239:GEV393240 GOR393239:GOR393240 GYN393239:GYN393240 HIJ393239:HIJ393240 HSF393239:HSF393240 ICB393239:ICB393240 ILX393239:ILX393240 IVT393239:IVT393240 JFP393239:JFP393240 JPL393239:JPL393240 JZH393239:JZH393240 KJD393239:KJD393240 KSZ393239:KSZ393240 LCV393239:LCV393240 LMR393239:LMR393240 LWN393239:LWN393240 MGJ393239:MGJ393240 MQF393239:MQF393240 NAB393239:NAB393240 NJX393239:NJX393240 NTT393239:NTT393240 ODP393239:ODP393240 ONL393239:ONL393240 OXH393239:OXH393240 PHD393239:PHD393240 PQZ393239:PQZ393240 QAV393239:QAV393240 QKR393239:QKR393240 QUN393239:QUN393240 REJ393239:REJ393240 ROF393239:ROF393240 RYB393239:RYB393240 SHX393239:SHX393240 SRT393239:SRT393240 TBP393239:TBP393240 TLL393239:TLL393240 TVH393239:TVH393240 UFD393239:UFD393240 UOZ393239:UOZ393240 UYV393239:UYV393240 VIR393239:VIR393240 VSN393239:VSN393240 WCJ393239:WCJ393240 WMF393239:WMF393240 WWB393239:WWB393240 AD458775:AD458776 JP458775:JP458776 TL458775:TL458776 ADH458775:ADH458776 AND458775:AND458776 AWZ458775:AWZ458776 BGV458775:BGV458776 BQR458775:BQR458776 CAN458775:CAN458776 CKJ458775:CKJ458776 CUF458775:CUF458776 DEB458775:DEB458776 DNX458775:DNX458776 DXT458775:DXT458776 EHP458775:EHP458776 ERL458775:ERL458776 FBH458775:FBH458776 FLD458775:FLD458776 FUZ458775:FUZ458776 GEV458775:GEV458776 GOR458775:GOR458776 GYN458775:GYN458776 HIJ458775:HIJ458776 HSF458775:HSF458776 ICB458775:ICB458776 ILX458775:ILX458776 IVT458775:IVT458776 JFP458775:JFP458776 JPL458775:JPL458776 JZH458775:JZH458776 KJD458775:KJD458776 KSZ458775:KSZ458776 LCV458775:LCV458776 LMR458775:LMR458776 LWN458775:LWN458776 MGJ458775:MGJ458776 MQF458775:MQF458776 NAB458775:NAB458776 NJX458775:NJX458776 NTT458775:NTT458776 ODP458775:ODP458776 ONL458775:ONL458776 OXH458775:OXH458776 PHD458775:PHD458776 PQZ458775:PQZ458776 QAV458775:QAV458776 QKR458775:QKR458776 QUN458775:QUN458776 REJ458775:REJ458776 ROF458775:ROF458776 RYB458775:RYB458776 SHX458775:SHX458776 SRT458775:SRT458776 TBP458775:TBP458776 TLL458775:TLL458776 TVH458775:TVH458776 UFD458775:UFD458776 UOZ458775:UOZ458776 UYV458775:UYV458776 VIR458775:VIR458776 VSN458775:VSN458776 WCJ458775:WCJ458776 WMF458775:WMF458776 WWB458775:WWB458776 AD524311:AD524312 JP524311:JP524312 TL524311:TL524312 ADH524311:ADH524312 AND524311:AND524312 AWZ524311:AWZ524312 BGV524311:BGV524312 BQR524311:BQR524312 CAN524311:CAN524312 CKJ524311:CKJ524312 CUF524311:CUF524312 DEB524311:DEB524312 DNX524311:DNX524312 DXT524311:DXT524312 EHP524311:EHP524312 ERL524311:ERL524312 FBH524311:FBH524312 FLD524311:FLD524312 FUZ524311:FUZ524312 GEV524311:GEV524312 GOR524311:GOR524312 GYN524311:GYN524312 HIJ524311:HIJ524312 HSF524311:HSF524312 ICB524311:ICB524312 ILX524311:ILX524312 IVT524311:IVT524312 JFP524311:JFP524312 JPL524311:JPL524312 JZH524311:JZH524312 KJD524311:KJD524312 KSZ524311:KSZ524312 LCV524311:LCV524312 LMR524311:LMR524312 LWN524311:LWN524312 MGJ524311:MGJ524312 MQF524311:MQF524312 NAB524311:NAB524312 NJX524311:NJX524312 NTT524311:NTT524312 ODP524311:ODP524312 ONL524311:ONL524312 OXH524311:OXH524312 PHD524311:PHD524312 PQZ524311:PQZ524312 QAV524311:QAV524312 QKR524311:QKR524312 QUN524311:QUN524312 REJ524311:REJ524312 ROF524311:ROF524312 RYB524311:RYB524312 SHX524311:SHX524312 SRT524311:SRT524312 TBP524311:TBP524312 TLL524311:TLL524312 TVH524311:TVH524312 UFD524311:UFD524312 UOZ524311:UOZ524312 UYV524311:UYV524312 VIR524311:VIR524312 VSN524311:VSN524312 WCJ524311:WCJ524312 WMF524311:WMF524312 WWB524311:WWB524312 AD589847:AD589848 JP589847:JP589848 TL589847:TL589848 ADH589847:ADH589848 AND589847:AND589848 AWZ589847:AWZ589848 BGV589847:BGV589848 BQR589847:BQR589848 CAN589847:CAN589848 CKJ589847:CKJ589848 CUF589847:CUF589848 DEB589847:DEB589848 DNX589847:DNX589848 DXT589847:DXT589848 EHP589847:EHP589848 ERL589847:ERL589848 FBH589847:FBH589848 FLD589847:FLD589848 FUZ589847:FUZ589848 GEV589847:GEV589848 GOR589847:GOR589848 GYN589847:GYN589848 HIJ589847:HIJ589848 HSF589847:HSF589848 ICB589847:ICB589848 ILX589847:ILX589848 IVT589847:IVT589848 JFP589847:JFP589848 JPL589847:JPL589848 JZH589847:JZH589848 KJD589847:KJD589848 KSZ589847:KSZ589848 LCV589847:LCV589848 LMR589847:LMR589848 LWN589847:LWN589848 MGJ589847:MGJ589848 MQF589847:MQF589848 NAB589847:NAB589848 NJX589847:NJX589848 NTT589847:NTT589848 ODP589847:ODP589848 ONL589847:ONL589848 OXH589847:OXH589848 PHD589847:PHD589848 PQZ589847:PQZ589848 QAV589847:QAV589848 QKR589847:QKR589848 QUN589847:QUN589848 REJ589847:REJ589848 ROF589847:ROF589848 RYB589847:RYB589848 SHX589847:SHX589848 SRT589847:SRT589848 TBP589847:TBP589848 TLL589847:TLL589848 TVH589847:TVH589848 UFD589847:UFD589848 UOZ589847:UOZ589848 UYV589847:UYV589848 VIR589847:VIR589848 VSN589847:VSN589848 WCJ589847:WCJ589848 WMF589847:WMF589848 WWB589847:WWB589848 AD655383:AD655384 JP655383:JP655384 TL655383:TL655384 ADH655383:ADH655384 AND655383:AND655384 AWZ655383:AWZ655384 BGV655383:BGV655384 BQR655383:BQR655384 CAN655383:CAN655384 CKJ655383:CKJ655384 CUF655383:CUF655384 DEB655383:DEB655384 DNX655383:DNX655384 DXT655383:DXT655384 EHP655383:EHP655384 ERL655383:ERL655384 FBH655383:FBH655384 FLD655383:FLD655384 FUZ655383:FUZ655384 GEV655383:GEV655384 GOR655383:GOR655384 GYN655383:GYN655384 HIJ655383:HIJ655384 HSF655383:HSF655384 ICB655383:ICB655384 ILX655383:ILX655384 IVT655383:IVT655384 JFP655383:JFP655384 JPL655383:JPL655384 JZH655383:JZH655384 KJD655383:KJD655384 KSZ655383:KSZ655384 LCV655383:LCV655384 LMR655383:LMR655384 LWN655383:LWN655384 MGJ655383:MGJ655384 MQF655383:MQF655384 NAB655383:NAB655384 NJX655383:NJX655384 NTT655383:NTT655384 ODP655383:ODP655384 ONL655383:ONL655384 OXH655383:OXH655384 PHD655383:PHD655384 PQZ655383:PQZ655384 QAV655383:QAV655384 QKR655383:QKR655384 QUN655383:QUN655384 REJ655383:REJ655384 ROF655383:ROF655384 RYB655383:RYB655384 SHX655383:SHX655384 SRT655383:SRT655384 TBP655383:TBP655384 TLL655383:TLL655384 TVH655383:TVH655384 UFD655383:UFD655384 UOZ655383:UOZ655384 UYV655383:UYV655384 VIR655383:VIR655384 VSN655383:VSN655384 WCJ655383:WCJ655384 WMF655383:WMF655384 WWB655383:WWB655384 AD720919:AD720920 JP720919:JP720920 TL720919:TL720920 ADH720919:ADH720920 AND720919:AND720920 AWZ720919:AWZ720920 BGV720919:BGV720920 BQR720919:BQR720920 CAN720919:CAN720920 CKJ720919:CKJ720920 CUF720919:CUF720920 DEB720919:DEB720920 DNX720919:DNX720920 DXT720919:DXT720920 EHP720919:EHP720920 ERL720919:ERL720920 FBH720919:FBH720920 FLD720919:FLD720920 FUZ720919:FUZ720920 GEV720919:GEV720920 GOR720919:GOR720920 GYN720919:GYN720920 HIJ720919:HIJ720920 HSF720919:HSF720920 ICB720919:ICB720920 ILX720919:ILX720920 IVT720919:IVT720920 JFP720919:JFP720920 JPL720919:JPL720920 JZH720919:JZH720920 KJD720919:KJD720920 KSZ720919:KSZ720920 LCV720919:LCV720920 LMR720919:LMR720920 LWN720919:LWN720920 MGJ720919:MGJ720920 MQF720919:MQF720920 NAB720919:NAB720920 NJX720919:NJX720920 NTT720919:NTT720920 ODP720919:ODP720920 ONL720919:ONL720920 OXH720919:OXH720920 PHD720919:PHD720920 PQZ720919:PQZ720920 QAV720919:QAV720920 QKR720919:QKR720920 QUN720919:QUN720920 REJ720919:REJ720920 ROF720919:ROF720920 RYB720919:RYB720920 SHX720919:SHX720920 SRT720919:SRT720920 TBP720919:TBP720920 TLL720919:TLL720920 TVH720919:TVH720920 UFD720919:UFD720920 UOZ720919:UOZ720920 UYV720919:UYV720920 VIR720919:VIR720920 VSN720919:VSN720920 WCJ720919:WCJ720920 WMF720919:WMF720920 WWB720919:WWB720920 AD786455:AD786456 JP786455:JP786456 TL786455:TL786456 ADH786455:ADH786456 AND786455:AND786456 AWZ786455:AWZ786456 BGV786455:BGV786456 BQR786455:BQR786456 CAN786455:CAN786456 CKJ786455:CKJ786456 CUF786455:CUF786456 DEB786455:DEB786456 DNX786455:DNX786456 DXT786455:DXT786456 EHP786455:EHP786456 ERL786455:ERL786456 FBH786455:FBH786456 FLD786455:FLD786456 FUZ786455:FUZ786456 GEV786455:GEV786456 GOR786455:GOR786456 GYN786455:GYN786456 HIJ786455:HIJ786456 HSF786455:HSF786456 ICB786455:ICB786456 ILX786455:ILX786456 IVT786455:IVT786456 JFP786455:JFP786456 JPL786455:JPL786456 JZH786455:JZH786456 KJD786455:KJD786456 KSZ786455:KSZ786456 LCV786455:LCV786456 LMR786455:LMR786456 LWN786455:LWN786456 MGJ786455:MGJ786456 MQF786455:MQF786456 NAB786455:NAB786456 NJX786455:NJX786456 NTT786455:NTT786456 ODP786455:ODP786456 ONL786455:ONL786456 OXH786455:OXH786456 PHD786455:PHD786456 PQZ786455:PQZ786456 QAV786455:QAV786456 QKR786455:QKR786456 QUN786455:QUN786456 REJ786455:REJ786456 ROF786455:ROF786456 RYB786455:RYB786456 SHX786455:SHX786456 SRT786455:SRT786456 TBP786455:TBP786456 TLL786455:TLL786456 TVH786455:TVH786456 UFD786455:UFD786456 UOZ786455:UOZ786456 UYV786455:UYV786456 VIR786455:VIR786456 VSN786455:VSN786456 WCJ786455:WCJ786456 WMF786455:WMF786456 WWB786455:WWB786456 AD851991:AD851992 JP851991:JP851992 TL851991:TL851992 ADH851991:ADH851992 AND851991:AND851992 AWZ851991:AWZ851992 BGV851991:BGV851992 BQR851991:BQR851992 CAN851991:CAN851992 CKJ851991:CKJ851992 CUF851991:CUF851992 DEB851991:DEB851992 DNX851991:DNX851992 DXT851991:DXT851992 EHP851991:EHP851992 ERL851991:ERL851992 FBH851991:FBH851992 FLD851991:FLD851992 FUZ851991:FUZ851992 GEV851991:GEV851992 GOR851991:GOR851992 GYN851991:GYN851992 HIJ851991:HIJ851992 HSF851991:HSF851992 ICB851991:ICB851992 ILX851991:ILX851992 IVT851991:IVT851992 JFP851991:JFP851992 JPL851991:JPL851992 JZH851991:JZH851992 KJD851991:KJD851992 KSZ851991:KSZ851992 LCV851991:LCV851992 LMR851991:LMR851992 LWN851991:LWN851992 MGJ851991:MGJ851992 MQF851991:MQF851992 NAB851991:NAB851992 NJX851991:NJX851992 NTT851991:NTT851992 ODP851991:ODP851992 ONL851991:ONL851992 OXH851991:OXH851992 PHD851991:PHD851992 PQZ851991:PQZ851992 QAV851991:QAV851992 QKR851991:QKR851992 QUN851991:QUN851992 REJ851991:REJ851992 ROF851991:ROF851992 RYB851991:RYB851992 SHX851991:SHX851992 SRT851991:SRT851992 TBP851991:TBP851992 TLL851991:TLL851992 TVH851991:TVH851992 UFD851991:UFD851992 UOZ851991:UOZ851992 UYV851991:UYV851992 VIR851991:VIR851992 VSN851991:VSN851992 WCJ851991:WCJ851992 WMF851991:WMF851992 WWB851991:WWB851992 AD917527:AD917528 JP917527:JP917528 TL917527:TL917528 ADH917527:ADH917528 AND917527:AND917528 AWZ917527:AWZ917528 BGV917527:BGV917528 BQR917527:BQR917528 CAN917527:CAN917528 CKJ917527:CKJ917528 CUF917527:CUF917528 DEB917527:DEB917528 DNX917527:DNX917528 DXT917527:DXT917528 EHP917527:EHP917528 ERL917527:ERL917528 FBH917527:FBH917528 FLD917527:FLD917528 FUZ917527:FUZ917528 GEV917527:GEV917528 GOR917527:GOR917528 GYN917527:GYN917528 HIJ917527:HIJ917528 HSF917527:HSF917528 ICB917527:ICB917528 ILX917527:ILX917528 IVT917527:IVT917528 JFP917527:JFP917528 JPL917527:JPL917528 JZH917527:JZH917528 KJD917527:KJD917528 KSZ917527:KSZ917528 LCV917527:LCV917528 LMR917527:LMR917528 LWN917527:LWN917528 MGJ917527:MGJ917528 MQF917527:MQF917528 NAB917527:NAB917528 NJX917527:NJX917528 NTT917527:NTT917528 ODP917527:ODP917528 ONL917527:ONL917528 OXH917527:OXH917528 PHD917527:PHD917528 PQZ917527:PQZ917528 QAV917527:QAV917528 QKR917527:QKR917528 QUN917527:QUN917528 REJ917527:REJ917528 ROF917527:ROF917528 RYB917527:RYB917528 SHX917527:SHX917528 SRT917527:SRT917528 TBP917527:TBP917528 TLL917527:TLL917528 TVH917527:TVH917528 UFD917527:UFD917528 UOZ917527:UOZ917528 UYV917527:UYV917528 VIR917527:VIR917528 VSN917527:VSN917528 WCJ917527:WCJ917528 WMF917527:WMF917528 WWB917527:WWB917528 AD983063:AD983064 JP983063:JP983064 TL983063:TL983064 ADH983063:ADH983064 AND983063:AND983064 AWZ983063:AWZ983064 BGV983063:BGV983064 BQR983063:BQR983064 CAN983063:CAN983064 CKJ983063:CKJ983064 CUF983063:CUF983064 DEB983063:DEB983064 DNX983063:DNX983064 DXT983063:DXT983064 EHP983063:EHP983064 ERL983063:ERL983064 FBH983063:FBH983064 FLD983063:FLD983064 FUZ983063:FUZ983064 GEV983063:GEV983064 GOR983063:GOR983064 GYN983063:GYN983064 HIJ983063:HIJ983064 HSF983063:HSF983064 ICB983063:ICB983064 ILX983063:ILX983064 IVT983063:IVT983064 JFP983063:JFP983064 JPL983063:JPL983064 JZH983063:JZH983064 KJD983063:KJD983064 KSZ983063:KSZ983064 LCV983063:LCV983064 LMR983063:LMR983064 LWN983063:LWN983064 MGJ983063:MGJ983064 MQF983063:MQF983064 NAB983063:NAB983064 NJX983063:NJX983064 NTT983063:NTT983064 ODP983063:ODP983064 ONL983063:ONL983064 OXH983063:OXH983064 PHD983063:PHD983064 PQZ983063:PQZ983064 QAV983063:QAV983064 QKR983063:QKR983064 QUN983063:QUN983064 REJ983063:REJ983064 ROF983063:ROF983064 RYB983063:RYB983064 SHX983063:SHX983064 SRT983063:SRT983064 TBP983063:TBP983064 TLL983063:TLL983064 TVH983063:TVH983064 UFD983063:UFD983064 UOZ983063:UOZ983064 UYV983063:UYV983064 VIR983063:VIR983064 VSN983063:VSN983064 WCJ983063:WCJ983064 WMF983063:WMF983064 WWB983063:WWB983064 AB23:AB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AB65559:AB65560 JN65559:JN65560 TJ65559:TJ65560 ADF65559:ADF65560 ANB65559:ANB65560 AWX65559:AWX65560 BGT65559:BGT65560 BQP65559:BQP65560 CAL65559:CAL65560 CKH65559:CKH65560 CUD65559:CUD65560 DDZ65559:DDZ65560 DNV65559:DNV65560 DXR65559:DXR65560 EHN65559:EHN65560 ERJ65559:ERJ65560 FBF65559:FBF65560 FLB65559:FLB65560 FUX65559:FUX65560 GET65559:GET65560 GOP65559:GOP65560 GYL65559:GYL65560 HIH65559:HIH65560 HSD65559:HSD65560 IBZ65559:IBZ65560 ILV65559:ILV65560 IVR65559:IVR65560 JFN65559:JFN65560 JPJ65559:JPJ65560 JZF65559:JZF65560 KJB65559:KJB65560 KSX65559:KSX65560 LCT65559:LCT65560 LMP65559:LMP65560 LWL65559:LWL65560 MGH65559:MGH65560 MQD65559:MQD65560 MZZ65559:MZZ65560 NJV65559:NJV65560 NTR65559:NTR65560 ODN65559:ODN65560 ONJ65559:ONJ65560 OXF65559:OXF65560 PHB65559:PHB65560 PQX65559:PQX65560 QAT65559:QAT65560 QKP65559:QKP65560 QUL65559:QUL65560 REH65559:REH65560 ROD65559:ROD65560 RXZ65559:RXZ65560 SHV65559:SHV65560 SRR65559:SRR65560 TBN65559:TBN65560 TLJ65559:TLJ65560 TVF65559:TVF65560 UFB65559:UFB65560 UOX65559:UOX65560 UYT65559:UYT65560 VIP65559:VIP65560 VSL65559:VSL65560 WCH65559:WCH65560 WMD65559:WMD65560 WVZ65559:WVZ65560 AB131095:AB131096 JN131095:JN131096 TJ131095:TJ131096 ADF131095:ADF131096 ANB131095:ANB131096 AWX131095:AWX131096 BGT131095:BGT131096 BQP131095:BQP131096 CAL131095:CAL131096 CKH131095:CKH131096 CUD131095:CUD131096 DDZ131095:DDZ131096 DNV131095:DNV131096 DXR131095:DXR131096 EHN131095:EHN131096 ERJ131095:ERJ131096 FBF131095:FBF131096 FLB131095:FLB131096 FUX131095:FUX131096 GET131095:GET131096 GOP131095:GOP131096 GYL131095:GYL131096 HIH131095:HIH131096 HSD131095:HSD131096 IBZ131095:IBZ131096 ILV131095:ILV131096 IVR131095:IVR131096 JFN131095:JFN131096 JPJ131095:JPJ131096 JZF131095:JZF131096 KJB131095:KJB131096 KSX131095:KSX131096 LCT131095:LCT131096 LMP131095:LMP131096 LWL131095:LWL131096 MGH131095:MGH131096 MQD131095:MQD131096 MZZ131095:MZZ131096 NJV131095:NJV131096 NTR131095:NTR131096 ODN131095:ODN131096 ONJ131095:ONJ131096 OXF131095:OXF131096 PHB131095:PHB131096 PQX131095:PQX131096 QAT131095:QAT131096 QKP131095:QKP131096 QUL131095:QUL131096 REH131095:REH131096 ROD131095:ROD131096 RXZ131095:RXZ131096 SHV131095:SHV131096 SRR131095:SRR131096 TBN131095:TBN131096 TLJ131095:TLJ131096 TVF131095:TVF131096 UFB131095:UFB131096 UOX131095:UOX131096 UYT131095:UYT131096 VIP131095:VIP131096 VSL131095:VSL131096 WCH131095:WCH131096 WMD131095:WMD131096 WVZ131095:WVZ131096 AB196631:AB196632 JN196631:JN196632 TJ196631:TJ196632 ADF196631:ADF196632 ANB196631:ANB196632 AWX196631:AWX196632 BGT196631:BGT196632 BQP196631:BQP196632 CAL196631:CAL196632 CKH196631:CKH196632 CUD196631:CUD196632 DDZ196631:DDZ196632 DNV196631:DNV196632 DXR196631:DXR196632 EHN196631:EHN196632 ERJ196631:ERJ196632 FBF196631:FBF196632 FLB196631:FLB196632 FUX196631:FUX196632 GET196631:GET196632 GOP196631:GOP196632 GYL196631:GYL196632 HIH196631:HIH196632 HSD196631:HSD196632 IBZ196631:IBZ196632 ILV196631:ILV196632 IVR196631:IVR196632 JFN196631:JFN196632 JPJ196631:JPJ196632 JZF196631:JZF196632 KJB196631:KJB196632 KSX196631:KSX196632 LCT196631:LCT196632 LMP196631:LMP196632 LWL196631:LWL196632 MGH196631:MGH196632 MQD196631:MQD196632 MZZ196631:MZZ196632 NJV196631:NJV196632 NTR196631:NTR196632 ODN196631:ODN196632 ONJ196631:ONJ196632 OXF196631:OXF196632 PHB196631:PHB196632 PQX196631:PQX196632 QAT196631:QAT196632 QKP196631:QKP196632 QUL196631:QUL196632 REH196631:REH196632 ROD196631:ROD196632 RXZ196631:RXZ196632 SHV196631:SHV196632 SRR196631:SRR196632 TBN196631:TBN196632 TLJ196631:TLJ196632 TVF196631:TVF196632 UFB196631:UFB196632 UOX196631:UOX196632 UYT196631:UYT196632 VIP196631:VIP196632 VSL196631:VSL196632 WCH196631:WCH196632 WMD196631:WMD196632 WVZ196631:WVZ196632 AB262167:AB262168 JN262167:JN262168 TJ262167:TJ262168 ADF262167:ADF262168 ANB262167:ANB262168 AWX262167:AWX262168 BGT262167:BGT262168 BQP262167:BQP262168 CAL262167:CAL262168 CKH262167:CKH262168 CUD262167:CUD262168 DDZ262167:DDZ262168 DNV262167:DNV262168 DXR262167:DXR262168 EHN262167:EHN262168 ERJ262167:ERJ262168 FBF262167:FBF262168 FLB262167:FLB262168 FUX262167:FUX262168 GET262167:GET262168 GOP262167:GOP262168 GYL262167:GYL262168 HIH262167:HIH262168 HSD262167:HSD262168 IBZ262167:IBZ262168 ILV262167:ILV262168 IVR262167:IVR262168 JFN262167:JFN262168 JPJ262167:JPJ262168 JZF262167:JZF262168 KJB262167:KJB262168 KSX262167:KSX262168 LCT262167:LCT262168 LMP262167:LMP262168 LWL262167:LWL262168 MGH262167:MGH262168 MQD262167:MQD262168 MZZ262167:MZZ262168 NJV262167:NJV262168 NTR262167:NTR262168 ODN262167:ODN262168 ONJ262167:ONJ262168 OXF262167:OXF262168 PHB262167:PHB262168 PQX262167:PQX262168 QAT262167:QAT262168 QKP262167:QKP262168 QUL262167:QUL262168 REH262167:REH262168 ROD262167:ROD262168 RXZ262167:RXZ262168 SHV262167:SHV262168 SRR262167:SRR262168 TBN262167:TBN262168 TLJ262167:TLJ262168 TVF262167:TVF262168 UFB262167:UFB262168 UOX262167:UOX262168 UYT262167:UYT262168 VIP262167:VIP262168 VSL262167:VSL262168 WCH262167:WCH262168 WMD262167:WMD262168 WVZ262167:WVZ262168 AB327703:AB327704 JN327703:JN327704 TJ327703:TJ327704 ADF327703:ADF327704 ANB327703:ANB327704 AWX327703:AWX327704 BGT327703:BGT327704 BQP327703:BQP327704 CAL327703:CAL327704 CKH327703:CKH327704 CUD327703:CUD327704 DDZ327703:DDZ327704 DNV327703:DNV327704 DXR327703:DXR327704 EHN327703:EHN327704 ERJ327703:ERJ327704 FBF327703:FBF327704 FLB327703:FLB327704 FUX327703:FUX327704 GET327703:GET327704 GOP327703:GOP327704 GYL327703:GYL327704 HIH327703:HIH327704 HSD327703:HSD327704 IBZ327703:IBZ327704 ILV327703:ILV327704 IVR327703:IVR327704 JFN327703:JFN327704 JPJ327703:JPJ327704 JZF327703:JZF327704 KJB327703:KJB327704 KSX327703:KSX327704 LCT327703:LCT327704 LMP327703:LMP327704 LWL327703:LWL327704 MGH327703:MGH327704 MQD327703:MQD327704 MZZ327703:MZZ327704 NJV327703:NJV327704 NTR327703:NTR327704 ODN327703:ODN327704 ONJ327703:ONJ327704 OXF327703:OXF327704 PHB327703:PHB327704 PQX327703:PQX327704 QAT327703:QAT327704 QKP327703:QKP327704 QUL327703:QUL327704 REH327703:REH327704 ROD327703:ROD327704 RXZ327703:RXZ327704 SHV327703:SHV327704 SRR327703:SRR327704 TBN327703:TBN327704 TLJ327703:TLJ327704 TVF327703:TVF327704 UFB327703:UFB327704 UOX327703:UOX327704 UYT327703:UYT327704 VIP327703:VIP327704 VSL327703:VSL327704 WCH327703:WCH327704 WMD327703:WMD327704 WVZ327703:WVZ327704 AB393239:AB393240 JN393239:JN393240 TJ393239:TJ393240 ADF393239:ADF393240 ANB393239:ANB393240 AWX393239:AWX393240 BGT393239:BGT393240 BQP393239:BQP393240 CAL393239:CAL393240 CKH393239:CKH393240 CUD393239:CUD393240 DDZ393239:DDZ393240 DNV393239:DNV393240 DXR393239:DXR393240 EHN393239:EHN393240 ERJ393239:ERJ393240 FBF393239:FBF393240 FLB393239:FLB393240 FUX393239:FUX393240 GET393239:GET393240 GOP393239:GOP393240 GYL393239:GYL393240 HIH393239:HIH393240 HSD393239:HSD393240 IBZ393239:IBZ393240 ILV393239:ILV393240 IVR393239:IVR393240 JFN393239:JFN393240 JPJ393239:JPJ393240 JZF393239:JZF393240 KJB393239:KJB393240 KSX393239:KSX393240 LCT393239:LCT393240 LMP393239:LMP393240 LWL393239:LWL393240 MGH393239:MGH393240 MQD393239:MQD393240 MZZ393239:MZZ393240 NJV393239:NJV393240 NTR393239:NTR393240 ODN393239:ODN393240 ONJ393239:ONJ393240 OXF393239:OXF393240 PHB393239:PHB393240 PQX393239:PQX393240 QAT393239:QAT393240 QKP393239:QKP393240 QUL393239:QUL393240 REH393239:REH393240 ROD393239:ROD393240 RXZ393239:RXZ393240 SHV393239:SHV393240 SRR393239:SRR393240 TBN393239:TBN393240 TLJ393239:TLJ393240 TVF393239:TVF393240 UFB393239:UFB393240 UOX393239:UOX393240 UYT393239:UYT393240 VIP393239:VIP393240 VSL393239:VSL393240 WCH393239:WCH393240 WMD393239:WMD393240 WVZ393239:WVZ393240 AB458775:AB458776 JN458775:JN458776 TJ458775:TJ458776 ADF458775:ADF458776 ANB458775:ANB458776 AWX458775:AWX458776 BGT458775:BGT458776 BQP458775:BQP458776 CAL458775:CAL458776 CKH458775:CKH458776 CUD458775:CUD458776 DDZ458775:DDZ458776 DNV458775:DNV458776 DXR458775:DXR458776 EHN458775:EHN458776 ERJ458775:ERJ458776 FBF458775:FBF458776 FLB458775:FLB458776 FUX458775:FUX458776 GET458775:GET458776 GOP458775:GOP458776 GYL458775:GYL458776 HIH458775:HIH458776 HSD458775:HSD458776 IBZ458775:IBZ458776 ILV458775:ILV458776 IVR458775:IVR458776 JFN458775:JFN458776 JPJ458775:JPJ458776 JZF458775:JZF458776 KJB458775:KJB458776 KSX458775:KSX458776 LCT458775:LCT458776 LMP458775:LMP458776 LWL458775:LWL458776 MGH458775:MGH458776 MQD458775:MQD458776 MZZ458775:MZZ458776 NJV458775:NJV458776 NTR458775:NTR458776 ODN458775:ODN458776 ONJ458775:ONJ458776 OXF458775:OXF458776 PHB458775:PHB458776 PQX458775:PQX458776 QAT458775:QAT458776 QKP458775:QKP458776 QUL458775:QUL458776 REH458775:REH458776 ROD458775:ROD458776 RXZ458775:RXZ458776 SHV458775:SHV458776 SRR458775:SRR458776 TBN458775:TBN458776 TLJ458775:TLJ458776 TVF458775:TVF458776 UFB458775:UFB458776 UOX458775:UOX458776 UYT458775:UYT458776 VIP458775:VIP458776 VSL458775:VSL458776 WCH458775:WCH458776 WMD458775:WMD458776 WVZ458775:WVZ458776 AB524311:AB524312 JN524311:JN524312 TJ524311:TJ524312 ADF524311:ADF524312 ANB524311:ANB524312 AWX524311:AWX524312 BGT524311:BGT524312 BQP524311:BQP524312 CAL524311:CAL524312 CKH524311:CKH524312 CUD524311:CUD524312 DDZ524311:DDZ524312 DNV524311:DNV524312 DXR524311:DXR524312 EHN524311:EHN524312 ERJ524311:ERJ524312 FBF524311:FBF524312 FLB524311:FLB524312 FUX524311:FUX524312 GET524311:GET524312 GOP524311:GOP524312 GYL524311:GYL524312 HIH524311:HIH524312 HSD524311:HSD524312 IBZ524311:IBZ524312 ILV524311:ILV524312 IVR524311:IVR524312 JFN524311:JFN524312 JPJ524311:JPJ524312 JZF524311:JZF524312 KJB524311:KJB524312 KSX524311:KSX524312 LCT524311:LCT524312 LMP524311:LMP524312 LWL524311:LWL524312 MGH524311:MGH524312 MQD524311:MQD524312 MZZ524311:MZZ524312 NJV524311:NJV524312 NTR524311:NTR524312 ODN524311:ODN524312 ONJ524311:ONJ524312 OXF524311:OXF524312 PHB524311:PHB524312 PQX524311:PQX524312 QAT524311:QAT524312 QKP524311:QKP524312 QUL524311:QUL524312 REH524311:REH524312 ROD524311:ROD524312 RXZ524311:RXZ524312 SHV524311:SHV524312 SRR524311:SRR524312 TBN524311:TBN524312 TLJ524311:TLJ524312 TVF524311:TVF524312 UFB524311:UFB524312 UOX524311:UOX524312 UYT524311:UYT524312 VIP524311:VIP524312 VSL524311:VSL524312 WCH524311:WCH524312 WMD524311:WMD524312 WVZ524311:WVZ524312 AB589847:AB589848 JN589847:JN589848 TJ589847:TJ589848 ADF589847:ADF589848 ANB589847:ANB589848 AWX589847:AWX589848 BGT589847:BGT589848 BQP589847:BQP589848 CAL589847:CAL589848 CKH589847:CKH589848 CUD589847:CUD589848 DDZ589847:DDZ589848 DNV589847:DNV589848 DXR589847:DXR589848 EHN589847:EHN589848 ERJ589847:ERJ589848 FBF589847:FBF589848 FLB589847:FLB589848 FUX589847:FUX589848 GET589847:GET589848 GOP589847:GOP589848 GYL589847:GYL589848 HIH589847:HIH589848 HSD589847:HSD589848 IBZ589847:IBZ589848 ILV589847:ILV589848 IVR589847:IVR589848 JFN589847:JFN589848 JPJ589847:JPJ589848 JZF589847:JZF589848 KJB589847:KJB589848 KSX589847:KSX589848 LCT589847:LCT589848 LMP589847:LMP589848 LWL589847:LWL589848 MGH589847:MGH589848 MQD589847:MQD589848 MZZ589847:MZZ589848 NJV589847:NJV589848 NTR589847:NTR589848 ODN589847:ODN589848 ONJ589847:ONJ589848 OXF589847:OXF589848 PHB589847:PHB589848 PQX589847:PQX589848 QAT589847:QAT589848 QKP589847:QKP589848 QUL589847:QUL589848 REH589847:REH589848 ROD589847:ROD589848 RXZ589847:RXZ589848 SHV589847:SHV589848 SRR589847:SRR589848 TBN589847:TBN589848 TLJ589847:TLJ589848 TVF589847:TVF589848 UFB589847:UFB589848 UOX589847:UOX589848 UYT589847:UYT589848 VIP589847:VIP589848 VSL589847:VSL589848 WCH589847:WCH589848 WMD589847:WMD589848 WVZ589847:WVZ589848 AB655383:AB655384 JN655383:JN655384 TJ655383:TJ655384 ADF655383:ADF655384 ANB655383:ANB655384 AWX655383:AWX655384 BGT655383:BGT655384 BQP655383:BQP655384 CAL655383:CAL655384 CKH655383:CKH655384 CUD655383:CUD655384 DDZ655383:DDZ655384 DNV655383:DNV655384 DXR655383:DXR655384 EHN655383:EHN655384 ERJ655383:ERJ655384 FBF655383:FBF655384 FLB655383:FLB655384 FUX655383:FUX655384 GET655383:GET655384 GOP655383:GOP655384 GYL655383:GYL655384 HIH655383:HIH655384 HSD655383:HSD655384 IBZ655383:IBZ655384 ILV655383:ILV655384 IVR655383:IVR655384 JFN655383:JFN655384 JPJ655383:JPJ655384 JZF655383:JZF655384 KJB655383:KJB655384 KSX655383:KSX655384 LCT655383:LCT655384 LMP655383:LMP655384 LWL655383:LWL655384 MGH655383:MGH655384 MQD655383:MQD655384 MZZ655383:MZZ655384 NJV655383:NJV655384 NTR655383:NTR655384 ODN655383:ODN655384 ONJ655383:ONJ655384 OXF655383:OXF655384 PHB655383:PHB655384 PQX655383:PQX655384 QAT655383:QAT655384 QKP655383:QKP655384 QUL655383:QUL655384 REH655383:REH655384 ROD655383:ROD655384 RXZ655383:RXZ655384 SHV655383:SHV655384 SRR655383:SRR655384 TBN655383:TBN655384 TLJ655383:TLJ655384 TVF655383:TVF655384 UFB655383:UFB655384 UOX655383:UOX655384 UYT655383:UYT655384 VIP655383:VIP655384 VSL655383:VSL655384 WCH655383:WCH655384 WMD655383:WMD655384 WVZ655383:WVZ655384 AB720919:AB720920 JN720919:JN720920 TJ720919:TJ720920 ADF720919:ADF720920 ANB720919:ANB720920 AWX720919:AWX720920 BGT720919:BGT720920 BQP720919:BQP720920 CAL720919:CAL720920 CKH720919:CKH720920 CUD720919:CUD720920 DDZ720919:DDZ720920 DNV720919:DNV720920 DXR720919:DXR720920 EHN720919:EHN720920 ERJ720919:ERJ720920 FBF720919:FBF720920 FLB720919:FLB720920 FUX720919:FUX720920 GET720919:GET720920 GOP720919:GOP720920 GYL720919:GYL720920 HIH720919:HIH720920 HSD720919:HSD720920 IBZ720919:IBZ720920 ILV720919:ILV720920 IVR720919:IVR720920 JFN720919:JFN720920 JPJ720919:JPJ720920 JZF720919:JZF720920 KJB720919:KJB720920 KSX720919:KSX720920 LCT720919:LCT720920 LMP720919:LMP720920 LWL720919:LWL720920 MGH720919:MGH720920 MQD720919:MQD720920 MZZ720919:MZZ720920 NJV720919:NJV720920 NTR720919:NTR720920 ODN720919:ODN720920 ONJ720919:ONJ720920 OXF720919:OXF720920 PHB720919:PHB720920 PQX720919:PQX720920 QAT720919:QAT720920 QKP720919:QKP720920 QUL720919:QUL720920 REH720919:REH720920 ROD720919:ROD720920 RXZ720919:RXZ720920 SHV720919:SHV720920 SRR720919:SRR720920 TBN720919:TBN720920 TLJ720919:TLJ720920 TVF720919:TVF720920 UFB720919:UFB720920 UOX720919:UOX720920 UYT720919:UYT720920 VIP720919:VIP720920 VSL720919:VSL720920 WCH720919:WCH720920 WMD720919:WMD720920 WVZ720919:WVZ720920 AB786455:AB786456 JN786455:JN786456 TJ786455:TJ786456 ADF786455:ADF786456 ANB786455:ANB786456 AWX786455:AWX786456 BGT786455:BGT786456 BQP786455:BQP786456 CAL786455:CAL786456 CKH786455:CKH786456 CUD786455:CUD786456 DDZ786455:DDZ786456 DNV786455:DNV786456 DXR786455:DXR786456 EHN786455:EHN786456 ERJ786455:ERJ786456 FBF786455:FBF786456 FLB786455:FLB786456 FUX786455:FUX786456 GET786455:GET786456 GOP786455:GOP786456 GYL786455:GYL786456 HIH786455:HIH786456 HSD786455:HSD786456 IBZ786455:IBZ786456 ILV786455:ILV786456 IVR786455:IVR786456 JFN786455:JFN786456 JPJ786455:JPJ786456 JZF786455:JZF786456 KJB786455:KJB786456 KSX786455:KSX786456 LCT786455:LCT786456 LMP786455:LMP786456 LWL786455:LWL786456 MGH786455:MGH786456 MQD786455:MQD786456 MZZ786455:MZZ786456 NJV786455:NJV786456 NTR786455:NTR786456 ODN786455:ODN786456 ONJ786455:ONJ786456 OXF786455:OXF786456 PHB786455:PHB786456 PQX786455:PQX786456 QAT786455:QAT786456 QKP786455:QKP786456 QUL786455:QUL786456 REH786455:REH786456 ROD786455:ROD786456 RXZ786455:RXZ786456 SHV786455:SHV786456 SRR786455:SRR786456 TBN786455:TBN786456 TLJ786455:TLJ786456 TVF786455:TVF786456 UFB786455:UFB786456 UOX786455:UOX786456 UYT786455:UYT786456 VIP786455:VIP786456 VSL786455:VSL786456 WCH786455:WCH786456 WMD786455:WMD786456 WVZ786455:WVZ786456 AB851991:AB851992 JN851991:JN851992 TJ851991:TJ851992 ADF851991:ADF851992 ANB851991:ANB851992 AWX851991:AWX851992 BGT851991:BGT851992 BQP851991:BQP851992 CAL851991:CAL851992 CKH851991:CKH851992 CUD851991:CUD851992 DDZ851991:DDZ851992 DNV851991:DNV851992 DXR851991:DXR851992 EHN851991:EHN851992 ERJ851991:ERJ851992 FBF851991:FBF851992 FLB851991:FLB851992 FUX851991:FUX851992 GET851991:GET851992 GOP851991:GOP851992 GYL851991:GYL851992 HIH851991:HIH851992 HSD851991:HSD851992 IBZ851991:IBZ851992 ILV851991:ILV851992 IVR851991:IVR851992 JFN851991:JFN851992 JPJ851991:JPJ851992 JZF851991:JZF851992 KJB851991:KJB851992 KSX851991:KSX851992 LCT851991:LCT851992 LMP851991:LMP851992 LWL851991:LWL851992 MGH851991:MGH851992 MQD851991:MQD851992 MZZ851991:MZZ851992 NJV851991:NJV851992 NTR851991:NTR851992 ODN851991:ODN851992 ONJ851991:ONJ851992 OXF851991:OXF851992 PHB851991:PHB851992 PQX851991:PQX851992 QAT851991:QAT851992 QKP851991:QKP851992 QUL851991:QUL851992 REH851991:REH851992 ROD851991:ROD851992 RXZ851991:RXZ851992 SHV851991:SHV851992 SRR851991:SRR851992 TBN851991:TBN851992 TLJ851991:TLJ851992 TVF851991:TVF851992 UFB851991:UFB851992 UOX851991:UOX851992 UYT851991:UYT851992 VIP851991:VIP851992 VSL851991:VSL851992 WCH851991:WCH851992 WMD851991:WMD851992 WVZ851991:WVZ851992 AB917527:AB917528 JN917527:JN917528 TJ917527:TJ917528 ADF917527:ADF917528 ANB917527:ANB917528 AWX917527:AWX917528 BGT917527:BGT917528 BQP917527:BQP917528 CAL917527:CAL917528 CKH917527:CKH917528 CUD917527:CUD917528 DDZ917527:DDZ917528 DNV917527:DNV917528 DXR917527:DXR917528 EHN917527:EHN917528 ERJ917527:ERJ917528 FBF917527:FBF917528 FLB917527:FLB917528 FUX917527:FUX917528 GET917527:GET917528 GOP917527:GOP917528 GYL917527:GYL917528 HIH917527:HIH917528 HSD917527:HSD917528 IBZ917527:IBZ917528 ILV917527:ILV917528 IVR917527:IVR917528 JFN917527:JFN917528 JPJ917527:JPJ917528 JZF917527:JZF917528 KJB917527:KJB917528 KSX917527:KSX917528 LCT917527:LCT917528 LMP917527:LMP917528 LWL917527:LWL917528 MGH917527:MGH917528 MQD917527:MQD917528 MZZ917527:MZZ917528 NJV917527:NJV917528 NTR917527:NTR917528 ODN917527:ODN917528 ONJ917527:ONJ917528 OXF917527:OXF917528 PHB917527:PHB917528 PQX917527:PQX917528 QAT917527:QAT917528 QKP917527:QKP917528 QUL917527:QUL917528 REH917527:REH917528 ROD917527:ROD917528 RXZ917527:RXZ917528 SHV917527:SHV917528 SRR917527:SRR917528 TBN917527:TBN917528 TLJ917527:TLJ917528 TVF917527:TVF917528 UFB917527:UFB917528 UOX917527:UOX917528 UYT917527:UYT917528 VIP917527:VIP917528 VSL917527:VSL917528 WCH917527:WCH917528 WMD917527:WMD917528 WVZ917527:WVZ917528 AB983063:AB983064 JN983063:JN983064 TJ983063:TJ983064 ADF983063:ADF983064 ANB983063:ANB983064 AWX983063:AWX983064 BGT983063:BGT983064 BQP983063:BQP983064 CAL983063:CAL983064 CKH983063:CKH983064 CUD983063:CUD983064 DDZ983063:DDZ983064 DNV983063:DNV983064 DXR983063:DXR983064 EHN983063:EHN983064 ERJ983063:ERJ983064 FBF983063:FBF983064 FLB983063:FLB983064 FUX983063:FUX983064 GET983063:GET983064 GOP983063:GOP983064 GYL983063:GYL983064 HIH983063:HIH983064 HSD983063:HSD983064 IBZ983063:IBZ983064 ILV983063:ILV983064 IVR983063:IVR983064 JFN983063:JFN983064 JPJ983063:JPJ983064 JZF983063:JZF983064 KJB983063:KJB983064 KSX983063:KSX983064 LCT983063:LCT983064 LMP983063:LMP983064 LWL983063:LWL983064 MGH983063:MGH983064 MQD983063:MQD983064 MZZ983063:MZZ983064 NJV983063:NJV983064 NTR983063:NTR983064 ODN983063:ODN983064 ONJ983063:ONJ983064 OXF983063:OXF983064 PHB983063:PHB983064 PQX983063:PQX983064 QAT983063:QAT983064 QKP983063:QKP983064 QUL983063:QUL983064 REH983063:REH983064 ROD983063:ROD983064 RXZ983063:RXZ983064 SHV983063:SHV983064 SRR983063:SRR983064 TBN983063:TBN983064 TLJ983063:TLJ983064 TVF983063:TVF983064 UFB983063:UFB983064 UOX983063:UOX983064 UYT983063:UYT983064 VIP983063:VIP983064 VSL983063:VSL983064 WCH983063:WCH983064 WMD983063:WMD983064 WVZ983063:WVZ983064"/>
    <dataValidation type="textLength" operator="lessThanOrEqual" allowBlank="1" showErrorMessage="1" errorTitle="Ошибка" error="Допускается ввод не более 900 символов!" sqref="M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ormula1>900</formula1>
    </dataValidation>
    <dataValidation allowBlank="1" promptTitle="checkPeriodRange" sqref="WVY98306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AA65560 JM65560 TI65560 ADE65560 ANA65560 AWW65560 BGS65560 BQO65560 CAK65560 CKG65560 CUC65560 DDY65560 DNU65560 DXQ65560 EHM65560 ERI65560 FBE65560 FLA65560 FUW65560 GES65560 GOO65560 GYK65560 HIG65560 HSC65560 IBY65560 ILU65560 IVQ65560 JFM65560 JPI65560 JZE65560 KJA65560 KSW65560 LCS65560 LMO65560 LWK65560 MGG65560 MQC65560 MZY65560 NJU65560 NTQ65560 ODM65560 ONI65560 OXE65560 PHA65560 PQW65560 QAS65560 QKO65560 QUK65560 REG65560 ROC65560 RXY65560 SHU65560 SRQ65560 TBM65560 TLI65560 TVE65560 UFA65560 UOW65560 UYS65560 VIO65560 VSK65560 WCG65560 WMC65560 WVY65560 AA131096 JM131096 TI131096 ADE131096 ANA131096 AWW131096 BGS131096 BQO131096 CAK131096 CKG131096 CUC131096 DDY131096 DNU131096 DXQ131096 EHM131096 ERI131096 FBE131096 FLA131096 FUW131096 GES131096 GOO131096 GYK131096 HIG131096 HSC131096 IBY131096 ILU131096 IVQ131096 JFM131096 JPI131096 JZE131096 KJA131096 KSW131096 LCS131096 LMO131096 LWK131096 MGG131096 MQC131096 MZY131096 NJU131096 NTQ131096 ODM131096 ONI131096 OXE131096 PHA131096 PQW131096 QAS131096 QKO131096 QUK131096 REG131096 ROC131096 RXY131096 SHU131096 SRQ131096 TBM131096 TLI131096 TVE131096 UFA131096 UOW131096 UYS131096 VIO131096 VSK131096 WCG131096 WMC131096 WVY131096 AA196632 JM196632 TI196632 ADE196632 ANA196632 AWW196632 BGS196632 BQO196632 CAK196632 CKG196632 CUC196632 DDY196632 DNU196632 DXQ196632 EHM196632 ERI196632 FBE196632 FLA196632 FUW196632 GES196632 GOO196632 GYK196632 HIG196632 HSC196632 IBY196632 ILU196632 IVQ196632 JFM196632 JPI196632 JZE196632 KJA196632 KSW196632 LCS196632 LMO196632 LWK196632 MGG196632 MQC196632 MZY196632 NJU196632 NTQ196632 ODM196632 ONI196632 OXE196632 PHA196632 PQW196632 QAS196632 QKO196632 QUK196632 REG196632 ROC196632 RXY196632 SHU196632 SRQ196632 TBM196632 TLI196632 TVE196632 UFA196632 UOW196632 UYS196632 VIO196632 VSK196632 WCG196632 WMC196632 WVY196632 AA262168 JM262168 TI262168 ADE262168 ANA262168 AWW262168 BGS262168 BQO262168 CAK262168 CKG262168 CUC262168 DDY262168 DNU262168 DXQ262168 EHM262168 ERI262168 FBE262168 FLA262168 FUW262168 GES262168 GOO262168 GYK262168 HIG262168 HSC262168 IBY262168 ILU262168 IVQ262168 JFM262168 JPI262168 JZE262168 KJA262168 KSW262168 LCS262168 LMO262168 LWK262168 MGG262168 MQC262168 MZY262168 NJU262168 NTQ262168 ODM262168 ONI262168 OXE262168 PHA262168 PQW262168 QAS262168 QKO262168 QUK262168 REG262168 ROC262168 RXY262168 SHU262168 SRQ262168 TBM262168 TLI262168 TVE262168 UFA262168 UOW262168 UYS262168 VIO262168 VSK262168 WCG262168 WMC262168 WVY262168 AA327704 JM327704 TI327704 ADE327704 ANA327704 AWW327704 BGS327704 BQO327704 CAK327704 CKG327704 CUC327704 DDY327704 DNU327704 DXQ327704 EHM327704 ERI327704 FBE327704 FLA327704 FUW327704 GES327704 GOO327704 GYK327704 HIG327704 HSC327704 IBY327704 ILU327704 IVQ327704 JFM327704 JPI327704 JZE327704 KJA327704 KSW327704 LCS327704 LMO327704 LWK327704 MGG327704 MQC327704 MZY327704 NJU327704 NTQ327704 ODM327704 ONI327704 OXE327704 PHA327704 PQW327704 QAS327704 QKO327704 QUK327704 REG327704 ROC327704 RXY327704 SHU327704 SRQ327704 TBM327704 TLI327704 TVE327704 UFA327704 UOW327704 UYS327704 VIO327704 VSK327704 WCG327704 WMC327704 WVY327704 AA393240 JM393240 TI393240 ADE393240 ANA393240 AWW393240 BGS393240 BQO393240 CAK393240 CKG393240 CUC393240 DDY393240 DNU393240 DXQ393240 EHM393240 ERI393240 FBE393240 FLA393240 FUW393240 GES393240 GOO393240 GYK393240 HIG393240 HSC393240 IBY393240 ILU393240 IVQ393240 JFM393240 JPI393240 JZE393240 KJA393240 KSW393240 LCS393240 LMO393240 LWK393240 MGG393240 MQC393240 MZY393240 NJU393240 NTQ393240 ODM393240 ONI393240 OXE393240 PHA393240 PQW393240 QAS393240 QKO393240 QUK393240 REG393240 ROC393240 RXY393240 SHU393240 SRQ393240 TBM393240 TLI393240 TVE393240 UFA393240 UOW393240 UYS393240 VIO393240 VSK393240 WCG393240 WMC393240 WVY393240 AA458776 JM458776 TI458776 ADE458776 ANA458776 AWW458776 BGS458776 BQO458776 CAK458776 CKG458776 CUC458776 DDY458776 DNU458776 DXQ458776 EHM458776 ERI458776 FBE458776 FLA458776 FUW458776 GES458776 GOO458776 GYK458776 HIG458776 HSC458776 IBY458776 ILU458776 IVQ458776 JFM458776 JPI458776 JZE458776 KJA458776 KSW458776 LCS458776 LMO458776 LWK458776 MGG458776 MQC458776 MZY458776 NJU458776 NTQ458776 ODM458776 ONI458776 OXE458776 PHA458776 PQW458776 QAS458776 QKO458776 QUK458776 REG458776 ROC458776 RXY458776 SHU458776 SRQ458776 TBM458776 TLI458776 TVE458776 UFA458776 UOW458776 UYS458776 VIO458776 VSK458776 WCG458776 WMC458776 WVY458776 AA524312 JM524312 TI524312 ADE524312 ANA524312 AWW524312 BGS524312 BQO524312 CAK524312 CKG524312 CUC524312 DDY524312 DNU524312 DXQ524312 EHM524312 ERI524312 FBE524312 FLA524312 FUW524312 GES524312 GOO524312 GYK524312 HIG524312 HSC524312 IBY524312 ILU524312 IVQ524312 JFM524312 JPI524312 JZE524312 KJA524312 KSW524312 LCS524312 LMO524312 LWK524312 MGG524312 MQC524312 MZY524312 NJU524312 NTQ524312 ODM524312 ONI524312 OXE524312 PHA524312 PQW524312 QAS524312 QKO524312 QUK524312 REG524312 ROC524312 RXY524312 SHU524312 SRQ524312 TBM524312 TLI524312 TVE524312 UFA524312 UOW524312 UYS524312 VIO524312 VSK524312 WCG524312 WMC524312 WVY524312 AA589848 JM589848 TI589848 ADE589848 ANA589848 AWW589848 BGS589848 BQO589848 CAK589848 CKG589848 CUC589848 DDY589848 DNU589848 DXQ589848 EHM589848 ERI589848 FBE589848 FLA589848 FUW589848 GES589848 GOO589848 GYK589848 HIG589848 HSC589848 IBY589848 ILU589848 IVQ589848 JFM589848 JPI589848 JZE589848 KJA589848 KSW589848 LCS589848 LMO589848 LWK589848 MGG589848 MQC589848 MZY589848 NJU589848 NTQ589848 ODM589848 ONI589848 OXE589848 PHA589848 PQW589848 QAS589848 QKO589848 QUK589848 REG589848 ROC589848 RXY589848 SHU589848 SRQ589848 TBM589848 TLI589848 TVE589848 UFA589848 UOW589848 UYS589848 VIO589848 VSK589848 WCG589848 WMC589848 WVY589848 AA655384 JM655384 TI655384 ADE655384 ANA655384 AWW655384 BGS655384 BQO655384 CAK655384 CKG655384 CUC655384 DDY655384 DNU655384 DXQ655384 EHM655384 ERI655384 FBE655384 FLA655384 FUW655384 GES655384 GOO655384 GYK655384 HIG655384 HSC655384 IBY655384 ILU655384 IVQ655384 JFM655384 JPI655384 JZE655384 KJA655384 KSW655384 LCS655384 LMO655384 LWK655384 MGG655384 MQC655384 MZY655384 NJU655384 NTQ655384 ODM655384 ONI655384 OXE655384 PHA655384 PQW655384 QAS655384 QKO655384 QUK655384 REG655384 ROC655384 RXY655384 SHU655384 SRQ655384 TBM655384 TLI655384 TVE655384 UFA655384 UOW655384 UYS655384 VIO655384 VSK655384 WCG655384 WMC655384 WVY655384 AA720920 JM720920 TI720920 ADE720920 ANA720920 AWW720920 BGS720920 BQO720920 CAK720920 CKG720920 CUC720920 DDY720920 DNU720920 DXQ720920 EHM720920 ERI720920 FBE720920 FLA720920 FUW720920 GES720920 GOO720920 GYK720920 HIG720920 HSC720920 IBY720920 ILU720920 IVQ720920 JFM720920 JPI720920 JZE720920 KJA720920 KSW720920 LCS720920 LMO720920 LWK720920 MGG720920 MQC720920 MZY720920 NJU720920 NTQ720920 ODM720920 ONI720920 OXE720920 PHA720920 PQW720920 QAS720920 QKO720920 QUK720920 REG720920 ROC720920 RXY720920 SHU720920 SRQ720920 TBM720920 TLI720920 TVE720920 UFA720920 UOW720920 UYS720920 VIO720920 VSK720920 WCG720920 WMC720920 WVY720920 AA786456 JM786456 TI786456 ADE786456 ANA786456 AWW786456 BGS786456 BQO786456 CAK786456 CKG786456 CUC786456 DDY786456 DNU786456 DXQ786456 EHM786456 ERI786456 FBE786456 FLA786456 FUW786456 GES786456 GOO786456 GYK786456 HIG786456 HSC786456 IBY786456 ILU786456 IVQ786456 JFM786456 JPI786456 JZE786456 KJA786456 KSW786456 LCS786456 LMO786456 LWK786456 MGG786456 MQC786456 MZY786456 NJU786456 NTQ786456 ODM786456 ONI786456 OXE786456 PHA786456 PQW786456 QAS786456 QKO786456 QUK786456 REG786456 ROC786456 RXY786456 SHU786456 SRQ786456 TBM786456 TLI786456 TVE786456 UFA786456 UOW786456 UYS786456 VIO786456 VSK786456 WCG786456 WMC786456 WVY786456 AA851992 JM851992 TI851992 ADE851992 ANA851992 AWW851992 BGS851992 BQO851992 CAK851992 CKG851992 CUC851992 DDY851992 DNU851992 DXQ851992 EHM851992 ERI851992 FBE851992 FLA851992 FUW851992 GES851992 GOO851992 GYK851992 HIG851992 HSC851992 IBY851992 ILU851992 IVQ851992 JFM851992 JPI851992 JZE851992 KJA851992 KSW851992 LCS851992 LMO851992 LWK851992 MGG851992 MQC851992 MZY851992 NJU851992 NTQ851992 ODM851992 ONI851992 OXE851992 PHA851992 PQW851992 QAS851992 QKO851992 QUK851992 REG851992 ROC851992 RXY851992 SHU851992 SRQ851992 TBM851992 TLI851992 TVE851992 UFA851992 UOW851992 UYS851992 VIO851992 VSK851992 WCG851992 WMC851992 WVY851992 AA917528 JM917528 TI917528 ADE917528 ANA917528 AWW917528 BGS917528 BQO917528 CAK917528 CKG917528 CUC917528 DDY917528 DNU917528 DXQ917528 EHM917528 ERI917528 FBE917528 FLA917528 FUW917528 GES917528 GOO917528 GYK917528 HIG917528 HSC917528 IBY917528 ILU917528 IVQ917528 JFM917528 JPI917528 JZE917528 KJA917528 KSW917528 LCS917528 LMO917528 LWK917528 MGG917528 MQC917528 MZY917528 NJU917528 NTQ917528 ODM917528 ONI917528 OXE917528 PHA917528 PQW917528 QAS917528 QKO917528 QUK917528 REG917528 ROC917528 RXY917528 SHU917528 SRQ917528 TBM917528 TLI917528 TVE917528 UFA917528 UOW917528 UYS917528 VIO917528 VSK917528 WCG917528 WMC917528 WVY917528 AA983064 JM983064 TI983064 ADE983064 ANA983064 AWW983064 BGS983064 BQO983064 CAK983064 CKG983064 CUC983064 DDY983064 DNU983064 DXQ983064 EHM983064 ERI983064 FBE983064 FLA983064 FUW983064 GES983064 GOO983064 GYK983064 HIG983064 HSC983064 IBY983064 ILU983064 IVQ983064 JFM983064 JPI983064 JZE983064 KJA983064 KSW983064 LCS983064 LMO983064 LWK983064 MGG983064 MQC983064 MZY983064 NJU983064 NTQ983064 ODM983064 ONI983064 OXE983064 PHA983064 PQW983064 QAS983064 QKO983064 QUK983064 REG983064 ROC983064 RXY983064 SHU983064 SRQ983064 TBM983064 TLI983064 TVE983064 UFA983064 UOW983064 UYS983064 VIO983064 VSK983064 WCG983064 WMC983064"/>
    <dataValidation type="decimal" allowBlank="1" showErrorMessage="1" errorTitle="Ошибка" error="Допускается ввод только действительных чисел!" sqref="Z23:AA23 JL23:JM23 TH23:TI23 ADD23:ADE23 AMZ23:ANA23 AWV23:AWW23 BGR23:BGS23 BQN23:BQO23 CAJ23:CAK23 CKF23:CKG23 CUB23:CUC23 DDX23:DDY23 DNT23:DNU23 DXP23:DXQ23 EHL23:EHM23 ERH23:ERI23 FBD23:FBE23 FKZ23:FLA23 FUV23:FUW23 GER23:GES23 GON23:GOO23 GYJ23:GYK23 HIF23:HIG23 HSB23:HSC23 IBX23:IBY23 ILT23:ILU23 IVP23:IVQ23 JFL23:JFM23 JPH23:JPI23 JZD23:JZE23 KIZ23:KJA23 KSV23:KSW23 LCR23:LCS23 LMN23:LMO23 LWJ23:LWK23 MGF23:MGG23 MQB23:MQC23 MZX23:MZY23 NJT23:NJU23 NTP23:NTQ23 ODL23:ODM23 ONH23:ONI23 OXD23:OXE23 PGZ23:PHA23 PQV23:PQW23 QAR23:QAS23 QKN23:QKO23 QUJ23:QUK23 REF23:REG23 ROB23:ROC23 RXX23:RXY23 SHT23:SHU23 SRP23:SRQ23 TBL23:TBM23 TLH23:TLI23 TVD23:TVE23 UEZ23:UFA23 UOV23:UOW23 UYR23:UYS23 VIN23:VIO23 VSJ23:VSK23 WCF23:WCG23 WMB23:WMC23 WVX23:WVY23 Z65559:AA65559 JL65559:JM65559 TH65559:TI65559 ADD65559:ADE65559 AMZ65559:ANA65559 AWV65559:AWW65559 BGR65559:BGS65559 BQN65559:BQO65559 CAJ65559:CAK65559 CKF65559:CKG65559 CUB65559:CUC65559 DDX65559:DDY65559 DNT65559:DNU65559 DXP65559:DXQ65559 EHL65559:EHM65559 ERH65559:ERI65559 FBD65559:FBE65559 FKZ65559:FLA65559 FUV65559:FUW65559 GER65559:GES65559 GON65559:GOO65559 GYJ65559:GYK65559 HIF65559:HIG65559 HSB65559:HSC65559 IBX65559:IBY65559 ILT65559:ILU65559 IVP65559:IVQ65559 JFL65559:JFM65559 JPH65559:JPI65559 JZD65559:JZE65559 KIZ65559:KJA65559 KSV65559:KSW65559 LCR65559:LCS65559 LMN65559:LMO65559 LWJ65559:LWK65559 MGF65559:MGG65559 MQB65559:MQC65559 MZX65559:MZY65559 NJT65559:NJU65559 NTP65559:NTQ65559 ODL65559:ODM65559 ONH65559:ONI65559 OXD65559:OXE65559 PGZ65559:PHA65559 PQV65559:PQW65559 QAR65559:QAS65559 QKN65559:QKO65559 QUJ65559:QUK65559 REF65559:REG65559 ROB65559:ROC65559 RXX65559:RXY65559 SHT65559:SHU65559 SRP65559:SRQ65559 TBL65559:TBM65559 TLH65559:TLI65559 TVD65559:TVE65559 UEZ65559:UFA65559 UOV65559:UOW65559 UYR65559:UYS65559 VIN65559:VIO65559 VSJ65559:VSK65559 WCF65559:WCG65559 WMB65559:WMC65559 WVX65559:WVY65559 Z131095:AA131095 JL131095:JM131095 TH131095:TI131095 ADD131095:ADE131095 AMZ131095:ANA131095 AWV131095:AWW131095 BGR131095:BGS131095 BQN131095:BQO131095 CAJ131095:CAK131095 CKF131095:CKG131095 CUB131095:CUC131095 DDX131095:DDY131095 DNT131095:DNU131095 DXP131095:DXQ131095 EHL131095:EHM131095 ERH131095:ERI131095 FBD131095:FBE131095 FKZ131095:FLA131095 FUV131095:FUW131095 GER131095:GES131095 GON131095:GOO131095 GYJ131095:GYK131095 HIF131095:HIG131095 HSB131095:HSC131095 IBX131095:IBY131095 ILT131095:ILU131095 IVP131095:IVQ131095 JFL131095:JFM131095 JPH131095:JPI131095 JZD131095:JZE131095 KIZ131095:KJA131095 KSV131095:KSW131095 LCR131095:LCS131095 LMN131095:LMO131095 LWJ131095:LWK131095 MGF131095:MGG131095 MQB131095:MQC131095 MZX131095:MZY131095 NJT131095:NJU131095 NTP131095:NTQ131095 ODL131095:ODM131095 ONH131095:ONI131095 OXD131095:OXE131095 PGZ131095:PHA131095 PQV131095:PQW131095 QAR131095:QAS131095 QKN131095:QKO131095 QUJ131095:QUK131095 REF131095:REG131095 ROB131095:ROC131095 RXX131095:RXY131095 SHT131095:SHU131095 SRP131095:SRQ131095 TBL131095:TBM131095 TLH131095:TLI131095 TVD131095:TVE131095 UEZ131095:UFA131095 UOV131095:UOW131095 UYR131095:UYS131095 VIN131095:VIO131095 VSJ131095:VSK131095 WCF131095:WCG131095 WMB131095:WMC131095 WVX131095:WVY131095 Z196631:AA196631 JL196631:JM196631 TH196631:TI196631 ADD196631:ADE196631 AMZ196631:ANA196631 AWV196631:AWW196631 BGR196631:BGS196631 BQN196631:BQO196631 CAJ196631:CAK196631 CKF196631:CKG196631 CUB196631:CUC196631 DDX196631:DDY196631 DNT196631:DNU196631 DXP196631:DXQ196631 EHL196631:EHM196631 ERH196631:ERI196631 FBD196631:FBE196631 FKZ196631:FLA196631 FUV196631:FUW196631 GER196631:GES196631 GON196631:GOO196631 GYJ196631:GYK196631 HIF196631:HIG196631 HSB196631:HSC196631 IBX196631:IBY196631 ILT196631:ILU196631 IVP196631:IVQ196631 JFL196631:JFM196631 JPH196631:JPI196631 JZD196631:JZE196631 KIZ196631:KJA196631 KSV196631:KSW196631 LCR196631:LCS196631 LMN196631:LMO196631 LWJ196631:LWK196631 MGF196631:MGG196631 MQB196631:MQC196631 MZX196631:MZY196631 NJT196631:NJU196631 NTP196631:NTQ196631 ODL196631:ODM196631 ONH196631:ONI196631 OXD196631:OXE196631 PGZ196631:PHA196631 PQV196631:PQW196631 QAR196631:QAS196631 QKN196631:QKO196631 QUJ196631:QUK196631 REF196631:REG196631 ROB196631:ROC196631 RXX196631:RXY196631 SHT196631:SHU196631 SRP196631:SRQ196631 TBL196631:TBM196631 TLH196631:TLI196631 TVD196631:TVE196631 UEZ196631:UFA196631 UOV196631:UOW196631 UYR196631:UYS196631 VIN196631:VIO196631 VSJ196631:VSK196631 WCF196631:WCG196631 WMB196631:WMC196631 WVX196631:WVY196631 Z262167:AA262167 JL262167:JM262167 TH262167:TI262167 ADD262167:ADE262167 AMZ262167:ANA262167 AWV262167:AWW262167 BGR262167:BGS262167 BQN262167:BQO262167 CAJ262167:CAK262167 CKF262167:CKG262167 CUB262167:CUC262167 DDX262167:DDY262167 DNT262167:DNU262167 DXP262167:DXQ262167 EHL262167:EHM262167 ERH262167:ERI262167 FBD262167:FBE262167 FKZ262167:FLA262167 FUV262167:FUW262167 GER262167:GES262167 GON262167:GOO262167 GYJ262167:GYK262167 HIF262167:HIG262167 HSB262167:HSC262167 IBX262167:IBY262167 ILT262167:ILU262167 IVP262167:IVQ262167 JFL262167:JFM262167 JPH262167:JPI262167 JZD262167:JZE262167 KIZ262167:KJA262167 KSV262167:KSW262167 LCR262167:LCS262167 LMN262167:LMO262167 LWJ262167:LWK262167 MGF262167:MGG262167 MQB262167:MQC262167 MZX262167:MZY262167 NJT262167:NJU262167 NTP262167:NTQ262167 ODL262167:ODM262167 ONH262167:ONI262167 OXD262167:OXE262167 PGZ262167:PHA262167 PQV262167:PQW262167 QAR262167:QAS262167 QKN262167:QKO262167 QUJ262167:QUK262167 REF262167:REG262167 ROB262167:ROC262167 RXX262167:RXY262167 SHT262167:SHU262167 SRP262167:SRQ262167 TBL262167:TBM262167 TLH262167:TLI262167 TVD262167:TVE262167 UEZ262167:UFA262167 UOV262167:UOW262167 UYR262167:UYS262167 VIN262167:VIO262167 VSJ262167:VSK262167 WCF262167:WCG262167 WMB262167:WMC262167 WVX262167:WVY262167 Z327703:AA327703 JL327703:JM327703 TH327703:TI327703 ADD327703:ADE327703 AMZ327703:ANA327703 AWV327703:AWW327703 BGR327703:BGS327703 BQN327703:BQO327703 CAJ327703:CAK327703 CKF327703:CKG327703 CUB327703:CUC327703 DDX327703:DDY327703 DNT327703:DNU327703 DXP327703:DXQ327703 EHL327703:EHM327703 ERH327703:ERI327703 FBD327703:FBE327703 FKZ327703:FLA327703 FUV327703:FUW327703 GER327703:GES327703 GON327703:GOO327703 GYJ327703:GYK327703 HIF327703:HIG327703 HSB327703:HSC327703 IBX327703:IBY327703 ILT327703:ILU327703 IVP327703:IVQ327703 JFL327703:JFM327703 JPH327703:JPI327703 JZD327703:JZE327703 KIZ327703:KJA327703 KSV327703:KSW327703 LCR327703:LCS327703 LMN327703:LMO327703 LWJ327703:LWK327703 MGF327703:MGG327703 MQB327703:MQC327703 MZX327703:MZY327703 NJT327703:NJU327703 NTP327703:NTQ327703 ODL327703:ODM327703 ONH327703:ONI327703 OXD327703:OXE327703 PGZ327703:PHA327703 PQV327703:PQW327703 QAR327703:QAS327703 QKN327703:QKO327703 QUJ327703:QUK327703 REF327703:REG327703 ROB327703:ROC327703 RXX327703:RXY327703 SHT327703:SHU327703 SRP327703:SRQ327703 TBL327703:TBM327703 TLH327703:TLI327703 TVD327703:TVE327703 UEZ327703:UFA327703 UOV327703:UOW327703 UYR327703:UYS327703 VIN327703:VIO327703 VSJ327703:VSK327703 WCF327703:WCG327703 WMB327703:WMC327703 WVX327703:WVY327703 Z393239:AA393239 JL393239:JM393239 TH393239:TI393239 ADD393239:ADE393239 AMZ393239:ANA393239 AWV393239:AWW393239 BGR393239:BGS393239 BQN393239:BQO393239 CAJ393239:CAK393239 CKF393239:CKG393239 CUB393239:CUC393239 DDX393239:DDY393239 DNT393239:DNU393239 DXP393239:DXQ393239 EHL393239:EHM393239 ERH393239:ERI393239 FBD393239:FBE393239 FKZ393239:FLA393239 FUV393239:FUW393239 GER393239:GES393239 GON393239:GOO393239 GYJ393239:GYK393239 HIF393239:HIG393239 HSB393239:HSC393239 IBX393239:IBY393239 ILT393239:ILU393239 IVP393239:IVQ393239 JFL393239:JFM393239 JPH393239:JPI393239 JZD393239:JZE393239 KIZ393239:KJA393239 KSV393239:KSW393239 LCR393239:LCS393239 LMN393239:LMO393239 LWJ393239:LWK393239 MGF393239:MGG393239 MQB393239:MQC393239 MZX393239:MZY393239 NJT393239:NJU393239 NTP393239:NTQ393239 ODL393239:ODM393239 ONH393239:ONI393239 OXD393239:OXE393239 PGZ393239:PHA393239 PQV393239:PQW393239 QAR393239:QAS393239 QKN393239:QKO393239 QUJ393239:QUK393239 REF393239:REG393239 ROB393239:ROC393239 RXX393239:RXY393239 SHT393239:SHU393239 SRP393239:SRQ393239 TBL393239:TBM393239 TLH393239:TLI393239 TVD393239:TVE393239 UEZ393239:UFA393239 UOV393239:UOW393239 UYR393239:UYS393239 VIN393239:VIO393239 VSJ393239:VSK393239 WCF393239:WCG393239 WMB393239:WMC393239 WVX393239:WVY393239 Z458775:AA458775 JL458775:JM458775 TH458775:TI458775 ADD458775:ADE458775 AMZ458775:ANA458775 AWV458775:AWW458775 BGR458775:BGS458775 BQN458775:BQO458775 CAJ458775:CAK458775 CKF458775:CKG458775 CUB458775:CUC458775 DDX458775:DDY458775 DNT458775:DNU458775 DXP458775:DXQ458775 EHL458775:EHM458775 ERH458775:ERI458775 FBD458775:FBE458775 FKZ458775:FLA458775 FUV458775:FUW458775 GER458775:GES458775 GON458775:GOO458775 GYJ458775:GYK458775 HIF458775:HIG458775 HSB458775:HSC458775 IBX458775:IBY458775 ILT458775:ILU458775 IVP458775:IVQ458775 JFL458775:JFM458775 JPH458775:JPI458775 JZD458775:JZE458775 KIZ458775:KJA458775 KSV458775:KSW458775 LCR458775:LCS458775 LMN458775:LMO458775 LWJ458775:LWK458775 MGF458775:MGG458775 MQB458775:MQC458775 MZX458775:MZY458775 NJT458775:NJU458775 NTP458775:NTQ458775 ODL458775:ODM458775 ONH458775:ONI458775 OXD458775:OXE458775 PGZ458775:PHA458775 PQV458775:PQW458775 QAR458775:QAS458775 QKN458775:QKO458775 QUJ458775:QUK458775 REF458775:REG458775 ROB458775:ROC458775 RXX458775:RXY458775 SHT458775:SHU458775 SRP458775:SRQ458775 TBL458775:TBM458775 TLH458775:TLI458775 TVD458775:TVE458775 UEZ458775:UFA458775 UOV458775:UOW458775 UYR458775:UYS458775 VIN458775:VIO458775 VSJ458775:VSK458775 WCF458775:WCG458775 WMB458775:WMC458775 WVX458775:WVY458775 Z524311:AA524311 JL524311:JM524311 TH524311:TI524311 ADD524311:ADE524311 AMZ524311:ANA524311 AWV524311:AWW524311 BGR524311:BGS524311 BQN524311:BQO524311 CAJ524311:CAK524311 CKF524311:CKG524311 CUB524311:CUC524311 DDX524311:DDY524311 DNT524311:DNU524311 DXP524311:DXQ524311 EHL524311:EHM524311 ERH524311:ERI524311 FBD524311:FBE524311 FKZ524311:FLA524311 FUV524311:FUW524311 GER524311:GES524311 GON524311:GOO524311 GYJ524311:GYK524311 HIF524311:HIG524311 HSB524311:HSC524311 IBX524311:IBY524311 ILT524311:ILU524311 IVP524311:IVQ524311 JFL524311:JFM524311 JPH524311:JPI524311 JZD524311:JZE524311 KIZ524311:KJA524311 KSV524311:KSW524311 LCR524311:LCS524311 LMN524311:LMO524311 LWJ524311:LWK524311 MGF524311:MGG524311 MQB524311:MQC524311 MZX524311:MZY524311 NJT524311:NJU524311 NTP524311:NTQ524311 ODL524311:ODM524311 ONH524311:ONI524311 OXD524311:OXE524311 PGZ524311:PHA524311 PQV524311:PQW524311 QAR524311:QAS524311 QKN524311:QKO524311 QUJ524311:QUK524311 REF524311:REG524311 ROB524311:ROC524311 RXX524311:RXY524311 SHT524311:SHU524311 SRP524311:SRQ524311 TBL524311:TBM524311 TLH524311:TLI524311 TVD524311:TVE524311 UEZ524311:UFA524311 UOV524311:UOW524311 UYR524311:UYS524311 VIN524311:VIO524311 VSJ524311:VSK524311 WCF524311:WCG524311 WMB524311:WMC524311 WVX524311:WVY524311 Z589847:AA589847 JL589847:JM589847 TH589847:TI589847 ADD589847:ADE589847 AMZ589847:ANA589847 AWV589847:AWW589847 BGR589847:BGS589847 BQN589847:BQO589847 CAJ589847:CAK589847 CKF589847:CKG589847 CUB589847:CUC589847 DDX589847:DDY589847 DNT589847:DNU589847 DXP589847:DXQ589847 EHL589847:EHM589847 ERH589847:ERI589847 FBD589847:FBE589847 FKZ589847:FLA589847 FUV589847:FUW589847 GER589847:GES589847 GON589847:GOO589847 GYJ589847:GYK589847 HIF589847:HIG589847 HSB589847:HSC589847 IBX589847:IBY589847 ILT589847:ILU589847 IVP589847:IVQ589847 JFL589847:JFM589847 JPH589847:JPI589847 JZD589847:JZE589847 KIZ589847:KJA589847 KSV589847:KSW589847 LCR589847:LCS589847 LMN589847:LMO589847 LWJ589847:LWK589847 MGF589847:MGG589847 MQB589847:MQC589847 MZX589847:MZY589847 NJT589847:NJU589847 NTP589847:NTQ589847 ODL589847:ODM589847 ONH589847:ONI589847 OXD589847:OXE589847 PGZ589847:PHA589847 PQV589847:PQW589847 QAR589847:QAS589847 QKN589847:QKO589847 QUJ589847:QUK589847 REF589847:REG589847 ROB589847:ROC589847 RXX589847:RXY589847 SHT589847:SHU589847 SRP589847:SRQ589847 TBL589847:TBM589847 TLH589847:TLI589847 TVD589847:TVE589847 UEZ589847:UFA589847 UOV589847:UOW589847 UYR589847:UYS589847 VIN589847:VIO589847 VSJ589847:VSK589847 WCF589847:WCG589847 WMB589847:WMC589847 WVX589847:WVY589847 Z655383:AA655383 JL655383:JM655383 TH655383:TI655383 ADD655383:ADE655383 AMZ655383:ANA655383 AWV655383:AWW655383 BGR655383:BGS655383 BQN655383:BQO655383 CAJ655383:CAK655383 CKF655383:CKG655383 CUB655383:CUC655383 DDX655383:DDY655383 DNT655383:DNU655383 DXP655383:DXQ655383 EHL655383:EHM655383 ERH655383:ERI655383 FBD655383:FBE655383 FKZ655383:FLA655383 FUV655383:FUW655383 GER655383:GES655383 GON655383:GOO655383 GYJ655383:GYK655383 HIF655383:HIG655383 HSB655383:HSC655383 IBX655383:IBY655383 ILT655383:ILU655383 IVP655383:IVQ655383 JFL655383:JFM655383 JPH655383:JPI655383 JZD655383:JZE655383 KIZ655383:KJA655383 KSV655383:KSW655383 LCR655383:LCS655383 LMN655383:LMO655383 LWJ655383:LWK655383 MGF655383:MGG655383 MQB655383:MQC655383 MZX655383:MZY655383 NJT655383:NJU655383 NTP655383:NTQ655383 ODL655383:ODM655383 ONH655383:ONI655383 OXD655383:OXE655383 PGZ655383:PHA655383 PQV655383:PQW655383 QAR655383:QAS655383 QKN655383:QKO655383 QUJ655383:QUK655383 REF655383:REG655383 ROB655383:ROC655383 RXX655383:RXY655383 SHT655383:SHU655383 SRP655383:SRQ655383 TBL655383:TBM655383 TLH655383:TLI655383 TVD655383:TVE655383 UEZ655383:UFA655383 UOV655383:UOW655383 UYR655383:UYS655383 VIN655383:VIO655383 VSJ655383:VSK655383 WCF655383:WCG655383 WMB655383:WMC655383 WVX655383:WVY655383 Z720919:AA720919 JL720919:JM720919 TH720919:TI720919 ADD720919:ADE720919 AMZ720919:ANA720919 AWV720919:AWW720919 BGR720919:BGS720919 BQN720919:BQO720919 CAJ720919:CAK720919 CKF720919:CKG720919 CUB720919:CUC720919 DDX720919:DDY720919 DNT720919:DNU720919 DXP720919:DXQ720919 EHL720919:EHM720919 ERH720919:ERI720919 FBD720919:FBE720919 FKZ720919:FLA720919 FUV720919:FUW720919 GER720919:GES720919 GON720919:GOO720919 GYJ720919:GYK720919 HIF720919:HIG720919 HSB720919:HSC720919 IBX720919:IBY720919 ILT720919:ILU720919 IVP720919:IVQ720919 JFL720919:JFM720919 JPH720919:JPI720919 JZD720919:JZE720919 KIZ720919:KJA720919 KSV720919:KSW720919 LCR720919:LCS720919 LMN720919:LMO720919 LWJ720919:LWK720919 MGF720919:MGG720919 MQB720919:MQC720919 MZX720919:MZY720919 NJT720919:NJU720919 NTP720919:NTQ720919 ODL720919:ODM720919 ONH720919:ONI720919 OXD720919:OXE720919 PGZ720919:PHA720919 PQV720919:PQW720919 QAR720919:QAS720919 QKN720919:QKO720919 QUJ720919:QUK720919 REF720919:REG720919 ROB720919:ROC720919 RXX720919:RXY720919 SHT720919:SHU720919 SRP720919:SRQ720919 TBL720919:TBM720919 TLH720919:TLI720919 TVD720919:TVE720919 UEZ720919:UFA720919 UOV720919:UOW720919 UYR720919:UYS720919 VIN720919:VIO720919 VSJ720919:VSK720919 WCF720919:WCG720919 WMB720919:WMC720919 WVX720919:WVY720919 Z786455:AA786455 JL786455:JM786455 TH786455:TI786455 ADD786455:ADE786455 AMZ786455:ANA786455 AWV786455:AWW786455 BGR786455:BGS786455 BQN786455:BQO786455 CAJ786455:CAK786455 CKF786455:CKG786455 CUB786455:CUC786455 DDX786455:DDY786455 DNT786455:DNU786455 DXP786455:DXQ786455 EHL786455:EHM786455 ERH786455:ERI786455 FBD786455:FBE786455 FKZ786455:FLA786455 FUV786455:FUW786455 GER786455:GES786455 GON786455:GOO786455 GYJ786455:GYK786455 HIF786455:HIG786455 HSB786455:HSC786455 IBX786455:IBY786455 ILT786455:ILU786455 IVP786455:IVQ786455 JFL786455:JFM786455 JPH786455:JPI786455 JZD786455:JZE786455 KIZ786455:KJA786455 KSV786455:KSW786455 LCR786455:LCS786455 LMN786455:LMO786455 LWJ786455:LWK786455 MGF786455:MGG786455 MQB786455:MQC786455 MZX786455:MZY786455 NJT786455:NJU786455 NTP786455:NTQ786455 ODL786455:ODM786455 ONH786455:ONI786455 OXD786455:OXE786455 PGZ786455:PHA786455 PQV786455:PQW786455 QAR786455:QAS786455 QKN786455:QKO786455 QUJ786455:QUK786455 REF786455:REG786455 ROB786455:ROC786455 RXX786455:RXY786455 SHT786455:SHU786455 SRP786455:SRQ786455 TBL786455:TBM786455 TLH786455:TLI786455 TVD786455:TVE786455 UEZ786455:UFA786455 UOV786455:UOW786455 UYR786455:UYS786455 VIN786455:VIO786455 VSJ786455:VSK786455 WCF786455:WCG786455 WMB786455:WMC786455 WVX786455:WVY786455 Z851991:AA851991 JL851991:JM851991 TH851991:TI851991 ADD851991:ADE851991 AMZ851991:ANA851991 AWV851991:AWW851991 BGR851991:BGS851991 BQN851991:BQO851991 CAJ851991:CAK851991 CKF851991:CKG851991 CUB851991:CUC851991 DDX851991:DDY851991 DNT851991:DNU851991 DXP851991:DXQ851991 EHL851991:EHM851991 ERH851991:ERI851991 FBD851991:FBE851991 FKZ851991:FLA851991 FUV851991:FUW851991 GER851991:GES851991 GON851991:GOO851991 GYJ851991:GYK851991 HIF851991:HIG851991 HSB851991:HSC851991 IBX851991:IBY851991 ILT851991:ILU851991 IVP851991:IVQ851991 JFL851991:JFM851991 JPH851991:JPI851991 JZD851991:JZE851991 KIZ851991:KJA851991 KSV851991:KSW851991 LCR851991:LCS851991 LMN851991:LMO851991 LWJ851991:LWK851991 MGF851991:MGG851991 MQB851991:MQC851991 MZX851991:MZY851991 NJT851991:NJU851991 NTP851991:NTQ851991 ODL851991:ODM851991 ONH851991:ONI851991 OXD851991:OXE851991 PGZ851991:PHA851991 PQV851991:PQW851991 QAR851991:QAS851991 QKN851991:QKO851991 QUJ851991:QUK851991 REF851991:REG851991 ROB851991:ROC851991 RXX851991:RXY851991 SHT851991:SHU851991 SRP851991:SRQ851991 TBL851991:TBM851991 TLH851991:TLI851991 TVD851991:TVE851991 UEZ851991:UFA851991 UOV851991:UOW851991 UYR851991:UYS851991 VIN851991:VIO851991 VSJ851991:VSK851991 WCF851991:WCG851991 WMB851991:WMC851991 WVX851991:WVY851991 Z917527:AA917527 JL917527:JM917527 TH917527:TI917527 ADD917527:ADE917527 AMZ917527:ANA917527 AWV917527:AWW917527 BGR917527:BGS917527 BQN917527:BQO917527 CAJ917527:CAK917527 CKF917527:CKG917527 CUB917527:CUC917527 DDX917527:DDY917527 DNT917527:DNU917527 DXP917527:DXQ917527 EHL917527:EHM917527 ERH917527:ERI917527 FBD917527:FBE917527 FKZ917527:FLA917527 FUV917527:FUW917527 GER917527:GES917527 GON917527:GOO917527 GYJ917527:GYK917527 HIF917527:HIG917527 HSB917527:HSC917527 IBX917527:IBY917527 ILT917527:ILU917527 IVP917527:IVQ917527 JFL917527:JFM917527 JPH917527:JPI917527 JZD917527:JZE917527 KIZ917527:KJA917527 KSV917527:KSW917527 LCR917527:LCS917527 LMN917527:LMO917527 LWJ917527:LWK917527 MGF917527:MGG917527 MQB917527:MQC917527 MZX917527:MZY917527 NJT917527:NJU917527 NTP917527:NTQ917527 ODL917527:ODM917527 ONH917527:ONI917527 OXD917527:OXE917527 PGZ917527:PHA917527 PQV917527:PQW917527 QAR917527:QAS917527 QKN917527:QKO917527 QUJ917527:QUK917527 REF917527:REG917527 ROB917527:ROC917527 RXX917527:RXY917527 SHT917527:SHU917527 SRP917527:SRQ917527 TBL917527:TBM917527 TLH917527:TLI917527 TVD917527:TVE917527 UEZ917527:UFA917527 UOV917527:UOW917527 UYR917527:UYS917527 VIN917527:VIO917527 VSJ917527:VSK917527 WCF917527:WCG917527 WMB917527:WMC917527 WVX917527:WVY917527 Z983063:AA983063 JL983063:JM983063 TH983063:TI983063 ADD983063:ADE983063 AMZ983063:ANA983063 AWV983063:AWW983063 BGR983063:BGS983063 BQN983063:BQO983063 CAJ983063:CAK983063 CKF983063:CKG983063 CUB983063:CUC983063 DDX983063:DDY983063 DNT983063:DNU983063 DXP983063:DXQ983063 EHL983063:EHM983063 ERH983063:ERI983063 FBD983063:FBE983063 FKZ983063:FLA983063 FUV983063:FUW983063 GER983063:GES983063 GON983063:GOO983063 GYJ983063:GYK983063 HIF983063:HIG983063 HSB983063:HSC983063 IBX983063:IBY983063 ILT983063:ILU983063 IVP983063:IVQ983063 JFL983063:JFM983063 JPH983063:JPI983063 JZD983063:JZE983063 KIZ983063:KJA983063 KSV983063:KSW983063 LCR983063:LCS983063 LMN983063:LMO983063 LWJ983063:LWK983063 MGF983063:MGG983063 MQB983063:MQC983063 MZX983063:MZY983063 NJT983063:NJU983063 NTP983063:NTQ983063 ODL983063:ODM983063 ONH983063:ONI983063 OXD983063:OXE983063 PGZ983063:PHA983063 PQV983063:PQW983063 QAR983063:QAS983063 QKN983063:QKO983063 QUJ983063:QUK983063 REF983063:REG983063 ROB983063:ROC983063 RXX983063:RXY983063 SHT983063:SHU983063 SRP983063:SRQ983063 TBL983063:TBM983063 TLH983063:TLI983063 TVD983063:TVE983063 UEZ983063:UFA983063 UOV983063:UOW983063 UYR983063:UYS983063 VIN983063:VIO983063 VSJ983063:VSK983063 WCF983063:WCG983063 WMB983063:WMC983063 WVX983063:WVY983063">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WWE983059:WWE983063 JS19:JS23 TO19:TO23 ADK19:ADK23 ANG19:ANG23 AXC19:AXC23 BGY19:BGY23 BQU19:BQU23 CAQ19:CAQ23 CKM19:CKM23 CUI19:CUI23 DEE19:DEE23 DOA19:DOA23 DXW19:DXW23 EHS19:EHS23 ERO19:ERO23 FBK19:FBK23 FLG19:FLG23 FVC19:FVC23 GEY19:GEY23 GOU19:GOU23 GYQ19:GYQ23 HIM19:HIM23 HSI19:HSI23 ICE19:ICE23 IMA19:IMA23 IVW19:IVW23 JFS19:JFS23 JPO19:JPO23 JZK19:JZK23 KJG19:KJG23 KTC19:KTC23 LCY19:LCY23 LMU19:LMU23 LWQ19:LWQ23 MGM19:MGM23 MQI19:MQI23 NAE19:NAE23 NKA19:NKA23 NTW19:NTW23 ODS19:ODS23 ONO19:ONO23 OXK19:OXK23 PHG19:PHG23 PRC19:PRC23 QAY19:QAY23 QKU19:QKU23 QUQ19:QUQ23 REM19:REM23 ROI19:ROI23 RYE19:RYE23 SIA19:SIA23 SRW19:SRW23 TBS19:TBS23 TLO19:TLO23 TVK19:TVK23 UFG19:UFG23 UPC19:UPC23 UYY19:UYY23 VIU19:VIU23 VSQ19:VSQ23 WCM19:WCM23 WMI19:WMI23 WWE19:WWE23 AG65555:AG65559 JS65555:JS65559 TO65555:TO65559 ADK65555:ADK65559 ANG65555:ANG65559 AXC65555:AXC65559 BGY65555:BGY65559 BQU65555:BQU65559 CAQ65555:CAQ65559 CKM65555:CKM65559 CUI65555:CUI65559 DEE65555:DEE65559 DOA65555:DOA65559 DXW65555:DXW65559 EHS65555:EHS65559 ERO65555:ERO65559 FBK65555:FBK65559 FLG65555:FLG65559 FVC65555:FVC65559 GEY65555:GEY65559 GOU65555:GOU65559 GYQ65555:GYQ65559 HIM65555:HIM65559 HSI65555:HSI65559 ICE65555:ICE65559 IMA65555:IMA65559 IVW65555:IVW65559 JFS65555:JFS65559 JPO65555:JPO65559 JZK65555:JZK65559 KJG65555:KJG65559 KTC65555:KTC65559 LCY65555:LCY65559 LMU65555:LMU65559 LWQ65555:LWQ65559 MGM65555:MGM65559 MQI65555:MQI65559 NAE65555:NAE65559 NKA65555:NKA65559 NTW65555:NTW65559 ODS65555:ODS65559 ONO65555:ONO65559 OXK65555:OXK65559 PHG65555:PHG65559 PRC65555:PRC65559 QAY65555:QAY65559 QKU65555:QKU65559 QUQ65555:QUQ65559 REM65555:REM65559 ROI65555:ROI65559 RYE65555:RYE65559 SIA65555:SIA65559 SRW65555:SRW65559 TBS65555:TBS65559 TLO65555:TLO65559 TVK65555:TVK65559 UFG65555:UFG65559 UPC65555:UPC65559 UYY65555:UYY65559 VIU65555:VIU65559 VSQ65555:VSQ65559 WCM65555:WCM65559 WMI65555:WMI65559 WWE65555:WWE65559 AG131091:AG131095 JS131091:JS131095 TO131091:TO131095 ADK131091:ADK131095 ANG131091:ANG131095 AXC131091:AXC131095 BGY131091:BGY131095 BQU131091:BQU131095 CAQ131091:CAQ131095 CKM131091:CKM131095 CUI131091:CUI131095 DEE131091:DEE131095 DOA131091:DOA131095 DXW131091:DXW131095 EHS131091:EHS131095 ERO131091:ERO131095 FBK131091:FBK131095 FLG131091:FLG131095 FVC131091:FVC131095 GEY131091:GEY131095 GOU131091:GOU131095 GYQ131091:GYQ131095 HIM131091:HIM131095 HSI131091:HSI131095 ICE131091:ICE131095 IMA131091:IMA131095 IVW131091:IVW131095 JFS131091:JFS131095 JPO131091:JPO131095 JZK131091:JZK131095 KJG131091:KJG131095 KTC131091:KTC131095 LCY131091:LCY131095 LMU131091:LMU131095 LWQ131091:LWQ131095 MGM131091:MGM131095 MQI131091:MQI131095 NAE131091:NAE131095 NKA131091:NKA131095 NTW131091:NTW131095 ODS131091:ODS131095 ONO131091:ONO131095 OXK131091:OXK131095 PHG131091:PHG131095 PRC131091:PRC131095 QAY131091:QAY131095 QKU131091:QKU131095 QUQ131091:QUQ131095 REM131091:REM131095 ROI131091:ROI131095 RYE131091:RYE131095 SIA131091:SIA131095 SRW131091:SRW131095 TBS131091:TBS131095 TLO131091:TLO131095 TVK131091:TVK131095 UFG131091:UFG131095 UPC131091:UPC131095 UYY131091:UYY131095 VIU131091:VIU131095 VSQ131091:VSQ131095 WCM131091:WCM131095 WMI131091:WMI131095 WWE131091:WWE131095 AG196627:AG196631 JS196627:JS196631 TO196627:TO196631 ADK196627:ADK196631 ANG196627:ANG196631 AXC196627:AXC196631 BGY196627:BGY196631 BQU196627:BQU196631 CAQ196627:CAQ196631 CKM196627:CKM196631 CUI196627:CUI196631 DEE196627:DEE196631 DOA196627:DOA196631 DXW196627:DXW196631 EHS196627:EHS196631 ERO196627:ERO196631 FBK196627:FBK196631 FLG196627:FLG196631 FVC196627:FVC196631 GEY196627:GEY196631 GOU196627:GOU196631 GYQ196627:GYQ196631 HIM196627:HIM196631 HSI196627:HSI196631 ICE196627:ICE196631 IMA196627:IMA196631 IVW196627:IVW196631 JFS196627:JFS196631 JPO196627:JPO196631 JZK196627:JZK196631 KJG196627:KJG196631 KTC196627:KTC196631 LCY196627:LCY196631 LMU196627:LMU196631 LWQ196627:LWQ196631 MGM196627:MGM196631 MQI196627:MQI196631 NAE196627:NAE196631 NKA196627:NKA196631 NTW196627:NTW196631 ODS196627:ODS196631 ONO196627:ONO196631 OXK196627:OXK196631 PHG196627:PHG196631 PRC196627:PRC196631 QAY196627:QAY196631 QKU196627:QKU196631 QUQ196627:QUQ196631 REM196627:REM196631 ROI196627:ROI196631 RYE196627:RYE196631 SIA196627:SIA196631 SRW196627:SRW196631 TBS196627:TBS196631 TLO196627:TLO196631 TVK196627:TVK196631 UFG196627:UFG196631 UPC196627:UPC196631 UYY196627:UYY196631 VIU196627:VIU196631 VSQ196627:VSQ196631 WCM196627:WCM196631 WMI196627:WMI196631 WWE196627:WWE196631 AG262163:AG262167 JS262163:JS262167 TO262163:TO262167 ADK262163:ADK262167 ANG262163:ANG262167 AXC262163:AXC262167 BGY262163:BGY262167 BQU262163:BQU262167 CAQ262163:CAQ262167 CKM262163:CKM262167 CUI262163:CUI262167 DEE262163:DEE262167 DOA262163:DOA262167 DXW262163:DXW262167 EHS262163:EHS262167 ERO262163:ERO262167 FBK262163:FBK262167 FLG262163:FLG262167 FVC262163:FVC262167 GEY262163:GEY262167 GOU262163:GOU262167 GYQ262163:GYQ262167 HIM262163:HIM262167 HSI262163:HSI262167 ICE262163:ICE262167 IMA262163:IMA262167 IVW262163:IVW262167 JFS262163:JFS262167 JPO262163:JPO262167 JZK262163:JZK262167 KJG262163:KJG262167 KTC262163:KTC262167 LCY262163:LCY262167 LMU262163:LMU262167 LWQ262163:LWQ262167 MGM262163:MGM262167 MQI262163:MQI262167 NAE262163:NAE262167 NKA262163:NKA262167 NTW262163:NTW262167 ODS262163:ODS262167 ONO262163:ONO262167 OXK262163:OXK262167 PHG262163:PHG262167 PRC262163:PRC262167 QAY262163:QAY262167 QKU262163:QKU262167 QUQ262163:QUQ262167 REM262163:REM262167 ROI262163:ROI262167 RYE262163:RYE262167 SIA262163:SIA262167 SRW262163:SRW262167 TBS262163:TBS262167 TLO262163:TLO262167 TVK262163:TVK262167 UFG262163:UFG262167 UPC262163:UPC262167 UYY262163:UYY262167 VIU262163:VIU262167 VSQ262163:VSQ262167 WCM262163:WCM262167 WMI262163:WMI262167 WWE262163:WWE262167 AG327699:AG327703 JS327699:JS327703 TO327699:TO327703 ADK327699:ADK327703 ANG327699:ANG327703 AXC327699:AXC327703 BGY327699:BGY327703 BQU327699:BQU327703 CAQ327699:CAQ327703 CKM327699:CKM327703 CUI327699:CUI327703 DEE327699:DEE327703 DOA327699:DOA327703 DXW327699:DXW327703 EHS327699:EHS327703 ERO327699:ERO327703 FBK327699:FBK327703 FLG327699:FLG327703 FVC327699:FVC327703 GEY327699:GEY327703 GOU327699:GOU327703 GYQ327699:GYQ327703 HIM327699:HIM327703 HSI327699:HSI327703 ICE327699:ICE327703 IMA327699:IMA327703 IVW327699:IVW327703 JFS327699:JFS327703 JPO327699:JPO327703 JZK327699:JZK327703 KJG327699:KJG327703 KTC327699:KTC327703 LCY327699:LCY327703 LMU327699:LMU327703 LWQ327699:LWQ327703 MGM327699:MGM327703 MQI327699:MQI327703 NAE327699:NAE327703 NKA327699:NKA327703 NTW327699:NTW327703 ODS327699:ODS327703 ONO327699:ONO327703 OXK327699:OXK327703 PHG327699:PHG327703 PRC327699:PRC327703 QAY327699:QAY327703 QKU327699:QKU327703 QUQ327699:QUQ327703 REM327699:REM327703 ROI327699:ROI327703 RYE327699:RYE327703 SIA327699:SIA327703 SRW327699:SRW327703 TBS327699:TBS327703 TLO327699:TLO327703 TVK327699:TVK327703 UFG327699:UFG327703 UPC327699:UPC327703 UYY327699:UYY327703 VIU327699:VIU327703 VSQ327699:VSQ327703 WCM327699:WCM327703 WMI327699:WMI327703 WWE327699:WWE327703 AG393235:AG393239 JS393235:JS393239 TO393235:TO393239 ADK393235:ADK393239 ANG393235:ANG393239 AXC393235:AXC393239 BGY393235:BGY393239 BQU393235:BQU393239 CAQ393235:CAQ393239 CKM393235:CKM393239 CUI393235:CUI393239 DEE393235:DEE393239 DOA393235:DOA393239 DXW393235:DXW393239 EHS393235:EHS393239 ERO393235:ERO393239 FBK393235:FBK393239 FLG393235:FLG393239 FVC393235:FVC393239 GEY393235:GEY393239 GOU393235:GOU393239 GYQ393235:GYQ393239 HIM393235:HIM393239 HSI393235:HSI393239 ICE393235:ICE393239 IMA393235:IMA393239 IVW393235:IVW393239 JFS393235:JFS393239 JPO393235:JPO393239 JZK393235:JZK393239 KJG393235:KJG393239 KTC393235:KTC393239 LCY393235:LCY393239 LMU393235:LMU393239 LWQ393235:LWQ393239 MGM393235:MGM393239 MQI393235:MQI393239 NAE393235:NAE393239 NKA393235:NKA393239 NTW393235:NTW393239 ODS393235:ODS393239 ONO393235:ONO393239 OXK393235:OXK393239 PHG393235:PHG393239 PRC393235:PRC393239 QAY393235:QAY393239 QKU393235:QKU393239 QUQ393235:QUQ393239 REM393235:REM393239 ROI393235:ROI393239 RYE393235:RYE393239 SIA393235:SIA393239 SRW393235:SRW393239 TBS393235:TBS393239 TLO393235:TLO393239 TVK393235:TVK393239 UFG393235:UFG393239 UPC393235:UPC393239 UYY393235:UYY393239 VIU393235:VIU393239 VSQ393235:VSQ393239 WCM393235:WCM393239 WMI393235:WMI393239 WWE393235:WWE393239 AG458771:AG458775 JS458771:JS458775 TO458771:TO458775 ADK458771:ADK458775 ANG458771:ANG458775 AXC458771:AXC458775 BGY458771:BGY458775 BQU458771:BQU458775 CAQ458771:CAQ458775 CKM458771:CKM458775 CUI458771:CUI458775 DEE458771:DEE458775 DOA458771:DOA458775 DXW458771:DXW458775 EHS458771:EHS458775 ERO458771:ERO458775 FBK458771:FBK458775 FLG458771:FLG458775 FVC458771:FVC458775 GEY458771:GEY458775 GOU458771:GOU458775 GYQ458771:GYQ458775 HIM458771:HIM458775 HSI458771:HSI458775 ICE458771:ICE458775 IMA458771:IMA458775 IVW458771:IVW458775 JFS458771:JFS458775 JPO458771:JPO458775 JZK458771:JZK458775 KJG458771:KJG458775 KTC458771:KTC458775 LCY458771:LCY458775 LMU458771:LMU458775 LWQ458771:LWQ458775 MGM458771:MGM458775 MQI458771:MQI458775 NAE458771:NAE458775 NKA458771:NKA458775 NTW458771:NTW458775 ODS458771:ODS458775 ONO458771:ONO458775 OXK458771:OXK458775 PHG458771:PHG458775 PRC458771:PRC458775 QAY458771:QAY458775 QKU458771:QKU458775 QUQ458771:QUQ458775 REM458771:REM458775 ROI458771:ROI458775 RYE458771:RYE458775 SIA458771:SIA458775 SRW458771:SRW458775 TBS458771:TBS458775 TLO458771:TLO458775 TVK458771:TVK458775 UFG458771:UFG458775 UPC458771:UPC458775 UYY458771:UYY458775 VIU458771:VIU458775 VSQ458771:VSQ458775 WCM458771:WCM458775 WMI458771:WMI458775 WWE458771:WWE458775 AG524307:AG524311 JS524307:JS524311 TO524307:TO524311 ADK524307:ADK524311 ANG524307:ANG524311 AXC524307:AXC524311 BGY524307:BGY524311 BQU524307:BQU524311 CAQ524307:CAQ524311 CKM524307:CKM524311 CUI524307:CUI524311 DEE524307:DEE524311 DOA524307:DOA524311 DXW524307:DXW524311 EHS524307:EHS524311 ERO524307:ERO524311 FBK524307:FBK524311 FLG524307:FLG524311 FVC524307:FVC524311 GEY524307:GEY524311 GOU524307:GOU524311 GYQ524307:GYQ524311 HIM524307:HIM524311 HSI524307:HSI524311 ICE524307:ICE524311 IMA524307:IMA524311 IVW524307:IVW524311 JFS524307:JFS524311 JPO524307:JPO524311 JZK524307:JZK524311 KJG524307:KJG524311 KTC524307:KTC524311 LCY524307:LCY524311 LMU524307:LMU524311 LWQ524307:LWQ524311 MGM524307:MGM524311 MQI524307:MQI524311 NAE524307:NAE524311 NKA524307:NKA524311 NTW524307:NTW524311 ODS524307:ODS524311 ONO524307:ONO524311 OXK524307:OXK524311 PHG524307:PHG524311 PRC524307:PRC524311 QAY524307:QAY524311 QKU524307:QKU524311 QUQ524307:QUQ524311 REM524307:REM524311 ROI524307:ROI524311 RYE524307:RYE524311 SIA524307:SIA524311 SRW524307:SRW524311 TBS524307:TBS524311 TLO524307:TLO524311 TVK524307:TVK524311 UFG524307:UFG524311 UPC524307:UPC524311 UYY524307:UYY524311 VIU524307:VIU524311 VSQ524307:VSQ524311 WCM524307:WCM524311 WMI524307:WMI524311 WWE524307:WWE524311 AG589843:AG589847 JS589843:JS589847 TO589843:TO589847 ADK589843:ADK589847 ANG589843:ANG589847 AXC589843:AXC589847 BGY589843:BGY589847 BQU589843:BQU589847 CAQ589843:CAQ589847 CKM589843:CKM589847 CUI589843:CUI589847 DEE589843:DEE589847 DOA589843:DOA589847 DXW589843:DXW589847 EHS589843:EHS589847 ERO589843:ERO589847 FBK589843:FBK589847 FLG589843:FLG589847 FVC589843:FVC589847 GEY589843:GEY589847 GOU589843:GOU589847 GYQ589843:GYQ589847 HIM589843:HIM589847 HSI589843:HSI589847 ICE589843:ICE589847 IMA589843:IMA589847 IVW589843:IVW589847 JFS589843:JFS589847 JPO589843:JPO589847 JZK589843:JZK589847 KJG589843:KJG589847 KTC589843:KTC589847 LCY589843:LCY589847 LMU589843:LMU589847 LWQ589843:LWQ589847 MGM589843:MGM589847 MQI589843:MQI589847 NAE589843:NAE589847 NKA589843:NKA589847 NTW589843:NTW589847 ODS589843:ODS589847 ONO589843:ONO589847 OXK589843:OXK589847 PHG589843:PHG589847 PRC589843:PRC589847 QAY589843:QAY589847 QKU589843:QKU589847 QUQ589843:QUQ589847 REM589843:REM589847 ROI589843:ROI589847 RYE589843:RYE589847 SIA589843:SIA589847 SRW589843:SRW589847 TBS589843:TBS589847 TLO589843:TLO589847 TVK589843:TVK589847 UFG589843:UFG589847 UPC589843:UPC589847 UYY589843:UYY589847 VIU589843:VIU589847 VSQ589843:VSQ589847 WCM589843:WCM589847 WMI589843:WMI589847 WWE589843:WWE589847 AG655379:AG655383 JS655379:JS655383 TO655379:TO655383 ADK655379:ADK655383 ANG655379:ANG655383 AXC655379:AXC655383 BGY655379:BGY655383 BQU655379:BQU655383 CAQ655379:CAQ655383 CKM655379:CKM655383 CUI655379:CUI655383 DEE655379:DEE655383 DOA655379:DOA655383 DXW655379:DXW655383 EHS655379:EHS655383 ERO655379:ERO655383 FBK655379:FBK655383 FLG655379:FLG655383 FVC655379:FVC655383 GEY655379:GEY655383 GOU655379:GOU655383 GYQ655379:GYQ655383 HIM655379:HIM655383 HSI655379:HSI655383 ICE655379:ICE655383 IMA655379:IMA655383 IVW655379:IVW655383 JFS655379:JFS655383 JPO655379:JPO655383 JZK655379:JZK655383 KJG655379:KJG655383 KTC655379:KTC655383 LCY655379:LCY655383 LMU655379:LMU655383 LWQ655379:LWQ655383 MGM655379:MGM655383 MQI655379:MQI655383 NAE655379:NAE655383 NKA655379:NKA655383 NTW655379:NTW655383 ODS655379:ODS655383 ONO655379:ONO655383 OXK655379:OXK655383 PHG655379:PHG655383 PRC655379:PRC655383 QAY655379:QAY655383 QKU655379:QKU655383 QUQ655379:QUQ655383 REM655379:REM655383 ROI655379:ROI655383 RYE655379:RYE655383 SIA655379:SIA655383 SRW655379:SRW655383 TBS655379:TBS655383 TLO655379:TLO655383 TVK655379:TVK655383 UFG655379:UFG655383 UPC655379:UPC655383 UYY655379:UYY655383 VIU655379:VIU655383 VSQ655379:VSQ655383 WCM655379:WCM655383 WMI655379:WMI655383 WWE655379:WWE655383 AG720915:AG720919 JS720915:JS720919 TO720915:TO720919 ADK720915:ADK720919 ANG720915:ANG720919 AXC720915:AXC720919 BGY720915:BGY720919 BQU720915:BQU720919 CAQ720915:CAQ720919 CKM720915:CKM720919 CUI720915:CUI720919 DEE720915:DEE720919 DOA720915:DOA720919 DXW720915:DXW720919 EHS720915:EHS720919 ERO720915:ERO720919 FBK720915:FBK720919 FLG720915:FLG720919 FVC720915:FVC720919 GEY720915:GEY720919 GOU720915:GOU720919 GYQ720915:GYQ720919 HIM720915:HIM720919 HSI720915:HSI720919 ICE720915:ICE720919 IMA720915:IMA720919 IVW720915:IVW720919 JFS720915:JFS720919 JPO720915:JPO720919 JZK720915:JZK720919 KJG720915:KJG720919 KTC720915:KTC720919 LCY720915:LCY720919 LMU720915:LMU720919 LWQ720915:LWQ720919 MGM720915:MGM720919 MQI720915:MQI720919 NAE720915:NAE720919 NKA720915:NKA720919 NTW720915:NTW720919 ODS720915:ODS720919 ONO720915:ONO720919 OXK720915:OXK720919 PHG720915:PHG720919 PRC720915:PRC720919 QAY720915:QAY720919 QKU720915:QKU720919 QUQ720915:QUQ720919 REM720915:REM720919 ROI720915:ROI720919 RYE720915:RYE720919 SIA720915:SIA720919 SRW720915:SRW720919 TBS720915:TBS720919 TLO720915:TLO720919 TVK720915:TVK720919 UFG720915:UFG720919 UPC720915:UPC720919 UYY720915:UYY720919 VIU720915:VIU720919 VSQ720915:VSQ720919 WCM720915:WCM720919 WMI720915:WMI720919 WWE720915:WWE720919 AG786451:AG786455 JS786451:JS786455 TO786451:TO786455 ADK786451:ADK786455 ANG786451:ANG786455 AXC786451:AXC786455 BGY786451:BGY786455 BQU786451:BQU786455 CAQ786451:CAQ786455 CKM786451:CKM786455 CUI786451:CUI786455 DEE786451:DEE786455 DOA786451:DOA786455 DXW786451:DXW786455 EHS786451:EHS786455 ERO786451:ERO786455 FBK786451:FBK786455 FLG786451:FLG786455 FVC786451:FVC786455 GEY786451:GEY786455 GOU786451:GOU786455 GYQ786451:GYQ786455 HIM786451:HIM786455 HSI786451:HSI786455 ICE786451:ICE786455 IMA786451:IMA786455 IVW786451:IVW786455 JFS786451:JFS786455 JPO786451:JPO786455 JZK786451:JZK786455 KJG786451:KJG786455 KTC786451:KTC786455 LCY786451:LCY786455 LMU786451:LMU786455 LWQ786451:LWQ786455 MGM786451:MGM786455 MQI786451:MQI786455 NAE786451:NAE786455 NKA786451:NKA786455 NTW786451:NTW786455 ODS786451:ODS786455 ONO786451:ONO786455 OXK786451:OXK786455 PHG786451:PHG786455 PRC786451:PRC786455 QAY786451:QAY786455 QKU786451:QKU786455 QUQ786451:QUQ786455 REM786451:REM786455 ROI786451:ROI786455 RYE786451:RYE786455 SIA786451:SIA786455 SRW786451:SRW786455 TBS786451:TBS786455 TLO786451:TLO786455 TVK786451:TVK786455 UFG786451:UFG786455 UPC786451:UPC786455 UYY786451:UYY786455 VIU786451:VIU786455 VSQ786451:VSQ786455 WCM786451:WCM786455 WMI786451:WMI786455 WWE786451:WWE786455 AG851987:AG851991 JS851987:JS851991 TO851987:TO851991 ADK851987:ADK851991 ANG851987:ANG851991 AXC851987:AXC851991 BGY851987:BGY851991 BQU851987:BQU851991 CAQ851987:CAQ851991 CKM851987:CKM851991 CUI851987:CUI851991 DEE851987:DEE851991 DOA851987:DOA851991 DXW851987:DXW851991 EHS851987:EHS851991 ERO851987:ERO851991 FBK851987:FBK851991 FLG851987:FLG851991 FVC851987:FVC851991 GEY851987:GEY851991 GOU851987:GOU851991 GYQ851987:GYQ851991 HIM851987:HIM851991 HSI851987:HSI851991 ICE851987:ICE851991 IMA851987:IMA851991 IVW851987:IVW851991 JFS851987:JFS851991 JPO851987:JPO851991 JZK851987:JZK851991 KJG851987:KJG851991 KTC851987:KTC851991 LCY851987:LCY851991 LMU851987:LMU851991 LWQ851987:LWQ851991 MGM851987:MGM851991 MQI851987:MQI851991 NAE851987:NAE851991 NKA851987:NKA851991 NTW851987:NTW851991 ODS851987:ODS851991 ONO851987:ONO851991 OXK851987:OXK851991 PHG851987:PHG851991 PRC851987:PRC851991 QAY851987:QAY851991 QKU851987:QKU851991 QUQ851987:QUQ851991 REM851987:REM851991 ROI851987:ROI851991 RYE851987:RYE851991 SIA851987:SIA851991 SRW851987:SRW851991 TBS851987:TBS851991 TLO851987:TLO851991 TVK851987:TVK851991 UFG851987:UFG851991 UPC851987:UPC851991 UYY851987:UYY851991 VIU851987:VIU851991 VSQ851987:VSQ851991 WCM851987:WCM851991 WMI851987:WMI851991 WWE851987:WWE851991 AG917523:AG917527 JS917523:JS917527 TO917523:TO917527 ADK917523:ADK917527 ANG917523:ANG917527 AXC917523:AXC917527 BGY917523:BGY917527 BQU917523:BQU917527 CAQ917523:CAQ917527 CKM917523:CKM917527 CUI917523:CUI917527 DEE917523:DEE917527 DOA917523:DOA917527 DXW917523:DXW917527 EHS917523:EHS917527 ERO917523:ERO917527 FBK917523:FBK917527 FLG917523:FLG917527 FVC917523:FVC917527 GEY917523:GEY917527 GOU917523:GOU917527 GYQ917523:GYQ917527 HIM917523:HIM917527 HSI917523:HSI917527 ICE917523:ICE917527 IMA917523:IMA917527 IVW917523:IVW917527 JFS917523:JFS917527 JPO917523:JPO917527 JZK917523:JZK917527 KJG917523:KJG917527 KTC917523:KTC917527 LCY917523:LCY917527 LMU917523:LMU917527 LWQ917523:LWQ917527 MGM917523:MGM917527 MQI917523:MQI917527 NAE917523:NAE917527 NKA917523:NKA917527 NTW917523:NTW917527 ODS917523:ODS917527 ONO917523:ONO917527 OXK917523:OXK917527 PHG917523:PHG917527 PRC917523:PRC917527 QAY917523:QAY917527 QKU917523:QKU917527 QUQ917523:QUQ917527 REM917523:REM917527 ROI917523:ROI917527 RYE917523:RYE917527 SIA917523:SIA917527 SRW917523:SRW917527 TBS917523:TBS917527 TLO917523:TLO917527 TVK917523:TVK917527 UFG917523:UFG917527 UPC917523:UPC917527 UYY917523:UYY917527 VIU917523:VIU917527 VSQ917523:VSQ917527 WCM917523:WCM917527 WMI917523:WMI917527 WWE917523:WWE917527 AG983059:AG983063 JS983059:JS983063 TO983059:TO983063 ADK983059:ADK983063 ANG983059:ANG983063 AXC983059:AXC983063 BGY983059:BGY983063 BQU983059:BQU983063 CAQ983059:CAQ983063 CKM983059:CKM983063 CUI983059:CUI983063 DEE983059:DEE983063 DOA983059:DOA983063 DXW983059:DXW983063 EHS983059:EHS983063 ERO983059:ERO983063 FBK983059:FBK983063 FLG983059:FLG983063 FVC983059:FVC983063 GEY983059:GEY983063 GOU983059:GOU983063 GYQ983059:GYQ983063 HIM983059:HIM983063 HSI983059:HSI983063 ICE983059:ICE983063 IMA983059:IMA983063 IVW983059:IVW983063 JFS983059:JFS983063 JPO983059:JPO983063 JZK983059:JZK983063 KJG983059:KJG983063 KTC983059:KTC983063 LCY983059:LCY983063 LMU983059:LMU983063 LWQ983059:LWQ983063 MGM983059:MGM983063 MQI983059:MQI983063 NAE983059:NAE983063 NKA983059:NKA983063 NTW983059:NTW983063 ODS983059:ODS983063 ONO983059:ONO983063 OXK983059:OXK983063 PHG983059:PHG983063 PRC983059:PRC983063 QAY983059:QAY983063 QKU983059:QKU983063 QUQ983059:QUQ983063 REM983059:REM983063 ROI983059:ROI983063 RYE983059:RYE983063 SIA983059:SIA983063 SRW983059:SRW983063 TBS983059:TBS983063 TLO983059:TLO983063 TVK983059:TVK983063 UFG983059:UFG983063 UPC983059:UPC983063 UYY983059:UYY983063 VIU983059:VIU983063 VSQ983059:VSQ983063 WCM983059:WCM983063 WMI983059:WMI983063">
      <formula1>900</formula1>
    </dataValidation>
    <dataValidation allowBlank="1" showInputMessage="1" showErrorMessage="1" prompt="Для выбора выполните двойной щелчок левой клавиши мыши по соответствующей ячейке." sqref="V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V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V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V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R2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R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R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R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R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R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R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R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R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R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R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R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R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R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R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R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WVP983063 N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N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N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N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N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N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N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N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N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N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N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N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N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N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N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N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AC23:AC24 JO23:JO24 TK23:TK24 ADG23:ADG24 ANC23:ANC24 AWY23:AWY24 BGU23:BGU24 BQQ23:BQQ24 CAM23:CAM24 CKI23:CKI24 CUE23:CUE24 DEA23:DEA24 DNW23:DNW24 DXS23:DXS24 EHO23:EHO24 ERK23:ERK24 FBG23:FBG24 FLC23:FLC24 FUY23:FUY24 GEU23:GEU24 GOQ23:GOQ24 GYM23:GYM24 HII23:HII24 HSE23:HSE24 ICA23:ICA24 ILW23:ILW24 IVS23:IVS24 JFO23:JFO24 JPK23:JPK24 JZG23:JZG24 KJC23:KJC24 KSY23:KSY24 LCU23:LCU24 LMQ23:LMQ24 LWM23:LWM24 MGI23:MGI24 MQE23:MQE24 NAA23:NAA24 NJW23:NJW24 NTS23:NTS24 ODO23:ODO24 ONK23:ONK24 OXG23:OXG24 PHC23:PHC24 PQY23:PQY24 QAU23:QAU24 QKQ23:QKQ24 QUM23:QUM24 REI23:REI24 ROE23:ROE24 RYA23:RYA24 SHW23:SHW24 SRS23:SRS24 TBO23:TBO24 TLK23:TLK24 TVG23:TVG24 UFC23:UFC24 UOY23:UOY24 UYU23:UYU24 VIQ23:VIQ24 VSM23:VSM24 WCI23:WCI24 WME23:WME24 WWA23:WWA24 AC65559:AC65560 JO65559:JO65560 TK65559:TK65560 ADG65559:ADG65560 ANC65559:ANC65560 AWY65559:AWY65560 BGU65559:BGU65560 BQQ65559:BQQ65560 CAM65559:CAM65560 CKI65559:CKI65560 CUE65559:CUE65560 DEA65559:DEA65560 DNW65559:DNW65560 DXS65559:DXS65560 EHO65559:EHO65560 ERK65559:ERK65560 FBG65559:FBG65560 FLC65559:FLC65560 FUY65559:FUY65560 GEU65559:GEU65560 GOQ65559:GOQ65560 GYM65559:GYM65560 HII65559:HII65560 HSE65559:HSE65560 ICA65559:ICA65560 ILW65559:ILW65560 IVS65559:IVS65560 JFO65559:JFO65560 JPK65559:JPK65560 JZG65559:JZG65560 KJC65559:KJC65560 KSY65559:KSY65560 LCU65559:LCU65560 LMQ65559:LMQ65560 LWM65559:LWM65560 MGI65559:MGI65560 MQE65559:MQE65560 NAA65559:NAA65560 NJW65559:NJW65560 NTS65559:NTS65560 ODO65559:ODO65560 ONK65559:ONK65560 OXG65559:OXG65560 PHC65559:PHC65560 PQY65559:PQY65560 QAU65559:QAU65560 QKQ65559:QKQ65560 QUM65559:QUM65560 REI65559:REI65560 ROE65559:ROE65560 RYA65559:RYA65560 SHW65559:SHW65560 SRS65559:SRS65560 TBO65559:TBO65560 TLK65559:TLK65560 TVG65559:TVG65560 UFC65559:UFC65560 UOY65559:UOY65560 UYU65559:UYU65560 VIQ65559:VIQ65560 VSM65559:VSM65560 WCI65559:WCI65560 WME65559:WME65560 WWA65559:WWA65560 AC131095:AC131096 JO131095:JO131096 TK131095:TK131096 ADG131095:ADG131096 ANC131095:ANC131096 AWY131095:AWY131096 BGU131095:BGU131096 BQQ131095:BQQ131096 CAM131095:CAM131096 CKI131095:CKI131096 CUE131095:CUE131096 DEA131095:DEA131096 DNW131095:DNW131096 DXS131095:DXS131096 EHO131095:EHO131096 ERK131095:ERK131096 FBG131095:FBG131096 FLC131095:FLC131096 FUY131095:FUY131096 GEU131095:GEU131096 GOQ131095:GOQ131096 GYM131095:GYM131096 HII131095:HII131096 HSE131095:HSE131096 ICA131095:ICA131096 ILW131095:ILW131096 IVS131095:IVS131096 JFO131095:JFO131096 JPK131095:JPK131096 JZG131095:JZG131096 KJC131095:KJC131096 KSY131095:KSY131096 LCU131095:LCU131096 LMQ131095:LMQ131096 LWM131095:LWM131096 MGI131095:MGI131096 MQE131095:MQE131096 NAA131095:NAA131096 NJW131095:NJW131096 NTS131095:NTS131096 ODO131095:ODO131096 ONK131095:ONK131096 OXG131095:OXG131096 PHC131095:PHC131096 PQY131095:PQY131096 QAU131095:QAU131096 QKQ131095:QKQ131096 QUM131095:QUM131096 REI131095:REI131096 ROE131095:ROE131096 RYA131095:RYA131096 SHW131095:SHW131096 SRS131095:SRS131096 TBO131095:TBO131096 TLK131095:TLK131096 TVG131095:TVG131096 UFC131095:UFC131096 UOY131095:UOY131096 UYU131095:UYU131096 VIQ131095:VIQ131096 VSM131095:VSM131096 WCI131095:WCI131096 WME131095:WME131096 WWA131095:WWA131096 AC196631:AC196632 JO196631:JO196632 TK196631:TK196632 ADG196631:ADG196632 ANC196631:ANC196632 AWY196631:AWY196632 BGU196631:BGU196632 BQQ196631:BQQ196632 CAM196631:CAM196632 CKI196631:CKI196632 CUE196631:CUE196632 DEA196631:DEA196632 DNW196631:DNW196632 DXS196631:DXS196632 EHO196631:EHO196632 ERK196631:ERK196632 FBG196631:FBG196632 FLC196631:FLC196632 FUY196631:FUY196632 GEU196631:GEU196632 GOQ196631:GOQ196632 GYM196631:GYM196632 HII196631:HII196632 HSE196631:HSE196632 ICA196631:ICA196632 ILW196631:ILW196632 IVS196631:IVS196632 JFO196631:JFO196632 JPK196631:JPK196632 JZG196631:JZG196632 KJC196631:KJC196632 KSY196631:KSY196632 LCU196631:LCU196632 LMQ196631:LMQ196632 LWM196631:LWM196632 MGI196631:MGI196632 MQE196631:MQE196632 NAA196631:NAA196632 NJW196631:NJW196632 NTS196631:NTS196632 ODO196631:ODO196632 ONK196631:ONK196632 OXG196631:OXG196632 PHC196631:PHC196632 PQY196631:PQY196632 QAU196631:QAU196632 QKQ196631:QKQ196632 QUM196631:QUM196632 REI196631:REI196632 ROE196631:ROE196632 RYA196631:RYA196632 SHW196631:SHW196632 SRS196631:SRS196632 TBO196631:TBO196632 TLK196631:TLK196632 TVG196631:TVG196632 UFC196631:UFC196632 UOY196631:UOY196632 UYU196631:UYU196632 VIQ196631:VIQ196632 VSM196631:VSM196632 WCI196631:WCI196632 WME196631:WME196632 WWA196631:WWA196632 AC262167:AC262168 JO262167:JO262168 TK262167:TK262168 ADG262167:ADG262168 ANC262167:ANC262168 AWY262167:AWY262168 BGU262167:BGU262168 BQQ262167:BQQ262168 CAM262167:CAM262168 CKI262167:CKI262168 CUE262167:CUE262168 DEA262167:DEA262168 DNW262167:DNW262168 DXS262167:DXS262168 EHO262167:EHO262168 ERK262167:ERK262168 FBG262167:FBG262168 FLC262167:FLC262168 FUY262167:FUY262168 GEU262167:GEU262168 GOQ262167:GOQ262168 GYM262167:GYM262168 HII262167:HII262168 HSE262167:HSE262168 ICA262167:ICA262168 ILW262167:ILW262168 IVS262167:IVS262168 JFO262167:JFO262168 JPK262167:JPK262168 JZG262167:JZG262168 KJC262167:KJC262168 KSY262167:KSY262168 LCU262167:LCU262168 LMQ262167:LMQ262168 LWM262167:LWM262168 MGI262167:MGI262168 MQE262167:MQE262168 NAA262167:NAA262168 NJW262167:NJW262168 NTS262167:NTS262168 ODO262167:ODO262168 ONK262167:ONK262168 OXG262167:OXG262168 PHC262167:PHC262168 PQY262167:PQY262168 QAU262167:QAU262168 QKQ262167:QKQ262168 QUM262167:QUM262168 REI262167:REI262168 ROE262167:ROE262168 RYA262167:RYA262168 SHW262167:SHW262168 SRS262167:SRS262168 TBO262167:TBO262168 TLK262167:TLK262168 TVG262167:TVG262168 UFC262167:UFC262168 UOY262167:UOY262168 UYU262167:UYU262168 VIQ262167:VIQ262168 VSM262167:VSM262168 WCI262167:WCI262168 WME262167:WME262168 WWA262167:WWA262168 AC327703:AC327704 JO327703:JO327704 TK327703:TK327704 ADG327703:ADG327704 ANC327703:ANC327704 AWY327703:AWY327704 BGU327703:BGU327704 BQQ327703:BQQ327704 CAM327703:CAM327704 CKI327703:CKI327704 CUE327703:CUE327704 DEA327703:DEA327704 DNW327703:DNW327704 DXS327703:DXS327704 EHO327703:EHO327704 ERK327703:ERK327704 FBG327703:FBG327704 FLC327703:FLC327704 FUY327703:FUY327704 GEU327703:GEU327704 GOQ327703:GOQ327704 GYM327703:GYM327704 HII327703:HII327704 HSE327703:HSE327704 ICA327703:ICA327704 ILW327703:ILW327704 IVS327703:IVS327704 JFO327703:JFO327704 JPK327703:JPK327704 JZG327703:JZG327704 KJC327703:KJC327704 KSY327703:KSY327704 LCU327703:LCU327704 LMQ327703:LMQ327704 LWM327703:LWM327704 MGI327703:MGI327704 MQE327703:MQE327704 NAA327703:NAA327704 NJW327703:NJW327704 NTS327703:NTS327704 ODO327703:ODO327704 ONK327703:ONK327704 OXG327703:OXG327704 PHC327703:PHC327704 PQY327703:PQY327704 QAU327703:QAU327704 QKQ327703:QKQ327704 QUM327703:QUM327704 REI327703:REI327704 ROE327703:ROE327704 RYA327703:RYA327704 SHW327703:SHW327704 SRS327703:SRS327704 TBO327703:TBO327704 TLK327703:TLK327704 TVG327703:TVG327704 UFC327703:UFC327704 UOY327703:UOY327704 UYU327703:UYU327704 VIQ327703:VIQ327704 VSM327703:VSM327704 WCI327703:WCI327704 WME327703:WME327704 WWA327703:WWA327704 AC393239:AC393240 JO393239:JO393240 TK393239:TK393240 ADG393239:ADG393240 ANC393239:ANC393240 AWY393239:AWY393240 BGU393239:BGU393240 BQQ393239:BQQ393240 CAM393239:CAM393240 CKI393239:CKI393240 CUE393239:CUE393240 DEA393239:DEA393240 DNW393239:DNW393240 DXS393239:DXS393240 EHO393239:EHO393240 ERK393239:ERK393240 FBG393239:FBG393240 FLC393239:FLC393240 FUY393239:FUY393240 GEU393239:GEU393240 GOQ393239:GOQ393240 GYM393239:GYM393240 HII393239:HII393240 HSE393239:HSE393240 ICA393239:ICA393240 ILW393239:ILW393240 IVS393239:IVS393240 JFO393239:JFO393240 JPK393239:JPK393240 JZG393239:JZG393240 KJC393239:KJC393240 KSY393239:KSY393240 LCU393239:LCU393240 LMQ393239:LMQ393240 LWM393239:LWM393240 MGI393239:MGI393240 MQE393239:MQE393240 NAA393239:NAA393240 NJW393239:NJW393240 NTS393239:NTS393240 ODO393239:ODO393240 ONK393239:ONK393240 OXG393239:OXG393240 PHC393239:PHC393240 PQY393239:PQY393240 QAU393239:QAU393240 QKQ393239:QKQ393240 QUM393239:QUM393240 REI393239:REI393240 ROE393239:ROE393240 RYA393239:RYA393240 SHW393239:SHW393240 SRS393239:SRS393240 TBO393239:TBO393240 TLK393239:TLK393240 TVG393239:TVG393240 UFC393239:UFC393240 UOY393239:UOY393240 UYU393239:UYU393240 VIQ393239:VIQ393240 VSM393239:VSM393240 WCI393239:WCI393240 WME393239:WME393240 WWA393239:WWA393240 AC458775:AC458776 JO458775:JO458776 TK458775:TK458776 ADG458775:ADG458776 ANC458775:ANC458776 AWY458775:AWY458776 BGU458775:BGU458776 BQQ458775:BQQ458776 CAM458775:CAM458776 CKI458775:CKI458776 CUE458775:CUE458776 DEA458775:DEA458776 DNW458775:DNW458776 DXS458775:DXS458776 EHO458775:EHO458776 ERK458775:ERK458776 FBG458775:FBG458776 FLC458775:FLC458776 FUY458775:FUY458776 GEU458775:GEU458776 GOQ458775:GOQ458776 GYM458775:GYM458776 HII458775:HII458776 HSE458775:HSE458776 ICA458775:ICA458776 ILW458775:ILW458776 IVS458775:IVS458776 JFO458775:JFO458776 JPK458775:JPK458776 JZG458775:JZG458776 KJC458775:KJC458776 KSY458775:KSY458776 LCU458775:LCU458776 LMQ458775:LMQ458776 LWM458775:LWM458776 MGI458775:MGI458776 MQE458775:MQE458776 NAA458775:NAA458776 NJW458775:NJW458776 NTS458775:NTS458776 ODO458775:ODO458776 ONK458775:ONK458776 OXG458775:OXG458776 PHC458775:PHC458776 PQY458775:PQY458776 QAU458775:QAU458776 QKQ458775:QKQ458776 QUM458775:QUM458776 REI458775:REI458776 ROE458775:ROE458776 RYA458775:RYA458776 SHW458775:SHW458776 SRS458775:SRS458776 TBO458775:TBO458776 TLK458775:TLK458776 TVG458775:TVG458776 UFC458775:UFC458776 UOY458775:UOY458776 UYU458775:UYU458776 VIQ458775:VIQ458776 VSM458775:VSM458776 WCI458775:WCI458776 WME458775:WME458776 WWA458775:WWA458776 AC524311:AC524312 JO524311:JO524312 TK524311:TK524312 ADG524311:ADG524312 ANC524311:ANC524312 AWY524311:AWY524312 BGU524311:BGU524312 BQQ524311:BQQ524312 CAM524311:CAM524312 CKI524311:CKI524312 CUE524311:CUE524312 DEA524311:DEA524312 DNW524311:DNW524312 DXS524311:DXS524312 EHO524311:EHO524312 ERK524311:ERK524312 FBG524311:FBG524312 FLC524311:FLC524312 FUY524311:FUY524312 GEU524311:GEU524312 GOQ524311:GOQ524312 GYM524311:GYM524312 HII524311:HII524312 HSE524311:HSE524312 ICA524311:ICA524312 ILW524311:ILW524312 IVS524311:IVS524312 JFO524311:JFO524312 JPK524311:JPK524312 JZG524311:JZG524312 KJC524311:KJC524312 KSY524311:KSY524312 LCU524311:LCU524312 LMQ524311:LMQ524312 LWM524311:LWM524312 MGI524311:MGI524312 MQE524311:MQE524312 NAA524311:NAA524312 NJW524311:NJW524312 NTS524311:NTS524312 ODO524311:ODO524312 ONK524311:ONK524312 OXG524311:OXG524312 PHC524311:PHC524312 PQY524311:PQY524312 QAU524311:QAU524312 QKQ524311:QKQ524312 QUM524311:QUM524312 REI524311:REI524312 ROE524311:ROE524312 RYA524311:RYA524312 SHW524311:SHW524312 SRS524311:SRS524312 TBO524311:TBO524312 TLK524311:TLK524312 TVG524311:TVG524312 UFC524311:UFC524312 UOY524311:UOY524312 UYU524311:UYU524312 VIQ524311:VIQ524312 VSM524311:VSM524312 WCI524311:WCI524312 WME524311:WME524312 WWA524311:WWA524312 AC589847:AC589848 JO589847:JO589848 TK589847:TK589848 ADG589847:ADG589848 ANC589847:ANC589848 AWY589847:AWY589848 BGU589847:BGU589848 BQQ589847:BQQ589848 CAM589847:CAM589848 CKI589847:CKI589848 CUE589847:CUE589848 DEA589847:DEA589848 DNW589847:DNW589848 DXS589847:DXS589848 EHO589847:EHO589848 ERK589847:ERK589848 FBG589847:FBG589848 FLC589847:FLC589848 FUY589847:FUY589848 GEU589847:GEU589848 GOQ589847:GOQ589848 GYM589847:GYM589848 HII589847:HII589848 HSE589847:HSE589848 ICA589847:ICA589848 ILW589847:ILW589848 IVS589847:IVS589848 JFO589847:JFO589848 JPK589847:JPK589848 JZG589847:JZG589848 KJC589847:KJC589848 KSY589847:KSY589848 LCU589847:LCU589848 LMQ589847:LMQ589848 LWM589847:LWM589848 MGI589847:MGI589848 MQE589847:MQE589848 NAA589847:NAA589848 NJW589847:NJW589848 NTS589847:NTS589848 ODO589847:ODO589848 ONK589847:ONK589848 OXG589847:OXG589848 PHC589847:PHC589848 PQY589847:PQY589848 QAU589847:QAU589848 QKQ589847:QKQ589848 QUM589847:QUM589848 REI589847:REI589848 ROE589847:ROE589848 RYA589847:RYA589848 SHW589847:SHW589848 SRS589847:SRS589848 TBO589847:TBO589848 TLK589847:TLK589848 TVG589847:TVG589848 UFC589847:UFC589848 UOY589847:UOY589848 UYU589847:UYU589848 VIQ589847:VIQ589848 VSM589847:VSM589848 WCI589847:WCI589848 WME589847:WME589848 WWA589847:WWA589848 AC655383:AC655384 JO655383:JO655384 TK655383:TK655384 ADG655383:ADG655384 ANC655383:ANC655384 AWY655383:AWY655384 BGU655383:BGU655384 BQQ655383:BQQ655384 CAM655383:CAM655384 CKI655383:CKI655384 CUE655383:CUE655384 DEA655383:DEA655384 DNW655383:DNW655384 DXS655383:DXS655384 EHO655383:EHO655384 ERK655383:ERK655384 FBG655383:FBG655384 FLC655383:FLC655384 FUY655383:FUY655384 GEU655383:GEU655384 GOQ655383:GOQ655384 GYM655383:GYM655384 HII655383:HII655384 HSE655383:HSE655384 ICA655383:ICA655384 ILW655383:ILW655384 IVS655383:IVS655384 JFO655383:JFO655384 JPK655383:JPK655384 JZG655383:JZG655384 KJC655383:KJC655384 KSY655383:KSY655384 LCU655383:LCU655384 LMQ655383:LMQ655384 LWM655383:LWM655384 MGI655383:MGI655384 MQE655383:MQE655384 NAA655383:NAA655384 NJW655383:NJW655384 NTS655383:NTS655384 ODO655383:ODO655384 ONK655383:ONK655384 OXG655383:OXG655384 PHC655383:PHC655384 PQY655383:PQY655384 QAU655383:QAU655384 QKQ655383:QKQ655384 QUM655383:QUM655384 REI655383:REI655384 ROE655383:ROE655384 RYA655383:RYA655384 SHW655383:SHW655384 SRS655383:SRS655384 TBO655383:TBO655384 TLK655383:TLK655384 TVG655383:TVG655384 UFC655383:UFC655384 UOY655383:UOY655384 UYU655383:UYU655384 VIQ655383:VIQ655384 VSM655383:VSM655384 WCI655383:WCI655384 WME655383:WME655384 WWA655383:WWA655384 AC720919:AC720920 JO720919:JO720920 TK720919:TK720920 ADG720919:ADG720920 ANC720919:ANC720920 AWY720919:AWY720920 BGU720919:BGU720920 BQQ720919:BQQ720920 CAM720919:CAM720920 CKI720919:CKI720920 CUE720919:CUE720920 DEA720919:DEA720920 DNW720919:DNW720920 DXS720919:DXS720920 EHO720919:EHO720920 ERK720919:ERK720920 FBG720919:FBG720920 FLC720919:FLC720920 FUY720919:FUY720920 GEU720919:GEU720920 GOQ720919:GOQ720920 GYM720919:GYM720920 HII720919:HII720920 HSE720919:HSE720920 ICA720919:ICA720920 ILW720919:ILW720920 IVS720919:IVS720920 JFO720919:JFO720920 JPK720919:JPK720920 JZG720919:JZG720920 KJC720919:KJC720920 KSY720919:KSY720920 LCU720919:LCU720920 LMQ720919:LMQ720920 LWM720919:LWM720920 MGI720919:MGI720920 MQE720919:MQE720920 NAA720919:NAA720920 NJW720919:NJW720920 NTS720919:NTS720920 ODO720919:ODO720920 ONK720919:ONK720920 OXG720919:OXG720920 PHC720919:PHC720920 PQY720919:PQY720920 QAU720919:QAU720920 QKQ720919:QKQ720920 QUM720919:QUM720920 REI720919:REI720920 ROE720919:ROE720920 RYA720919:RYA720920 SHW720919:SHW720920 SRS720919:SRS720920 TBO720919:TBO720920 TLK720919:TLK720920 TVG720919:TVG720920 UFC720919:UFC720920 UOY720919:UOY720920 UYU720919:UYU720920 VIQ720919:VIQ720920 VSM720919:VSM720920 WCI720919:WCI720920 WME720919:WME720920 WWA720919:WWA720920 AC786455:AC786456 JO786455:JO786456 TK786455:TK786456 ADG786455:ADG786456 ANC786455:ANC786456 AWY786455:AWY786456 BGU786455:BGU786456 BQQ786455:BQQ786456 CAM786455:CAM786456 CKI786455:CKI786456 CUE786455:CUE786456 DEA786455:DEA786456 DNW786455:DNW786456 DXS786455:DXS786456 EHO786455:EHO786456 ERK786455:ERK786456 FBG786455:FBG786456 FLC786455:FLC786456 FUY786455:FUY786456 GEU786455:GEU786456 GOQ786455:GOQ786456 GYM786455:GYM786456 HII786455:HII786456 HSE786455:HSE786456 ICA786455:ICA786456 ILW786455:ILW786456 IVS786455:IVS786456 JFO786455:JFO786456 JPK786455:JPK786456 JZG786455:JZG786456 KJC786455:KJC786456 KSY786455:KSY786456 LCU786455:LCU786456 LMQ786455:LMQ786456 LWM786455:LWM786456 MGI786455:MGI786456 MQE786455:MQE786456 NAA786455:NAA786456 NJW786455:NJW786456 NTS786455:NTS786456 ODO786455:ODO786456 ONK786455:ONK786456 OXG786455:OXG786456 PHC786455:PHC786456 PQY786455:PQY786456 QAU786455:QAU786456 QKQ786455:QKQ786456 QUM786455:QUM786456 REI786455:REI786456 ROE786455:ROE786456 RYA786455:RYA786456 SHW786455:SHW786456 SRS786455:SRS786456 TBO786455:TBO786456 TLK786455:TLK786456 TVG786455:TVG786456 UFC786455:UFC786456 UOY786455:UOY786456 UYU786455:UYU786456 VIQ786455:VIQ786456 VSM786455:VSM786456 WCI786455:WCI786456 WME786455:WME786456 WWA786455:WWA786456 AC851991:AC851992 JO851991:JO851992 TK851991:TK851992 ADG851991:ADG851992 ANC851991:ANC851992 AWY851991:AWY851992 BGU851991:BGU851992 BQQ851991:BQQ851992 CAM851991:CAM851992 CKI851991:CKI851992 CUE851991:CUE851992 DEA851991:DEA851992 DNW851991:DNW851992 DXS851991:DXS851992 EHO851991:EHO851992 ERK851991:ERK851992 FBG851991:FBG851992 FLC851991:FLC851992 FUY851991:FUY851992 GEU851991:GEU851992 GOQ851991:GOQ851992 GYM851991:GYM851992 HII851991:HII851992 HSE851991:HSE851992 ICA851991:ICA851992 ILW851991:ILW851992 IVS851991:IVS851992 JFO851991:JFO851992 JPK851991:JPK851992 JZG851991:JZG851992 KJC851991:KJC851992 KSY851991:KSY851992 LCU851991:LCU851992 LMQ851991:LMQ851992 LWM851991:LWM851992 MGI851991:MGI851992 MQE851991:MQE851992 NAA851991:NAA851992 NJW851991:NJW851992 NTS851991:NTS851992 ODO851991:ODO851992 ONK851991:ONK851992 OXG851991:OXG851992 PHC851991:PHC851992 PQY851991:PQY851992 QAU851991:QAU851992 QKQ851991:QKQ851992 QUM851991:QUM851992 REI851991:REI851992 ROE851991:ROE851992 RYA851991:RYA851992 SHW851991:SHW851992 SRS851991:SRS851992 TBO851991:TBO851992 TLK851991:TLK851992 TVG851991:TVG851992 UFC851991:UFC851992 UOY851991:UOY851992 UYU851991:UYU851992 VIQ851991:VIQ851992 VSM851991:VSM851992 WCI851991:WCI851992 WME851991:WME851992 WWA851991:WWA851992 AC917527:AC917528 JO917527:JO917528 TK917527:TK917528 ADG917527:ADG917528 ANC917527:ANC917528 AWY917527:AWY917528 BGU917527:BGU917528 BQQ917527:BQQ917528 CAM917527:CAM917528 CKI917527:CKI917528 CUE917527:CUE917528 DEA917527:DEA917528 DNW917527:DNW917528 DXS917527:DXS917528 EHO917527:EHO917528 ERK917527:ERK917528 FBG917527:FBG917528 FLC917527:FLC917528 FUY917527:FUY917528 GEU917527:GEU917528 GOQ917527:GOQ917528 GYM917527:GYM917528 HII917527:HII917528 HSE917527:HSE917528 ICA917527:ICA917528 ILW917527:ILW917528 IVS917527:IVS917528 JFO917527:JFO917528 JPK917527:JPK917528 JZG917527:JZG917528 KJC917527:KJC917528 KSY917527:KSY917528 LCU917527:LCU917528 LMQ917527:LMQ917528 LWM917527:LWM917528 MGI917527:MGI917528 MQE917527:MQE917528 NAA917527:NAA917528 NJW917527:NJW917528 NTS917527:NTS917528 ODO917527:ODO917528 ONK917527:ONK917528 OXG917527:OXG917528 PHC917527:PHC917528 PQY917527:PQY917528 QAU917527:QAU917528 QKQ917527:QKQ917528 QUM917527:QUM917528 REI917527:REI917528 ROE917527:ROE917528 RYA917527:RYA917528 SHW917527:SHW917528 SRS917527:SRS917528 TBO917527:TBO917528 TLK917527:TLK917528 TVG917527:TVG917528 UFC917527:UFC917528 UOY917527:UOY917528 UYU917527:UYU917528 VIQ917527:VIQ917528 VSM917527:VSM917528 WCI917527:WCI917528 WME917527:WME917528 WWA917527:WWA917528 AC983063:AC983064 JO983063:JO983064 TK983063:TK983064 ADG983063:ADG983064 ANC983063:ANC983064 AWY983063:AWY983064 BGU983063:BGU983064 BQQ983063:BQQ983064 CAM983063:CAM983064 CKI983063:CKI983064 CUE983063:CUE983064 DEA983063:DEA983064 DNW983063:DNW983064 DXS983063:DXS983064 EHO983063:EHO983064 ERK983063:ERK983064 FBG983063:FBG983064 FLC983063:FLC983064 FUY983063:FUY983064 GEU983063:GEU983064 GOQ983063:GOQ983064 GYM983063:GYM983064 HII983063:HII983064 HSE983063:HSE983064 ICA983063:ICA983064 ILW983063:ILW983064 IVS983063:IVS983064 JFO983063:JFO983064 JPK983063:JPK983064 JZG983063:JZG983064 KJC983063:KJC983064 KSY983063:KSY983064 LCU983063:LCU983064 LMQ983063:LMQ983064 LWM983063:LWM983064 MGI983063:MGI983064 MQE983063:MQE983064 NAA983063:NAA983064 NJW983063:NJW983064 NTS983063:NTS983064 ODO983063:ODO983064 ONK983063:ONK983064 OXG983063:OXG983064 PHC983063:PHC983064 PQY983063:PQY983064 QAU983063:QAU983064 QKQ983063:QKQ983064 QUM983063:QUM983064 REI983063:REI983064 ROE983063:ROE983064 RYA983063:RYA983064 SHW983063:SHW983064 SRS983063:SRS983064 TBO983063:TBO983064 TLK983063:TLK983064 TVG983063:TVG983064 UFC983063:UFC983064 UOY983063:UOY983064 UYU983063:UYU983064 VIQ983063:VIQ983064 VSM983063:VSM983064 WCI983063:WCI983064 WME983063:WME983064 WWA983063:WWA983064 AE589847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AE655383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AE720919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AE786455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AE851991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AE917527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AE983063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AE65559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AE131095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AE196631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AE262167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AE327703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AE393239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AE23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WWC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AE458775 AE524311"/>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Instruction">
    <tabColor rgb="FFCCCCFF"/>
  </sheetPr>
  <dimension ref="A1:AG113"/>
  <sheetViews>
    <sheetView showGridLines="0" zoomScaleNormal="100" workbookViewId="0"/>
  </sheetViews>
  <sheetFormatPr defaultRowHeight="11.25"/>
  <cols>
    <col min="1" max="1" width="3.28515625" customWidth="1"/>
    <col min="2" max="2" width="8.7109375" customWidth="1"/>
    <col min="3" max="3" width="22.28515625" customWidth="1"/>
    <col min="4" max="4" width="4.28515625" customWidth="1"/>
    <col min="5" max="6" width="4.42578125" customWidth="1"/>
    <col min="7" max="7" width="4.5703125" customWidth="1"/>
    <col min="8" max="25" width="4.42578125" customWidth="1"/>
    <col min="26" max="33" width="9.140625" style="79" customWidth="1"/>
  </cols>
  <sheetData>
    <row r="1" spans="1:27" ht="3" customHeight="1">
      <c r="AA1" s="79" t="s">
        <v>239</v>
      </c>
    </row>
    <row r="2" spans="1:27" ht="16.5" customHeight="1">
      <c r="B2" s="1128" t="str">
        <f>"Код отчёта: " &amp; GetCode()</f>
        <v>Код отчёта: FAS.JKH.OPEN.INFO.PRICE.WARM</v>
      </c>
      <c r="C2" s="1128"/>
      <c r="D2" s="1128"/>
      <c r="E2" s="1128"/>
      <c r="F2" s="1128"/>
      <c r="G2" s="1128"/>
      <c r="Q2" s="231"/>
      <c r="R2" s="231"/>
      <c r="S2" s="231"/>
      <c r="T2" s="231"/>
      <c r="U2" s="231"/>
      <c r="V2" s="231"/>
      <c r="W2" s="231"/>
    </row>
    <row r="3" spans="1:27" ht="18" customHeight="1">
      <c r="B3" s="1129" t="str">
        <f>"Версия " &amp; GetVersion()</f>
        <v>Версия 1.0.2</v>
      </c>
      <c r="C3" s="1129"/>
      <c r="H3" s="43"/>
      <c r="I3" s="43"/>
      <c r="J3" s="43"/>
      <c r="K3" s="43"/>
      <c r="L3" s="43"/>
      <c r="M3" s="43"/>
      <c r="N3" s="43"/>
      <c r="O3" s="43"/>
      <c r="P3" s="43"/>
      <c r="Q3" s="231"/>
      <c r="R3" s="231"/>
      <c r="S3" s="231"/>
      <c r="T3" s="231"/>
      <c r="U3" s="231"/>
      <c r="V3" s="231"/>
      <c r="W3" s="261"/>
      <c r="X3" s="43"/>
      <c r="Y3" s="43"/>
    </row>
    <row r="4" spans="1:27" ht="3" customHeight="1">
      <c r="D4" s="43"/>
      <c r="E4" s="43"/>
      <c r="F4" s="43"/>
      <c r="G4" s="43"/>
      <c r="H4" s="43"/>
      <c r="I4" s="43"/>
      <c r="J4" s="43"/>
      <c r="K4" s="43"/>
      <c r="L4" s="43"/>
      <c r="M4" s="43"/>
      <c r="N4" s="43"/>
      <c r="O4" s="43"/>
      <c r="P4" s="43"/>
      <c r="Q4" s="43"/>
      <c r="R4" s="43"/>
      <c r="S4" s="43"/>
      <c r="T4" s="43"/>
      <c r="U4" s="43"/>
      <c r="V4" s="43"/>
      <c r="W4" s="43"/>
      <c r="X4" s="43"/>
      <c r="Y4" s="43"/>
    </row>
    <row r="5" spans="1:27" ht="42.75" customHeight="1">
      <c r="B5" s="1133" t="s">
        <v>770</v>
      </c>
      <c r="C5" s="1134"/>
      <c r="D5" s="1134"/>
      <c r="E5" s="1134"/>
      <c r="F5" s="1134"/>
      <c r="G5" s="1134"/>
      <c r="H5" s="1134"/>
      <c r="I5" s="1134"/>
      <c r="J5" s="1134"/>
      <c r="K5" s="1134"/>
      <c r="L5" s="1134"/>
      <c r="M5" s="1134"/>
      <c r="N5" s="1134"/>
      <c r="O5" s="1134"/>
      <c r="P5" s="1134"/>
      <c r="Q5" s="1134"/>
      <c r="R5" s="1134"/>
      <c r="S5" s="1134"/>
      <c r="T5" s="1134"/>
      <c r="U5" s="1134"/>
      <c r="V5" s="1134"/>
      <c r="W5" s="1134"/>
      <c r="X5" s="1134"/>
      <c r="Y5" s="1134"/>
    </row>
    <row r="6" spans="1:27" ht="9.75" customHeight="1">
      <c r="A6" s="43"/>
      <c r="B6" s="78"/>
      <c r="C6" s="77"/>
      <c r="D6" s="60"/>
      <c r="E6" s="60"/>
      <c r="F6" s="60"/>
      <c r="G6" s="60"/>
      <c r="H6" s="60"/>
      <c r="I6" s="60"/>
      <c r="J6" s="60"/>
      <c r="K6" s="60"/>
      <c r="L6" s="60"/>
      <c r="M6" s="60"/>
      <c r="N6" s="60"/>
      <c r="O6" s="60"/>
      <c r="P6" s="60"/>
      <c r="Q6" s="60"/>
      <c r="R6" s="60"/>
      <c r="S6" s="60"/>
      <c r="T6" s="60"/>
      <c r="U6" s="60"/>
      <c r="V6" s="60"/>
      <c r="W6" s="60"/>
      <c r="X6" s="60"/>
      <c r="Y6" s="59"/>
    </row>
    <row r="7" spans="1:27" ht="15" customHeight="1">
      <c r="A7" s="43"/>
      <c r="B7" s="78"/>
      <c r="C7" s="77"/>
      <c r="D7" s="60"/>
      <c r="E7" s="1130" t="s">
        <v>590</v>
      </c>
      <c r="F7" s="1130"/>
      <c r="G7" s="1130"/>
      <c r="H7" s="1130"/>
      <c r="I7" s="1130"/>
      <c r="J7" s="1130"/>
      <c r="K7" s="1130"/>
      <c r="L7" s="1130"/>
      <c r="M7" s="1130"/>
      <c r="N7" s="1130"/>
      <c r="O7" s="1130"/>
      <c r="P7" s="1130"/>
      <c r="Q7" s="1130"/>
      <c r="R7" s="1130"/>
      <c r="S7" s="1130"/>
      <c r="T7" s="1130"/>
      <c r="U7" s="1130"/>
      <c r="V7" s="1130"/>
      <c r="W7" s="1130"/>
      <c r="X7" s="1130"/>
      <c r="Y7" s="59"/>
    </row>
    <row r="8" spans="1:27" ht="15" customHeight="1">
      <c r="A8" s="43"/>
      <c r="B8" s="78"/>
      <c r="C8" s="77"/>
      <c r="D8" s="60"/>
      <c r="E8" s="1130"/>
      <c r="F8" s="1130"/>
      <c r="G8" s="1130"/>
      <c r="H8" s="1130"/>
      <c r="I8" s="1130"/>
      <c r="J8" s="1130"/>
      <c r="K8" s="1130"/>
      <c r="L8" s="1130"/>
      <c r="M8" s="1130"/>
      <c r="N8" s="1130"/>
      <c r="O8" s="1130"/>
      <c r="P8" s="1130"/>
      <c r="Q8" s="1130"/>
      <c r="R8" s="1130"/>
      <c r="S8" s="1130"/>
      <c r="T8" s="1130"/>
      <c r="U8" s="1130"/>
      <c r="V8" s="1130"/>
      <c r="W8" s="1130"/>
      <c r="X8" s="1130"/>
      <c r="Y8" s="59"/>
    </row>
    <row r="9" spans="1:27" ht="15" customHeight="1">
      <c r="A9" s="43"/>
      <c r="B9" s="78"/>
      <c r="C9" s="77"/>
      <c r="D9" s="60"/>
      <c r="E9" s="1130"/>
      <c r="F9" s="1130"/>
      <c r="G9" s="1130"/>
      <c r="H9" s="1130"/>
      <c r="I9" s="1130"/>
      <c r="J9" s="1130"/>
      <c r="K9" s="1130"/>
      <c r="L9" s="1130"/>
      <c r="M9" s="1130"/>
      <c r="N9" s="1130"/>
      <c r="O9" s="1130"/>
      <c r="P9" s="1130"/>
      <c r="Q9" s="1130"/>
      <c r="R9" s="1130"/>
      <c r="S9" s="1130"/>
      <c r="T9" s="1130"/>
      <c r="U9" s="1130"/>
      <c r="V9" s="1130"/>
      <c r="W9" s="1130"/>
      <c r="X9" s="1130"/>
      <c r="Y9" s="59"/>
    </row>
    <row r="10" spans="1:27" ht="10.5" customHeight="1">
      <c r="A10" s="43"/>
      <c r="B10" s="78"/>
      <c r="C10" s="77"/>
      <c r="D10" s="60"/>
      <c r="E10" s="1130"/>
      <c r="F10" s="1130"/>
      <c r="G10" s="1130"/>
      <c r="H10" s="1130"/>
      <c r="I10" s="1130"/>
      <c r="J10" s="1130"/>
      <c r="K10" s="1130"/>
      <c r="L10" s="1130"/>
      <c r="M10" s="1130"/>
      <c r="N10" s="1130"/>
      <c r="O10" s="1130"/>
      <c r="P10" s="1130"/>
      <c r="Q10" s="1130"/>
      <c r="R10" s="1130"/>
      <c r="S10" s="1130"/>
      <c r="T10" s="1130"/>
      <c r="U10" s="1130"/>
      <c r="V10" s="1130"/>
      <c r="W10" s="1130"/>
      <c r="X10" s="1130"/>
      <c r="Y10" s="59"/>
    </row>
    <row r="11" spans="1:27" ht="27" customHeight="1">
      <c r="A11" s="43"/>
      <c r="B11" s="78"/>
      <c r="C11" s="77"/>
      <c r="D11" s="60"/>
      <c r="E11" s="1130"/>
      <c r="F11" s="1130"/>
      <c r="G11" s="1130"/>
      <c r="H11" s="1130"/>
      <c r="I11" s="1130"/>
      <c r="J11" s="1130"/>
      <c r="K11" s="1130"/>
      <c r="L11" s="1130"/>
      <c r="M11" s="1130"/>
      <c r="N11" s="1130"/>
      <c r="O11" s="1130"/>
      <c r="P11" s="1130"/>
      <c r="Q11" s="1130"/>
      <c r="R11" s="1130"/>
      <c r="S11" s="1130"/>
      <c r="T11" s="1130"/>
      <c r="U11" s="1130"/>
      <c r="V11" s="1130"/>
      <c r="W11" s="1130"/>
      <c r="X11" s="1130"/>
      <c r="Y11" s="59"/>
    </row>
    <row r="12" spans="1:27" ht="12" customHeight="1">
      <c r="A12" s="43"/>
      <c r="B12" s="78"/>
      <c r="C12" s="77"/>
      <c r="D12" s="60"/>
      <c r="E12" s="1130"/>
      <c r="F12" s="1130"/>
      <c r="G12" s="1130"/>
      <c r="H12" s="1130"/>
      <c r="I12" s="1130"/>
      <c r="J12" s="1130"/>
      <c r="K12" s="1130"/>
      <c r="L12" s="1130"/>
      <c r="M12" s="1130"/>
      <c r="N12" s="1130"/>
      <c r="O12" s="1130"/>
      <c r="P12" s="1130"/>
      <c r="Q12" s="1130"/>
      <c r="R12" s="1130"/>
      <c r="S12" s="1130"/>
      <c r="T12" s="1130"/>
      <c r="U12" s="1130"/>
      <c r="V12" s="1130"/>
      <c r="W12" s="1130"/>
      <c r="X12" s="1130"/>
      <c r="Y12" s="59"/>
    </row>
    <row r="13" spans="1:27" ht="38.25" customHeight="1">
      <c r="A13" s="43"/>
      <c r="B13" s="78"/>
      <c r="C13" s="77"/>
      <c r="D13" s="60"/>
      <c r="E13" s="1130"/>
      <c r="F13" s="1130"/>
      <c r="G13" s="1130"/>
      <c r="H13" s="1130"/>
      <c r="I13" s="1130"/>
      <c r="J13" s="1130"/>
      <c r="K13" s="1130"/>
      <c r="L13" s="1130"/>
      <c r="M13" s="1130"/>
      <c r="N13" s="1130"/>
      <c r="O13" s="1130"/>
      <c r="P13" s="1130"/>
      <c r="Q13" s="1130"/>
      <c r="R13" s="1130"/>
      <c r="S13" s="1130"/>
      <c r="T13" s="1130"/>
      <c r="U13" s="1130"/>
      <c r="V13" s="1130"/>
      <c r="W13" s="1130"/>
      <c r="X13" s="1130"/>
      <c r="Y13" s="73"/>
    </row>
    <row r="14" spans="1:27" ht="15" customHeight="1">
      <c r="A14" s="43"/>
      <c r="B14" s="78"/>
      <c r="C14" s="77"/>
      <c r="D14" s="60"/>
      <c r="E14" s="1130"/>
      <c r="F14" s="1130"/>
      <c r="G14" s="1130"/>
      <c r="H14" s="1130"/>
      <c r="I14" s="1130"/>
      <c r="J14" s="1130"/>
      <c r="K14" s="1130"/>
      <c r="L14" s="1130"/>
      <c r="M14" s="1130"/>
      <c r="N14" s="1130"/>
      <c r="O14" s="1130"/>
      <c r="P14" s="1130"/>
      <c r="Q14" s="1130"/>
      <c r="R14" s="1130"/>
      <c r="S14" s="1130"/>
      <c r="T14" s="1130"/>
      <c r="U14" s="1130"/>
      <c r="V14" s="1130"/>
      <c r="W14" s="1130"/>
      <c r="X14" s="1130"/>
      <c r="Y14" s="59"/>
    </row>
    <row r="15" spans="1:27" ht="15">
      <c r="A15" s="43"/>
      <c r="B15" s="78"/>
      <c r="C15" s="77"/>
      <c r="D15" s="60"/>
      <c r="E15" s="1130"/>
      <c r="F15" s="1130"/>
      <c r="G15" s="1130"/>
      <c r="H15" s="1130"/>
      <c r="I15" s="1130"/>
      <c r="J15" s="1130"/>
      <c r="K15" s="1130"/>
      <c r="L15" s="1130"/>
      <c r="M15" s="1130"/>
      <c r="N15" s="1130"/>
      <c r="O15" s="1130"/>
      <c r="P15" s="1130"/>
      <c r="Q15" s="1130"/>
      <c r="R15" s="1130"/>
      <c r="S15" s="1130"/>
      <c r="T15" s="1130"/>
      <c r="U15" s="1130"/>
      <c r="V15" s="1130"/>
      <c r="W15" s="1130"/>
      <c r="X15" s="1130"/>
      <c r="Y15" s="59"/>
    </row>
    <row r="16" spans="1:27" ht="15">
      <c r="A16" s="43"/>
      <c r="B16" s="78"/>
      <c r="C16" s="77"/>
      <c r="D16" s="60"/>
      <c r="E16" s="1130"/>
      <c r="F16" s="1130"/>
      <c r="G16" s="1130"/>
      <c r="H16" s="1130"/>
      <c r="I16" s="1130"/>
      <c r="J16" s="1130"/>
      <c r="K16" s="1130"/>
      <c r="L16" s="1130"/>
      <c r="M16" s="1130"/>
      <c r="N16" s="1130"/>
      <c r="O16" s="1130"/>
      <c r="P16" s="1130"/>
      <c r="Q16" s="1130"/>
      <c r="R16" s="1130"/>
      <c r="S16" s="1130"/>
      <c r="T16" s="1130"/>
      <c r="U16" s="1130"/>
      <c r="V16" s="1130"/>
      <c r="W16" s="1130"/>
      <c r="X16" s="1130"/>
      <c r="Y16" s="59"/>
    </row>
    <row r="17" spans="1:25" ht="15" customHeight="1">
      <c r="A17" s="43"/>
      <c r="B17" s="78"/>
      <c r="C17" s="77"/>
      <c r="D17" s="60"/>
      <c r="E17" s="1130"/>
      <c r="F17" s="1130"/>
      <c r="G17" s="1130"/>
      <c r="H17" s="1130"/>
      <c r="I17" s="1130"/>
      <c r="J17" s="1130"/>
      <c r="K17" s="1130"/>
      <c r="L17" s="1130"/>
      <c r="M17" s="1130"/>
      <c r="N17" s="1130"/>
      <c r="O17" s="1130"/>
      <c r="P17" s="1130"/>
      <c r="Q17" s="1130"/>
      <c r="R17" s="1130"/>
      <c r="S17" s="1130"/>
      <c r="T17" s="1130"/>
      <c r="U17" s="1130"/>
      <c r="V17" s="1130"/>
      <c r="W17" s="1130"/>
      <c r="X17" s="1130"/>
      <c r="Y17" s="59"/>
    </row>
    <row r="18" spans="1:25" ht="15">
      <c r="A18" s="43"/>
      <c r="B18" s="78"/>
      <c r="C18" s="77"/>
      <c r="D18" s="60"/>
      <c r="E18" s="1130"/>
      <c r="F18" s="1130"/>
      <c r="G18" s="1130"/>
      <c r="H18" s="1130"/>
      <c r="I18" s="1130"/>
      <c r="J18" s="1130"/>
      <c r="K18" s="1130"/>
      <c r="L18" s="1130"/>
      <c r="M18" s="1130"/>
      <c r="N18" s="1130"/>
      <c r="O18" s="1130"/>
      <c r="P18" s="1130"/>
      <c r="Q18" s="1130"/>
      <c r="R18" s="1130"/>
      <c r="S18" s="1130"/>
      <c r="T18" s="1130"/>
      <c r="U18" s="1130"/>
      <c r="V18" s="1130"/>
      <c r="W18" s="1130"/>
      <c r="X18" s="1130"/>
      <c r="Y18" s="59"/>
    </row>
    <row r="19" spans="1:25" ht="59.25" customHeight="1">
      <c r="A19" s="43"/>
      <c r="B19" s="78"/>
      <c r="C19" s="77"/>
      <c r="D19" s="66"/>
      <c r="E19" s="1130"/>
      <c r="F19" s="1130"/>
      <c r="G19" s="1130"/>
      <c r="H19" s="1130"/>
      <c r="I19" s="1130"/>
      <c r="J19" s="1130"/>
      <c r="K19" s="1130"/>
      <c r="L19" s="1130"/>
      <c r="M19" s="1130"/>
      <c r="N19" s="1130"/>
      <c r="O19" s="1130"/>
      <c r="P19" s="1130"/>
      <c r="Q19" s="1130"/>
      <c r="R19" s="1130"/>
      <c r="S19" s="1130"/>
      <c r="T19" s="1130"/>
      <c r="U19" s="1130"/>
      <c r="V19" s="1130"/>
      <c r="W19" s="1130"/>
      <c r="X19" s="1130"/>
      <c r="Y19" s="59"/>
    </row>
    <row r="20" spans="1:25" ht="15" hidden="1">
      <c r="A20" s="43"/>
      <c r="B20" s="78"/>
      <c r="C20" s="77"/>
      <c r="D20" s="66"/>
      <c r="E20" s="65"/>
      <c r="F20" s="65"/>
      <c r="G20" s="65"/>
      <c r="H20" s="65"/>
      <c r="I20" s="65"/>
      <c r="J20" s="65"/>
      <c r="K20" s="65"/>
      <c r="L20" s="65"/>
      <c r="M20" s="65"/>
      <c r="N20" s="65"/>
      <c r="O20" s="65"/>
      <c r="P20" s="65"/>
      <c r="Q20" s="65"/>
      <c r="R20" s="65"/>
      <c r="S20" s="65"/>
      <c r="T20" s="65"/>
      <c r="U20" s="65"/>
      <c r="V20" s="65"/>
      <c r="W20" s="65"/>
      <c r="X20" s="65"/>
      <c r="Y20" s="59"/>
    </row>
    <row r="21" spans="1:25" ht="14.25" hidden="1" customHeight="1">
      <c r="A21" s="43"/>
      <c r="B21" s="78"/>
      <c r="C21" s="77"/>
      <c r="D21" s="61"/>
      <c r="E21" s="72" t="s">
        <v>237</v>
      </c>
      <c r="F21" s="1136" t="s">
        <v>254</v>
      </c>
      <c r="G21" s="1137"/>
      <c r="H21" s="1137"/>
      <c r="I21" s="1137"/>
      <c r="J21" s="1137"/>
      <c r="K21" s="1137"/>
      <c r="L21" s="1137"/>
      <c r="M21" s="1137"/>
      <c r="N21" s="60"/>
      <c r="O21" s="71" t="s">
        <v>237</v>
      </c>
      <c r="P21" s="1138" t="s">
        <v>238</v>
      </c>
      <c r="Q21" s="1139"/>
      <c r="R21" s="1139"/>
      <c r="S21" s="1139"/>
      <c r="T21" s="1139"/>
      <c r="U21" s="1139"/>
      <c r="V21" s="1139"/>
      <c r="W21" s="1139"/>
      <c r="X21" s="1139"/>
      <c r="Y21" s="59"/>
    </row>
    <row r="22" spans="1:25" ht="14.25" hidden="1" customHeight="1">
      <c r="A22" s="43"/>
      <c r="B22" s="78"/>
      <c r="C22" s="77"/>
      <c r="D22" s="61"/>
      <c r="E22" s="94" t="s">
        <v>237</v>
      </c>
      <c r="F22" s="1136" t="s">
        <v>240</v>
      </c>
      <c r="G22" s="1137"/>
      <c r="H22" s="1137"/>
      <c r="I22" s="1137"/>
      <c r="J22" s="1137"/>
      <c r="K22" s="1137"/>
      <c r="L22" s="1137"/>
      <c r="M22" s="1137"/>
      <c r="N22" s="60"/>
      <c r="O22" s="74" t="s">
        <v>237</v>
      </c>
      <c r="P22" s="1138" t="s">
        <v>588</v>
      </c>
      <c r="Q22" s="1139"/>
      <c r="R22" s="1139"/>
      <c r="S22" s="1139"/>
      <c r="T22" s="1139"/>
      <c r="U22" s="1139"/>
      <c r="V22" s="1139"/>
      <c r="W22" s="1139"/>
      <c r="X22" s="1139"/>
      <c r="Y22" s="59"/>
    </row>
    <row r="23" spans="1:25" ht="27" hidden="1" customHeight="1">
      <c r="A23" s="43"/>
      <c r="B23" s="78"/>
      <c r="C23" s="77"/>
      <c r="D23" s="61"/>
      <c r="E23" s="60"/>
      <c r="F23" s="60"/>
      <c r="G23" s="60"/>
      <c r="H23" s="60"/>
      <c r="I23" s="60"/>
      <c r="J23" s="60"/>
      <c r="K23" s="60"/>
      <c r="L23" s="60"/>
      <c r="M23" s="60"/>
      <c r="N23" s="60"/>
      <c r="O23" s="60"/>
      <c r="P23" s="1131"/>
      <c r="Q23" s="1131"/>
      <c r="R23" s="1131"/>
      <c r="S23" s="1131"/>
      <c r="T23" s="1131"/>
      <c r="U23" s="1131"/>
      <c r="V23" s="1131"/>
      <c r="W23" s="1131"/>
      <c r="X23" s="60"/>
      <c r="Y23" s="59"/>
    </row>
    <row r="24" spans="1:25" ht="10.5" hidden="1" customHeight="1">
      <c r="A24" s="43"/>
      <c r="B24" s="78"/>
      <c r="C24" s="77"/>
      <c r="D24" s="61"/>
      <c r="E24" s="60"/>
      <c r="F24" s="60"/>
      <c r="G24" s="60"/>
      <c r="H24" s="60"/>
      <c r="I24" s="60"/>
      <c r="J24" s="60"/>
      <c r="K24" s="60"/>
      <c r="L24" s="60"/>
      <c r="M24" s="60"/>
      <c r="N24" s="60"/>
      <c r="O24" s="60"/>
      <c r="P24" s="60"/>
      <c r="Q24" s="60"/>
      <c r="R24" s="60"/>
      <c r="S24" s="60"/>
      <c r="T24" s="60"/>
      <c r="U24" s="60"/>
      <c r="V24" s="60"/>
      <c r="W24" s="60"/>
      <c r="X24" s="60"/>
      <c r="Y24" s="59"/>
    </row>
    <row r="25" spans="1:25" ht="27" hidden="1" customHeight="1">
      <c r="A25" s="43"/>
      <c r="B25" s="78"/>
      <c r="C25" s="77"/>
      <c r="D25" s="61"/>
      <c r="E25" s="60"/>
      <c r="F25" s="60"/>
      <c r="G25" s="60"/>
      <c r="H25" s="60"/>
      <c r="I25" s="60"/>
      <c r="J25" s="60"/>
      <c r="K25" s="60"/>
      <c r="L25" s="60"/>
      <c r="M25" s="60"/>
      <c r="N25" s="60"/>
      <c r="O25" s="60"/>
      <c r="P25" s="60"/>
      <c r="Q25" s="60"/>
      <c r="R25" s="60"/>
      <c r="S25" s="60"/>
      <c r="T25" s="60"/>
      <c r="U25" s="60"/>
      <c r="V25" s="60"/>
      <c r="W25" s="60"/>
      <c r="X25" s="60"/>
      <c r="Y25" s="59"/>
    </row>
    <row r="26" spans="1:25" ht="12" hidden="1" customHeight="1">
      <c r="A26" s="43"/>
      <c r="B26" s="78"/>
      <c r="C26" s="77"/>
      <c r="D26" s="61"/>
      <c r="E26" s="60"/>
      <c r="F26" s="60"/>
      <c r="G26" s="60"/>
      <c r="H26" s="60"/>
      <c r="I26" s="60"/>
      <c r="J26" s="60"/>
      <c r="K26" s="60"/>
      <c r="L26" s="60"/>
      <c r="M26" s="60"/>
      <c r="N26" s="60"/>
      <c r="O26" s="60"/>
      <c r="P26" s="60"/>
      <c r="Q26" s="60"/>
      <c r="R26" s="60"/>
      <c r="S26" s="60"/>
      <c r="T26" s="60"/>
      <c r="U26" s="60"/>
      <c r="V26" s="60"/>
      <c r="W26" s="60"/>
      <c r="X26" s="60"/>
      <c r="Y26" s="59"/>
    </row>
    <row r="27" spans="1:25" ht="38.25" hidden="1" customHeight="1">
      <c r="A27" s="43"/>
      <c r="B27" s="78"/>
      <c r="C27" s="77"/>
      <c r="D27" s="61"/>
      <c r="E27" s="60"/>
      <c r="F27" s="60"/>
      <c r="G27" s="60"/>
      <c r="H27" s="60"/>
      <c r="I27" s="60"/>
      <c r="J27" s="60"/>
      <c r="K27" s="60"/>
      <c r="L27" s="60"/>
      <c r="M27" s="60"/>
      <c r="N27" s="60"/>
      <c r="O27" s="60"/>
      <c r="P27" s="60"/>
      <c r="Q27" s="60"/>
      <c r="R27" s="60"/>
      <c r="S27" s="60"/>
      <c r="T27" s="60"/>
      <c r="U27" s="60"/>
      <c r="V27" s="60"/>
      <c r="W27" s="60"/>
      <c r="X27" s="60"/>
      <c r="Y27" s="59"/>
    </row>
    <row r="28" spans="1:25" ht="15" hidden="1">
      <c r="A28" s="43"/>
      <c r="B28" s="78"/>
      <c r="C28" s="77"/>
      <c r="D28" s="61"/>
      <c r="E28" s="60"/>
      <c r="F28" s="60"/>
      <c r="G28" s="60"/>
      <c r="H28" s="60"/>
      <c r="I28" s="60"/>
      <c r="J28" s="60"/>
      <c r="K28" s="60"/>
      <c r="L28" s="60"/>
      <c r="M28" s="60"/>
      <c r="N28" s="60"/>
      <c r="O28" s="60"/>
      <c r="P28" s="60"/>
      <c r="Q28" s="60"/>
      <c r="R28" s="60"/>
      <c r="S28" s="60"/>
      <c r="T28" s="60"/>
      <c r="U28" s="60"/>
      <c r="V28" s="60"/>
      <c r="W28" s="60"/>
      <c r="X28" s="60"/>
      <c r="Y28" s="59"/>
    </row>
    <row r="29" spans="1:25" ht="15" hidden="1">
      <c r="A29" s="43"/>
      <c r="B29" s="78"/>
      <c r="C29" s="77"/>
      <c r="D29" s="61"/>
      <c r="E29" s="60"/>
      <c r="F29" s="60"/>
      <c r="G29" s="60"/>
      <c r="H29" s="60"/>
      <c r="I29" s="60"/>
      <c r="J29" s="60"/>
      <c r="K29" s="60"/>
      <c r="L29" s="60"/>
      <c r="M29" s="60"/>
      <c r="N29" s="60"/>
      <c r="O29" s="60"/>
      <c r="P29" s="60"/>
      <c r="Q29" s="60"/>
      <c r="R29" s="60"/>
      <c r="S29" s="60"/>
      <c r="T29" s="60"/>
      <c r="U29" s="60"/>
      <c r="V29" s="60"/>
      <c r="W29" s="60"/>
      <c r="X29" s="60"/>
      <c r="Y29" s="59"/>
    </row>
    <row r="30" spans="1:25" ht="15" hidden="1">
      <c r="A30" s="43"/>
      <c r="B30" s="78"/>
      <c r="C30" s="77"/>
      <c r="D30" s="61"/>
      <c r="E30" s="60"/>
      <c r="F30" s="60"/>
      <c r="G30" s="60"/>
      <c r="H30" s="60"/>
      <c r="I30" s="60"/>
      <c r="J30" s="60"/>
      <c r="K30" s="60"/>
      <c r="L30" s="60"/>
      <c r="M30" s="60"/>
      <c r="N30" s="60"/>
      <c r="O30" s="60"/>
      <c r="P30" s="60"/>
      <c r="Q30" s="60"/>
      <c r="R30" s="60"/>
      <c r="S30" s="60"/>
      <c r="T30" s="60"/>
      <c r="U30" s="60"/>
      <c r="V30" s="60"/>
      <c r="W30" s="60"/>
      <c r="X30" s="60"/>
      <c r="Y30" s="59"/>
    </row>
    <row r="31" spans="1:25" ht="15" hidden="1">
      <c r="A31" s="43"/>
      <c r="B31" s="78"/>
      <c r="C31" s="77"/>
      <c r="D31" s="61"/>
      <c r="E31" s="60"/>
      <c r="F31" s="60"/>
      <c r="G31" s="60"/>
      <c r="H31" s="60"/>
      <c r="I31" s="60"/>
      <c r="J31" s="60"/>
      <c r="K31" s="60"/>
      <c r="L31" s="60"/>
      <c r="M31" s="60"/>
      <c r="N31" s="60"/>
      <c r="O31" s="60"/>
      <c r="P31" s="60"/>
      <c r="Q31" s="60"/>
      <c r="R31" s="60"/>
      <c r="S31" s="60"/>
      <c r="T31" s="60"/>
      <c r="U31" s="60"/>
      <c r="V31" s="60"/>
      <c r="W31" s="60"/>
      <c r="X31" s="60"/>
      <c r="Y31" s="59"/>
    </row>
    <row r="32" spans="1:25" ht="15" hidden="1">
      <c r="A32" s="43"/>
      <c r="B32" s="78"/>
      <c r="C32" s="77"/>
      <c r="D32" s="61"/>
      <c r="E32" s="60"/>
      <c r="F32" s="60"/>
      <c r="G32" s="60"/>
      <c r="H32" s="60"/>
      <c r="I32" s="60"/>
      <c r="J32" s="60"/>
      <c r="K32" s="60"/>
      <c r="L32" s="60"/>
      <c r="M32" s="60"/>
      <c r="N32" s="60"/>
      <c r="O32" s="60"/>
      <c r="P32" s="60"/>
      <c r="Q32" s="60"/>
      <c r="R32" s="60"/>
      <c r="S32" s="60"/>
      <c r="T32" s="60"/>
      <c r="U32" s="60"/>
      <c r="V32" s="60"/>
      <c r="W32" s="60"/>
      <c r="X32" s="60"/>
      <c r="Y32" s="59"/>
    </row>
    <row r="33" spans="1:25" ht="18.75" hidden="1" customHeight="1">
      <c r="A33" s="43"/>
      <c r="B33" s="78"/>
      <c r="C33" s="77"/>
      <c r="D33" s="66"/>
      <c r="E33" s="65"/>
      <c r="F33" s="65"/>
      <c r="G33" s="65"/>
      <c r="H33" s="65"/>
      <c r="I33" s="65"/>
      <c r="J33" s="65"/>
      <c r="K33" s="65"/>
      <c r="L33" s="65"/>
      <c r="M33" s="65"/>
      <c r="N33" s="65"/>
      <c r="O33" s="65"/>
      <c r="P33" s="65"/>
      <c r="Q33" s="65"/>
      <c r="R33" s="65"/>
      <c r="S33" s="65"/>
      <c r="T33" s="65"/>
      <c r="U33" s="65"/>
      <c r="V33" s="65"/>
      <c r="W33" s="65"/>
      <c r="X33" s="65"/>
      <c r="Y33" s="59"/>
    </row>
    <row r="34" spans="1:25" ht="15" hidden="1">
      <c r="A34" s="43"/>
      <c r="B34" s="78"/>
      <c r="C34" s="77"/>
      <c r="D34" s="66"/>
      <c r="E34" s="65"/>
      <c r="F34" s="65"/>
      <c r="G34" s="65"/>
      <c r="H34" s="65"/>
      <c r="I34" s="65"/>
      <c r="J34" s="65"/>
      <c r="K34" s="65"/>
      <c r="L34" s="65"/>
      <c r="M34" s="65"/>
      <c r="N34" s="65"/>
      <c r="O34" s="65"/>
      <c r="P34" s="65"/>
      <c r="Q34" s="65"/>
      <c r="R34" s="65"/>
      <c r="S34" s="65"/>
      <c r="T34" s="65"/>
      <c r="U34" s="65"/>
      <c r="V34" s="65"/>
      <c r="W34" s="65"/>
      <c r="X34" s="65"/>
      <c r="Y34" s="59"/>
    </row>
    <row r="35" spans="1:25" ht="24" hidden="1" customHeight="1">
      <c r="A35" s="43"/>
      <c r="B35" s="78"/>
      <c r="C35" s="77"/>
      <c r="D35" s="61"/>
      <c r="E35" s="1135" t="s">
        <v>394</v>
      </c>
      <c r="F35" s="1135"/>
      <c r="G35" s="1135"/>
      <c r="H35" s="1135"/>
      <c r="I35" s="1135"/>
      <c r="J35" s="1135"/>
      <c r="K35" s="1135"/>
      <c r="L35" s="1135"/>
      <c r="M35" s="1135"/>
      <c r="N35" s="1135"/>
      <c r="O35" s="1135"/>
      <c r="P35" s="1135"/>
      <c r="Q35" s="1135"/>
      <c r="R35" s="1135"/>
      <c r="S35" s="1135"/>
      <c r="T35" s="1135"/>
      <c r="U35" s="1135"/>
      <c r="V35" s="1135"/>
      <c r="W35" s="1135"/>
      <c r="X35" s="1135"/>
      <c r="Y35" s="59"/>
    </row>
    <row r="36" spans="1:25" ht="38.25" hidden="1" customHeight="1">
      <c r="A36" s="43"/>
      <c r="B36" s="78"/>
      <c r="C36" s="77"/>
      <c r="D36" s="61"/>
      <c r="E36" s="1135"/>
      <c r="F36" s="1135"/>
      <c r="G36" s="1135"/>
      <c r="H36" s="1135"/>
      <c r="I36" s="1135"/>
      <c r="J36" s="1135"/>
      <c r="K36" s="1135"/>
      <c r="L36" s="1135"/>
      <c r="M36" s="1135"/>
      <c r="N36" s="1135"/>
      <c r="O36" s="1135"/>
      <c r="P36" s="1135"/>
      <c r="Q36" s="1135"/>
      <c r="R36" s="1135"/>
      <c r="S36" s="1135"/>
      <c r="T36" s="1135"/>
      <c r="U36" s="1135"/>
      <c r="V36" s="1135"/>
      <c r="W36" s="1135"/>
      <c r="X36" s="1135"/>
      <c r="Y36" s="59"/>
    </row>
    <row r="37" spans="1:25" ht="9.75" hidden="1" customHeight="1">
      <c r="A37" s="43"/>
      <c r="B37" s="78"/>
      <c r="C37" s="77"/>
      <c r="D37" s="61"/>
      <c r="E37" s="1135"/>
      <c r="F37" s="1135"/>
      <c r="G37" s="1135"/>
      <c r="H37" s="1135"/>
      <c r="I37" s="1135"/>
      <c r="J37" s="1135"/>
      <c r="K37" s="1135"/>
      <c r="L37" s="1135"/>
      <c r="M37" s="1135"/>
      <c r="N37" s="1135"/>
      <c r="O37" s="1135"/>
      <c r="P37" s="1135"/>
      <c r="Q37" s="1135"/>
      <c r="R37" s="1135"/>
      <c r="S37" s="1135"/>
      <c r="T37" s="1135"/>
      <c r="U37" s="1135"/>
      <c r="V37" s="1135"/>
      <c r="W37" s="1135"/>
      <c r="X37" s="1135"/>
      <c r="Y37" s="59"/>
    </row>
    <row r="38" spans="1:25" ht="51" hidden="1" customHeight="1">
      <c r="A38" s="43"/>
      <c r="B38" s="78"/>
      <c r="C38" s="77"/>
      <c r="D38" s="61"/>
      <c r="E38" s="1135"/>
      <c r="F38" s="1135"/>
      <c r="G38" s="1135"/>
      <c r="H38" s="1135"/>
      <c r="I38" s="1135"/>
      <c r="J38" s="1135"/>
      <c r="K38" s="1135"/>
      <c r="L38" s="1135"/>
      <c r="M38" s="1135"/>
      <c r="N38" s="1135"/>
      <c r="O38" s="1135"/>
      <c r="P38" s="1135"/>
      <c r="Q38" s="1135"/>
      <c r="R38" s="1135"/>
      <c r="S38" s="1135"/>
      <c r="T38" s="1135"/>
      <c r="U38" s="1135"/>
      <c r="V38" s="1135"/>
      <c r="W38" s="1135"/>
      <c r="X38" s="1135"/>
      <c r="Y38" s="59"/>
    </row>
    <row r="39" spans="1:25" ht="15" hidden="1" customHeight="1">
      <c r="A39" s="43"/>
      <c r="B39" s="78"/>
      <c r="C39" s="77"/>
      <c r="D39" s="61"/>
      <c r="E39" s="1135"/>
      <c r="F39" s="1135"/>
      <c r="G39" s="1135"/>
      <c r="H39" s="1135"/>
      <c r="I39" s="1135"/>
      <c r="J39" s="1135"/>
      <c r="K39" s="1135"/>
      <c r="L39" s="1135"/>
      <c r="M39" s="1135"/>
      <c r="N39" s="1135"/>
      <c r="O39" s="1135"/>
      <c r="P39" s="1135"/>
      <c r="Q39" s="1135"/>
      <c r="R39" s="1135"/>
      <c r="S39" s="1135"/>
      <c r="T39" s="1135"/>
      <c r="U39" s="1135"/>
      <c r="V39" s="1135"/>
      <c r="W39" s="1135"/>
      <c r="X39" s="1135"/>
      <c r="Y39" s="59"/>
    </row>
    <row r="40" spans="1:25" ht="12" hidden="1" customHeight="1">
      <c r="A40" s="43"/>
      <c r="B40" s="78"/>
      <c r="C40" s="77"/>
      <c r="D40" s="61"/>
      <c r="E40" s="1140"/>
      <c r="F40" s="1141"/>
      <c r="G40" s="1141"/>
      <c r="H40" s="1141"/>
      <c r="I40" s="1141"/>
      <c r="J40" s="1141"/>
      <c r="K40" s="1141"/>
      <c r="L40" s="1141"/>
      <c r="M40" s="1141"/>
      <c r="N40" s="1141"/>
      <c r="O40" s="1141"/>
      <c r="P40" s="1141"/>
      <c r="Q40" s="1141"/>
      <c r="R40" s="1141"/>
      <c r="S40" s="1141"/>
      <c r="T40" s="1141"/>
      <c r="U40" s="1141"/>
      <c r="V40" s="1141"/>
      <c r="W40" s="1141"/>
      <c r="X40" s="1141"/>
      <c r="Y40" s="59"/>
    </row>
    <row r="41" spans="1:25" ht="38.25" hidden="1" customHeight="1">
      <c r="A41" s="43"/>
      <c r="B41" s="78"/>
      <c r="C41" s="77"/>
      <c r="D41" s="61"/>
      <c r="E41" s="1135"/>
      <c r="F41" s="1135"/>
      <c r="G41" s="1135"/>
      <c r="H41" s="1135"/>
      <c r="I41" s="1135"/>
      <c r="J41" s="1135"/>
      <c r="K41" s="1135"/>
      <c r="L41" s="1135"/>
      <c r="M41" s="1135"/>
      <c r="N41" s="1135"/>
      <c r="O41" s="1135"/>
      <c r="P41" s="1135"/>
      <c r="Q41" s="1135"/>
      <c r="R41" s="1135"/>
      <c r="S41" s="1135"/>
      <c r="T41" s="1135"/>
      <c r="U41" s="1135"/>
      <c r="V41" s="1135"/>
      <c r="W41" s="1135"/>
      <c r="X41" s="1135"/>
      <c r="Y41" s="59"/>
    </row>
    <row r="42" spans="1:25" ht="15" hidden="1">
      <c r="A42" s="43"/>
      <c r="B42" s="78"/>
      <c r="C42" s="77"/>
      <c r="D42" s="61"/>
      <c r="E42" s="1135"/>
      <c r="F42" s="1135"/>
      <c r="G42" s="1135"/>
      <c r="H42" s="1135"/>
      <c r="I42" s="1135"/>
      <c r="J42" s="1135"/>
      <c r="K42" s="1135"/>
      <c r="L42" s="1135"/>
      <c r="M42" s="1135"/>
      <c r="N42" s="1135"/>
      <c r="O42" s="1135"/>
      <c r="P42" s="1135"/>
      <c r="Q42" s="1135"/>
      <c r="R42" s="1135"/>
      <c r="S42" s="1135"/>
      <c r="T42" s="1135"/>
      <c r="U42" s="1135"/>
      <c r="V42" s="1135"/>
      <c r="W42" s="1135"/>
      <c r="X42" s="1135"/>
      <c r="Y42" s="59"/>
    </row>
    <row r="43" spans="1:25" ht="15" hidden="1">
      <c r="A43" s="43"/>
      <c r="B43" s="78"/>
      <c r="C43" s="77"/>
      <c r="D43" s="61"/>
      <c r="E43" s="1135"/>
      <c r="F43" s="1135"/>
      <c r="G43" s="1135"/>
      <c r="H43" s="1135"/>
      <c r="I43" s="1135"/>
      <c r="J43" s="1135"/>
      <c r="K43" s="1135"/>
      <c r="L43" s="1135"/>
      <c r="M43" s="1135"/>
      <c r="N43" s="1135"/>
      <c r="O43" s="1135"/>
      <c r="P43" s="1135"/>
      <c r="Q43" s="1135"/>
      <c r="R43" s="1135"/>
      <c r="S43" s="1135"/>
      <c r="T43" s="1135"/>
      <c r="U43" s="1135"/>
      <c r="V43" s="1135"/>
      <c r="W43" s="1135"/>
      <c r="X43" s="1135"/>
      <c r="Y43" s="59"/>
    </row>
    <row r="44" spans="1:25" ht="33.75" hidden="1" customHeight="1">
      <c r="A44" s="43"/>
      <c r="B44" s="78"/>
      <c r="C44" s="77"/>
      <c r="D44" s="66"/>
      <c r="E44" s="1135"/>
      <c r="F44" s="1135"/>
      <c r="G44" s="1135"/>
      <c r="H44" s="1135"/>
      <c r="I44" s="1135"/>
      <c r="J44" s="1135"/>
      <c r="K44" s="1135"/>
      <c r="L44" s="1135"/>
      <c r="M44" s="1135"/>
      <c r="N44" s="1135"/>
      <c r="O44" s="1135"/>
      <c r="P44" s="1135"/>
      <c r="Q44" s="1135"/>
      <c r="R44" s="1135"/>
      <c r="S44" s="1135"/>
      <c r="T44" s="1135"/>
      <c r="U44" s="1135"/>
      <c r="V44" s="1135"/>
      <c r="W44" s="1135"/>
      <c r="X44" s="1135"/>
      <c r="Y44" s="59"/>
    </row>
    <row r="45" spans="1:25" ht="15" hidden="1">
      <c r="A45" s="43"/>
      <c r="B45" s="78"/>
      <c r="C45" s="77"/>
      <c r="D45" s="66"/>
      <c r="E45" s="1135"/>
      <c r="F45" s="1135"/>
      <c r="G45" s="1135"/>
      <c r="H45" s="1135"/>
      <c r="I45" s="1135"/>
      <c r="J45" s="1135"/>
      <c r="K45" s="1135"/>
      <c r="L45" s="1135"/>
      <c r="M45" s="1135"/>
      <c r="N45" s="1135"/>
      <c r="O45" s="1135"/>
      <c r="P45" s="1135"/>
      <c r="Q45" s="1135"/>
      <c r="R45" s="1135"/>
      <c r="S45" s="1135"/>
      <c r="T45" s="1135"/>
      <c r="U45" s="1135"/>
      <c r="V45" s="1135"/>
      <c r="W45" s="1135"/>
      <c r="X45" s="1135"/>
      <c r="Y45" s="59"/>
    </row>
    <row r="46" spans="1:25" ht="24" hidden="1" customHeight="1">
      <c r="A46" s="43"/>
      <c r="B46" s="78"/>
      <c r="C46" s="77"/>
      <c r="D46" s="61"/>
      <c r="E46" s="1146" t="s">
        <v>236</v>
      </c>
      <c r="F46" s="1146"/>
      <c r="G46" s="1146"/>
      <c r="H46" s="1146"/>
      <c r="I46" s="1146"/>
      <c r="J46" s="1146"/>
      <c r="K46" s="1146"/>
      <c r="L46" s="1146"/>
      <c r="M46" s="1146"/>
      <c r="N46" s="1146"/>
      <c r="O46" s="1146"/>
      <c r="P46" s="1146"/>
      <c r="Q46" s="1146"/>
      <c r="R46" s="1146"/>
      <c r="S46" s="1146"/>
      <c r="T46" s="1146"/>
      <c r="U46" s="1146"/>
      <c r="V46" s="1146"/>
      <c r="W46" s="1146"/>
      <c r="X46" s="1146"/>
      <c r="Y46" s="59"/>
    </row>
    <row r="47" spans="1:25" ht="37.5" hidden="1" customHeight="1">
      <c r="A47" s="43"/>
      <c r="B47" s="78"/>
      <c r="C47" s="77"/>
      <c r="D47" s="61"/>
      <c r="E47" s="1146"/>
      <c r="F47" s="1146"/>
      <c r="G47" s="1146"/>
      <c r="H47" s="1146"/>
      <c r="I47" s="1146"/>
      <c r="J47" s="1146"/>
      <c r="K47" s="1146"/>
      <c r="L47" s="1146"/>
      <c r="M47" s="1146"/>
      <c r="N47" s="1146"/>
      <c r="O47" s="1146"/>
      <c r="P47" s="1146"/>
      <c r="Q47" s="1146"/>
      <c r="R47" s="1146"/>
      <c r="S47" s="1146"/>
      <c r="T47" s="1146"/>
      <c r="U47" s="1146"/>
      <c r="V47" s="1146"/>
      <c r="W47" s="1146"/>
      <c r="X47" s="1146"/>
      <c r="Y47" s="59"/>
    </row>
    <row r="48" spans="1:25" ht="24" hidden="1" customHeight="1">
      <c r="A48" s="43"/>
      <c r="B48" s="78"/>
      <c r="C48" s="77"/>
      <c r="D48" s="61"/>
      <c r="E48" s="1146"/>
      <c r="F48" s="1146"/>
      <c r="G48" s="1146"/>
      <c r="H48" s="1146"/>
      <c r="I48" s="1146"/>
      <c r="J48" s="1146"/>
      <c r="K48" s="1146"/>
      <c r="L48" s="1146"/>
      <c r="M48" s="1146"/>
      <c r="N48" s="1146"/>
      <c r="O48" s="1146"/>
      <c r="P48" s="1146"/>
      <c r="Q48" s="1146"/>
      <c r="R48" s="1146"/>
      <c r="S48" s="1146"/>
      <c r="T48" s="1146"/>
      <c r="U48" s="1146"/>
      <c r="V48" s="1146"/>
      <c r="W48" s="1146"/>
      <c r="X48" s="1146"/>
      <c r="Y48" s="59"/>
    </row>
    <row r="49" spans="1:25" ht="51" hidden="1" customHeight="1">
      <c r="A49" s="43"/>
      <c r="B49" s="78"/>
      <c r="C49" s="77"/>
      <c r="D49" s="61"/>
      <c r="E49" s="1146"/>
      <c r="F49" s="1146"/>
      <c r="G49" s="1146"/>
      <c r="H49" s="1146"/>
      <c r="I49" s="1146"/>
      <c r="J49" s="1146"/>
      <c r="K49" s="1146"/>
      <c r="L49" s="1146"/>
      <c r="M49" s="1146"/>
      <c r="N49" s="1146"/>
      <c r="O49" s="1146"/>
      <c r="P49" s="1146"/>
      <c r="Q49" s="1146"/>
      <c r="R49" s="1146"/>
      <c r="S49" s="1146"/>
      <c r="T49" s="1146"/>
      <c r="U49" s="1146"/>
      <c r="V49" s="1146"/>
      <c r="W49" s="1146"/>
      <c r="X49" s="1146"/>
      <c r="Y49" s="59"/>
    </row>
    <row r="50" spans="1:25" ht="15" hidden="1">
      <c r="A50" s="43"/>
      <c r="B50" s="78"/>
      <c r="C50" s="77"/>
      <c r="D50" s="61"/>
      <c r="E50" s="1146"/>
      <c r="F50" s="1146"/>
      <c r="G50" s="1146"/>
      <c r="H50" s="1146"/>
      <c r="I50" s="1146"/>
      <c r="J50" s="1146"/>
      <c r="K50" s="1146"/>
      <c r="L50" s="1146"/>
      <c r="M50" s="1146"/>
      <c r="N50" s="1146"/>
      <c r="O50" s="1146"/>
      <c r="P50" s="1146"/>
      <c r="Q50" s="1146"/>
      <c r="R50" s="1146"/>
      <c r="S50" s="1146"/>
      <c r="T50" s="1146"/>
      <c r="U50" s="1146"/>
      <c r="V50" s="1146"/>
      <c r="W50" s="1146"/>
      <c r="X50" s="1146"/>
      <c r="Y50" s="59"/>
    </row>
    <row r="51" spans="1:25" ht="15" hidden="1">
      <c r="A51" s="43"/>
      <c r="B51" s="78"/>
      <c r="C51" s="77"/>
      <c r="D51" s="61"/>
      <c r="E51" s="1146"/>
      <c r="F51" s="1146"/>
      <c r="G51" s="1146"/>
      <c r="H51" s="1146"/>
      <c r="I51" s="1146"/>
      <c r="J51" s="1146"/>
      <c r="K51" s="1146"/>
      <c r="L51" s="1146"/>
      <c r="M51" s="1146"/>
      <c r="N51" s="1146"/>
      <c r="O51" s="1146"/>
      <c r="P51" s="1146"/>
      <c r="Q51" s="1146"/>
      <c r="R51" s="1146"/>
      <c r="S51" s="1146"/>
      <c r="T51" s="1146"/>
      <c r="U51" s="1146"/>
      <c r="V51" s="1146"/>
      <c r="W51" s="1146"/>
      <c r="X51" s="1146"/>
      <c r="Y51" s="59"/>
    </row>
    <row r="52" spans="1:25" ht="15" hidden="1">
      <c r="A52" s="43"/>
      <c r="B52" s="78"/>
      <c r="C52" s="77"/>
      <c r="D52" s="61"/>
      <c r="E52" s="1146"/>
      <c r="F52" s="1146"/>
      <c r="G52" s="1146"/>
      <c r="H52" s="1146"/>
      <c r="I52" s="1146"/>
      <c r="J52" s="1146"/>
      <c r="K52" s="1146"/>
      <c r="L52" s="1146"/>
      <c r="M52" s="1146"/>
      <c r="N52" s="1146"/>
      <c r="O52" s="1146"/>
      <c r="P52" s="1146"/>
      <c r="Q52" s="1146"/>
      <c r="R52" s="1146"/>
      <c r="S52" s="1146"/>
      <c r="T52" s="1146"/>
      <c r="U52" s="1146"/>
      <c r="V52" s="1146"/>
      <c r="W52" s="1146"/>
      <c r="X52" s="1146"/>
      <c r="Y52" s="59"/>
    </row>
    <row r="53" spans="1:25" ht="15" hidden="1">
      <c r="A53" s="43"/>
      <c r="B53" s="78"/>
      <c r="C53" s="77"/>
      <c r="D53" s="61"/>
      <c r="E53" s="1146"/>
      <c r="F53" s="1146"/>
      <c r="G53" s="1146"/>
      <c r="H53" s="1146"/>
      <c r="I53" s="1146"/>
      <c r="J53" s="1146"/>
      <c r="K53" s="1146"/>
      <c r="L53" s="1146"/>
      <c r="M53" s="1146"/>
      <c r="N53" s="1146"/>
      <c r="O53" s="1146"/>
      <c r="P53" s="1146"/>
      <c r="Q53" s="1146"/>
      <c r="R53" s="1146"/>
      <c r="S53" s="1146"/>
      <c r="T53" s="1146"/>
      <c r="U53" s="1146"/>
      <c r="V53" s="1146"/>
      <c r="W53" s="1146"/>
      <c r="X53" s="1146"/>
      <c r="Y53" s="59"/>
    </row>
    <row r="54" spans="1:25" ht="15" hidden="1">
      <c r="A54" s="43"/>
      <c r="B54" s="78"/>
      <c r="C54" s="77"/>
      <c r="D54" s="61"/>
      <c r="E54" s="1146"/>
      <c r="F54" s="1146"/>
      <c r="G54" s="1146"/>
      <c r="H54" s="1146"/>
      <c r="I54" s="1146"/>
      <c r="J54" s="1146"/>
      <c r="K54" s="1146"/>
      <c r="L54" s="1146"/>
      <c r="M54" s="1146"/>
      <c r="N54" s="1146"/>
      <c r="O54" s="1146"/>
      <c r="P54" s="1146"/>
      <c r="Q54" s="1146"/>
      <c r="R54" s="1146"/>
      <c r="S54" s="1146"/>
      <c r="T54" s="1146"/>
      <c r="U54" s="1146"/>
      <c r="V54" s="1146"/>
      <c r="W54" s="1146"/>
      <c r="X54" s="1146"/>
      <c r="Y54" s="59"/>
    </row>
    <row r="55" spans="1:25" ht="15" hidden="1">
      <c r="A55" s="43"/>
      <c r="B55" s="78"/>
      <c r="C55" s="77"/>
      <c r="D55" s="61"/>
      <c r="E55" s="1146"/>
      <c r="F55" s="1146"/>
      <c r="G55" s="1146"/>
      <c r="H55" s="1146"/>
      <c r="I55" s="1146"/>
      <c r="J55" s="1146"/>
      <c r="K55" s="1146"/>
      <c r="L55" s="1146"/>
      <c r="M55" s="1146"/>
      <c r="N55" s="1146"/>
      <c r="O55" s="1146"/>
      <c r="P55" s="1146"/>
      <c r="Q55" s="1146"/>
      <c r="R55" s="1146"/>
      <c r="S55" s="1146"/>
      <c r="T55" s="1146"/>
      <c r="U55" s="1146"/>
      <c r="V55" s="1146"/>
      <c r="W55" s="1146"/>
      <c r="X55" s="1146"/>
      <c r="Y55" s="59"/>
    </row>
    <row r="56" spans="1:25" ht="25.5" hidden="1" customHeight="1">
      <c r="A56" s="43"/>
      <c r="B56" s="78"/>
      <c r="C56" s="77"/>
      <c r="D56" s="66"/>
      <c r="E56" s="1146"/>
      <c r="F56" s="1146"/>
      <c r="G56" s="1146"/>
      <c r="H56" s="1146"/>
      <c r="I56" s="1146"/>
      <c r="J56" s="1146"/>
      <c r="K56" s="1146"/>
      <c r="L56" s="1146"/>
      <c r="M56" s="1146"/>
      <c r="N56" s="1146"/>
      <c r="O56" s="1146"/>
      <c r="P56" s="1146"/>
      <c r="Q56" s="1146"/>
      <c r="R56" s="1146"/>
      <c r="S56" s="1146"/>
      <c r="T56" s="1146"/>
      <c r="U56" s="1146"/>
      <c r="V56" s="1146"/>
      <c r="W56" s="1146"/>
      <c r="X56" s="1146"/>
      <c r="Y56" s="59"/>
    </row>
    <row r="57" spans="1:25" ht="15" hidden="1">
      <c r="A57" s="43"/>
      <c r="B57" s="78"/>
      <c r="C57" s="77"/>
      <c r="D57" s="66"/>
      <c r="E57" s="1146"/>
      <c r="F57" s="1146"/>
      <c r="G57" s="1146"/>
      <c r="H57" s="1146"/>
      <c r="I57" s="1146"/>
      <c r="J57" s="1146"/>
      <c r="K57" s="1146"/>
      <c r="L57" s="1146"/>
      <c r="M57" s="1146"/>
      <c r="N57" s="1146"/>
      <c r="O57" s="1146"/>
      <c r="P57" s="1146"/>
      <c r="Q57" s="1146"/>
      <c r="R57" s="1146"/>
      <c r="S57" s="1146"/>
      <c r="T57" s="1146"/>
      <c r="U57" s="1146"/>
      <c r="V57" s="1146"/>
      <c r="W57" s="1146"/>
      <c r="X57" s="1146"/>
      <c r="Y57" s="59"/>
    </row>
    <row r="58" spans="1:25" ht="15" hidden="1" customHeight="1">
      <c r="A58" s="43"/>
      <c r="B58" s="78"/>
      <c r="C58" s="77"/>
      <c r="D58" s="61"/>
      <c r="E58" s="1132" t="s">
        <v>395</v>
      </c>
      <c r="F58" s="1132"/>
      <c r="G58" s="1132"/>
      <c r="H58" s="1132"/>
      <c r="I58" s="1132"/>
      <c r="J58" s="1132"/>
      <c r="K58" s="1132"/>
      <c r="L58" s="1132"/>
      <c r="M58" s="1132"/>
      <c r="N58" s="1132"/>
      <c r="O58" s="1132"/>
      <c r="P58" s="1132"/>
      <c r="Q58" s="1132"/>
      <c r="R58" s="1132"/>
      <c r="S58" s="1132"/>
      <c r="T58" s="1132"/>
      <c r="U58" s="1132"/>
      <c r="V58" s="231"/>
      <c r="W58" s="231"/>
      <c r="X58" s="231"/>
      <c r="Y58" s="59"/>
    </row>
    <row r="59" spans="1:25" ht="15" hidden="1" customHeight="1">
      <c r="A59" s="43"/>
      <c r="B59" s="78"/>
      <c r="C59" s="77"/>
      <c r="D59" s="61"/>
      <c r="E59" s="1147"/>
      <c r="F59" s="1147"/>
      <c r="G59" s="1147"/>
      <c r="H59" s="1140"/>
      <c r="I59" s="1141"/>
      <c r="J59" s="1141"/>
      <c r="K59" s="1141"/>
      <c r="L59" s="1141"/>
      <c r="M59" s="1141"/>
      <c r="N59" s="1141"/>
      <c r="O59" s="1141"/>
      <c r="P59" s="1141"/>
      <c r="Q59" s="1141"/>
      <c r="R59" s="1141"/>
      <c r="S59" s="1141"/>
      <c r="T59" s="1141"/>
      <c r="U59" s="1141"/>
      <c r="V59" s="1141"/>
      <c r="W59" s="1141"/>
      <c r="X59" s="1141"/>
      <c r="Y59" s="59"/>
    </row>
    <row r="60" spans="1:25" ht="15" hidden="1" customHeight="1">
      <c r="A60" s="43"/>
      <c r="B60" s="78"/>
      <c r="C60" s="77"/>
      <c r="D60" s="61"/>
      <c r="E60" s="1143"/>
      <c r="F60" s="1143"/>
      <c r="G60" s="1143"/>
      <c r="H60" s="1145"/>
      <c r="I60" s="1145"/>
      <c r="J60" s="1145"/>
      <c r="K60" s="1145"/>
      <c r="L60" s="1145"/>
      <c r="M60" s="1145"/>
      <c r="N60" s="1145"/>
      <c r="O60" s="1145"/>
      <c r="P60" s="1145"/>
      <c r="Q60" s="1145"/>
      <c r="R60" s="1145"/>
      <c r="S60" s="1145"/>
      <c r="T60" s="1145"/>
      <c r="U60" s="1145"/>
      <c r="V60" s="1145"/>
      <c r="W60" s="1145"/>
      <c r="X60" s="1145"/>
      <c r="Y60" s="59"/>
    </row>
    <row r="61" spans="1:25" ht="15" hidden="1">
      <c r="A61" s="43"/>
      <c r="B61" s="78"/>
      <c r="C61" s="77"/>
      <c r="D61" s="61"/>
      <c r="E61" s="70"/>
      <c r="F61" s="68"/>
      <c r="G61" s="69"/>
      <c r="H61" s="1145"/>
      <c r="I61" s="1145"/>
      <c r="J61" s="1145"/>
      <c r="K61" s="1145"/>
      <c r="L61" s="1145"/>
      <c r="M61" s="1145"/>
      <c r="N61" s="1145"/>
      <c r="O61" s="1145"/>
      <c r="P61" s="1145"/>
      <c r="Q61" s="1145"/>
      <c r="R61" s="1145"/>
      <c r="S61" s="1145"/>
      <c r="T61" s="1145"/>
      <c r="U61" s="1145"/>
      <c r="V61" s="1145"/>
      <c r="W61" s="1145"/>
      <c r="X61" s="1145"/>
      <c r="Y61" s="59"/>
    </row>
    <row r="62" spans="1:25" ht="27.75" hidden="1" customHeight="1">
      <c r="A62" s="43"/>
      <c r="B62" s="78"/>
      <c r="C62" s="77"/>
      <c r="D62" s="61"/>
      <c r="E62" s="60"/>
      <c r="F62" s="60"/>
      <c r="G62" s="60"/>
      <c r="H62" s="60"/>
      <c r="I62" s="60"/>
      <c r="J62" s="60"/>
      <c r="K62" s="60"/>
      <c r="L62" s="60"/>
      <c r="M62" s="60"/>
      <c r="N62" s="60"/>
      <c r="O62" s="60"/>
      <c r="P62" s="60"/>
      <c r="Q62" s="60"/>
      <c r="R62" s="60"/>
      <c r="S62" s="60"/>
      <c r="T62" s="60"/>
      <c r="U62" s="60"/>
      <c r="V62" s="60"/>
      <c r="W62" s="60"/>
      <c r="X62" s="60"/>
      <c r="Y62" s="59"/>
    </row>
    <row r="63" spans="1:25" ht="15" hidden="1">
      <c r="A63" s="43"/>
      <c r="B63" s="78"/>
      <c r="C63" s="77"/>
      <c r="D63" s="61"/>
      <c r="E63" s="60"/>
      <c r="F63" s="60"/>
      <c r="G63" s="60"/>
      <c r="H63" s="60"/>
      <c r="I63" s="60"/>
      <c r="J63" s="60"/>
      <c r="K63" s="60"/>
      <c r="L63" s="60"/>
      <c r="M63" s="60"/>
      <c r="N63" s="60"/>
      <c r="O63" s="60"/>
      <c r="P63" s="60"/>
      <c r="Q63" s="60"/>
      <c r="R63" s="60"/>
      <c r="S63" s="60"/>
      <c r="T63" s="60"/>
      <c r="U63" s="60"/>
      <c r="V63" s="60"/>
      <c r="W63" s="60"/>
      <c r="X63" s="60"/>
      <c r="Y63" s="59"/>
    </row>
    <row r="64" spans="1:25" ht="15" hidden="1">
      <c r="A64" s="43"/>
      <c r="B64" s="78"/>
      <c r="C64" s="77"/>
      <c r="D64" s="61"/>
      <c r="E64" s="60"/>
      <c r="F64" s="60"/>
      <c r="G64" s="60"/>
      <c r="H64" s="60"/>
      <c r="I64" s="60"/>
      <c r="J64" s="60"/>
      <c r="K64" s="60"/>
      <c r="L64" s="60"/>
      <c r="M64" s="60"/>
      <c r="N64" s="60"/>
      <c r="O64" s="60"/>
      <c r="P64" s="60"/>
      <c r="Q64" s="60"/>
      <c r="R64" s="60"/>
      <c r="S64" s="60"/>
      <c r="T64" s="60"/>
      <c r="U64" s="60"/>
      <c r="V64" s="60"/>
      <c r="W64" s="60"/>
      <c r="X64" s="60"/>
      <c r="Y64" s="59"/>
    </row>
    <row r="65" spans="1:25" ht="15" hidden="1">
      <c r="A65" s="43"/>
      <c r="B65" s="78"/>
      <c r="C65" s="77"/>
      <c r="D65" s="61"/>
      <c r="E65" s="60"/>
      <c r="F65" s="60"/>
      <c r="G65" s="60"/>
      <c r="H65" s="60"/>
      <c r="I65" s="60"/>
      <c r="J65" s="60"/>
      <c r="K65" s="60"/>
      <c r="L65" s="60"/>
      <c r="M65" s="60"/>
      <c r="N65" s="60"/>
      <c r="O65" s="60"/>
      <c r="P65" s="60"/>
      <c r="Q65" s="60"/>
      <c r="R65" s="60"/>
      <c r="S65" s="60"/>
      <c r="T65" s="60"/>
      <c r="U65" s="60"/>
      <c r="V65" s="60"/>
      <c r="W65" s="60"/>
      <c r="X65" s="60"/>
      <c r="Y65" s="59"/>
    </row>
    <row r="66" spans="1:25" ht="15" hidden="1">
      <c r="A66" s="43"/>
      <c r="B66" s="78"/>
      <c r="C66" s="77"/>
      <c r="D66" s="61"/>
      <c r="E66" s="60"/>
      <c r="F66" s="60"/>
      <c r="G66" s="60"/>
      <c r="H66" s="60"/>
      <c r="I66" s="60"/>
      <c r="J66" s="60"/>
      <c r="K66" s="60"/>
      <c r="L66" s="60"/>
      <c r="M66" s="60"/>
      <c r="N66" s="60"/>
      <c r="O66" s="60"/>
      <c r="P66" s="60"/>
      <c r="Q66" s="60"/>
      <c r="R66" s="60"/>
      <c r="S66" s="60"/>
      <c r="T66" s="60"/>
      <c r="U66" s="60"/>
      <c r="V66" s="60"/>
      <c r="W66" s="60"/>
      <c r="X66" s="60"/>
      <c r="Y66" s="59"/>
    </row>
    <row r="67" spans="1:25" ht="15" hidden="1">
      <c r="A67" s="43"/>
      <c r="B67" s="78"/>
      <c r="C67" s="77"/>
      <c r="D67" s="61"/>
      <c r="E67" s="60"/>
      <c r="F67" s="60"/>
      <c r="G67" s="60"/>
      <c r="H67" s="60"/>
      <c r="I67" s="60"/>
      <c r="J67" s="60"/>
      <c r="K67" s="60"/>
      <c r="L67" s="60"/>
      <c r="M67" s="60"/>
      <c r="N67" s="60"/>
      <c r="O67" s="60"/>
      <c r="P67" s="60"/>
      <c r="Q67" s="60"/>
      <c r="R67" s="60"/>
      <c r="S67" s="60"/>
      <c r="T67" s="60"/>
      <c r="U67" s="60"/>
      <c r="V67" s="60"/>
      <c r="W67" s="60"/>
      <c r="X67" s="60"/>
      <c r="Y67" s="59"/>
    </row>
    <row r="68" spans="1:25" ht="89.25" hidden="1" customHeight="1">
      <c r="A68" s="43"/>
      <c r="B68" s="78"/>
      <c r="C68" s="77"/>
      <c r="D68" s="66"/>
      <c r="E68" s="65"/>
      <c r="F68" s="65"/>
      <c r="G68" s="65"/>
      <c r="H68" s="65"/>
      <c r="I68" s="65"/>
      <c r="J68" s="65"/>
      <c r="K68" s="65"/>
      <c r="L68" s="65"/>
      <c r="M68" s="65"/>
      <c r="N68" s="65"/>
      <c r="O68" s="65"/>
      <c r="P68" s="65"/>
      <c r="Q68" s="65"/>
      <c r="R68" s="65"/>
      <c r="S68" s="65"/>
      <c r="T68" s="65"/>
      <c r="U68" s="65"/>
      <c r="V68" s="65"/>
      <c r="W68" s="65"/>
      <c r="X68" s="65"/>
      <c r="Y68" s="59"/>
    </row>
    <row r="69" spans="1:25" ht="15" hidden="1">
      <c r="A69" s="43"/>
      <c r="B69" s="78"/>
      <c r="C69" s="77"/>
      <c r="D69" s="66"/>
      <c r="E69" s="65"/>
      <c r="F69" s="65"/>
      <c r="G69" s="65"/>
      <c r="H69" s="65"/>
      <c r="I69" s="65"/>
      <c r="J69" s="65"/>
      <c r="K69" s="65"/>
      <c r="L69" s="65"/>
      <c r="M69" s="65"/>
      <c r="N69" s="65"/>
      <c r="O69" s="65"/>
      <c r="P69" s="65"/>
      <c r="Q69" s="65"/>
      <c r="R69" s="65"/>
      <c r="S69" s="65"/>
      <c r="T69" s="65"/>
      <c r="U69" s="65"/>
      <c r="V69" s="65"/>
      <c r="W69" s="65"/>
      <c r="X69" s="65"/>
      <c r="Y69" s="59"/>
    </row>
    <row r="70" spans="1:25" ht="15" hidden="1">
      <c r="A70" s="43"/>
      <c r="B70" s="78"/>
      <c r="C70" s="77"/>
      <c r="D70" s="61"/>
      <c r="E70" s="1132" t="s">
        <v>396</v>
      </c>
      <c r="F70" s="1132"/>
      <c r="G70" s="1132"/>
      <c r="H70" s="1132"/>
      <c r="I70" s="1132"/>
      <c r="J70" s="1132"/>
      <c r="K70" s="1132"/>
      <c r="L70" s="1132"/>
      <c r="M70" s="1132"/>
      <c r="N70" s="1132"/>
      <c r="O70" s="1132"/>
      <c r="P70" s="1132"/>
      <c r="Q70" s="1132"/>
      <c r="R70" s="1132"/>
      <c r="S70" s="1132"/>
      <c r="T70" s="1132"/>
      <c r="U70" s="450"/>
      <c r="V70" s="450"/>
      <c r="W70" s="450"/>
      <c r="X70" s="450"/>
      <c r="Y70" s="59"/>
    </row>
    <row r="71" spans="1:25" ht="15" hidden="1">
      <c r="A71" s="43"/>
      <c r="B71" s="78"/>
      <c r="C71" s="77"/>
      <c r="D71" s="61"/>
      <c r="E71" s="1132" t="s">
        <v>587</v>
      </c>
      <c r="F71" s="1132"/>
      <c r="G71" s="1132"/>
      <c r="H71" s="1132"/>
      <c r="I71" s="1132"/>
      <c r="J71" s="1132"/>
      <c r="K71" s="1132"/>
      <c r="L71" s="1132"/>
      <c r="M71" s="1132"/>
      <c r="N71" s="1132"/>
      <c r="O71" s="1132"/>
      <c r="P71" s="1132"/>
      <c r="Q71" s="1132"/>
      <c r="R71" s="1132"/>
      <c r="S71" s="1132"/>
      <c r="T71" s="1132"/>
      <c r="U71" s="451"/>
      <c r="V71" s="451"/>
      <c r="W71" s="451"/>
      <c r="X71" s="451"/>
      <c r="Y71" s="59"/>
    </row>
    <row r="72" spans="1:25" ht="40.5" hidden="1" customHeight="1">
      <c r="A72" s="43"/>
      <c r="B72" s="78"/>
      <c r="C72" s="77"/>
      <c r="D72" s="61"/>
      <c r="E72" s="451"/>
      <c r="F72" s="451"/>
      <c r="G72" s="451"/>
      <c r="H72" s="451"/>
      <c r="I72" s="451"/>
      <c r="J72" s="451"/>
      <c r="K72" s="451"/>
      <c r="L72" s="451"/>
      <c r="M72" s="451"/>
      <c r="N72" s="451"/>
      <c r="O72" s="451"/>
      <c r="P72" s="451"/>
      <c r="Q72" s="451"/>
      <c r="R72" s="451"/>
      <c r="S72" s="451"/>
      <c r="T72" s="451"/>
      <c r="U72" s="451"/>
      <c r="V72" s="451"/>
      <c r="W72" s="451"/>
      <c r="X72" s="451"/>
      <c r="Y72" s="59"/>
    </row>
    <row r="73" spans="1:25" ht="63" hidden="1" customHeight="1">
      <c r="A73" s="43"/>
      <c r="B73" s="78"/>
      <c r="C73" s="77"/>
      <c r="D73" s="61"/>
      <c r="E73" s="451"/>
      <c r="F73" s="451"/>
      <c r="G73" s="451"/>
      <c r="H73" s="451"/>
      <c r="I73" s="451"/>
      <c r="J73" s="451"/>
      <c r="K73" s="451"/>
      <c r="L73" s="451"/>
      <c r="M73" s="451"/>
      <c r="N73" s="451"/>
      <c r="O73" s="451"/>
      <c r="P73" s="451"/>
      <c r="Q73" s="451"/>
      <c r="R73" s="451"/>
      <c r="S73" s="451"/>
      <c r="T73" s="451"/>
      <c r="U73" s="451"/>
      <c r="V73" s="451"/>
      <c r="W73" s="451"/>
      <c r="X73" s="451"/>
      <c r="Y73" s="59"/>
    </row>
    <row r="74" spans="1:25" ht="30" hidden="1" customHeight="1">
      <c r="A74" s="43"/>
      <c r="B74" s="78"/>
      <c r="C74" s="77"/>
      <c r="D74" s="61"/>
      <c r="E74" s="451"/>
      <c r="F74" s="451"/>
      <c r="G74" s="451"/>
      <c r="H74" s="451"/>
      <c r="I74" s="451"/>
      <c r="J74" s="451"/>
      <c r="K74" s="451"/>
      <c r="L74" s="451"/>
      <c r="M74" s="451"/>
      <c r="N74" s="451"/>
      <c r="O74" s="451"/>
      <c r="P74" s="451"/>
      <c r="Q74" s="451"/>
      <c r="R74" s="451"/>
      <c r="S74" s="451"/>
      <c r="T74" s="451"/>
      <c r="U74" s="451"/>
      <c r="V74" s="451"/>
      <c r="W74" s="451"/>
      <c r="X74" s="451"/>
      <c r="Y74" s="59"/>
    </row>
    <row r="75" spans="1:25" ht="30" hidden="1" customHeight="1">
      <c r="A75" s="43"/>
      <c r="B75" s="78"/>
      <c r="C75" s="77"/>
      <c r="D75" s="61"/>
      <c r="E75" s="451"/>
      <c r="F75" s="451"/>
      <c r="G75" s="451"/>
      <c r="H75" s="451"/>
      <c r="I75" s="451"/>
      <c r="J75" s="451"/>
      <c r="K75" s="451"/>
      <c r="L75" s="451"/>
      <c r="M75" s="451"/>
      <c r="N75" s="451"/>
      <c r="O75" s="451"/>
      <c r="P75" s="451"/>
      <c r="Q75" s="451"/>
      <c r="R75" s="451"/>
      <c r="S75" s="451"/>
      <c r="T75" s="451"/>
      <c r="U75" s="451"/>
      <c r="V75" s="451"/>
      <c r="W75" s="451"/>
      <c r="X75" s="451"/>
      <c r="Y75" s="59"/>
    </row>
    <row r="76" spans="1:25" ht="15" hidden="1">
      <c r="A76" s="43"/>
      <c r="B76" s="78"/>
      <c r="C76" s="77"/>
      <c r="D76" s="61"/>
      <c r="E76" s="451"/>
      <c r="F76" s="451"/>
      <c r="G76" s="451"/>
      <c r="H76" s="451"/>
      <c r="I76" s="451"/>
      <c r="J76" s="451"/>
      <c r="K76" s="451"/>
      <c r="L76" s="451"/>
      <c r="M76" s="451"/>
      <c r="N76" s="451"/>
      <c r="O76" s="451"/>
      <c r="P76" s="451"/>
      <c r="Q76" s="451"/>
      <c r="R76" s="451"/>
      <c r="S76" s="451"/>
      <c r="T76" s="451"/>
      <c r="U76" s="451"/>
      <c r="V76" s="451"/>
      <c r="W76" s="451"/>
      <c r="X76" s="451"/>
      <c r="Y76" s="59"/>
    </row>
    <row r="77" spans="1:25" ht="15" hidden="1">
      <c r="A77" s="43"/>
      <c r="B77" s="78"/>
      <c r="C77" s="77"/>
      <c r="D77" s="61"/>
      <c r="E77" s="451"/>
      <c r="F77" s="451"/>
      <c r="G77" s="451"/>
      <c r="H77" s="451"/>
      <c r="I77" s="451"/>
      <c r="J77" s="451"/>
      <c r="K77" s="451"/>
      <c r="L77" s="451"/>
      <c r="M77" s="451"/>
      <c r="N77" s="451"/>
      <c r="O77" s="451"/>
      <c r="P77" s="451"/>
      <c r="Q77" s="451"/>
      <c r="R77" s="451"/>
      <c r="S77" s="451"/>
      <c r="T77" s="451"/>
      <c r="U77" s="451"/>
      <c r="V77" s="451"/>
      <c r="W77" s="451"/>
      <c r="X77" s="451"/>
      <c r="Y77" s="59"/>
    </row>
    <row r="78" spans="1:25" ht="8.25" hidden="1" customHeight="1">
      <c r="A78" s="43"/>
      <c r="B78" s="78"/>
      <c r="C78" s="77"/>
      <c r="D78" s="61"/>
      <c r="E78" s="80"/>
      <c r="F78" s="80"/>
      <c r="G78" s="80"/>
      <c r="H78" s="80"/>
      <c r="I78" s="80"/>
      <c r="J78" s="80"/>
      <c r="K78" s="80"/>
      <c r="L78" s="80"/>
      <c r="M78" s="80"/>
      <c r="N78" s="80"/>
      <c r="O78" s="80"/>
      <c r="P78" s="80"/>
      <c r="Q78" s="80"/>
      <c r="R78" s="80"/>
      <c r="S78" s="80"/>
      <c r="T78" s="80"/>
      <c r="U78" s="80"/>
      <c r="V78" s="80"/>
      <c r="W78" s="80"/>
      <c r="X78" s="80"/>
      <c r="Y78" s="59"/>
    </row>
    <row r="79" spans="1:25" ht="21" hidden="1" customHeight="1">
      <c r="A79" s="43"/>
      <c r="B79" s="78"/>
      <c r="C79" s="77"/>
      <c r="D79" s="61"/>
      <c r="E79" s="452"/>
      <c r="F79" s="452"/>
      <c r="G79" s="452"/>
      <c r="H79" s="452"/>
      <c r="I79" s="452"/>
      <c r="J79" s="452"/>
      <c r="K79" s="452"/>
      <c r="L79" s="452"/>
      <c r="M79" s="452"/>
      <c r="N79" s="452"/>
      <c r="O79" s="452"/>
      <c r="P79" s="452"/>
      <c r="Q79" s="452"/>
      <c r="R79" s="452"/>
      <c r="S79" s="452"/>
      <c r="T79" s="452"/>
      <c r="U79" s="452"/>
      <c r="V79" s="452"/>
      <c r="W79" s="452"/>
      <c r="X79" s="452"/>
      <c r="Y79" s="59"/>
    </row>
    <row r="80" spans="1:25" ht="14.25" hidden="1" customHeight="1">
      <c r="A80" s="43"/>
      <c r="B80" s="78"/>
      <c r="C80" s="77"/>
      <c r="D80" s="61"/>
      <c r="E80" s="453"/>
      <c r="F80" s="453"/>
      <c r="G80" s="453"/>
      <c r="H80" s="453"/>
      <c r="Y80" s="59"/>
    </row>
    <row r="81" spans="1:25" ht="15" hidden="1">
      <c r="A81" s="43"/>
      <c r="B81" s="78"/>
      <c r="C81" s="77"/>
      <c r="D81" s="61"/>
      <c r="E81" s="1132" t="s">
        <v>395</v>
      </c>
      <c r="F81" s="1132"/>
      <c r="G81" s="1132"/>
      <c r="H81" s="1132"/>
      <c r="I81" s="1132"/>
      <c r="J81" s="1132"/>
      <c r="K81" s="1132"/>
      <c r="L81" s="1132"/>
      <c r="M81" s="1132"/>
      <c r="N81" s="1132"/>
      <c r="O81" s="1132"/>
      <c r="P81" s="1132"/>
      <c r="Q81" s="1132"/>
      <c r="R81" s="1132"/>
      <c r="S81" s="1132"/>
      <c r="T81" s="1132"/>
      <c r="U81" s="1132"/>
      <c r="V81" s="231"/>
      <c r="W81" s="231"/>
      <c r="X81" s="231"/>
      <c r="Y81" s="59"/>
    </row>
    <row r="82" spans="1:25" ht="15" hidden="1" customHeight="1">
      <c r="A82" s="43"/>
      <c r="B82" s="78"/>
      <c r="C82" s="77"/>
      <c r="D82" s="61"/>
      <c r="E82" s="1143"/>
      <c r="F82" s="1143"/>
      <c r="G82" s="1143"/>
      <c r="H82" s="1140"/>
      <c r="I82" s="1141"/>
      <c r="J82" s="1141"/>
      <c r="K82" s="1141"/>
      <c r="L82" s="1141"/>
      <c r="M82" s="1141"/>
      <c r="N82" s="1141"/>
      <c r="O82" s="1141"/>
      <c r="P82" s="1141"/>
      <c r="Q82" s="1141"/>
      <c r="R82" s="1141"/>
      <c r="S82" s="1141"/>
      <c r="T82" s="1141"/>
      <c r="U82" s="1141"/>
      <c r="V82" s="1141"/>
      <c r="W82" s="1141"/>
      <c r="X82" s="1141"/>
      <c r="Y82" s="59"/>
    </row>
    <row r="83" spans="1:25" ht="15" hidden="1" customHeight="1">
      <c r="A83" s="43"/>
      <c r="B83" s="78"/>
      <c r="C83" s="77"/>
      <c r="D83" s="61"/>
      <c r="Y83" s="59"/>
    </row>
    <row r="84" spans="1:25" ht="15" hidden="1" customHeight="1">
      <c r="A84" s="43"/>
      <c r="B84" s="78"/>
      <c r="C84" s="77"/>
      <c r="D84" s="61"/>
      <c r="E84" s="70"/>
      <c r="F84" s="68"/>
      <c r="G84" s="69"/>
      <c r="H84" s="1145"/>
      <c r="I84" s="1145"/>
      <c r="J84" s="1145"/>
      <c r="K84" s="1145"/>
      <c r="L84" s="1145"/>
      <c r="M84" s="1145"/>
      <c r="N84" s="1145"/>
      <c r="O84" s="1145"/>
      <c r="P84" s="1145"/>
      <c r="Q84" s="1145"/>
      <c r="R84" s="1145"/>
      <c r="S84" s="1145"/>
      <c r="T84" s="1145"/>
      <c r="U84" s="1145"/>
      <c r="V84" s="1145"/>
      <c r="W84" s="1145"/>
      <c r="X84" s="1145"/>
      <c r="Y84" s="59"/>
    </row>
    <row r="85" spans="1:25" ht="15" hidden="1">
      <c r="A85" s="43"/>
      <c r="B85" s="78"/>
      <c r="C85" s="77"/>
      <c r="D85" s="61"/>
      <c r="E85" s="60"/>
      <c r="F85" s="60"/>
      <c r="G85" s="60"/>
      <c r="H85" s="67"/>
      <c r="I85" s="67"/>
      <c r="J85" s="67"/>
      <c r="K85" s="67"/>
      <c r="L85" s="67"/>
      <c r="M85" s="67"/>
      <c r="N85" s="67"/>
      <c r="O85" s="67"/>
      <c r="P85" s="67"/>
      <c r="Q85" s="67"/>
      <c r="R85" s="67"/>
      <c r="S85" s="67"/>
      <c r="T85" s="67"/>
      <c r="U85" s="67"/>
      <c r="V85" s="67"/>
      <c r="W85" s="60"/>
      <c r="X85" s="60"/>
      <c r="Y85" s="59"/>
    </row>
    <row r="86" spans="1:25" ht="15" hidden="1">
      <c r="A86" s="43"/>
      <c r="B86" s="78"/>
      <c r="C86" s="77"/>
      <c r="D86" s="61"/>
      <c r="E86" s="60"/>
      <c r="F86" s="60"/>
      <c r="G86" s="60"/>
      <c r="H86" s="60"/>
      <c r="I86" s="60"/>
      <c r="J86" s="60"/>
      <c r="K86" s="60"/>
      <c r="L86" s="60"/>
      <c r="M86" s="60"/>
      <c r="N86" s="60"/>
      <c r="O86" s="60"/>
      <c r="P86" s="60"/>
      <c r="Q86" s="60"/>
      <c r="R86" s="60"/>
      <c r="S86" s="60"/>
      <c r="T86" s="60"/>
      <c r="U86" s="60"/>
      <c r="V86" s="60"/>
      <c r="W86" s="60"/>
      <c r="X86" s="60"/>
      <c r="Y86" s="59"/>
    </row>
    <row r="87" spans="1:25" ht="15" hidden="1">
      <c r="A87" s="43"/>
      <c r="B87" s="78"/>
      <c r="C87" s="77"/>
      <c r="D87" s="61"/>
      <c r="E87" s="60"/>
      <c r="F87" s="60"/>
      <c r="G87" s="60"/>
      <c r="H87" s="60"/>
      <c r="I87" s="60"/>
      <c r="J87" s="60"/>
      <c r="K87" s="60"/>
      <c r="L87" s="60"/>
      <c r="M87" s="60"/>
      <c r="N87" s="60"/>
      <c r="O87" s="60"/>
      <c r="P87" s="60"/>
      <c r="Q87" s="60"/>
      <c r="R87" s="60"/>
      <c r="S87" s="60"/>
      <c r="T87" s="60"/>
      <c r="U87" s="60"/>
      <c r="V87" s="60"/>
      <c r="W87" s="60"/>
      <c r="X87" s="60"/>
      <c r="Y87" s="59"/>
    </row>
    <row r="88" spans="1:25" ht="15" hidden="1">
      <c r="A88" s="43"/>
      <c r="B88" s="78"/>
      <c r="C88" s="77"/>
      <c r="D88" s="61"/>
      <c r="E88" s="60"/>
      <c r="F88" s="60"/>
      <c r="G88" s="60"/>
      <c r="H88" s="60"/>
      <c r="I88" s="60"/>
      <c r="J88" s="60"/>
      <c r="K88" s="60"/>
      <c r="L88" s="60"/>
      <c r="M88" s="60"/>
      <c r="N88" s="60"/>
      <c r="O88" s="60"/>
      <c r="P88" s="60"/>
      <c r="Q88" s="60"/>
      <c r="R88" s="60"/>
      <c r="S88" s="60"/>
      <c r="T88" s="60"/>
      <c r="U88" s="60"/>
      <c r="V88" s="60"/>
      <c r="W88" s="60"/>
      <c r="X88" s="60"/>
      <c r="Y88" s="59"/>
    </row>
    <row r="89" spans="1:25" ht="15" hidden="1">
      <c r="A89" s="43"/>
      <c r="B89" s="78"/>
      <c r="C89" s="77"/>
      <c r="D89" s="61"/>
      <c r="E89" s="60"/>
      <c r="F89" s="60"/>
      <c r="G89" s="60"/>
      <c r="H89" s="60"/>
      <c r="I89" s="60"/>
      <c r="J89" s="60"/>
      <c r="K89" s="60"/>
      <c r="L89" s="60"/>
      <c r="M89" s="60"/>
      <c r="N89" s="60"/>
      <c r="O89" s="60"/>
      <c r="P89" s="60"/>
      <c r="Q89" s="60"/>
      <c r="R89" s="60"/>
      <c r="S89" s="60"/>
      <c r="T89" s="60"/>
      <c r="U89" s="60"/>
      <c r="V89" s="60"/>
      <c r="W89" s="60"/>
      <c r="X89" s="60"/>
      <c r="Y89" s="59"/>
    </row>
    <row r="90" spans="1:25" ht="15" hidden="1">
      <c r="A90" s="43"/>
      <c r="B90" s="78"/>
      <c r="C90" s="77"/>
      <c r="D90" s="61"/>
      <c r="E90" s="60"/>
      <c r="F90" s="60"/>
      <c r="G90" s="60"/>
      <c r="H90" s="60"/>
      <c r="I90" s="60"/>
      <c r="J90" s="60"/>
      <c r="K90" s="60"/>
      <c r="L90" s="60"/>
      <c r="M90" s="60"/>
      <c r="N90" s="60"/>
      <c r="O90" s="60"/>
      <c r="P90" s="60"/>
      <c r="Q90" s="60"/>
      <c r="R90" s="60"/>
      <c r="S90" s="60"/>
      <c r="T90" s="60"/>
      <c r="U90" s="60"/>
      <c r="V90" s="60"/>
      <c r="W90" s="60"/>
      <c r="X90" s="60"/>
      <c r="Y90" s="59"/>
    </row>
    <row r="91" spans="1:25" ht="15" hidden="1">
      <c r="A91" s="43"/>
      <c r="B91" s="78"/>
      <c r="C91" s="77"/>
      <c r="D91" s="61"/>
      <c r="E91" s="60"/>
      <c r="F91" s="60"/>
      <c r="G91" s="60"/>
      <c r="H91" s="60"/>
      <c r="I91" s="60"/>
      <c r="J91" s="60"/>
      <c r="K91" s="60"/>
      <c r="L91" s="60"/>
      <c r="M91" s="60"/>
      <c r="N91" s="60"/>
      <c r="O91" s="60"/>
      <c r="P91" s="60"/>
      <c r="Q91" s="60"/>
      <c r="R91" s="60"/>
      <c r="S91" s="60"/>
      <c r="T91" s="60"/>
      <c r="U91" s="60"/>
      <c r="V91" s="60"/>
      <c r="W91" s="60"/>
      <c r="X91" s="60"/>
      <c r="Y91" s="59"/>
    </row>
    <row r="92" spans="1:25" ht="15" hidden="1">
      <c r="A92" s="43"/>
      <c r="B92" s="78"/>
      <c r="C92" s="77"/>
      <c r="D92" s="61"/>
      <c r="E92" s="60"/>
      <c r="F92" s="60"/>
      <c r="G92" s="60"/>
      <c r="H92" s="60"/>
      <c r="I92" s="60"/>
      <c r="J92" s="60"/>
      <c r="K92" s="60"/>
      <c r="L92" s="60"/>
      <c r="M92" s="60"/>
      <c r="N92" s="60"/>
      <c r="O92" s="60"/>
      <c r="P92" s="60"/>
      <c r="Q92" s="60"/>
      <c r="R92" s="60"/>
      <c r="S92" s="60"/>
      <c r="T92" s="60"/>
      <c r="U92" s="60"/>
      <c r="V92" s="60"/>
      <c r="W92" s="60"/>
      <c r="X92" s="60"/>
      <c r="Y92" s="59"/>
    </row>
    <row r="93" spans="1:25" ht="15" hidden="1">
      <c r="A93" s="43"/>
      <c r="B93" s="78"/>
      <c r="C93" s="77"/>
      <c r="D93" s="61"/>
      <c r="E93" s="60"/>
      <c r="F93" s="60"/>
      <c r="G93" s="60"/>
      <c r="H93" s="60"/>
      <c r="I93" s="60"/>
      <c r="J93" s="60"/>
      <c r="K93" s="60"/>
      <c r="L93" s="60"/>
      <c r="M93" s="60"/>
      <c r="N93" s="60"/>
      <c r="O93" s="60"/>
      <c r="P93" s="60"/>
      <c r="Q93" s="60"/>
      <c r="R93" s="60"/>
      <c r="S93" s="60"/>
      <c r="T93" s="60"/>
      <c r="U93" s="60"/>
      <c r="V93" s="60"/>
      <c r="W93" s="60"/>
      <c r="X93" s="60"/>
      <c r="Y93" s="59"/>
    </row>
    <row r="94" spans="1:25" ht="15" hidden="1">
      <c r="A94" s="43"/>
      <c r="B94" s="78"/>
      <c r="C94" s="77"/>
      <c r="D94" s="61"/>
      <c r="E94" s="60"/>
      <c r="F94" s="60"/>
      <c r="G94" s="60"/>
      <c r="H94" s="60"/>
      <c r="I94" s="60"/>
      <c r="J94" s="60"/>
      <c r="K94" s="60"/>
      <c r="L94" s="60"/>
      <c r="M94" s="60"/>
      <c r="N94" s="60"/>
      <c r="O94" s="60"/>
      <c r="P94" s="60"/>
      <c r="Q94" s="60"/>
      <c r="R94" s="60"/>
      <c r="S94" s="60"/>
      <c r="T94" s="60"/>
      <c r="U94" s="60"/>
      <c r="V94" s="60"/>
      <c r="W94" s="60"/>
      <c r="X94" s="60"/>
      <c r="Y94" s="59"/>
    </row>
    <row r="95" spans="1:25" ht="15" hidden="1">
      <c r="A95" s="43"/>
      <c r="B95" s="78"/>
      <c r="C95" s="77"/>
      <c r="D95" s="61"/>
      <c r="E95" s="60"/>
      <c r="F95" s="60"/>
      <c r="G95" s="60"/>
      <c r="H95" s="60"/>
      <c r="I95" s="60"/>
      <c r="J95" s="60"/>
      <c r="K95" s="60"/>
      <c r="L95" s="60"/>
      <c r="M95" s="60"/>
      <c r="N95" s="60"/>
      <c r="O95" s="60"/>
      <c r="P95" s="60"/>
      <c r="Q95" s="60"/>
      <c r="R95" s="60"/>
      <c r="S95" s="60"/>
      <c r="T95" s="60"/>
      <c r="U95" s="60"/>
      <c r="V95" s="60"/>
      <c r="W95" s="60"/>
      <c r="X95" s="60"/>
      <c r="Y95" s="59"/>
    </row>
    <row r="96" spans="1:25" ht="27" hidden="1" customHeight="1">
      <c r="A96" s="43"/>
      <c r="B96" s="78"/>
      <c r="C96" s="77"/>
      <c r="D96" s="66"/>
      <c r="E96" s="65"/>
      <c r="F96" s="65"/>
      <c r="G96" s="65"/>
      <c r="H96" s="65"/>
      <c r="I96" s="65"/>
      <c r="J96" s="65"/>
      <c r="K96" s="65"/>
      <c r="L96" s="65"/>
      <c r="M96" s="65"/>
      <c r="N96" s="65"/>
      <c r="O96" s="65"/>
      <c r="P96" s="65"/>
      <c r="Q96" s="65"/>
      <c r="R96" s="65"/>
      <c r="S96" s="65"/>
      <c r="T96" s="65"/>
      <c r="U96" s="65"/>
      <c r="V96" s="65"/>
      <c r="W96" s="65"/>
      <c r="X96" s="65"/>
      <c r="Y96" s="59"/>
    </row>
    <row r="97" spans="1:27" ht="15" hidden="1">
      <c r="A97" s="43"/>
      <c r="B97" s="78"/>
      <c r="C97" s="77"/>
      <c r="D97" s="66"/>
      <c r="E97" s="65"/>
      <c r="F97" s="65"/>
      <c r="G97" s="65"/>
      <c r="H97" s="65"/>
      <c r="I97" s="65"/>
      <c r="J97" s="65"/>
      <c r="K97" s="65"/>
      <c r="L97" s="65"/>
      <c r="M97" s="65"/>
      <c r="N97" s="65"/>
      <c r="O97" s="65"/>
      <c r="P97" s="65"/>
      <c r="Q97" s="65"/>
      <c r="R97" s="65"/>
      <c r="S97" s="65"/>
      <c r="T97" s="65"/>
      <c r="U97" s="65"/>
      <c r="V97" s="65"/>
      <c r="W97" s="65"/>
      <c r="X97" s="65"/>
      <c r="Y97" s="59"/>
    </row>
    <row r="98" spans="1:27" ht="25.5" hidden="1" customHeight="1">
      <c r="A98" s="43"/>
      <c r="B98" s="78"/>
      <c r="C98" s="77"/>
      <c r="D98" s="61"/>
      <c r="E98" s="1144" t="s">
        <v>235</v>
      </c>
      <c r="F98" s="1144"/>
      <c r="G98" s="1144"/>
      <c r="H98" s="1144"/>
      <c r="I98" s="1144"/>
      <c r="J98" s="1144"/>
      <c r="K98" s="1144"/>
      <c r="L98" s="1144"/>
      <c r="M98" s="1144"/>
      <c r="N98" s="1144"/>
      <c r="O98" s="1144"/>
      <c r="P98" s="1144"/>
      <c r="Q98" s="1144"/>
      <c r="R98" s="1144"/>
      <c r="S98" s="1144"/>
      <c r="T98" s="1144"/>
      <c r="U98" s="1144"/>
      <c r="V98" s="1144"/>
      <c r="W98" s="1144"/>
      <c r="X98" s="1144"/>
      <c r="Y98" s="59"/>
    </row>
    <row r="99" spans="1:27" ht="15" hidden="1" customHeight="1">
      <c r="A99" s="43"/>
      <c r="B99" s="78"/>
      <c r="C99" s="77"/>
      <c r="D99" s="61"/>
      <c r="E99" s="60"/>
      <c r="F99" s="60"/>
      <c r="G99" s="60"/>
      <c r="H99" s="63"/>
      <c r="I99" s="63"/>
      <c r="J99" s="63"/>
      <c r="K99" s="63"/>
      <c r="L99" s="63"/>
      <c r="M99" s="63"/>
      <c r="N99" s="63"/>
      <c r="O99" s="62"/>
      <c r="P99" s="62"/>
      <c r="Q99" s="62"/>
      <c r="R99" s="62"/>
      <c r="S99" s="62"/>
      <c r="T99" s="62"/>
      <c r="U99" s="60"/>
      <c r="V99" s="60"/>
      <c r="W99" s="60"/>
      <c r="X99" s="60"/>
      <c r="Y99" s="59"/>
    </row>
    <row r="100" spans="1:27" ht="15" hidden="1" customHeight="1">
      <c r="A100" s="43"/>
      <c r="B100" s="78"/>
      <c r="C100" s="77"/>
      <c r="D100" s="61"/>
      <c r="E100" s="64"/>
      <c r="F100" s="1142" t="s">
        <v>234</v>
      </c>
      <c r="G100" s="1142"/>
      <c r="H100" s="1142"/>
      <c r="I100" s="1142"/>
      <c r="J100" s="1142"/>
      <c r="K100" s="1142"/>
      <c r="L100" s="1142"/>
      <c r="M100" s="1142"/>
      <c r="N100" s="1142"/>
      <c r="O100" s="1142"/>
      <c r="P100" s="1142"/>
      <c r="Q100" s="1142"/>
      <c r="R100" s="1142"/>
      <c r="S100" s="1142"/>
      <c r="T100" s="62"/>
      <c r="U100" s="60"/>
      <c r="V100" s="60"/>
      <c r="W100" s="60"/>
      <c r="X100" s="60"/>
      <c r="Y100" s="59"/>
      <c r="AA100" s="79" t="s">
        <v>232</v>
      </c>
    </row>
    <row r="101" spans="1:27" ht="15" hidden="1" customHeight="1">
      <c r="A101" s="43"/>
      <c r="B101" s="78"/>
      <c r="C101" s="77"/>
      <c r="D101" s="61"/>
      <c r="E101" s="60"/>
      <c r="F101" s="60"/>
      <c r="G101" s="60"/>
      <c r="H101" s="63"/>
      <c r="I101" s="63"/>
      <c r="J101" s="63"/>
      <c r="K101" s="63"/>
      <c r="L101" s="63"/>
      <c r="M101" s="63"/>
      <c r="N101" s="63"/>
      <c r="O101" s="62"/>
      <c r="P101" s="62"/>
      <c r="Q101" s="62"/>
      <c r="R101" s="62"/>
      <c r="S101" s="62"/>
      <c r="T101" s="62"/>
      <c r="U101" s="60"/>
      <c r="V101" s="60"/>
      <c r="W101" s="60"/>
      <c r="X101" s="60"/>
      <c r="Y101" s="59"/>
    </row>
    <row r="102" spans="1:27" ht="15" hidden="1">
      <c r="A102" s="43"/>
      <c r="B102" s="78"/>
      <c r="C102" s="77"/>
      <c r="D102" s="61"/>
      <c r="E102" s="60"/>
      <c r="F102" s="1142" t="s">
        <v>233</v>
      </c>
      <c r="G102" s="1142"/>
      <c r="H102" s="1142"/>
      <c r="I102" s="1142"/>
      <c r="J102" s="1142"/>
      <c r="K102" s="1142"/>
      <c r="L102" s="1142"/>
      <c r="M102" s="1142"/>
      <c r="N102" s="1142"/>
      <c r="O102" s="1142"/>
      <c r="P102" s="1142"/>
      <c r="Q102" s="1142"/>
      <c r="R102" s="1142"/>
      <c r="S102" s="1142"/>
      <c r="T102" s="1142"/>
      <c r="U102" s="1142"/>
      <c r="V102" s="1142"/>
      <c r="W102" s="1142"/>
      <c r="X102" s="1142"/>
      <c r="Y102" s="59"/>
    </row>
    <row r="103" spans="1:27" ht="15" hidden="1">
      <c r="A103" s="43"/>
      <c r="B103" s="78"/>
      <c r="C103" s="77"/>
      <c r="D103" s="61"/>
      <c r="E103" s="60"/>
      <c r="F103" s="60"/>
      <c r="G103" s="60"/>
      <c r="H103" s="60"/>
      <c r="I103" s="60"/>
      <c r="J103" s="60"/>
      <c r="K103" s="60"/>
      <c r="L103" s="60"/>
      <c r="M103" s="60"/>
      <c r="N103" s="60"/>
      <c r="O103" s="60"/>
      <c r="P103" s="60"/>
      <c r="Q103" s="60"/>
      <c r="R103" s="60"/>
      <c r="S103" s="60"/>
      <c r="T103" s="60"/>
      <c r="U103" s="60"/>
      <c r="V103" s="60"/>
      <c r="W103" s="60"/>
      <c r="X103" s="60"/>
      <c r="Y103" s="59"/>
    </row>
    <row r="104" spans="1:27" ht="15" hidden="1">
      <c r="A104" s="43"/>
      <c r="B104" s="78"/>
      <c r="C104" s="77"/>
      <c r="D104" s="61"/>
      <c r="E104" s="60"/>
      <c r="F104" s="60"/>
      <c r="G104" s="60"/>
      <c r="H104" s="60"/>
      <c r="I104" s="60"/>
      <c r="J104" s="60"/>
      <c r="K104" s="60"/>
      <c r="L104" s="60"/>
      <c r="M104" s="60"/>
      <c r="N104" s="60"/>
      <c r="O104" s="60"/>
      <c r="P104" s="60"/>
      <c r="Q104" s="60"/>
      <c r="R104" s="60"/>
      <c r="S104" s="60"/>
      <c r="T104" s="60"/>
      <c r="U104" s="60"/>
      <c r="V104" s="60"/>
      <c r="W104" s="60"/>
      <c r="X104" s="60"/>
      <c r="Y104" s="59"/>
    </row>
    <row r="105" spans="1:27" ht="15" hidden="1">
      <c r="A105" s="43"/>
      <c r="B105" s="78"/>
      <c r="C105" s="77"/>
      <c r="D105" s="61"/>
      <c r="E105" s="60"/>
      <c r="F105" s="60"/>
      <c r="G105" s="60"/>
      <c r="H105" s="60"/>
      <c r="I105" s="60"/>
      <c r="J105" s="60"/>
      <c r="K105" s="60"/>
      <c r="L105" s="60"/>
      <c r="M105" s="60"/>
      <c r="N105" s="60"/>
      <c r="O105" s="60"/>
      <c r="P105" s="60"/>
      <c r="Q105" s="60"/>
      <c r="R105" s="60"/>
      <c r="S105" s="60"/>
      <c r="T105" s="60"/>
      <c r="U105" s="60"/>
      <c r="V105" s="60"/>
      <c r="W105" s="60"/>
      <c r="X105" s="60"/>
      <c r="Y105" s="59"/>
    </row>
    <row r="106" spans="1:27" ht="15" hidden="1">
      <c r="A106" s="43"/>
      <c r="B106" s="78"/>
      <c r="C106" s="77"/>
      <c r="D106" s="61"/>
      <c r="E106" s="60"/>
      <c r="F106" s="60"/>
      <c r="G106" s="60"/>
      <c r="H106" s="60"/>
      <c r="I106" s="60"/>
      <c r="J106" s="60"/>
      <c r="K106" s="60"/>
      <c r="L106" s="60"/>
      <c r="M106" s="60"/>
      <c r="N106" s="60"/>
      <c r="O106" s="60"/>
      <c r="P106" s="60"/>
      <c r="Q106" s="60"/>
      <c r="R106" s="60"/>
      <c r="S106" s="60"/>
      <c r="T106" s="60"/>
      <c r="U106" s="60"/>
      <c r="V106" s="60"/>
      <c r="W106" s="60"/>
      <c r="X106" s="60"/>
      <c r="Y106" s="59"/>
    </row>
    <row r="107" spans="1:27" ht="15" hidden="1">
      <c r="A107" s="43"/>
      <c r="B107" s="78"/>
      <c r="C107" s="77"/>
      <c r="D107" s="61"/>
      <c r="E107" s="60"/>
      <c r="F107" s="60"/>
      <c r="G107" s="60"/>
      <c r="H107" s="60"/>
      <c r="I107" s="60"/>
      <c r="J107" s="60"/>
      <c r="K107" s="60"/>
      <c r="L107" s="60"/>
      <c r="M107" s="60"/>
      <c r="N107" s="60"/>
      <c r="O107" s="60"/>
      <c r="P107" s="60"/>
      <c r="Q107" s="60"/>
      <c r="R107" s="60"/>
      <c r="S107" s="60"/>
      <c r="T107" s="60"/>
      <c r="U107" s="60"/>
      <c r="V107" s="60"/>
      <c r="W107" s="60"/>
      <c r="X107" s="60"/>
      <c r="Y107" s="59"/>
    </row>
    <row r="108" spans="1:27" ht="15" hidden="1">
      <c r="A108" s="43"/>
      <c r="B108" s="78"/>
      <c r="C108" s="77"/>
      <c r="D108" s="61"/>
      <c r="E108" s="60"/>
      <c r="F108" s="60"/>
      <c r="G108" s="60"/>
      <c r="H108" s="60"/>
      <c r="I108" s="60"/>
      <c r="J108" s="60"/>
      <c r="K108" s="60"/>
      <c r="L108" s="60"/>
      <c r="M108" s="60"/>
      <c r="N108" s="60"/>
      <c r="O108" s="60"/>
      <c r="P108" s="60"/>
      <c r="Q108" s="60"/>
      <c r="R108" s="60"/>
      <c r="S108" s="60"/>
      <c r="T108" s="60"/>
      <c r="U108" s="60"/>
      <c r="V108" s="60"/>
      <c r="W108" s="60"/>
      <c r="X108" s="60"/>
      <c r="Y108" s="59"/>
    </row>
    <row r="109" spans="1:27" ht="15" hidden="1">
      <c r="A109" s="43"/>
      <c r="B109" s="78"/>
      <c r="C109" s="77"/>
      <c r="D109" s="61"/>
      <c r="E109" s="60"/>
      <c r="F109" s="60"/>
      <c r="G109" s="60"/>
      <c r="H109" s="60"/>
      <c r="I109" s="60"/>
      <c r="J109" s="60"/>
      <c r="K109" s="60"/>
      <c r="L109" s="60"/>
      <c r="M109" s="60"/>
      <c r="N109" s="60"/>
      <c r="O109" s="60"/>
      <c r="P109" s="60"/>
      <c r="Q109" s="60"/>
      <c r="R109" s="60"/>
      <c r="S109" s="60"/>
      <c r="T109" s="60"/>
      <c r="U109" s="60"/>
      <c r="V109" s="60"/>
      <c r="W109" s="60"/>
      <c r="X109" s="60"/>
      <c r="Y109" s="59"/>
    </row>
    <row r="110" spans="1:27" ht="15" hidden="1">
      <c r="A110" s="43"/>
      <c r="B110" s="78"/>
      <c r="C110" s="77"/>
      <c r="D110" s="61"/>
      <c r="E110" s="60"/>
      <c r="F110" s="60"/>
      <c r="G110" s="60"/>
      <c r="H110" s="60"/>
      <c r="I110" s="60"/>
      <c r="J110" s="60"/>
      <c r="K110" s="60"/>
      <c r="L110" s="60"/>
      <c r="M110" s="60"/>
      <c r="N110" s="60"/>
      <c r="O110" s="60"/>
      <c r="P110" s="60"/>
      <c r="Q110" s="60"/>
      <c r="R110" s="60"/>
      <c r="S110" s="60"/>
      <c r="T110" s="60"/>
      <c r="U110" s="60"/>
      <c r="V110" s="60"/>
      <c r="W110" s="60"/>
      <c r="X110" s="60"/>
      <c r="Y110" s="59"/>
    </row>
    <row r="111" spans="1:27" ht="30" hidden="1" customHeight="1">
      <c r="A111" s="43"/>
      <c r="B111" s="78"/>
      <c r="C111" s="77"/>
      <c r="D111" s="61"/>
      <c r="E111" s="60"/>
      <c r="F111" s="60"/>
      <c r="G111" s="60"/>
      <c r="H111" s="60"/>
      <c r="I111" s="60"/>
      <c r="J111" s="60"/>
      <c r="K111" s="60"/>
      <c r="L111" s="60"/>
      <c r="M111" s="60"/>
      <c r="N111" s="60"/>
      <c r="O111" s="60"/>
      <c r="P111" s="60"/>
      <c r="Q111" s="60"/>
      <c r="R111" s="60"/>
      <c r="S111" s="60"/>
      <c r="T111" s="60"/>
      <c r="U111" s="60"/>
      <c r="V111" s="60"/>
      <c r="W111" s="60"/>
      <c r="X111" s="60"/>
      <c r="Y111" s="59"/>
    </row>
    <row r="112" spans="1:27" ht="31.5" hidden="1" customHeight="1">
      <c r="A112" s="43"/>
      <c r="B112" s="78"/>
      <c r="C112" s="77"/>
      <c r="D112" s="61"/>
      <c r="E112" s="60"/>
      <c r="F112" s="60"/>
      <c r="G112" s="60"/>
      <c r="H112" s="60"/>
      <c r="I112" s="60"/>
      <c r="J112" s="60"/>
      <c r="K112" s="60"/>
      <c r="L112" s="60"/>
      <c r="M112" s="60"/>
      <c r="N112" s="60"/>
      <c r="O112" s="60"/>
      <c r="P112" s="60"/>
      <c r="Q112" s="60"/>
      <c r="R112" s="60"/>
      <c r="S112" s="60"/>
      <c r="T112" s="60"/>
      <c r="U112" s="60"/>
      <c r="V112" s="60"/>
      <c r="W112" s="60"/>
      <c r="X112" s="60"/>
      <c r="Y112" s="59"/>
    </row>
    <row r="113" spans="1:25" ht="15" customHeight="1">
      <c r="A113" s="43"/>
      <c r="B113" s="76"/>
      <c r="C113" s="75"/>
      <c r="D113" s="58"/>
      <c r="E113" s="57"/>
      <c r="F113" s="57"/>
      <c r="G113" s="57"/>
      <c r="H113" s="57"/>
      <c r="I113" s="57"/>
      <c r="J113" s="57"/>
      <c r="K113" s="57"/>
      <c r="L113" s="57"/>
      <c r="M113" s="57"/>
      <c r="N113" s="57"/>
      <c r="O113" s="57"/>
      <c r="P113" s="57"/>
      <c r="Q113" s="57"/>
      <c r="R113" s="57"/>
      <c r="S113" s="57"/>
      <c r="T113" s="57"/>
      <c r="U113" s="57"/>
      <c r="V113" s="57"/>
      <c r="W113" s="57"/>
      <c r="X113" s="57"/>
      <c r="Y113" s="56"/>
    </row>
  </sheetData>
  <sheetProtection algorithmName="SHA-512" hashValue="aOKy+O++I1Ol4wfk326+Hu8SHZHdBUiVCOgvOuHcfK1sVktagG+sMq/ayb7uNd3ilSblpztFbhwgsKWWdPf+2Q==" saltValue="JfSs7q5vAhpCEzgrg3hzOw==" spinCount="100000" sheet="1" objects="1" scenarios="1" formatColumns="0" formatRows="0"/>
  <dataConsolidate leftLabels="1"/>
  <mergeCells count="28">
    <mergeCell ref="H60:X60"/>
    <mergeCell ref="H82:X82"/>
    <mergeCell ref="E46:X57"/>
    <mergeCell ref="E70:T70"/>
    <mergeCell ref="E60:G60"/>
    <mergeCell ref="H59:X59"/>
    <mergeCell ref="E59:G59"/>
    <mergeCell ref="E71:T71"/>
    <mergeCell ref="H61:X61"/>
    <mergeCell ref="F102:X102"/>
    <mergeCell ref="F100:S100"/>
    <mergeCell ref="E82:G82"/>
    <mergeCell ref="E98:X98"/>
    <mergeCell ref="E81:U81"/>
    <mergeCell ref="H84:X84"/>
    <mergeCell ref="B2:G2"/>
    <mergeCell ref="B3:C3"/>
    <mergeCell ref="E7:X19"/>
    <mergeCell ref="P23:W23"/>
    <mergeCell ref="E58:U58"/>
    <mergeCell ref="B5:Y5"/>
    <mergeCell ref="E41:X45"/>
    <mergeCell ref="F21:M21"/>
    <mergeCell ref="P21:X21"/>
    <mergeCell ref="P22:X22"/>
    <mergeCell ref="E35:X39"/>
    <mergeCell ref="F22:M22"/>
    <mergeCell ref="E40:X40"/>
  </mergeCells>
  <phoneticPr fontId="13" type="noConversion"/>
  <hyperlinks>
    <hyperlink ref="E81:U81" location="Инструкция!A1" tooltip="http://sp.eias.ru/index.php?a=add&amp;catid=76" display="Обратиться за помощью в службу технической поддержки"/>
    <hyperlink ref="E58:U58" location="Инструкция!A1" tooltip="http://sp.eias.ru/index.php?a=add&amp;catid=76" display="Обратиться за помощью в службу технической поддержки"/>
    <hyperlink ref="E70:T70" location="Инструкция!A1" tooltip="http://support.eias.ru/knowledgebase.php?article=28" display="Инструкция по загрузке сопроводительных материалов"/>
    <hyperlink ref="E71:T71" location="Инструкция!A1" tooltip="http://eias.ru/files/shablon/FAS_JKH_OPEN_INFO_PRICE_WARM.pdf" display="Инструкция по работе с отчетной формой"/>
  </hyperlinks>
  <pageMargins left="0.7" right="0.7" top="0.75" bottom="0.75" header="0.3" footer="0.3"/>
  <pageSetup paperSize="9" orientation="portrait" horizontalDpi="180" verticalDpi="180" r:id="rId1"/>
  <headerFooter alignWithMargins="0"/>
  <drawing r:id="rId2"/>
  <legacyDrawing r:id="rId3"/>
  <oleObjects>
    <mc:AlternateContent xmlns:mc="http://schemas.openxmlformats.org/markup-compatibility/2006">
      <mc:Choice Requires="x14">
        <oleObject progId="Word.Document.8" shapeId="193537" r:id="rId4">
          <objectPr defaultSize="0" r:id="rId5">
            <anchor moveWithCells="1">
              <from>
                <xdr:col>2</xdr:col>
                <xdr:colOff>0</xdr:colOff>
                <xdr:row>6</xdr:row>
                <xdr:rowOff>0</xdr:rowOff>
              </from>
              <to>
                <xdr:col>22</xdr:col>
                <xdr:colOff>66675</xdr:colOff>
                <xdr:row>120</xdr:row>
                <xdr:rowOff>123825</xdr:rowOff>
              </to>
            </anchor>
          </objectPr>
        </oleObject>
      </mc:Choice>
      <mc:Fallback>
        <oleObject progId="Word.Document.8" shapeId="193537"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9">
    <tabColor theme="0" tint="-0.249977111117893"/>
  </sheetPr>
  <dimension ref="A1:T19"/>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208</v>
      </c>
    </row>
    <row r="2" spans="1:20" ht="22.5">
      <c r="F2" s="1199" t="s">
        <v>491</v>
      </c>
      <c r="G2" s="1200"/>
      <c r="H2" s="1201"/>
      <c r="I2" s="436"/>
    </row>
    <row r="3" spans="1:20" ht="3" customHeight="1"/>
    <row r="4" spans="1:20" s="190" customFormat="1" ht="11.25">
      <c r="A4" s="214"/>
      <c r="B4" s="214"/>
      <c r="C4" s="214"/>
      <c r="D4" s="214"/>
      <c r="F4" s="1153" t="s">
        <v>454</v>
      </c>
      <c r="G4" s="1153"/>
      <c r="H4" s="1153"/>
      <c r="I4" s="1202"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02"/>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492</v>
      </c>
      <c r="H7" s="317" t="str">
        <f>IF(dateCh="","",dateCh)</f>
        <v>30.12.2020</v>
      </c>
      <c r="I7" s="196" t="s">
        <v>493</v>
      </c>
      <c r="J7" s="334"/>
      <c r="K7" s="214"/>
      <c r="L7" s="214"/>
      <c r="M7" s="214"/>
      <c r="N7" s="214"/>
      <c r="O7" s="214"/>
      <c r="P7" s="214"/>
      <c r="Q7" s="214"/>
      <c r="R7" s="214"/>
      <c r="S7" s="214"/>
      <c r="T7" s="214"/>
    </row>
    <row r="8" spans="1:20" s="190" customFormat="1" ht="45">
      <c r="A8" s="1203">
        <v>1</v>
      </c>
      <c r="B8" s="214"/>
      <c r="C8" s="214"/>
      <c r="D8" s="214"/>
      <c r="F8" s="335" t="str">
        <f>"2." &amp;mergeValue(A8)</f>
        <v>2.1</v>
      </c>
      <c r="G8" s="417" t="s">
        <v>494</v>
      </c>
      <c r="H8" s="317"/>
      <c r="I8" s="196" t="s">
        <v>591</v>
      </c>
      <c r="J8" s="334"/>
      <c r="K8" s="214"/>
      <c r="L8" s="214"/>
      <c r="M8" s="214"/>
      <c r="N8" s="214"/>
      <c r="O8" s="214"/>
      <c r="P8" s="214"/>
      <c r="Q8" s="214"/>
      <c r="R8" s="214"/>
      <c r="S8" s="214"/>
      <c r="T8" s="214"/>
    </row>
    <row r="9" spans="1:20" s="190" customFormat="1" ht="22.5">
      <c r="A9" s="1203"/>
      <c r="B9" s="214"/>
      <c r="C9" s="214"/>
      <c r="D9" s="214"/>
      <c r="F9" s="335" t="str">
        <f>"3." &amp;mergeValue(A9)</f>
        <v>3.1</v>
      </c>
      <c r="G9" s="417" t="s">
        <v>495</v>
      </c>
      <c r="H9" s="317"/>
      <c r="I9" s="196" t="s">
        <v>589</v>
      </c>
      <c r="J9" s="334"/>
      <c r="K9" s="214"/>
      <c r="L9" s="214"/>
      <c r="M9" s="214"/>
      <c r="N9" s="214"/>
      <c r="O9" s="214"/>
      <c r="P9" s="214"/>
      <c r="Q9" s="214"/>
      <c r="R9" s="214"/>
      <c r="S9" s="214"/>
      <c r="T9" s="214"/>
    </row>
    <row r="10" spans="1:20" s="190" customFormat="1" ht="22.5">
      <c r="A10" s="1203"/>
      <c r="B10" s="214"/>
      <c r="C10" s="214"/>
      <c r="D10" s="214"/>
      <c r="F10" s="335" t="str">
        <f>"4."&amp;mergeValue(A10)</f>
        <v>4.1</v>
      </c>
      <c r="G10" s="417" t="s">
        <v>496</v>
      </c>
      <c r="H10" s="318" t="s">
        <v>458</v>
      </c>
      <c r="I10" s="196"/>
      <c r="J10" s="334"/>
      <c r="K10" s="214"/>
      <c r="L10" s="214"/>
      <c r="M10" s="214"/>
      <c r="N10" s="214"/>
      <c r="O10" s="214"/>
      <c r="P10" s="214"/>
      <c r="Q10" s="214"/>
      <c r="R10" s="214"/>
      <c r="S10" s="214"/>
      <c r="T10" s="214"/>
    </row>
    <row r="11" spans="1:20" s="190" customFormat="1" ht="18.75">
      <c r="A11" s="1203"/>
      <c r="B11" s="1203">
        <v>1</v>
      </c>
      <c r="C11" s="344"/>
      <c r="D11" s="344"/>
      <c r="F11" s="335" t="str">
        <f>"4."&amp;mergeValue(A11) &amp;"."&amp;mergeValue(B11)</f>
        <v>4.1.1</v>
      </c>
      <c r="G11" s="324" t="s">
        <v>593</v>
      </c>
      <c r="H11" s="317" t="str">
        <f>IF(region_name="","",region_name)</f>
        <v>Нижегородская область</v>
      </c>
      <c r="I11" s="196" t="s">
        <v>499</v>
      </c>
      <c r="J11" s="334"/>
      <c r="K11" s="214"/>
      <c r="L11" s="214"/>
      <c r="M11" s="214"/>
      <c r="N11" s="214"/>
      <c r="O11" s="214"/>
      <c r="P11" s="214"/>
      <c r="Q11" s="214"/>
      <c r="R11" s="214"/>
      <c r="S11" s="214"/>
      <c r="T11" s="214"/>
    </row>
    <row r="12" spans="1:20" s="190" customFormat="1" ht="22.5">
      <c r="A12" s="1203"/>
      <c r="B12" s="1203"/>
      <c r="C12" s="1203">
        <v>1</v>
      </c>
      <c r="D12" s="344"/>
      <c r="F12" s="335" t="str">
        <f>"4."&amp;mergeValue(A12) &amp;"."&amp;mergeValue(B12)&amp;"."&amp;mergeValue(C12)</f>
        <v>4.1.1.1</v>
      </c>
      <c r="G12" s="341" t="s">
        <v>497</v>
      </c>
      <c r="H12" s="317"/>
      <c r="I12" s="196" t="s">
        <v>500</v>
      </c>
      <c r="J12" s="334"/>
      <c r="K12" s="214"/>
      <c r="L12" s="214"/>
      <c r="M12" s="214"/>
      <c r="N12" s="214"/>
      <c r="O12" s="214"/>
      <c r="P12" s="214"/>
      <c r="Q12" s="214"/>
      <c r="R12" s="214"/>
      <c r="S12" s="214"/>
      <c r="T12" s="214"/>
    </row>
    <row r="13" spans="1:20" s="190" customFormat="1" ht="39" customHeight="1">
      <c r="A13" s="1203"/>
      <c r="B13" s="1203"/>
      <c r="C13" s="1203"/>
      <c r="D13" s="344">
        <v>1</v>
      </c>
      <c r="F13" s="335" t="str">
        <f>"4."&amp;mergeValue(A13) &amp;"."&amp;mergeValue(B13)&amp;"."&amp;mergeValue(C13)&amp;"."&amp;mergeValue(D13)</f>
        <v>4.1.1.1.1</v>
      </c>
      <c r="G13" s="420" t="s">
        <v>498</v>
      </c>
      <c r="H13" s="317"/>
      <c r="I13" s="1204" t="s">
        <v>592</v>
      </c>
      <c r="J13" s="334"/>
      <c r="K13" s="214"/>
      <c r="L13" s="214"/>
      <c r="M13" s="214"/>
      <c r="N13" s="214"/>
      <c r="O13" s="214"/>
      <c r="P13" s="214"/>
      <c r="Q13" s="214"/>
      <c r="R13" s="214"/>
      <c r="S13" s="214"/>
      <c r="T13" s="214"/>
    </row>
    <row r="14" spans="1:20" s="190" customFormat="1" ht="18.75">
      <c r="A14" s="1203"/>
      <c r="B14" s="1203"/>
      <c r="C14" s="1203"/>
      <c r="D14" s="344"/>
      <c r="F14" s="338"/>
      <c r="G14" s="150" t="s">
        <v>4</v>
      </c>
      <c r="H14" s="343"/>
      <c r="I14" s="1204"/>
      <c r="J14" s="334"/>
      <c r="K14" s="214"/>
      <c r="L14" s="214"/>
      <c r="M14" s="214"/>
      <c r="N14" s="214"/>
      <c r="O14" s="214"/>
      <c r="P14" s="214"/>
      <c r="Q14" s="214"/>
      <c r="R14" s="214"/>
      <c r="S14" s="214"/>
      <c r="T14" s="214"/>
    </row>
    <row r="15" spans="1:20" s="190" customFormat="1" ht="18.75">
      <c r="A15" s="1203"/>
      <c r="B15" s="1203"/>
      <c r="C15" s="344"/>
      <c r="D15" s="344"/>
      <c r="F15" s="421"/>
      <c r="G15" s="195" t="s">
        <v>403</v>
      </c>
      <c r="H15" s="422"/>
      <c r="I15" s="423"/>
      <c r="J15" s="334"/>
      <c r="K15" s="214"/>
      <c r="L15" s="214"/>
      <c r="M15" s="214"/>
      <c r="N15" s="214"/>
      <c r="O15" s="214"/>
      <c r="P15" s="214"/>
      <c r="Q15" s="214"/>
      <c r="R15" s="214"/>
      <c r="S15" s="214"/>
      <c r="T15" s="214"/>
    </row>
    <row r="16" spans="1:20" s="190" customFormat="1" ht="18.75">
      <c r="A16" s="1203"/>
      <c r="B16" s="214"/>
      <c r="C16" s="214"/>
      <c r="D16" s="214"/>
      <c r="F16" s="338"/>
      <c r="G16" s="155" t="s">
        <v>506</v>
      </c>
      <c r="H16" s="339"/>
      <c r="I16" s="340"/>
      <c r="J16" s="334"/>
      <c r="K16" s="214"/>
      <c r="L16" s="214"/>
      <c r="M16" s="214"/>
      <c r="N16" s="214"/>
      <c r="O16" s="214"/>
      <c r="P16" s="214"/>
      <c r="Q16" s="214"/>
      <c r="R16" s="214"/>
      <c r="S16" s="214"/>
      <c r="T16" s="214"/>
    </row>
    <row r="17" spans="1:20" s="190" customFormat="1" ht="18.75">
      <c r="A17" s="214"/>
      <c r="B17" s="214"/>
      <c r="C17" s="214"/>
      <c r="D17" s="214"/>
      <c r="F17" s="338"/>
      <c r="G17" s="165" t="s">
        <v>505</v>
      </c>
      <c r="H17" s="339"/>
      <c r="I17" s="340"/>
      <c r="J17" s="334"/>
      <c r="K17" s="214"/>
      <c r="L17" s="214"/>
      <c r="M17" s="214"/>
      <c r="N17" s="214"/>
      <c r="O17" s="214"/>
      <c r="P17" s="214"/>
      <c r="Q17" s="214"/>
      <c r="R17" s="214"/>
      <c r="S17" s="214"/>
      <c r="T17" s="214"/>
    </row>
    <row r="18" spans="1:20" s="326" customFormat="1" ht="3" customHeight="1">
      <c r="A18" s="327"/>
      <c r="B18" s="327"/>
      <c r="C18" s="327"/>
      <c r="D18" s="327"/>
      <c r="F18" s="345"/>
      <c r="G18" s="346"/>
      <c r="H18" s="347"/>
      <c r="I18" s="348"/>
      <c r="J18" s="327"/>
      <c r="K18" s="327"/>
      <c r="L18" s="327"/>
      <c r="M18" s="327"/>
      <c r="N18" s="327"/>
      <c r="O18" s="327"/>
      <c r="P18" s="327"/>
      <c r="Q18" s="327"/>
      <c r="R18" s="327"/>
      <c r="S18" s="327"/>
      <c r="T18" s="327"/>
    </row>
    <row r="19" spans="1:20" s="326" customFormat="1" ht="15" customHeight="1">
      <c r="A19" s="327"/>
      <c r="B19" s="327"/>
      <c r="C19" s="327"/>
      <c r="D19" s="327"/>
      <c r="F19" s="325"/>
      <c r="G19" s="1198" t="s">
        <v>594</v>
      </c>
      <c r="H19" s="1198"/>
      <c r="I19" s="226"/>
      <c r="J19" s="327"/>
      <c r="K19" s="327"/>
      <c r="L19" s="327"/>
      <c r="M19" s="327"/>
      <c r="N19" s="327"/>
      <c r="O19" s="327"/>
      <c r="P19" s="327"/>
      <c r="Q19" s="327"/>
      <c r="R19" s="327"/>
      <c r="S19" s="327"/>
      <c r="T19" s="32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9">
    <tabColor rgb="FFEAEBEE"/>
    <pageSetUpPr fitToPage="1"/>
  </sheetPr>
  <dimension ref="A1:AC32"/>
  <sheetViews>
    <sheetView showGridLines="0" topLeftCell="I4" zoomScaleNormal="100" workbookViewId="0"/>
  </sheetViews>
  <sheetFormatPr defaultColWidth="10.5703125" defaultRowHeight="14.25"/>
  <cols>
    <col min="1" max="6" width="10.5703125" style="502" hidden="1" customWidth="1"/>
    <col min="7" max="8" width="9.140625" style="508" hidden="1" customWidth="1"/>
    <col min="9" max="9" width="3.7109375" style="485" customWidth="1"/>
    <col min="10" max="11" width="3.7109375" style="484" customWidth="1"/>
    <col min="12" max="12" width="12.7109375" style="478" customWidth="1"/>
    <col min="13" max="13" width="47.42578125" style="478" customWidth="1"/>
    <col min="14" max="14" width="2.7109375" style="478" hidden="1" customWidth="1"/>
    <col min="15" max="18" width="23.7109375" style="478" customWidth="1"/>
    <col min="19" max="19" width="11.7109375" style="478" customWidth="1"/>
    <col min="20" max="20" width="3.7109375" style="478" customWidth="1"/>
    <col min="21" max="21" width="11.7109375" style="478" customWidth="1"/>
    <col min="22" max="22" width="8.5703125" style="478" hidden="1" customWidth="1"/>
    <col min="23" max="23" width="4.7109375" style="478" customWidth="1"/>
    <col min="24" max="24" width="115.7109375" style="478" customWidth="1"/>
    <col min="25" max="25" width="10.5703125" style="1010"/>
    <col min="26" max="29" width="10.5703125" style="502"/>
    <col min="30" max="246" width="10.5703125" style="478"/>
    <col min="247" max="254" width="0" style="478" hidden="1" customWidth="1"/>
    <col min="255" max="257" width="3.7109375" style="478" customWidth="1"/>
    <col min="258" max="258" width="12.7109375" style="478" customWidth="1"/>
    <col min="259" max="259" width="47.42578125" style="478" customWidth="1"/>
    <col min="260" max="260" width="0" style="478" hidden="1" customWidth="1"/>
    <col min="261" max="261" width="24.7109375" style="478" customWidth="1"/>
    <col min="262" max="262" width="14.7109375" style="478" customWidth="1"/>
    <col min="263" max="264" width="15.7109375" style="478" customWidth="1"/>
    <col min="265" max="265" width="11.7109375" style="478" customWidth="1"/>
    <col min="266" max="266" width="6.42578125" style="478" bestFit="1" customWidth="1"/>
    <col min="267" max="267" width="11.7109375" style="478" customWidth="1"/>
    <col min="268" max="268" width="0" style="478" hidden="1" customWidth="1"/>
    <col min="269" max="269" width="3.7109375" style="478" customWidth="1"/>
    <col min="270" max="270" width="11.140625" style="478" bestFit="1" customWidth="1"/>
    <col min="271" max="502" width="10.5703125" style="478"/>
    <col min="503" max="510" width="0" style="478" hidden="1" customWidth="1"/>
    <col min="511" max="513" width="3.7109375" style="478" customWidth="1"/>
    <col min="514" max="514" width="12.7109375" style="478" customWidth="1"/>
    <col min="515" max="515" width="47.42578125" style="478" customWidth="1"/>
    <col min="516" max="516" width="0" style="478" hidden="1" customWidth="1"/>
    <col min="517" max="517" width="24.7109375" style="478" customWidth="1"/>
    <col min="518" max="518" width="14.7109375" style="478" customWidth="1"/>
    <col min="519" max="520" width="15.7109375" style="478" customWidth="1"/>
    <col min="521" max="521" width="11.7109375" style="478" customWidth="1"/>
    <col min="522" max="522" width="6.42578125" style="478" bestFit="1" customWidth="1"/>
    <col min="523" max="523" width="11.7109375" style="478" customWidth="1"/>
    <col min="524" max="524" width="0" style="478" hidden="1" customWidth="1"/>
    <col min="525" max="525" width="3.7109375" style="478" customWidth="1"/>
    <col min="526" max="526" width="11.140625" style="478" bestFit="1" customWidth="1"/>
    <col min="527" max="758" width="10.5703125" style="478"/>
    <col min="759" max="766" width="0" style="478" hidden="1" customWidth="1"/>
    <col min="767" max="769" width="3.7109375" style="478" customWidth="1"/>
    <col min="770" max="770" width="12.7109375" style="478" customWidth="1"/>
    <col min="771" max="771" width="47.42578125" style="478" customWidth="1"/>
    <col min="772" max="772" width="0" style="478" hidden="1" customWidth="1"/>
    <col min="773" max="773" width="24.7109375" style="478" customWidth="1"/>
    <col min="774" max="774" width="14.7109375" style="478" customWidth="1"/>
    <col min="775" max="776" width="15.7109375" style="478" customWidth="1"/>
    <col min="777" max="777" width="11.7109375" style="478" customWidth="1"/>
    <col min="778" max="778" width="6.42578125" style="478" bestFit="1" customWidth="1"/>
    <col min="779" max="779" width="11.7109375" style="478" customWidth="1"/>
    <col min="780" max="780" width="0" style="478" hidden="1" customWidth="1"/>
    <col min="781" max="781" width="3.7109375" style="478" customWidth="1"/>
    <col min="782" max="782" width="11.140625" style="478" bestFit="1" customWidth="1"/>
    <col min="783" max="1014" width="10.5703125" style="478"/>
    <col min="1015" max="1022" width="0" style="478" hidden="1" customWidth="1"/>
    <col min="1023" max="1025" width="3.7109375" style="478" customWidth="1"/>
    <col min="1026" max="1026" width="12.7109375" style="478" customWidth="1"/>
    <col min="1027" max="1027" width="47.42578125" style="478" customWidth="1"/>
    <col min="1028" max="1028" width="0" style="478" hidden="1" customWidth="1"/>
    <col min="1029" max="1029" width="24.7109375" style="478" customWidth="1"/>
    <col min="1030" max="1030" width="14.7109375" style="478" customWidth="1"/>
    <col min="1031" max="1032" width="15.7109375" style="478" customWidth="1"/>
    <col min="1033" max="1033" width="11.7109375" style="478" customWidth="1"/>
    <col min="1034" max="1034" width="6.42578125" style="478" bestFit="1" customWidth="1"/>
    <col min="1035" max="1035" width="11.7109375" style="478" customWidth="1"/>
    <col min="1036" max="1036" width="0" style="478" hidden="1" customWidth="1"/>
    <col min="1037" max="1037" width="3.7109375" style="478" customWidth="1"/>
    <col min="1038" max="1038" width="11.140625" style="478" bestFit="1" customWidth="1"/>
    <col min="1039" max="1270" width="10.5703125" style="478"/>
    <col min="1271" max="1278" width="0" style="478" hidden="1" customWidth="1"/>
    <col min="1279" max="1281" width="3.7109375" style="478" customWidth="1"/>
    <col min="1282" max="1282" width="12.7109375" style="478" customWidth="1"/>
    <col min="1283" max="1283" width="47.42578125" style="478" customWidth="1"/>
    <col min="1284" max="1284" width="0" style="478" hidden="1" customWidth="1"/>
    <col min="1285" max="1285" width="24.7109375" style="478" customWidth="1"/>
    <col min="1286" max="1286" width="14.7109375" style="478" customWidth="1"/>
    <col min="1287" max="1288" width="15.7109375" style="478" customWidth="1"/>
    <col min="1289" max="1289" width="11.7109375" style="478" customWidth="1"/>
    <col min="1290" max="1290" width="6.42578125" style="478" bestFit="1" customWidth="1"/>
    <col min="1291" max="1291" width="11.7109375" style="478" customWidth="1"/>
    <col min="1292" max="1292" width="0" style="478" hidden="1" customWidth="1"/>
    <col min="1293" max="1293" width="3.7109375" style="478" customWidth="1"/>
    <col min="1294" max="1294" width="11.140625" style="478" bestFit="1" customWidth="1"/>
    <col min="1295" max="1526" width="10.5703125" style="478"/>
    <col min="1527" max="1534" width="0" style="478" hidden="1" customWidth="1"/>
    <col min="1535" max="1537" width="3.7109375" style="478" customWidth="1"/>
    <col min="1538" max="1538" width="12.7109375" style="478" customWidth="1"/>
    <col min="1539" max="1539" width="47.42578125" style="478" customWidth="1"/>
    <col min="1540" max="1540" width="0" style="478" hidden="1" customWidth="1"/>
    <col min="1541" max="1541" width="24.7109375" style="478" customWidth="1"/>
    <col min="1542" max="1542" width="14.7109375" style="478" customWidth="1"/>
    <col min="1543" max="1544" width="15.7109375" style="478" customWidth="1"/>
    <col min="1545" max="1545" width="11.7109375" style="478" customWidth="1"/>
    <col min="1546" max="1546" width="6.42578125" style="478" bestFit="1" customWidth="1"/>
    <col min="1547" max="1547" width="11.7109375" style="478" customWidth="1"/>
    <col min="1548" max="1548" width="0" style="478" hidden="1" customWidth="1"/>
    <col min="1549" max="1549" width="3.7109375" style="478" customWidth="1"/>
    <col min="1550" max="1550" width="11.140625" style="478" bestFit="1" customWidth="1"/>
    <col min="1551" max="1782" width="10.5703125" style="478"/>
    <col min="1783" max="1790" width="0" style="478" hidden="1" customWidth="1"/>
    <col min="1791" max="1793" width="3.7109375" style="478" customWidth="1"/>
    <col min="1794" max="1794" width="12.7109375" style="478" customWidth="1"/>
    <col min="1795" max="1795" width="47.42578125" style="478" customWidth="1"/>
    <col min="1796" max="1796" width="0" style="478" hidden="1" customWidth="1"/>
    <col min="1797" max="1797" width="24.7109375" style="478" customWidth="1"/>
    <col min="1798" max="1798" width="14.7109375" style="478" customWidth="1"/>
    <col min="1799" max="1800" width="15.7109375" style="478" customWidth="1"/>
    <col min="1801" max="1801" width="11.7109375" style="478" customWidth="1"/>
    <col min="1802" max="1802" width="6.42578125" style="478" bestFit="1" customWidth="1"/>
    <col min="1803" max="1803" width="11.7109375" style="478" customWidth="1"/>
    <col min="1804" max="1804" width="0" style="478" hidden="1" customWidth="1"/>
    <col min="1805" max="1805" width="3.7109375" style="478" customWidth="1"/>
    <col min="1806" max="1806" width="11.140625" style="478" bestFit="1" customWidth="1"/>
    <col min="1807" max="2038" width="10.5703125" style="478"/>
    <col min="2039" max="2046" width="0" style="478" hidden="1" customWidth="1"/>
    <col min="2047" max="2049" width="3.7109375" style="478" customWidth="1"/>
    <col min="2050" max="2050" width="12.7109375" style="478" customWidth="1"/>
    <col min="2051" max="2051" width="47.42578125" style="478" customWidth="1"/>
    <col min="2052" max="2052" width="0" style="478" hidden="1" customWidth="1"/>
    <col min="2053" max="2053" width="24.7109375" style="478" customWidth="1"/>
    <col min="2054" max="2054" width="14.7109375" style="478" customWidth="1"/>
    <col min="2055" max="2056" width="15.7109375" style="478" customWidth="1"/>
    <col min="2057" max="2057" width="11.7109375" style="478" customWidth="1"/>
    <col min="2058" max="2058" width="6.42578125" style="478" bestFit="1" customWidth="1"/>
    <col min="2059" max="2059" width="11.7109375" style="478" customWidth="1"/>
    <col min="2060" max="2060" width="0" style="478" hidden="1" customWidth="1"/>
    <col min="2061" max="2061" width="3.7109375" style="478" customWidth="1"/>
    <col min="2062" max="2062" width="11.140625" style="478" bestFit="1" customWidth="1"/>
    <col min="2063" max="2294" width="10.5703125" style="478"/>
    <col min="2295" max="2302" width="0" style="478" hidden="1" customWidth="1"/>
    <col min="2303" max="2305" width="3.7109375" style="478" customWidth="1"/>
    <col min="2306" max="2306" width="12.7109375" style="478" customWidth="1"/>
    <col min="2307" max="2307" width="47.42578125" style="478" customWidth="1"/>
    <col min="2308" max="2308" width="0" style="478" hidden="1" customWidth="1"/>
    <col min="2309" max="2309" width="24.7109375" style="478" customWidth="1"/>
    <col min="2310" max="2310" width="14.7109375" style="478" customWidth="1"/>
    <col min="2311" max="2312" width="15.7109375" style="478" customWidth="1"/>
    <col min="2313" max="2313" width="11.7109375" style="478" customWidth="1"/>
    <col min="2314" max="2314" width="6.42578125" style="478" bestFit="1" customWidth="1"/>
    <col min="2315" max="2315" width="11.7109375" style="478" customWidth="1"/>
    <col min="2316" max="2316" width="0" style="478" hidden="1" customWidth="1"/>
    <col min="2317" max="2317" width="3.7109375" style="478" customWidth="1"/>
    <col min="2318" max="2318" width="11.140625" style="478" bestFit="1" customWidth="1"/>
    <col min="2319" max="2550" width="10.5703125" style="478"/>
    <col min="2551" max="2558" width="0" style="478" hidden="1" customWidth="1"/>
    <col min="2559" max="2561" width="3.7109375" style="478" customWidth="1"/>
    <col min="2562" max="2562" width="12.7109375" style="478" customWidth="1"/>
    <col min="2563" max="2563" width="47.42578125" style="478" customWidth="1"/>
    <col min="2564" max="2564" width="0" style="478" hidden="1" customWidth="1"/>
    <col min="2565" max="2565" width="24.7109375" style="478" customWidth="1"/>
    <col min="2566" max="2566" width="14.7109375" style="478" customWidth="1"/>
    <col min="2567" max="2568" width="15.7109375" style="478" customWidth="1"/>
    <col min="2569" max="2569" width="11.7109375" style="478" customWidth="1"/>
    <col min="2570" max="2570" width="6.42578125" style="478" bestFit="1" customWidth="1"/>
    <col min="2571" max="2571" width="11.7109375" style="478" customWidth="1"/>
    <col min="2572" max="2572" width="0" style="478" hidden="1" customWidth="1"/>
    <col min="2573" max="2573" width="3.7109375" style="478" customWidth="1"/>
    <col min="2574" max="2574" width="11.140625" style="478" bestFit="1" customWidth="1"/>
    <col min="2575" max="2806" width="10.5703125" style="478"/>
    <col min="2807" max="2814" width="0" style="478" hidden="1" customWidth="1"/>
    <col min="2815" max="2817" width="3.7109375" style="478" customWidth="1"/>
    <col min="2818" max="2818" width="12.7109375" style="478" customWidth="1"/>
    <col min="2819" max="2819" width="47.42578125" style="478" customWidth="1"/>
    <col min="2820" max="2820" width="0" style="478" hidden="1" customWidth="1"/>
    <col min="2821" max="2821" width="24.7109375" style="478" customWidth="1"/>
    <col min="2822" max="2822" width="14.7109375" style="478" customWidth="1"/>
    <col min="2823" max="2824" width="15.7109375" style="478" customWidth="1"/>
    <col min="2825" max="2825" width="11.7109375" style="478" customWidth="1"/>
    <col min="2826" max="2826" width="6.42578125" style="478" bestFit="1" customWidth="1"/>
    <col min="2827" max="2827" width="11.7109375" style="478" customWidth="1"/>
    <col min="2828" max="2828" width="0" style="478" hidden="1" customWidth="1"/>
    <col min="2829" max="2829" width="3.7109375" style="478" customWidth="1"/>
    <col min="2830" max="2830" width="11.140625" style="478" bestFit="1" customWidth="1"/>
    <col min="2831" max="3062" width="10.5703125" style="478"/>
    <col min="3063" max="3070" width="0" style="478" hidden="1" customWidth="1"/>
    <col min="3071" max="3073" width="3.7109375" style="478" customWidth="1"/>
    <col min="3074" max="3074" width="12.7109375" style="478" customWidth="1"/>
    <col min="3075" max="3075" width="47.42578125" style="478" customWidth="1"/>
    <col min="3076" max="3076" width="0" style="478" hidden="1" customWidth="1"/>
    <col min="3077" max="3077" width="24.7109375" style="478" customWidth="1"/>
    <col min="3078" max="3078" width="14.7109375" style="478" customWidth="1"/>
    <col min="3079" max="3080" width="15.7109375" style="478" customWidth="1"/>
    <col min="3081" max="3081" width="11.7109375" style="478" customWidth="1"/>
    <col min="3082" max="3082" width="6.42578125" style="478" bestFit="1" customWidth="1"/>
    <col min="3083" max="3083" width="11.7109375" style="478" customWidth="1"/>
    <col min="3084" max="3084" width="0" style="478" hidden="1" customWidth="1"/>
    <col min="3085" max="3085" width="3.7109375" style="478" customWidth="1"/>
    <col min="3086" max="3086" width="11.140625" style="478" bestFit="1" customWidth="1"/>
    <col min="3087" max="3318" width="10.5703125" style="478"/>
    <col min="3319" max="3326" width="0" style="478" hidden="1" customWidth="1"/>
    <col min="3327" max="3329" width="3.7109375" style="478" customWidth="1"/>
    <col min="3330" max="3330" width="12.7109375" style="478" customWidth="1"/>
    <col min="3331" max="3331" width="47.42578125" style="478" customWidth="1"/>
    <col min="3332" max="3332" width="0" style="478" hidden="1" customWidth="1"/>
    <col min="3333" max="3333" width="24.7109375" style="478" customWidth="1"/>
    <col min="3334" max="3334" width="14.7109375" style="478" customWidth="1"/>
    <col min="3335" max="3336" width="15.7109375" style="478" customWidth="1"/>
    <col min="3337" max="3337" width="11.7109375" style="478" customWidth="1"/>
    <col min="3338" max="3338" width="6.42578125" style="478" bestFit="1" customWidth="1"/>
    <col min="3339" max="3339" width="11.7109375" style="478" customWidth="1"/>
    <col min="3340" max="3340" width="0" style="478" hidden="1" customWidth="1"/>
    <col min="3341" max="3341" width="3.7109375" style="478" customWidth="1"/>
    <col min="3342" max="3342" width="11.140625" style="478" bestFit="1" customWidth="1"/>
    <col min="3343" max="3574" width="10.5703125" style="478"/>
    <col min="3575" max="3582" width="0" style="478" hidden="1" customWidth="1"/>
    <col min="3583" max="3585" width="3.7109375" style="478" customWidth="1"/>
    <col min="3586" max="3586" width="12.7109375" style="478" customWidth="1"/>
    <col min="3587" max="3587" width="47.42578125" style="478" customWidth="1"/>
    <col min="3588" max="3588" width="0" style="478" hidden="1" customWidth="1"/>
    <col min="3589" max="3589" width="24.7109375" style="478" customWidth="1"/>
    <col min="3590" max="3590" width="14.7109375" style="478" customWidth="1"/>
    <col min="3591" max="3592" width="15.7109375" style="478" customWidth="1"/>
    <col min="3593" max="3593" width="11.7109375" style="478" customWidth="1"/>
    <col min="3594" max="3594" width="6.42578125" style="478" bestFit="1" customWidth="1"/>
    <col min="3595" max="3595" width="11.7109375" style="478" customWidth="1"/>
    <col min="3596" max="3596" width="0" style="478" hidden="1" customWidth="1"/>
    <col min="3597" max="3597" width="3.7109375" style="478" customWidth="1"/>
    <col min="3598" max="3598" width="11.140625" style="478" bestFit="1" customWidth="1"/>
    <col min="3599" max="3830" width="10.5703125" style="478"/>
    <col min="3831" max="3838" width="0" style="478" hidden="1" customWidth="1"/>
    <col min="3839" max="3841" width="3.7109375" style="478" customWidth="1"/>
    <col min="3842" max="3842" width="12.7109375" style="478" customWidth="1"/>
    <col min="3843" max="3843" width="47.42578125" style="478" customWidth="1"/>
    <col min="3844" max="3844" width="0" style="478" hidden="1" customWidth="1"/>
    <col min="3845" max="3845" width="24.7109375" style="478" customWidth="1"/>
    <col min="3846" max="3846" width="14.7109375" style="478" customWidth="1"/>
    <col min="3847" max="3848" width="15.7109375" style="478" customWidth="1"/>
    <col min="3849" max="3849" width="11.7109375" style="478" customWidth="1"/>
    <col min="3850" max="3850" width="6.42578125" style="478" bestFit="1" customWidth="1"/>
    <col min="3851" max="3851" width="11.7109375" style="478" customWidth="1"/>
    <col min="3852" max="3852" width="0" style="478" hidden="1" customWidth="1"/>
    <col min="3853" max="3853" width="3.7109375" style="478" customWidth="1"/>
    <col min="3854" max="3854" width="11.140625" style="478" bestFit="1" customWidth="1"/>
    <col min="3855" max="4086" width="10.5703125" style="478"/>
    <col min="4087" max="4094" width="0" style="478" hidden="1" customWidth="1"/>
    <col min="4095" max="4097" width="3.7109375" style="478" customWidth="1"/>
    <col min="4098" max="4098" width="12.7109375" style="478" customWidth="1"/>
    <col min="4099" max="4099" width="47.42578125" style="478" customWidth="1"/>
    <col min="4100" max="4100" width="0" style="478" hidden="1" customWidth="1"/>
    <col min="4101" max="4101" width="24.7109375" style="478" customWidth="1"/>
    <col min="4102" max="4102" width="14.7109375" style="478" customWidth="1"/>
    <col min="4103" max="4104" width="15.7109375" style="478" customWidth="1"/>
    <col min="4105" max="4105" width="11.7109375" style="478" customWidth="1"/>
    <col min="4106" max="4106" width="6.42578125" style="478" bestFit="1" customWidth="1"/>
    <col min="4107" max="4107" width="11.7109375" style="478" customWidth="1"/>
    <col min="4108" max="4108" width="0" style="478" hidden="1" customWidth="1"/>
    <col min="4109" max="4109" width="3.7109375" style="478" customWidth="1"/>
    <col min="4110" max="4110" width="11.140625" style="478" bestFit="1" customWidth="1"/>
    <col min="4111" max="4342" width="10.5703125" style="478"/>
    <col min="4343" max="4350" width="0" style="478" hidden="1" customWidth="1"/>
    <col min="4351" max="4353" width="3.7109375" style="478" customWidth="1"/>
    <col min="4354" max="4354" width="12.7109375" style="478" customWidth="1"/>
    <col min="4355" max="4355" width="47.42578125" style="478" customWidth="1"/>
    <col min="4356" max="4356" width="0" style="478" hidden="1" customWidth="1"/>
    <col min="4357" max="4357" width="24.7109375" style="478" customWidth="1"/>
    <col min="4358" max="4358" width="14.7109375" style="478" customWidth="1"/>
    <col min="4359" max="4360" width="15.7109375" style="478" customWidth="1"/>
    <col min="4361" max="4361" width="11.7109375" style="478" customWidth="1"/>
    <col min="4362" max="4362" width="6.42578125" style="478" bestFit="1" customWidth="1"/>
    <col min="4363" max="4363" width="11.7109375" style="478" customWidth="1"/>
    <col min="4364" max="4364" width="0" style="478" hidden="1" customWidth="1"/>
    <col min="4365" max="4365" width="3.7109375" style="478" customWidth="1"/>
    <col min="4366" max="4366" width="11.140625" style="478" bestFit="1" customWidth="1"/>
    <col min="4367" max="4598" width="10.5703125" style="478"/>
    <col min="4599" max="4606" width="0" style="478" hidden="1" customWidth="1"/>
    <col min="4607" max="4609" width="3.7109375" style="478" customWidth="1"/>
    <col min="4610" max="4610" width="12.7109375" style="478" customWidth="1"/>
    <col min="4611" max="4611" width="47.42578125" style="478" customWidth="1"/>
    <col min="4612" max="4612" width="0" style="478" hidden="1" customWidth="1"/>
    <col min="4613" max="4613" width="24.7109375" style="478" customWidth="1"/>
    <col min="4614" max="4614" width="14.7109375" style="478" customWidth="1"/>
    <col min="4615" max="4616" width="15.7109375" style="478" customWidth="1"/>
    <col min="4617" max="4617" width="11.7109375" style="478" customWidth="1"/>
    <col min="4618" max="4618" width="6.42578125" style="478" bestFit="1" customWidth="1"/>
    <col min="4619" max="4619" width="11.7109375" style="478" customWidth="1"/>
    <col min="4620" max="4620" width="0" style="478" hidden="1" customWidth="1"/>
    <col min="4621" max="4621" width="3.7109375" style="478" customWidth="1"/>
    <col min="4622" max="4622" width="11.140625" style="478" bestFit="1" customWidth="1"/>
    <col min="4623" max="4854" width="10.5703125" style="478"/>
    <col min="4855" max="4862" width="0" style="478" hidden="1" customWidth="1"/>
    <col min="4863" max="4865" width="3.7109375" style="478" customWidth="1"/>
    <col min="4866" max="4866" width="12.7109375" style="478" customWidth="1"/>
    <col min="4867" max="4867" width="47.42578125" style="478" customWidth="1"/>
    <col min="4868" max="4868" width="0" style="478" hidden="1" customWidth="1"/>
    <col min="4869" max="4869" width="24.7109375" style="478" customWidth="1"/>
    <col min="4870" max="4870" width="14.7109375" style="478" customWidth="1"/>
    <col min="4871" max="4872" width="15.7109375" style="478" customWidth="1"/>
    <col min="4873" max="4873" width="11.7109375" style="478" customWidth="1"/>
    <col min="4874" max="4874" width="6.42578125" style="478" bestFit="1" customWidth="1"/>
    <col min="4875" max="4875" width="11.7109375" style="478" customWidth="1"/>
    <col min="4876" max="4876" width="0" style="478" hidden="1" customWidth="1"/>
    <col min="4877" max="4877" width="3.7109375" style="478" customWidth="1"/>
    <col min="4878" max="4878" width="11.140625" style="478" bestFit="1" customWidth="1"/>
    <col min="4879" max="5110" width="10.5703125" style="478"/>
    <col min="5111" max="5118" width="0" style="478" hidden="1" customWidth="1"/>
    <col min="5119" max="5121" width="3.7109375" style="478" customWidth="1"/>
    <col min="5122" max="5122" width="12.7109375" style="478" customWidth="1"/>
    <col min="5123" max="5123" width="47.42578125" style="478" customWidth="1"/>
    <col min="5124" max="5124" width="0" style="478" hidden="1" customWidth="1"/>
    <col min="5125" max="5125" width="24.7109375" style="478" customWidth="1"/>
    <col min="5126" max="5126" width="14.7109375" style="478" customWidth="1"/>
    <col min="5127" max="5128" width="15.7109375" style="478" customWidth="1"/>
    <col min="5129" max="5129" width="11.7109375" style="478" customWidth="1"/>
    <col min="5130" max="5130" width="6.42578125" style="478" bestFit="1" customWidth="1"/>
    <col min="5131" max="5131" width="11.7109375" style="478" customWidth="1"/>
    <col min="5132" max="5132" width="0" style="478" hidden="1" customWidth="1"/>
    <col min="5133" max="5133" width="3.7109375" style="478" customWidth="1"/>
    <col min="5134" max="5134" width="11.140625" style="478" bestFit="1" customWidth="1"/>
    <col min="5135" max="5366" width="10.5703125" style="478"/>
    <col min="5367" max="5374" width="0" style="478" hidden="1" customWidth="1"/>
    <col min="5375" max="5377" width="3.7109375" style="478" customWidth="1"/>
    <col min="5378" max="5378" width="12.7109375" style="478" customWidth="1"/>
    <col min="5379" max="5379" width="47.42578125" style="478" customWidth="1"/>
    <col min="5380" max="5380" width="0" style="478" hidden="1" customWidth="1"/>
    <col min="5381" max="5381" width="24.7109375" style="478" customWidth="1"/>
    <col min="5382" max="5382" width="14.7109375" style="478" customWidth="1"/>
    <col min="5383" max="5384" width="15.7109375" style="478" customWidth="1"/>
    <col min="5385" max="5385" width="11.7109375" style="478" customWidth="1"/>
    <col min="5386" max="5386" width="6.42578125" style="478" bestFit="1" customWidth="1"/>
    <col min="5387" max="5387" width="11.7109375" style="478" customWidth="1"/>
    <col min="5388" max="5388" width="0" style="478" hidden="1" customWidth="1"/>
    <col min="5389" max="5389" width="3.7109375" style="478" customWidth="1"/>
    <col min="5390" max="5390" width="11.140625" style="478" bestFit="1" customWidth="1"/>
    <col min="5391" max="5622" width="10.5703125" style="478"/>
    <col min="5623" max="5630" width="0" style="478" hidden="1" customWidth="1"/>
    <col min="5631" max="5633" width="3.7109375" style="478" customWidth="1"/>
    <col min="5634" max="5634" width="12.7109375" style="478" customWidth="1"/>
    <col min="5635" max="5635" width="47.42578125" style="478" customWidth="1"/>
    <col min="5636" max="5636" width="0" style="478" hidden="1" customWidth="1"/>
    <col min="5637" max="5637" width="24.7109375" style="478" customWidth="1"/>
    <col min="5638" max="5638" width="14.7109375" style="478" customWidth="1"/>
    <col min="5639" max="5640" width="15.7109375" style="478" customWidth="1"/>
    <col min="5641" max="5641" width="11.7109375" style="478" customWidth="1"/>
    <col min="5642" max="5642" width="6.42578125" style="478" bestFit="1" customWidth="1"/>
    <col min="5643" max="5643" width="11.7109375" style="478" customWidth="1"/>
    <col min="5644" max="5644" width="0" style="478" hidden="1" customWidth="1"/>
    <col min="5645" max="5645" width="3.7109375" style="478" customWidth="1"/>
    <col min="5646" max="5646" width="11.140625" style="478" bestFit="1" customWidth="1"/>
    <col min="5647" max="5878" width="10.5703125" style="478"/>
    <col min="5879" max="5886" width="0" style="478" hidden="1" customWidth="1"/>
    <col min="5887" max="5889" width="3.7109375" style="478" customWidth="1"/>
    <col min="5890" max="5890" width="12.7109375" style="478" customWidth="1"/>
    <col min="5891" max="5891" width="47.42578125" style="478" customWidth="1"/>
    <col min="5892" max="5892" width="0" style="478" hidden="1" customWidth="1"/>
    <col min="5893" max="5893" width="24.7109375" style="478" customWidth="1"/>
    <col min="5894" max="5894" width="14.7109375" style="478" customWidth="1"/>
    <col min="5895" max="5896" width="15.7109375" style="478" customWidth="1"/>
    <col min="5897" max="5897" width="11.7109375" style="478" customWidth="1"/>
    <col min="5898" max="5898" width="6.42578125" style="478" bestFit="1" customWidth="1"/>
    <col min="5899" max="5899" width="11.7109375" style="478" customWidth="1"/>
    <col min="5900" max="5900" width="0" style="478" hidden="1" customWidth="1"/>
    <col min="5901" max="5901" width="3.7109375" style="478" customWidth="1"/>
    <col min="5902" max="5902" width="11.140625" style="478" bestFit="1" customWidth="1"/>
    <col min="5903" max="6134" width="10.5703125" style="478"/>
    <col min="6135" max="6142" width="0" style="478" hidden="1" customWidth="1"/>
    <col min="6143" max="6145" width="3.7109375" style="478" customWidth="1"/>
    <col min="6146" max="6146" width="12.7109375" style="478" customWidth="1"/>
    <col min="6147" max="6147" width="47.42578125" style="478" customWidth="1"/>
    <col min="6148" max="6148" width="0" style="478" hidden="1" customWidth="1"/>
    <col min="6149" max="6149" width="24.7109375" style="478" customWidth="1"/>
    <col min="6150" max="6150" width="14.7109375" style="478" customWidth="1"/>
    <col min="6151" max="6152" width="15.7109375" style="478" customWidth="1"/>
    <col min="6153" max="6153" width="11.7109375" style="478" customWidth="1"/>
    <col min="6154" max="6154" width="6.42578125" style="478" bestFit="1" customWidth="1"/>
    <col min="6155" max="6155" width="11.7109375" style="478" customWidth="1"/>
    <col min="6156" max="6156" width="0" style="478" hidden="1" customWidth="1"/>
    <col min="6157" max="6157" width="3.7109375" style="478" customWidth="1"/>
    <col min="6158" max="6158" width="11.140625" style="478" bestFit="1" customWidth="1"/>
    <col min="6159" max="6390" width="10.5703125" style="478"/>
    <col min="6391" max="6398" width="0" style="478" hidden="1" customWidth="1"/>
    <col min="6399" max="6401" width="3.7109375" style="478" customWidth="1"/>
    <col min="6402" max="6402" width="12.7109375" style="478" customWidth="1"/>
    <col min="6403" max="6403" width="47.42578125" style="478" customWidth="1"/>
    <col min="6404" max="6404" width="0" style="478" hidden="1" customWidth="1"/>
    <col min="6405" max="6405" width="24.7109375" style="478" customWidth="1"/>
    <col min="6406" max="6406" width="14.7109375" style="478" customWidth="1"/>
    <col min="6407" max="6408" width="15.7109375" style="478" customWidth="1"/>
    <col min="6409" max="6409" width="11.7109375" style="478" customWidth="1"/>
    <col min="6410" max="6410" width="6.42578125" style="478" bestFit="1" customWidth="1"/>
    <col min="6411" max="6411" width="11.7109375" style="478" customWidth="1"/>
    <col min="6412" max="6412" width="0" style="478" hidden="1" customWidth="1"/>
    <col min="6413" max="6413" width="3.7109375" style="478" customWidth="1"/>
    <col min="6414" max="6414" width="11.140625" style="478" bestFit="1" customWidth="1"/>
    <col min="6415" max="6646" width="10.5703125" style="478"/>
    <col min="6647" max="6654" width="0" style="478" hidden="1" customWidth="1"/>
    <col min="6655" max="6657" width="3.7109375" style="478" customWidth="1"/>
    <col min="6658" max="6658" width="12.7109375" style="478" customWidth="1"/>
    <col min="6659" max="6659" width="47.42578125" style="478" customWidth="1"/>
    <col min="6660" max="6660" width="0" style="478" hidden="1" customWidth="1"/>
    <col min="6661" max="6661" width="24.7109375" style="478" customWidth="1"/>
    <col min="6662" max="6662" width="14.7109375" style="478" customWidth="1"/>
    <col min="6663" max="6664" width="15.7109375" style="478" customWidth="1"/>
    <col min="6665" max="6665" width="11.7109375" style="478" customWidth="1"/>
    <col min="6666" max="6666" width="6.42578125" style="478" bestFit="1" customWidth="1"/>
    <col min="6667" max="6667" width="11.7109375" style="478" customWidth="1"/>
    <col min="6668" max="6668" width="0" style="478" hidden="1" customWidth="1"/>
    <col min="6669" max="6669" width="3.7109375" style="478" customWidth="1"/>
    <col min="6670" max="6670" width="11.140625" style="478" bestFit="1" customWidth="1"/>
    <col min="6671" max="6902" width="10.5703125" style="478"/>
    <col min="6903" max="6910" width="0" style="478" hidden="1" customWidth="1"/>
    <col min="6911" max="6913" width="3.7109375" style="478" customWidth="1"/>
    <col min="6914" max="6914" width="12.7109375" style="478" customWidth="1"/>
    <col min="6915" max="6915" width="47.42578125" style="478" customWidth="1"/>
    <col min="6916" max="6916" width="0" style="478" hidden="1" customWidth="1"/>
    <col min="6917" max="6917" width="24.7109375" style="478" customWidth="1"/>
    <col min="6918" max="6918" width="14.7109375" style="478" customWidth="1"/>
    <col min="6919" max="6920" width="15.7109375" style="478" customWidth="1"/>
    <col min="6921" max="6921" width="11.7109375" style="478" customWidth="1"/>
    <col min="6922" max="6922" width="6.42578125" style="478" bestFit="1" customWidth="1"/>
    <col min="6923" max="6923" width="11.7109375" style="478" customWidth="1"/>
    <col min="6924" max="6924" width="0" style="478" hidden="1" customWidth="1"/>
    <col min="6925" max="6925" width="3.7109375" style="478" customWidth="1"/>
    <col min="6926" max="6926" width="11.140625" style="478" bestFit="1" customWidth="1"/>
    <col min="6927" max="7158" width="10.5703125" style="478"/>
    <col min="7159" max="7166" width="0" style="478" hidden="1" customWidth="1"/>
    <col min="7167" max="7169" width="3.7109375" style="478" customWidth="1"/>
    <col min="7170" max="7170" width="12.7109375" style="478" customWidth="1"/>
    <col min="7171" max="7171" width="47.42578125" style="478" customWidth="1"/>
    <col min="7172" max="7172" width="0" style="478" hidden="1" customWidth="1"/>
    <col min="7173" max="7173" width="24.7109375" style="478" customWidth="1"/>
    <col min="7174" max="7174" width="14.7109375" style="478" customWidth="1"/>
    <col min="7175" max="7176" width="15.7109375" style="478" customWidth="1"/>
    <col min="7177" max="7177" width="11.7109375" style="478" customWidth="1"/>
    <col min="7178" max="7178" width="6.42578125" style="478" bestFit="1" customWidth="1"/>
    <col min="7179" max="7179" width="11.7109375" style="478" customWidth="1"/>
    <col min="7180" max="7180" width="0" style="478" hidden="1" customWidth="1"/>
    <col min="7181" max="7181" width="3.7109375" style="478" customWidth="1"/>
    <col min="7182" max="7182" width="11.140625" style="478" bestFit="1" customWidth="1"/>
    <col min="7183" max="7414" width="10.5703125" style="478"/>
    <col min="7415" max="7422" width="0" style="478" hidden="1" customWidth="1"/>
    <col min="7423" max="7425" width="3.7109375" style="478" customWidth="1"/>
    <col min="7426" max="7426" width="12.7109375" style="478" customWidth="1"/>
    <col min="7427" max="7427" width="47.42578125" style="478" customWidth="1"/>
    <col min="7428" max="7428" width="0" style="478" hidden="1" customWidth="1"/>
    <col min="7429" max="7429" width="24.7109375" style="478" customWidth="1"/>
    <col min="7430" max="7430" width="14.7109375" style="478" customWidth="1"/>
    <col min="7431" max="7432" width="15.7109375" style="478" customWidth="1"/>
    <col min="7433" max="7433" width="11.7109375" style="478" customWidth="1"/>
    <col min="7434" max="7434" width="6.42578125" style="478" bestFit="1" customWidth="1"/>
    <col min="7435" max="7435" width="11.7109375" style="478" customWidth="1"/>
    <col min="7436" max="7436" width="0" style="478" hidden="1" customWidth="1"/>
    <col min="7437" max="7437" width="3.7109375" style="478" customWidth="1"/>
    <col min="7438" max="7438" width="11.140625" style="478" bestFit="1" customWidth="1"/>
    <col min="7439" max="7670" width="10.5703125" style="478"/>
    <col min="7671" max="7678" width="0" style="478" hidden="1" customWidth="1"/>
    <col min="7679" max="7681" width="3.7109375" style="478" customWidth="1"/>
    <col min="7682" max="7682" width="12.7109375" style="478" customWidth="1"/>
    <col min="7683" max="7683" width="47.42578125" style="478" customWidth="1"/>
    <col min="7684" max="7684" width="0" style="478" hidden="1" customWidth="1"/>
    <col min="7685" max="7685" width="24.7109375" style="478" customWidth="1"/>
    <col min="7686" max="7686" width="14.7109375" style="478" customWidth="1"/>
    <col min="7687" max="7688" width="15.7109375" style="478" customWidth="1"/>
    <col min="7689" max="7689" width="11.7109375" style="478" customWidth="1"/>
    <col min="7690" max="7690" width="6.42578125" style="478" bestFit="1" customWidth="1"/>
    <col min="7691" max="7691" width="11.7109375" style="478" customWidth="1"/>
    <col min="7692" max="7692" width="0" style="478" hidden="1" customWidth="1"/>
    <col min="7693" max="7693" width="3.7109375" style="478" customWidth="1"/>
    <col min="7694" max="7694" width="11.140625" style="478" bestFit="1" customWidth="1"/>
    <col min="7695" max="7926" width="10.5703125" style="478"/>
    <col min="7927" max="7934" width="0" style="478" hidden="1" customWidth="1"/>
    <col min="7935" max="7937" width="3.7109375" style="478" customWidth="1"/>
    <col min="7938" max="7938" width="12.7109375" style="478" customWidth="1"/>
    <col min="7939" max="7939" width="47.42578125" style="478" customWidth="1"/>
    <col min="7940" max="7940" width="0" style="478" hidden="1" customWidth="1"/>
    <col min="7941" max="7941" width="24.7109375" style="478" customWidth="1"/>
    <col min="7942" max="7942" width="14.7109375" style="478" customWidth="1"/>
    <col min="7943" max="7944" width="15.7109375" style="478" customWidth="1"/>
    <col min="7945" max="7945" width="11.7109375" style="478" customWidth="1"/>
    <col min="7946" max="7946" width="6.42578125" style="478" bestFit="1" customWidth="1"/>
    <col min="7947" max="7947" width="11.7109375" style="478" customWidth="1"/>
    <col min="7948" max="7948" width="0" style="478" hidden="1" customWidth="1"/>
    <col min="7949" max="7949" width="3.7109375" style="478" customWidth="1"/>
    <col min="7950" max="7950" width="11.140625" style="478" bestFit="1" customWidth="1"/>
    <col min="7951" max="8182" width="10.5703125" style="478"/>
    <col min="8183" max="8190" width="0" style="478" hidden="1" customWidth="1"/>
    <col min="8191" max="8193" width="3.7109375" style="478" customWidth="1"/>
    <col min="8194" max="8194" width="12.7109375" style="478" customWidth="1"/>
    <col min="8195" max="8195" width="47.42578125" style="478" customWidth="1"/>
    <col min="8196" max="8196" width="0" style="478" hidden="1" customWidth="1"/>
    <col min="8197" max="8197" width="24.7109375" style="478" customWidth="1"/>
    <col min="8198" max="8198" width="14.7109375" style="478" customWidth="1"/>
    <col min="8199" max="8200" width="15.7109375" style="478" customWidth="1"/>
    <col min="8201" max="8201" width="11.7109375" style="478" customWidth="1"/>
    <col min="8202" max="8202" width="6.42578125" style="478" bestFit="1" customWidth="1"/>
    <col min="8203" max="8203" width="11.7109375" style="478" customWidth="1"/>
    <col min="8204" max="8204" width="0" style="478" hidden="1" customWidth="1"/>
    <col min="8205" max="8205" width="3.7109375" style="478" customWidth="1"/>
    <col min="8206" max="8206" width="11.140625" style="478" bestFit="1" customWidth="1"/>
    <col min="8207" max="8438" width="10.5703125" style="478"/>
    <col min="8439" max="8446" width="0" style="478" hidden="1" customWidth="1"/>
    <col min="8447" max="8449" width="3.7109375" style="478" customWidth="1"/>
    <col min="8450" max="8450" width="12.7109375" style="478" customWidth="1"/>
    <col min="8451" max="8451" width="47.42578125" style="478" customWidth="1"/>
    <col min="8452" max="8452" width="0" style="478" hidden="1" customWidth="1"/>
    <col min="8453" max="8453" width="24.7109375" style="478" customWidth="1"/>
    <col min="8454" max="8454" width="14.7109375" style="478" customWidth="1"/>
    <col min="8455" max="8456" width="15.7109375" style="478" customWidth="1"/>
    <col min="8457" max="8457" width="11.7109375" style="478" customWidth="1"/>
    <col min="8458" max="8458" width="6.42578125" style="478" bestFit="1" customWidth="1"/>
    <col min="8459" max="8459" width="11.7109375" style="478" customWidth="1"/>
    <col min="8460" max="8460" width="0" style="478" hidden="1" customWidth="1"/>
    <col min="8461" max="8461" width="3.7109375" style="478" customWidth="1"/>
    <col min="8462" max="8462" width="11.140625" style="478" bestFit="1" customWidth="1"/>
    <col min="8463" max="8694" width="10.5703125" style="478"/>
    <col min="8695" max="8702" width="0" style="478" hidden="1" customWidth="1"/>
    <col min="8703" max="8705" width="3.7109375" style="478" customWidth="1"/>
    <col min="8706" max="8706" width="12.7109375" style="478" customWidth="1"/>
    <col min="8707" max="8707" width="47.42578125" style="478" customWidth="1"/>
    <col min="8708" max="8708" width="0" style="478" hidden="1" customWidth="1"/>
    <col min="8709" max="8709" width="24.7109375" style="478" customWidth="1"/>
    <col min="8710" max="8710" width="14.7109375" style="478" customWidth="1"/>
    <col min="8711" max="8712" width="15.7109375" style="478" customWidth="1"/>
    <col min="8713" max="8713" width="11.7109375" style="478" customWidth="1"/>
    <col min="8714" max="8714" width="6.42578125" style="478" bestFit="1" customWidth="1"/>
    <col min="8715" max="8715" width="11.7109375" style="478" customWidth="1"/>
    <col min="8716" max="8716" width="0" style="478" hidden="1" customWidth="1"/>
    <col min="8717" max="8717" width="3.7109375" style="478" customWidth="1"/>
    <col min="8718" max="8718" width="11.140625" style="478" bestFit="1" customWidth="1"/>
    <col min="8719" max="8950" width="10.5703125" style="478"/>
    <col min="8951" max="8958" width="0" style="478" hidden="1" customWidth="1"/>
    <col min="8959" max="8961" width="3.7109375" style="478" customWidth="1"/>
    <col min="8962" max="8962" width="12.7109375" style="478" customWidth="1"/>
    <col min="8963" max="8963" width="47.42578125" style="478" customWidth="1"/>
    <col min="8964" max="8964" width="0" style="478" hidden="1" customWidth="1"/>
    <col min="8965" max="8965" width="24.7109375" style="478" customWidth="1"/>
    <col min="8966" max="8966" width="14.7109375" style="478" customWidth="1"/>
    <col min="8967" max="8968" width="15.7109375" style="478" customWidth="1"/>
    <col min="8969" max="8969" width="11.7109375" style="478" customWidth="1"/>
    <col min="8970" max="8970" width="6.42578125" style="478" bestFit="1" customWidth="1"/>
    <col min="8971" max="8971" width="11.7109375" style="478" customWidth="1"/>
    <col min="8972" max="8972" width="0" style="478" hidden="1" customWidth="1"/>
    <col min="8973" max="8973" width="3.7109375" style="478" customWidth="1"/>
    <col min="8974" max="8974" width="11.140625" style="478" bestFit="1" customWidth="1"/>
    <col min="8975" max="9206" width="10.5703125" style="478"/>
    <col min="9207" max="9214" width="0" style="478" hidden="1" customWidth="1"/>
    <col min="9215" max="9217" width="3.7109375" style="478" customWidth="1"/>
    <col min="9218" max="9218" width="12.7109375" style="478" customWidth="1"/>
    <col min="9219" max="9219" width="47.42578125" style="478" customWidth="1"/>
    <col min="9220" max="9220" width="0" style="478" hidden="1" customWidth="1"/>
    <col min="9221" max="9221" width="24.7109375" style="478" customWidth="1"/>
    <col min="9222" max="9222" width="14.7109375" style="478" customWidth="1"/>
    <col min="9223" max="9224" width="15.7109375" style="478" customWidth="1"/>
    <col min="9225" max="9225" width="11.7109375" style="478" customWidth="1"/>
    <col min="9226" max="9226" width="6.42578125" style="478" bestFit="1" customWidth="1"/>
    <col min="9227" max="9227" width="11.7109375" style="478" customWidth="1"/>
    <col min="9228" max="9228" width="0" style="478" hidden="1" customWidth="1"/>
    <col min="9229" max="9229" width="3.7109375" style="478" customWidth="1"/>
    <col min="9230" max="9230" width="11.140625" style="478" bestFit="1" customWidth="1"/>
    <col min="9231" max="9462" width="10.5703125" style="478"/>
    <col min="9463" max="9470" width="0" style="478" hidden="1" customWidth="1"/>
    <col min="9471" max="9473" width="3.7109375" style="478" customWidth="1"/>
    <col min="9474" max="9474" width="12.7109375" style="478" customWidth="1"/>
    <col min="9475" max="9475" width="47.42578125" style="478" customWidth="1"/>
    <col min="9476" max="9476" width="0" style="478" hidden="1" customWidth="1"/>
    <col min="9477" max="9477" width="24.7109375" style="478" customWidth="1"/>
    <col min="9478" max="9478" width="14.7109375" style="478" customWidth="1"/>
    <col min="9479" max="9480" width="15.7109375" style="478" customWidth="1"/>
    <col min="9481" max="9481" width="11.7109375" style="478" customWidth="1"/>
    <col min="9482" max="9482" width="6.42578125" style="478" bestFit="1" customWidth="1"/>
    <col min="9483" max="9483" width="11.7109375" style="478" customWidth="1"/>
    <col min="9484" max="9484" width="0" style="478" hidden="1" customWidth="1"/>
    <col min="9485" max="9485" width="3.7109375" style="478" customWidth="1"/>
    <col min="9486" max="9486" width="11.140625" style="478" bestFit="1" customWidth="1"/>
    <col min="9487" max="9718" width="10.5703125" style="478"/>
    <col min="9719" max="9726" width="0" style="478" hidden="1" customWidth="1"/>
    <col min="9727" max="9729" width="3.7109375" style="478" customWidth="1"/>
    <col min="9730" max="9730" width="12.7109375" style="478" customWidth="1"/>
    <col min="9731" max="9731" width="47.42578125" style="478" customWidth="1"/>
    <col min="9732" max="9732" width="0" style="478" hidden="1" customWidth="1"/>
    <col min="9733" max="9733" width="24.7109375" style="478" customWidth="1"/>
    <col min="9734" max="9734" width="14.7109375" style="478" customWidth="1"/>
    <col min="9735" max="9736" width="15.7109375" style="478" customWidth="1"/>
    <col min="9737" max="9737" width="11.7109375" style="478" customWidth="1"/>
    <col min="9738" max="9738" width="6.42578125" style="478" bestFit="1" customWidth="1"/>
    <col min="9739" max="9739" width="11.7109375" style="478" customWidth="1"/>
    <col min="9740" max="9740" width="0" style="478" hidden="1" customWidth="1"/>
    <col min="9741" max="9741" width="3.7109375" style="478" customWidth="1"/>
    <col min="9742" max="9742" width="11.140625" style="478" bestFit="1" customWidth="1"/>
    <col min="9743" max="9974" width="10.5703125" style="478"/>
    <col min="9975" max="9982" width="0" style="478" hidden="1" customWidth="1"/>
    <col min="9983" max="9985" width="3.7109375" style="478" customWidth="1"/>
    <col min="9986" max="9986" width="12.7109375" style="478" customWidth="1"/>
    <col min="9987" max="9987" width="47.42578125" style="478" customWidth="1"/>
    <col min="9988" max="9988" width="0" style="478" hidden="1" customWidth="1"/>
    <col min="9989" max="9989" width="24.7109375" style="478" customWidth="1"/>
    <col min="9990" max="9990" width="14.7109375" style="478" customWidth="1"/>
    <col min="9991" max="9992" width="15.7109375" style="478" customWidth="1"/>
    <col min="9993" max="9993" width="11.7109375" style="478" customWidth="1"/>
    <col min="9994" max="9994" width="6.42578125" style="478" bestFit="1" customWidth="1"/>
    <col min="9995" max="9995" width="11.7109375" style="478" customWidth="1"/>
    <col min="9996" max="9996" width="0" style="478" hidden="1" customWidth="1"/>
    <col min="9997" max="9997" width="3.7109375" style="478" customWidth="1"/>
    <col min="9998" max="9998" width="11.140625" style="478" bestFit="1" customWidth="1"/>
    <col min="9999" max="10230" width="10.5703125" style="478"/>
    <col min="10231" max="10238" width="0" style="478" hidden="1" customWidth="1"/>
    <col min="10239" max="10241" width="3.7109375" style="478" customWidth="1"/>
    <col min="10242" max="10242" width="12.7109375" style="478" customWidth="1"/>
    <col min="10243" max="10243" width="47.42578125" style="478" customWidth="1"/>
    <col min="10244" max="10244" width="0" style="478" hidden="1" customWidth="1"/>
    <col min="10245" max="10245" width="24.7109375" style="478" customWidth="1"/>
    <col min="10246" max="10246" width="14.7109375" style="478" customWidth="1"/>
    <col min="10247" max="10248" width="15.7109375" style="478" customWidth="1"/>
    <col min="10249" max="10249" width="11.7109375" style="478" customWidth="1"/>
    <col min="10250" max="10250" width="6.42578125" style="478" bestFit="1" customWidth="1"/>
    <col min="10251" max="10251" width="11.7109375" style="478" customWidth="1"/>
    <col min="10252" max="10252" width="0" style="478" hidden="1" customWidth="1"/>
    <col min="10253" max="10253" width="3.7109375" style="478" customWidth="1"/>
    <col min="10254" max="10254" width="11.140625" style="478" bestFit="1" customWidth="1"/>
    <col min="10255" max="10486" width="10.5703125" style="478"/>
    <col min="10487" max="10494" width="0" style="478" hidden="1" customWidth="1"/>
    <col min="10495" max="10497" width="3.7109375" style="478" customWidth="1"/>
    <col min="10498" max="10498" width="12.7109375" style="478" customWidth="1"/>
    <col min="10499" max="10499" width="47.42578125" style="478" customWidth="1"/>
    <col min="10500" max="10500" width="0" style="478" hidden="1" customWidth="1"/>
    <col min="10501" max="10501" width="24.7109375" style="478" customWidth="1"/>
    <col min="10502" max="10502" width="14.7109375" style="478" customWidth="1"/>
    <col min="10503" max="10504" width="15.7109375" style="478" customWidth="1"/>
    <col min="10505" max="10505" width="11.7109375" style="478" customWidth="1"/>
    <col min="10506" max="10506" width="6.42578125" style="478" bestFit="1" customWidth="1"/>
    <col min="10507" max="10507" width="11.7109375" style="478" customWidth="1"/>
    <col min="10508" max="10508" width="0" style="478" hidden="1" customWidth="1"/>
    <col min="10509" max="10509" width="3.7109375" style="478" customWidth="1"/>
    <col min="10510" max="10510" width="11.140625" style="478" bestFit="1" customWidth="1"/>
    <col min="10511" max="10742" width="10.5703125" style="478"/>
    <col min="10743" max="10750" width="0" style="478" hidden="1" customWidth="1"/>
    <col min="10751" max="10753" width="3.7109375" style="478" customWidth="1"/>
    <col min="10754" max="10754" width="12.7109375" style="478" customWidth="1"/>
    <col min="10755" max="10755" width="47.42578125" style="478" customWidth="1"/>
    <col min="10756" max="10756" width="0" style="478" hidden="1" customWidth="1"/>
    <col min="10757" max="10757" width="24.7109375" style="478" customWidth="1"/>
    <col min="10758" max="10758" width="14.7109375" style="478" customWidth="1"/>
    <col min="10759" max="10760" width="15.7109375" style="478" customWidth="1"/>
    <col min="10761" max="10761" width="11.7109375" style="478" customWidth="1"/>
    <col min="10762" max="10762" width="6.42578125" style="478" bestFit="1" customWidth="1"/>
    <col min="10763" max="10763" width="11.7109375" style="478" customWidth="1"/>
    <col min="10764" max="10764" width="0" style="478" hidden="1" customWidth="1"/>
    <col min="10765" max="10765" width="3.7109375" style="478" customWidth="1"/>
    <col min="10766" max="10766" width="11.140625" style="478" bestFit="1" customWidth="1"/>
    <col min="10767" max="10998" width="10.5703125" style="478"/>
    <col min="10999" max="11006" width="0" style="478" hidden="1" customWidth="1"/>
    <col min="11007" max="11009" width="3.7109375" style="478" customWidth="1"/>
    <col min="11010" max="11010" width="12.7109375" style="478" customWidth="1"/>
    <col min="11011" max="11011" width="47.42578125" style="478" customWidth="1"/>
    <col min="11012" max="11012" width="0" style="478" hidden="1" customWidth="1"/>
    <col min="11013" max="11013" width="24.7109375" style="478" customWidth="1"/>
    <col min="11014" max="11014" width="14.7109375" style="478" customWidth="1"/>
    <col min="11015" max="11016" width="15.7109375" style="478" customWidth="1"/>
    <col min="11017" max="11017" width="11.7109375" style="478" customWidth="1"/>
    <col min="11018" max="11018" width="6.42578125" style="478" bestFit="1" customWidth="1"/>
    <col min="11019" max="11019" width="11.7109375" style="478" customWidth="1"/>
    <col min="11020" max="11020" width="0" style="478" hidden="1" customWidth="1"/>
    <col min="11021" max="11021" width="3.7109375" style="478" customWidth="1"/>
    <col min="11022" max="11022" width="11.140625" style="478" bestFit="1" customWidth="1"/>
    <col min="11023" max="11254" width="10.5703125" style="478"/>
    <col min="11255" max="11262" width="0" style="478" hidden="1" customWidth="1"/>
    <col min="11263" max="11265" width="3.7109375" style="478" customWidth="1"/>
    <col min="11266" max="11266" width="12.7109375" style="478" customWidth="1"/>
    <col min="11267" max="11267" width="47.42578125" style="478" customWidth="1"/>
    <col min="11268" max="11268" width="0" style="478" hidden="1" customWidth="1"/>
    <col min="11269" max="11269" width="24.7109375" style="478" customWidth="1"/>
    <col min="11270" max="11270" width="14.7109375" style="478" customWidth="1"/>
    <col min="11271" max="11272" width="15.7109375" style="478" customWidth="1"/>
    <col min="11273" max="11273" width="11.7109375" style="478" customWidth="1"/>
    <col min="11274" max="11274" width="6.42578125" style="478" bestFit="1" customWidth="1"/>
    <col min="11275" max="11275" width="11.7109375" style="478" customWidth="1"/>
    <col min="11276" max="11276" width="0" style="478" hidden="1" customWidth="1"/>
    <col min="11277" max="11277" width="3.7109375" style="478" customWidth="1"/>
    <col min="11278" max="11278" width="11.140625" style="478" bestFit="1" customWidth="1"/>
    <col min="11279" max="11510" width="10.5703125" style="478"/>
    <col min="11511" max="11518" width="0" style="478" hidden="1" customWidth="1"/>
    <col min="11519" max="11521" width="3.7109375" style="478" customWidth="1"/>
    <col min="11522" max="11522" width="12.7109375" style="478" customWidth="1"/>
    <col min="11523" max="11523" width="47.42578125" style="478" customWidth="1"/>
    <col min="11524" max="11524" width="0" style="478" hidden="1" customWidth="1"/>
    <col min="11525" max="11525" width="24.7109375" style="478" customWidth="1"/>
    <col min="11526" max="11526" width="14.7109375" style="478" customWidth="1"/>
    <col min="11527" max="11528" width="15.7109375" style="478" customWidth="1"/>
    <col min="11529" max="11529" width="11.7109375" style="478" customWidth="1"/>
    <col min="11530" max="11530" width="6.42578125" style="478" bestFit="1" customWidth="1"/>
    <col min="11531" max="11531" width="11.7109375" style="478" customWidth="1"/>
    <col min="11532" max="11532" width="0" style="478" hidden="1" customWidth="1"/>
    <col min="11533" max="11533" width="3.7109375" style="478" customWidth="1"/>
    <col min="11534" max="11534" width="11.140625" style="478" bestFit="1" customWidth="1"/>
    <col min="11535" max="11766" width="10.5703125" style="478"/>
    <col min="11767" max="11774" width="0" style="478" hidden="1" customWidth="1"/>
    <col min="11775" max="11777" width="3.7109375" style="478" customWidth="1"/>
    <col min="11778" max="11778" width="12.7109375" style="478" customWidth="1"/>
    <col min="11779" max="11779" width="47.42578125" style="478" customWidth="1"/>
    <col min="11780" max="11780" width="0" style="478" hidden="1" customWidth="1"/>
    <col min="11781" max="11781" width="24.7109375" style="478" customWidth="1"/>
    <col min="11782" max="11782" width="14.7109375" style="478" customWidth="1"/>
    <col min="11783" max="11784" width="15.7109375" style="478" customWidth="1"/>
    <col min="11785" max="11785" width="11.7109375" style="478" customWidth="1"/>
    <col min="11786" max="11786" width="6.42578125" style="478" bestFit="1" customWidth="1"/>
    <col min="11787" max="11787" width="11.7109375" style="478" customWidth="1"/>
    <col min="11788" max="11788" width="0" style="478" hidden="1" customWidth="1"/>
    <col min="11789" max="11789" width="3.7109375" style="478" customWidth="1"/>
    <col min="11790" max="11790" width="11.140625" style="478" bestFit="1" customWidth="1"/>
    <col min="11791" max="12022" width="10.5703125" style="478"/>
    <col min="12023" max="12030" width="0" style="478" hidden="1" customWidth="1"/>
    <col min="12031" max="12033" width="3.7109375" style="478" customWidth="1"/>
    <col min="12034" max="12034" width="12.7109375" style="478" customWidth="1"/>
    <col min="12035" max="12035" width="47.42578125" style="478" customWidth="1"/>
    <col min="12036" max="12036" width="0" style="478" hidden="1" customWidth="1"/>
    <col min="12037" max="12037" width="24.7109375" style="478" customWidth="1"/>
    <col min="12038" max="12038" width="14.7109375" style="478" customWidth="1"/>
    <col min="12039" max="12040" width="15.7109375" style="478" customWidth="1"/>
    <col min="12041" max="12041" width="11.7109375" style="478" customWidth="1"/>
    <col min="12042" max="12042" width="6.42578125" style="478" bestFit="1" customWidth="1"/>
    <col min="12043" max="12043" width="11.7109375" style="478" customWidth="1"/>
    <col min="12044" max="12044" width="0" style="478" hidden="1" customWidth="1"/>
    <col min="12045" max="12045" width="3.7109375" style="478" customWidth="1"/>
    <col min="12046" max="12046" width="11.140625" style="478" bestFit="1" customWidth="1"/>
    <col min="12047" max="12278" width="10.5703125" style="478"/>
    <col min="12279" max="12286" width="0" style="478" hidden="1" customWidth="1"/>
    <col min="12287" max="12289" width="3.7109375" style="478" customWidth="1"/>
    <col min="12290" max="12290" width="12.7109375" style="478" customWidth="1"/>
    <col min="12291" max="12291" width="47.42578125" style="478" customWidth="1"/>
    <col min="12292" max="12292" width="0" style="478" hidden="1" customWidth="1"/>
    <col min="12293" max="12293" width="24.7109375" style="478" customWidth="1"/>
    <col min="12294" max="12294" width="14.7109375" style="478" customWidth="1"/>
    <col min="12295" max="12296" width="15.7109375" style="478" customWidth="1"/>
    <col min="12297" max="12297" width="11.7109375" style="478" customWidth="1"/>
    <col min="12298" max="12298" width="6.42578125" style="478" bestFit="1" customWidth="1"/>
    <col min="12299" max="12299" width="11.7109375" style="478" customWidth="1"/>
    <col min="12300" max="12300" width="0" style="478" hidden="1" customWidth="1"/>
    <col min="12301" max="12301" width="3.7109375" style="478" customWidth="1"/>
    <col min="12302" max="12302" width="11.140625" style="478" bestFit="1" customWidth="1"/>
    <col min="12303" max="12534" width="10.5703125" style="478"/>
    <col min="12535" max="12542" width="0" style="478" hidden="1" customWidth="1"/>
    <col min="12543" max="12545" width="3.7109375" style="478" customWidth="1"/>
    <col min="12546" max="12546" width="12.7109375" style="478" customWidth="1"/>
    <col min="12547" max="12547" width="47.42578125" style="478" customWidth="1"/>
    <col min="12548" max="12548" width="0" style="478" hidden="1" customWidth="1"/>
    <col min="12549" max="12549" width="24.7109375" style="478" customWidth="1"/>
    <col min="12550" max="12550" width="14.7109375" style="478" customWidth="1"/>
    <col min="12551" max="12552" width="15.7109375" style="478" customWidth="1"/>
    <col min="12553" max="12553" width="11.7109375" style="478" customWidth="1"/>
    <col min="12554" max="12554" width="6.42578125" style="478" bestFit="1" customWidth="1"/>
    <col min="12555" max="12555" width="11.7109375" style="478" customWidth="1"/>
    <col min="12556" max="12556" width="0" style="478" hidden="1" customWidth="1"/>
    <col min="12557" max="12557" width="3.7109375" style="478" customWidth="1"/>
    <col min="12558" max="12558" width="11.140625" style="478" bestFit="1" customWidth="1"/>
    <col min="12559" max="12790" width="10.5703125" style="478"/>
    <col min="12791" max="12798" width="0" style="478" hidden="1" customWidth="1"/>
    <col min="12799" max="12801" width="3.7109375" style="478" customWidth="1"/>
    <col min="12802" max="12802" width="12.7109375" style="478" customWidth="1"/>
    <col min="12803" max="12803" width="47.42578125" style="478" customWidth="1"/>
    <col min="12804" max="12804" width="0" style="478" hidden="1" customWidth="1"/>
    <col min="12805" max="12805" width="24.7109375" style="478" customWidth="1"/>
    <col min="12806" max="12806" width="14.7109375" style="478" customWidth="1"/>
    <col min="12807" max="12808" width="15.7109375" style="478" customWidth="1"/>
    <col min="12809" max="12809" width="11.7109375" style="478" customWidth="1"/>
    <col min="12810" max="12810" width="6.42578125" style="478" bestFit="1" customWidth="1"/>
    <col min="12811" max="12811" width="11.7109375" style="478" customWidth="1"/>
    <col min="12812" max="12812" width="0" style="478" hidden="1" customWidth="1"/>
    <col min="12813" max="12813" width="3.7109375" style="478" customWidth="1"/>
    <col min="12814" max="12814" width="11.140625" style="478" bestFit="1" customWidth="1"/>
    <col min="12815" max="13046" width="10.5703125" style="478"/>
    <col min="13047" max="13054" width="0" style="478" hidden="1" customWidth="1"/>
    <col min="13055" max="13057" width="3.7109375" style="478" customWidth="1"/>
    <col min="13058" max="13058" width="12.7109375" style="478" customWidth="1"/>
    <col min="13059" max="13059" width="47.42578125" style="478" customWidth="1"/>
    <col min="13060" max="13060" width="0" style="478" hidden="1" customWidth="1"/>
    <col min="13061" max="13061" width="24.7109375" style="478" customWidth="1"/>
    <col min="13062" max="13062" width="14.7109375" style="478" customWidth="1"/>
    <col min="13063" max="13064" width="15.7109375" style="478" customWidth="1"/>
    <col min="13065" max="13065" width="11.7109375" style="478" customWidth="1"/>
    <col min="13066" max="13066" width="6.42578125" style="478" bestFit="1" customWidth="1"/>
    <col min="13067" max="13067" width="11.7109375" style="478" customWidth="1"/>
    <col min="13068" max="13068" width="0" style="478" hidden="1" customWidth="1"/>
    <col min="13069" max="13069" width="3.7109375" style="478" customWidth="1"/>
    <col min="13070" max="13070" width="11.140625" style="478" bestFit="1" customWidth="1"/>
    <col min="13071" max="13302" width="10.5703125" style="478"/>
    <col min="13303" max="13310" width="0" style="478" hidden="1" customWidth="1"/>
    <col min="13311" max="13313" width="3.7109375" style="478" customWidth="1"/>
    <col min="13314" max="13314" width="12.7109375" style="478" customWidth="1"/>
    <col min="13315" max="13315" width="47.42578125" style="478" customWidth="1"/>
    <col min="13316" max="13316" width="0" style="478" hidden="1" customWidth="1"/>
    <col min="13317" max="13317" width="24.7109375" style="478" customWidth="1"/>
    <col min="13318" max="13318" width="14.7109375" style="478" customWidth="1"/>
    <col min="13319" max="13320" width="15.7109375" style="478" customWidth="1"/>
    <col min="13321" max="13321" width="11.7109375" style="478" customWidth="1"/>
    <col min="13322" max="13322" width="6.42578125" style="478" bestFit="1" customWidth="1"/>
    <col min="13323" max="13323" width="11.7109375" style="478" customWidth="1"/>
    <col min="13324" max="13324" width="0" style="478" hidden="1" customWidth="1"/>
    <col min="13325" max="13325" width="3.7109375" style="478" customWidth="1"/>
    <col min="13326" max="13326" width="11.140625" style="478" bestFit="1" customWidth="1"/>
    <col min="13327" max="13558" width="10.5703125" style="478"/>
    <col min="13559" max="13566" width="0" style="478" hidden="1" customWidth="1"/>
    <col min="13567" max="13569" width="3.7109375" style="478" customWidth="1"/>
    <col min="13570" max="13570" width="12.7109375" style="478" customWidth="1"/>
    <col min="13571" max="13571" width="47.42578125" style="478" customWidth="1"/>
    <col min="13572" max="13572" width="0" style="478" hidden="1" customWidth="1"/>
    <col min="13573" max="13573" width="24.7109375" style="478" customWidth="1"/>
    <col min="13574" max="13574" width="14.7109375" style="478" customWidth="1"/>
    <col min="13575" max="13576" width="15.7109375" style="478" customWidth="1"/>
    <col min="13577" max="13577" width="11.7109375" style="478" customWidth="1"/>
    <col min="13578" max="13578" width="6.42578125" style="478" bestFit="1" customWidth="1"/>
    <col min="13579" max="13579" width="11.7109375" style="478" customWidth="1"/>
    <col min="13580" max="13580" width="0" style="478" hidden="1" customWidth="1"/>
    <col min="13581" max="13581" width="3.7109375" style="478" customWidth="1"/>
    <col min="13582" max="13582" width="11.140625" style="478" bestFit="1" customWidth="1"/>
    <col min="13583" max="13814" width="10.5703125" style="478"/>
    <col min="13815" max="13822" width="0" style="478" hidden="1" customWidth="1"/>
    <col min="13823" max="13825" width="3.7109375" style="478" customWidth="1"/>
    <col min="13826" max="13826" width="12.7109375" style="478" customWidth="1"/>
    <col min="13827" max="13827" width="47.42578125" style="478" customWidth="1"/>
    <col min="13828" max="13828" width="0" style="478" hidden="1" customWidth="1"/>
    <col min="13829" max="13829" width="24.7109375" style="478" customWidth="1"/>
    <col min="13830" max="13830" width="14.7109375" style="478" customWidth="1"/>
    <col min="13831" max="13832" width="15.7109375" style="478" customWidth="1"/>
    <col min="13833" max="13833" width="11.7109375" style="478" customWidth="1"/>
    <col min="13834" max="13834" width="6.42578125" style="478" bestFit="1" customWidth="1"/>
    <col min="13835" max="13835" width="11.7109375" style="478" customWidth="1"/>
    <col min="13836" max="13836" width="0" style="478" hidden="1" customWidth="1"/>
    <col min="13837" max="13837" width="3.7109375" style="478" customWidth="1"/>
    <col min="13838" max="13838" width="11.140625" style="478" bestFit="1" customWidth="1"/>
    <col min="13839" max="14070" width="10.5703125" style="478"/>
    <col min="14071" max="14078" width="0" style="478" hidden="1" customWidth="1"/>
    <col min="14079" max="14081" width="3.7109375" style="478" customWidth="1"/>
    <col min="14082" max="14082" width="12.7109375" style="478" customWidth="1"/>
    <col min="14083" max="14083" width="47.42578125" style="478" customWidth="1"/>
    <col min="14084" max="14084" width="0" style="478" hidden="1" customWidth="1"/>
    <col min="14085" max="14085" width="24.7109375" style="478" customWidth="1"/>
    <col min="14086" max="14086" width="14.7109375" style="478" customWidth="1"/>
    <col min="14087" max="14088" width="15.7109375" style="478" customWidth="1"/>
    <col min="14089" max="14089" width="11.7109375" style="478" customWidth="1"/>
    <col min="14090" max="14090" width="6.42578125" style="478" bestFit="1" customWidth="1"/>
    <col min="14091" max="14091" width="11.7109375" style="478" customWidth="1"/>
    <col min="14092" max="14092" width="0" style="478" hidden="1" customWidth="1"/>
    <col min="14093" max="14093" width="3.7109375" style="478" customWidth="1"/>
    <col min="14094" max="14094" width="11.140625" style="478" bestFit="1" customWidth="1"/>
    <col min="14095" max="14326" width="10.5703125" style="478"/>
    <col min="14327" max="14334" width="0" style="478" hidden="1" customWidth="1"/>
    <col min="14335" max="14337" width="3.7109375" style="478" customWidth="1"/>
    <col min="14338" max="14338" width="12.7109375" style="478" customWidth="1"/>
    <col min="14339" max="14339" width="47.42578125" style="478" customWidth="1"/>
    <col min="14340" max="14340" width="0" style="478" hidden="1" customWidth="1"/>
    <col min="14341" max="14341" width="24.7109375" style="478" customWidth="1"/>
    <col min="14342" max="14342" width="14.7109375" style="478" customWidth="1"/>
    <col min="14343" max="14344" width="15.7109375" style="478" customWidth="1"/>
    <col min="14345" max="14345" width="11.7109375" style="478" customWidth="1"/>
    <col min="14346" max="14346" width="6.42578125" style="478" bestFit="1" customWidth="1"/>
    <col min="14347" max="14347" width="11.7109375" style="478" customWidth="1"/>
    <col min="14348" max="14348" width="0" style="478" hidden="1" customWidth="1"/>
    <col min="14349" max="14349" width="3.7109375" style="478" customWidth="1"/>
    <col min="14350" max="14350" width="11.140625" style="478" bestFit="1" customWidth="1"/>
    <col min="14351" max="14582" width="10.5703125" style="478"/>
    <col min="14583" max="14590" width="0" style="478" hidden="1" customWidth="1"/>
    <col min="14591" max="14593" width="3.7109375" style="478" customWidth="1"/>
    <col min="14594" max="14594" width="12.7109375" style="478" customWidth="1"/>
    <col min="14595" max="14595" width="47.42578125" style="478" customWidth="1"/>
    <col min="14596" max="14596" width="0" style="478" hidden="1" customWidth="1"/>
    <col min="14597" max="14597" width="24.7109375" style="478" customWidth="1"/>
    <col min="14598" max="14598" width="14.7109375" style="478" customWidth="1"/>
    <col min="14599" max="14600" width="15.7109375" style="478" customWidth="1"/>
    <col min="14601" max="14601" width="11.7109375" style="478" customWidth="1"/>
    <col min="14602" max="14602" width="6.42578125" style="478" bestFit="1" customWidth="1"/>
    <col min="14603" max="14603" width="11.7109375" style="478" customWidth="1"/>
    <col min="14604" max="14604" width="0" style="478" hidden="1" customWidth="1"/>
    <col min="14605" max="14605" width="3.7109375" style="478" customWidth="1"/>
    <col min="14606" max="14606" width="11.140625" style="478" bestFit="1" customWidth="1"/>
    <col min="14607" max="14838" width="10.5703125" style="478"/>
    <col min="14839" max="14846" width="0" style="478" hidden="1" customWidth="1"/>
    <col min="14847" max="14849" width="3.7109375" style="478" customWidth="1"/>
    <col min="14850" max="14850" width="12.7109375" style="478" customWidth="1"/>
    <col min="14851" max="14851" width="47.42578125" style="478" customWidth="1"/>
    <col min="14852" max="14852" width="0" style="478" hidden="1" customWidth="1"/>
    <col min="14853" max="14853" width="24.7109375" style="478" customWidth="1"/>
    <col min="14854" max="14854" width="14.7109375" style="478" customWidth="1"/>
    <col min="14855" max="14856" width="15.7109375" style="478" customWidth="1"/>
    <col min="14857" max="14857" width="11.7109375" style="478" customWidth="1"/>
    <col min="14858" max="14858" width="6.42578125" style="478" bestFit="1" customWidth="1"/>
    <col min="14859" max="14859" width="11.7109375" style="478" customWidth="1"/>
    <col min="14860" max="14860" width="0" style="478" hidden="1" customWidth="1"/>
    <col min="14861" max="14861" width="3.7109375" style="478" customWidth="1"/>
    <col min="14862" max="14862" width="11.140625" style="478" bestFit="1" customWidth="1"/>
    <col min="14863" max="15094" width="10.5703125" style="478"/>
    <col min="15095" max="15102" width="0" style="478" hidden="1" customWidth="1"/>
    <col min="15103" max="15105" width="3.7109375" style="478" customWidth="1"/>
    <col min="15106" max="15106" width="12.7109375" style="478" customWidth="1"/>
    <col min="15107" max="15107" width="47.42578125" style="478" customWidth="1"/>
    <col min="15108" max="15108" width="0" style="478" hidden="1" customWidth="1"/>
    <col min="15109" max="15109" width="24.7109375" style="478" customWidth="1"/>
    <col min="15110" max="15110" width="14.7109375" style="478" customWidth="1"/>
    <col min="15111" max="15112" width="15.7109375" style="478" customWidth="1"/>
    <col min="15113" max="15113" width="11.7109375" style="478" customWidth="1"/>
    <col min="15114" max="15114" width="6.42578125" style="478" bestFit="1" customWidth="1"/>
    <col min="15115" max="15115" width="11.7109375" style="478" customWidth="1"/>
    <col min="15116" max="15116" width="0" style="478" hidden="1" customWidth="1"/>
    <col min="15117" max="15117" width="3.7109375" style="478" customWidth="1"/>
    <col min="15118" max="15118" width="11.140625" style="478" bestFit="1" customWidth="1"/>
    <col min="15119" max="15350" width="10.5703125" style="478"/>
    <col min="15351" max="15358" width="0" style="478" hidden="1" customWidth="1"/>
    <col min="15359" max="15361" width="3.7109375" style="478" customWidth="1"/>
    <col min="15362" max="15362" width="12.7109375" style="478" customWidth="1"/>
    <col min="15363" max="15363" width="47.42578125" style="478" customWidth="1"/>
    <col min="15364" max="15364" width="0" style="478" hidden="1" customWidth="1"/>
    <col min="15365" max="15365" width="24.7109375" style="478" customWidth="1"/>
    <col min="15366" max="15366" width="14.7109375" style="478" customWidth="1"/>
    <col min="15367" max="15368" width="15.7109375" style="478" customWidth="1"/>
    <col min="15369" max="15369" width="11.7109375" style="478" customWidth="1"/>
    <col min="15370" max="15370" width="6.42578125" style="478" bestFit="1" customWidth="1"/>
    <col min="15371" max="15371" width="11.7109375" style="478" customWidth="1"/>
    <col min="15372" max="15372" width="0" style="478" hidden="1" customWidth="1"/>
    <col min="15373" max="15373" width="3.7109375" style="478" customWidth="1"/>
    <col min="15374" max="15374" width="11.140625" style="478" bestFit="1" customWidth="1"/>
    <col min="15375" max="15606" width="10.5703125" style="478"/>
    <col min="15607" max="15614" width="0" style="478" hidden="1" customWidth="1"/>
    <col min="15615" max="15617" width="3.7109375" style="478" customWidth="1"/>
    <col min="15618" max="15618" width="12.7109375" style="478" customWidth="1"/>
    <col min="15619" max="15619" width="47.42578125" style="478" customWidth="1"/>
    <col min="15620" max="15620" width="0" style="478" hidden="1" customWidth="1"/>
    <col min="15621" max="15621" width="24.7109375" style="478" customWidth="1"/>
    <col min="15622" max="15622" width="14.7109375" style="478" customWidth="1"/>
    <col min="15623" max="15624" width="15.7109375" style="478" customWidth="1"/>
    <col min="15625" max="15625" width="11.7109375" style="478" customWidth="1"/>
    <col min="15626" max="15626" width="6.42578125" style="478" bestFit="1" customWidth="1"/>
    <col min="15627" max="15627" width="11.7109375" style="478" customWidth="1"/>
    <col min="15628" max="15628" width="0" style="478" hidden="1" customWidth="1"/>
    <col min="15629" max="15629" width="3.7109375" style="478" customWidth="1"/>
    <col min="15630" max="15630" width="11.140625" style="478" bestFit="1" customWidth="1"/>
    <col min="15631" max="15862" width="10.5703125" style="478"/>
    <col min="15863" max="15870" width="0" style="478" hidden="1" customWidth="1"/>
    <col min="15871" max="15873" width="3.7109375" style="478" customWidth="1"/>
    <col min="15874" max="15874" width="12.7109375" style="478" customWidth="1"/>
    <col min="15875" max="15875" width="47.42578125" style="478" customWidth="1"/>
    <col min="15876" max="15876" width="0" style="478" hidden="1" customWidth="1"/>
    <col min="15877" max="15877" width="24.7109375" style="478" customWidth="1"/>
    <col min="15878" max="15878" width="14.7109375" style="478" customWidth="1"/>
    <col min="15879" max="15880" width="15.7109375" style="478" customWidth="1"/>
    <col min="15881" max="15881" width="11.7109375" style="478" customWidth="1"/>
    <col min="15882" max="15882" width="6.42578125" style="478" bestFit="1" customWidth="1"/>
    <col min="15883" max="15883" width="11.7109375" style="478" customWidth="1"/>
    <col min="15884" max="15884" width="0" style="478" hidden="1" customWidth="1"/>
    <col min="15885" max="15885" width="3.7109375" style="478" customWidth="1"/>
    <col min="15886" max="15886" width="11.140625" style="478" bestFit="1" customWidth="1"/>
    <col min="15887" max="16118" width="10.5703125" style="478"/>
    <col min="16119" max="16126" width="0" style="478" hidden="1" customWidth="1"/>
    <col min="16127" max="16129" width="3.7109375" style="478" customWidth="1"/>
    <col min="16130" max="16130" width="12.7109375" style="478" customWidth="1"/>
    <col min="16131" max="16131" width="47.42578125" style="478" customWidth="1"/>
    <col min="16132" max="16132" width="0" style="478" hidden="1" customWidth="1"/>
    <col min="16133" max="16133" width="24.7109375" style="478" customWidth="1"/>
    <col min="16134" max="16134" width="14.7109375" style="478" customWidth="1"/>
    <col min="16135" max="16136" width="15.7109375" style="478" customWidth="1"/>
    <col min="16137" max="16137" width="11.7109375" style="478" customWidth="1"/>
    <col min="16138" max="16138" width="6.42578125" style="478" bestFit="1" customWidth="1"/>
    <col min="16139" max="16139" width="11.7109375" style="478" customWidth="1"/>
    <col min="16140" max="16140" width="0" style="478" hidden="1" customWidth="1"/>
    <col min="16141" max="16141" width="3.7109375" style="478" customWidth="1"/>
    <col min="16142" max="16142" width="11.140625" style="478" bestFit="1" customWidth="1"/>
    <col min="16143" max="16384" width="10.5703125" style="478"/>
  </cols>
  <sheetData>
    <row r="1" spans="1:29" hidden="1"/>
    <row r="2" spans="1:29" hidden="1"/>
    <row r="3" spans="1:29" hidden="1"/>
    <row r="4" spans="1:29" ht="3" customHeight="1">
      <c r="J4" s="483"/>
      <c r="K4" s="483"/>
      <c r="L4" s="479"/>
      <c r="M4" s="479"/>
      <c r="N4" s="479"/>
      <c r="O4" s="486"/>
      <c r="P4" s="486"/>
      <c r="Q4" s="486"/>
      <c r="R4" s="486"/>
      <c r="S4" s="486"/>
      <c r="T4" s="486"/>
      <c r="U4" s="486"/>
      <c r="V4" s="479"/>
    </row>
    <row r="5" spans="1:29" ht="22.5" customHeight="1">
      <c r="J5" s="483"/>
      <c r="K5" s="483"/>
      <c r="L5" s="1231" t="s">
        <v>687</v>
      </c>
      <c r="M5" s="1231"/>
      <c r="N5" s="1231"/>
      <c r="O5" s="1231"/>
      <c r="P5" s="1231"/>
      <c r="Q5" s="1231"/>
      <c r="R5" s="1231"/>
      <c r="S5" s="1231"/>
      <c r="T5" s="1231"/>
      <c r="U5" s="581"/>
      <c r="V5" s="499"/>
    </row>
    <row r="6" spans="1:29" ht="3" customHeight="1">
      <c r="J6" s="483"/>
      <c r="K6" s="483"/>
      <c r="L6" s="479"/>
      <c r="M6" s="479"/>
      <c r="N6" s="479"/>
      <c r="O6" s="482"/>
      <c r="P6" s="482"/>
      <c r="Q6" s="482"/>
      <c r="R6" s="482"/>
      <c r="S6" s="482"/>
      <c r="T6" s="482"/>
      <c r="U6" s="479"/>
    </row>
    <row r="7" spans="1:29" s="493" customFormat="1" ht="22.5">
      <c r="A7" s="507"/>
      <c r="B7" s="507"/>
      <c r="C7" s="507"/>
      <c r="D7" s="507"/>
      <c r="E7" s="507"/>
      <c r="F7" s="507"/>
      <c r="G7" s="507"/>
      <c r="H7" s="507"/>
      <c r="L7" s="501"/>
      <c r="M7" s="619" t="s">
        <v>502</v>
      </c>
      <c r="N7" s="668"/>
      <c r="O7" s="1249" t="str">
        <f>IF(NameOrPr_ch="",IF(NameOrPr="","",NameOrPr),NameOrPr_ch)</f>
        <v>РСТ Нижегородской области</v>
      </c>
      <c r="P7" s="1250"/>
      <c r="Q7" s="1250"/>
      <c r="R7" s="1250"/>
      <c r="S7" s="1250"/>
      <c r="T7" s="1251"/>
      <c r="U7" s="669"/>
      <c r="Y7" s="1015"/>
      <c r="Z7" s="507"/>
      <c r="AA7" s="507"/>
      <c r="AB7" s="507"/>
      <c r="AC7" s="507"/>
    </row>
    <row r="8" spans="1:29" s="572" customFormat="1" ht="18.75">
      <c r="A8" s="592"/>
      <c r="B8" s="592"/>
      <c r="C8" s="592"/>
      <c r="D8" s="592"/>
      <c r="E8" s="592"/>
      <c r="F8" s="592"/>
      <c r="G8" s="592"/>
      <c r="H8" s="592"/>
      <c r="L8" s="501"/>
      <c r="M8" s="619" t="s">
        <v>597</v>
      </c>
      <c r="N8" s="668"/>
      <c r="O8" s="1249" t="str">
        <f>IF(datePr_ch="",IF(datePr="","",datePr),datePr_ch)</f>
        <v>10.12.2020</v>
      </c>
      <c r="P8" s="1250"/>
      <c r="Q8" s="1250"/>
      <c r="R8" s="1250"/>
      <c r="S8" s="1250"/>
      <c r="T8" s="1251"/>
      <c r="U8" s="669"/>
      <c r="Y8" s="1015"/>
      <c r="Z8" s="592"/>
      <c r="AA8" s="592"/>
      <c r="AB8" s="592"/>
      <c r="AC8" s="592"/>
    </row>
    <row r="9" spans="1:29" s="493" customFormat="1" ht="18.75">
      <c r="A9" s="507"/>
      <c r="B9" s="507"/>
      <c r="C9" s="507"/>
      <c r="D9" s="507"/>
      <c r="E9" s="507"/>
      <c r="F9" s="507"/>
      <c r="G9" s="507"/>
      <c r="H9" s="507"/>
      <c r="L9" s="554"/>
      <c r="M9" s="619" t="s">
        <v>596</v>
      </c>
      <c r="N9" s="668"/>
      <c r="O9" s="1249" t="str">
        <f>IF(numberPr_ch="",IF(numberPr="","",numberPr),numberPr_ch)</f>
        <v>52/6</v>
      </c>
      <c r="P9" s="1250"/>
      <c r="Q9" s="1250"/>
      <c r="R9" s="1250"/>
      <c r="S9" s="1250"/>
      <c r="T9" s="1251"/>
      <c r="U9" s="669"/>
      <c r="Y9" s="1015"/>
      <c r="Z9" s="507"/>
      <c r="AA9" s="507"/>
      <c r="AB9" s="507"/>
      <c r="AC9" s="507"/>
    </row>
    <row r="10" spans="1:29" s="493" customFormat="1" ht="18.75">
      <c r="A10" s="507"/>
      <c r="B10" s="507"/>
      <c r="C10" s="507"/>
      <c r="D10" s="507"/>
      <c r="E10" s="507"/>
      <c r="F10" s="507"/>
      <c r="G10" s="507"/>
      <c r="H10" s="507"/>
      <c r="L10" s="554"/>
      <c r="M10" s="619" t="s">
        <v>501</v>
      </c>
      <c r="N10" s="668"/>
      <c r="O10" s="1249" t="str">
        <f>IF(IstPub_ch="",IF(IstPub="","",IstPub),IstPub_ch)</f>
        <v>http://www.rstno.ru/regulatory/resheniya-regionalnoy-sluzhby-po-tarifam-nizhegorodskoy-oblasti-za-2020-god.php?clear_cache=Y</v>
      </c>
      <c r="P10" s="1250"/>
      <c r="Q10" s="1250"/>
      <c r="R10" s="1250"/>
      <c r="S10" s="1250"/>
      <c r="T10" s="1251"/>
      <c r="U10" s="669"/>
      <c r="Y10" s="1015"/>
      <c r="Z10" s="507"/>
      <c r="AA10" s="507"/>
      <c r="AB10" s="507"/>
      <c r="AC10" s="507"/>
    </row>
    <row r="11" spans="1:29" s="615" customFormat="1" ht="18.75" hidden="1">
      <c r="A11" s="616"/>
      <c r="B11" s="616"/>
      <c r="C11" s="616"/>
      <c r="D11" s="616"/>
      <c r="E11" s="616"/>
      <c r="F11" s="616"/>
      <c r="G11" s="616"/>
      <c r="H11" s="616"/>
      <c r="L11" s="754"/>
      <c r="M11" s="752"/>
      <c r="O11" s="751"/>
      <c r="P11" s="751"/>
      <c r="Q11" s="773" t="s">
        <v>722</v>
      </c>
      <c r="R11" s="773" t="s">
        <v>723</v>
      </c>
      <c r="S11" s="751"/>
      <c r="T11" s="751"/>
      <c r="U11" s="669"/>
      <c r="Y11" s="775"/>
      <c r="Z11" s="616"/>
      <c r="AA11" s="616"/>
      <c r="AB11" s="616"/>
      <c r="AC11" s="616"/>
    </row>
    <row r="12" spans="1:29" s="493" customFormat="1" ht="11.25" hidden="1">
      <c r="A12" s="507"/>
      <c r="B12" s="507"/>
      <c r="C12" s="507"/>
      <c r="D12" s="507"/>
      <c r="E12" s="507"/>
      <c r="F12" s="507"/>
      <c r="G12" s="507"/>
      <c r="H12" s="507"/>
      <c r="L12" s="1232"/>
      <c r="M12" s="1232"/>
      <c r="N12" s="490"/>
      <c r="O12" s="769"/>
      <c r="P12" s="769"/>
      <c r="Q12" s="769"/>
      <c r="R12" s="769"/>
      <c r="S12" s="769"/>
      <c r="T12" s="769"/>
      <c r="U12" s="488"/>
      <c r="V12" s="505" t="s">
        <v>373</v>
      </c>
      <c r="Y12" s="1015"/>
      <c r="Z12" s="507"/>
      <c r="AA12" s="507"/>
      <c r="AB12" s="507"/>
      <c r="AC12" s="507"/>
    </row>
    <row r="13" spans="1:29" ht="15" customHeight="1">
      <c r="J13" s="483"/>
      <c r="K13" s="483"/>
      <c r="L13" s="479"/>
      <c r="M13" s="479"/>
      <c r="N13" s="479"/>
      <c r="O13" s="601"/>
      <c r="P13" s="601"/>
      <c r="Q13" s="1248"/>
      <c r="R13" s="1248"/>
      <c r="S13" s="1248"/>
      <c r="T13" s="1248"/>
      <c r="U13" s="1248"/>
      <c r="V13" s="1248"/>
    </row>
    <row r="14" spans="1:29">
      <c r="J14" s="483"/>
      <c r="K14" s="483"/>
      <c r="L14" s="1153" t="s">
        <v>454</v>
      </c>
      <c r="M14" s="1153"/>
      <c r="N14" s="1153"/>
      <c r="O14" s="1153"/>
      <c r="P14" s="1153"/>
      <c r="Q14" s="1153"/>
      <c r="R14" s="1153"/>
      <c r="S14" s="1153"/>
      <c r="T14" s="1153"/>
      <c r="U14" s="1153"/>
      <c r="V14" s="1153"/>
      <c r="W14" s="1153"/>
      <c r="X14" s="1153" t="s">
        <v>455</v>
      </c>
    </row>
    <row r="15" spans="1:29" ht="14.25" customHeight="1">
      <c r="J15" s="483"/>
      <c r="K15" s="483"/>
      <c r="L15" s="1215" t="s">
        <v>92</v>
      </c>
      <c r="M15" s="1215" t="s">
        <v>627</v>
      </c>
      <c r="N15" s="536"/>
      <c r="O15" s="1215" t="s">
        <v>628</v>
      </c>
      <c r="P15" s="1269" t="s">
        <v>629</v>
      </c>
      <c r="Q15" s="1269" t="s">
        <v>642</v>
      </c>
      <c r="R15" s="1269"/>
      <c r="S15" s="1269"/>
      <c r="T15" s="1269"/>
      <c r="U15" s="1269"/>
      <c r="V15" s="1215" t="s">
        <v>341</v>
      </c>
      <c r="W15" s="1247" t="s">
        <v>275</v>
      </c>
      <c r="X15" s="1153"/>
    </row>
    <row r="16" spans="1:29" s="525" customFormat="1" ht="25.5" customHeight="1">
      <c r="A16" s="587"/>
      <c r="B16" s="587"/>
      <c r="C16" s="587"/>
      <c r="D16" s="587"/>
      <c r="E16" s="587"/>
      <c r="F16" s="587"/>
      <c r="G16" s="593"/>
      <c r="H16" s="593"/>
      <c r="I16" s="533"/>
      <c r="J16" s="531"/>
      <c r="K16" s="531"/>
      <c r="L16" s="1215"/>
      <c r="M16" s="1215"/>
      <c r="N16" s="536"/>
      <c r="O16" s="1215"/>
      <c r="P16" s="1269"/>
      <c r="Q16" s="1269" t="s">
        <v>680</v>
      </c>
      <c r="R16" s="1269"/>
      <c r="S16" s="1258" t="s">
        <v>655</v>
      </c>
      <c r="T16" s="1258"/>
      <c r="U16" s="1258"/>
      <c r="V16" s="1215"/>
      <c r="W16" s="1247"/>
      <c r="X16" s="1153"/>
      <c r="Y16" s="1010"/>
      <c r="Z16" s="587"/>
      <c r="AA16" s="587"/>
      <c r="AB16" s="587"/>
      <c r="AC16" s="587"/>
    </row>
    <row r="17" spans="1:29" ht="14.25" customHeight="1">
      <c r="J17" s="483"/>
      <c r="K17" s="483"/>
      <c r="L17" s="1215"/>
      <c r="M17" s="1215"/>
      <c r="N17" s="536"/>
      <c r="O17" s="1215"/>
      <c r="P17" s="1269"/>
      <c r="Q17" s="536" t="s">
        <v>678</v>
      </c>
      <c r="R17" s="536" t="s">
        <v>679</v>
      </c>
      <c r="S17" s="538" t="s">
        <v>274</v>
      </c>
      <c r="T17" s="1260" t="s">
        <v>273</v>
      </c>
      <c r="U17" s="1260"/>
      <c r="V17" s="1215"/>
      <c r="W17" s="1247"/>
      <c r="X17" s="1153"/>
    </row>
    <row r="18" spans="1:29">
      <c r="J18" s="483"/>
      <c r="K18" s="491">
        <v>1</v>
      </c>
      <c r="L18" s="480" t="s">
        <v>93</v>
      </c>
      <c r="M18" s="480" t="s">
        <v>49</v>
      </c>
      <c r="N18" s="498" t="s">
        <v>49</v>
      </c>
      <c r="O18" s="489">
        <f t="shared" ref="O18:T18" ca="1" si="0">OFFSET(O18,0,-1)+1</f>
        <v>3</v>
      </c>
      <c r="P18" s="489">
        <f t="shared" ca="1" si="0"/>
        <v>4</v>
      </c>
      <c r="Q18" s="489">
        <f t="shared" ca="1" si="0"/>
        <v>5</v>
      </c>
      <c r="R18" s="489">
        <f t="shared" ca="1" si="0"/>
        <v>6</v>
      </c>
      <c r="S18" s="489">
        <f t="shared" ca="1" si="0"/>
        <v>7</v>
      </c>
      <c r="T18" s="1270">
        <f t="shared" ca="1" si="0"/>
        <v>8</v>
      </c>
      <c r="U18" s="1270"/>
      <c r="V18" s="489">
        <f ca="1">OFFSET(V18,0,-2)+1</f>
        <v>9</v>
      </c>
      <c r="W18" s="525"/>
      <c r="X18" s="489">
        <f ca="1">OFFSET(X18,0,-2)+1</f>
        <v>10</v>
      </c>
    </row>
    <row r="19" spans="1:29" ht="22.5">
      <c r="A19" s="1234">
        <v>1</v>
      </c>
      <c r="B19" s="982"/>
      <c r="C19" s="982"/>
      <c r="D19" s="982"/>
      <c r="E19" s="982"/>
      <c r="F19" s="982"/>
      <c r="G19" s="983"/>
      <c r="H19" s="983"/>
      <c r="I19" s="985"/>
      <c r="J19" s="977"/>
      <c r="K19" s="977"/>
      <c r="L19" s="595">
        <f>mergeValue(A19)</f>
        <v>1</v>
      </c>
      <c r="M19" s="643" t="s">
        <v>20</v>
      </c>
      <c r="N19" s="582"/>
      <c r="O19" s="1246"/>
      <c r="P19" s="1246"/>
      <c r="Q19" s="1246"/>
      <c r="R19" s="1246"/>
      <c r="S19" s="1246"/>
      <c r="T19" s="1246"/>
      <c r="U19" s="1246"/>
      <c r="V19" s="1246"/>
      <c r="W19" s="1246"/>
      <c r="X19" s="583" t="s">
        <v>476</v>
      </c>
    </row>
    <row r="20" spans="1:29" ht="22.5">
      <c r="A20" s="1234"/>
      <c r="B20" s="1234">
        <v>1</v>
      </c>
      <c r="C20" s="982"/>
      <c r="D20" s="982"/>
      <c r="E20" s="982"/>
      <c r="F20" s="982"/>
      <c r="G20" s="987"/>
      <c r="H20" s="984"/>
      <c r="I20" s="989"/>
      <c r="J20" s="974"/>
      <c r="K20" s="973"/>
      <c r="L20" s="595" t="str">
        <f>mergeValue(A20) &amp;"."&amp; mergeValue(B20)</f>
        <v>1.1</v>
      </c>
      <c r="M20" s="548" t="s">
        <v>16</v>
      </c>
      <c r="N20" s="582"/>
      <c r="O20" s="1246"/>
      <c r="P20" s="1246"/>
      <c r="Q20" s="1246"/>
      <c r="R20" s="1246"/>
      <c r="S20" s="1246"/>
      <c r="T20" s="1246"/>
      <c r="U20" s="1246"/>
      <c r="V20" s="1246"/>
      <c r="W20" s="1246"/>
      <c r="X20" s="583" t="s">
        <v>477</v>
      </c>
    </row>
    <row r="21" spans="1:29" ht="22.5">
      <c r="A21" s="1234"/>
      <c r="B21" s="1234"/>
      <c r="C21" s="1234">
        <v>1</v>
      </c>
      <c r="D21" s="982"/>
      <c r="E21" s="982"/>
      <c r="F21" s="982"/>
      <c r="G21" s="987"/>
      <c r="H21" s="984"/>
      <c r="I21" s="990"/>
      <c r="J21" s="974"/>
      <c r="K21" s="973"/>
      <c r="L21" s="595" t="str">
        <f>mergeValue(A21) &amp;"."&amp; mergeValue(B21)&amp;"."&amp; mergeValue(C21)</f>
        <v>1.1.1</v>
      </c>
      <c r="M21" s="549" t="s">
        <v>7</v>
      </c>
      <c r="N21" s="582"/>
      <c r="O21" s="1246"/>
      <c r="P21" s="1246"/>
      <c r="Q21" s="1246"/>
      <c r="R21" s="1246"/>
      <c r="S21" s="1246"/>
      <c r="T21" s="1246"/>
      <c r="U21" s="1246"/>
      <c r="V21" s="1246"/>
      <c r="W21" s="1246"/>
      <c r="X21" s="583" t="s">
        <v>634</v>
      </c>
    </row>
    <row r="22" spans="1:29">
      <c r="A22" s="1234"/>
      <c r="B22" s="1234"/>
      <c r="C22" s="1234"/>
      <c r="D22" s="1234">
        <v>1</v>
      </c>
      <c r="E22" s="982"/>
      <c r="F22" s="982"/>
      <c r="G22" s="987"/>
      <c r="H22" s="984"/>
      <c r="I22" s="990"/>
      <c r="J22" s="988"/>
      <c r="K22" s="973"/>
      <c r="L22" s="595" t="str">
        <f>mergeValue(A22) &amp;"."&amp; mergeValue(B22)&amp;"."&amp; mergeValue(C22)&amp;"."&amp; mergeValue(D22)</f>
        <v>1.1.1.1</v>
      </c>
      <c r="M22" s="550" t="s">
        <v>22</v>
      </c>
      <c r="N22" s="582"/>
      <c r="O22" s="1246"/>
      <c r="P22" s="1246"/>
      <c r="Q22" s="1246"/>
      <c r="R22" s="1246"/>
      <c r="S22" s="1246"/>
      <c r="T22" s="1246"/>
      <c r="U22" s="1246"/>
      <c r="V22" s="1246"/>
      <c r="W22" s="1246"/>
      <c r="X22" s="1022" t="s">
        <v>688</v>
      </c>
    </row>
    <row r="23" spans="1:29" ht="42.95" customHeight="1">
      <c r="A23" s="1234"/>
      <c r="B23" s="1234"/>
      <c r="C23" s="1234"/>
      <c r="D23" s="1234"/>
      <c r="E23" s="982">
        <v>1</v>
      </c>
      <c r="F23" s="982"/>
      <c r="G23" s="987"/>
      <c r="H23" s="984"/>
      <c r="I23" s="990"/>
      <c r="J23" s="988"/>
      <c r="K23" s="978"/>
      <c r="L23" s="595" t="str">
        <f>mergeValue(A23) &amp;"."&amp; mergeValue(B23)&amp;"."&amp; mergeValue(C23)&amp;"."&amp; mergeValue(D23)&amp;"."&amp; mergeValue(E23)</f>
        <v>1.1.1.1.1</v>
      </c>
      <c r="M23" s="1074"/>
      <c r="N23" s="544"/>
      <c r="O23" s="1076"/>
      <c r="P23" s="1077"/>
      <c r="Q23" s="673"/>
      <c r="R23" s="673"/>
      <c r="S23" s="1101"/>
      <c r="T23" s="652" t="s">
        <v>85</v>
      </c>
      <c r="U23" s="1099"/>
      <c r="V23" s="776" t="s">
        <v>85</v>
      </c>
      <c r="W23" s="841"/>
      <c r="X23" s="1205" t="s">
        <v>689</v>
      </c>
      <c r="Y23" s="1010" t="str">
        <f>strCheckDateTwo(N23:W23)</f>
        <v/>
      </c>
    </row>
    <row r="24" spans="1:29" hidden="1">
      <c r="A24" s="1234"/>
      <c r="B24" s="1234"/>
      <c r="C24" s="1234"/>
      <c r="D24" s="1234"/>
      <c r="E24" s="982"/>
      <c r="F24" s="982"/>
      <c r="G24" s="987"/>
      <c r="H24" s="984"/>
      <c r="I24" s="990"/>
      <c r="J24" s="988"/>
      <c r="K24" s="978"/>
      <c r="L24" s="633"/>
      <c r="M24" s="563"/>
      <c r="N24" s="648"/>
      <c r="O24" s="648"/>
      <c r="P24" s="648"/>
      <c r="Q24" s="648"/>
      <c r="R24" s="586" t="str">
        <f>S23 &amp; "-" &amp; U23</f>
        <v>-</v>
      </c>
      <c r="S24" s="514"/>
      <c r="T24" s="588"/>
      <c r="U24" s="514"/>
      <c r="V24" s="648"/>
      <c r="W24" s="840"/>
      <c r="X24" s="1206"/>
    </row>
    <row r="25" spans="1:29" ht="15" customHeight="1">
      <c r="A25" s="1234"/>
      <c r="B25" s="1234"/>
      <c r="C25" s="1234"/>
      <c r="D25" s="1234"/>
      <c r="E25" s="982"/>
      <c r="F25" s="982"/>
      <c r="G25" s="987"/>
      <c r="H25" s="984"/>
      <c r="I25" s="990"/>
      <c r="J25" s="988"/>
      <c r="K25" s="978"/>
      <c r="L25" s="540"/>
      <c r="M25" s="553" t="s">
        <v>5</v>
      </c>
      <c r="N25" s="551"/>
      <c r="O25" s="547"/>
      <c r="P25" s="547"/>
      <c r="Q25" s="547"/>
      <c r="R25" s="547"/>
      <c r="S25" s="575"/>
      <c r="T25" s="566"/>
      <c r="U25" s="565"/>
      <c r="V25" s="551"/>
      <c r="W25" s="551"/>
      <c r="X25" s="1207"/>
    </row>
    <row r="26" spans="1:29" s="477" customFormat="1" ht="15" customHeight="1">
      <c r="A26" s="1234"/>
      <c r="B26" s="1234"/>
      <c r="C26" s="1234"/>
      <c r="D26" s="986"/>
      <c r="E26" s="986"/>
      <c r="F26" s="986"/>
      <c r="G26" s="987"/>
      <c r="H26" s="986"/>
      <c r="I26" s="990"/>
      <c r="J26" s="976"/>
      <c r="K26" s="980"/>
      <c r="L26" s="540"/>
      <c r="M26" s="552" t="s">
        <v>17</v>
      </c>
      <c r="N26" s="551"/>
      <c r="O26" s="547"/>
      <c r="P26" s="547"/>
      <c r="Q26" s="547"/>
      <c r="R26" s="547"/>
      <c r="S26" s="575"/>
      <c r="T26" s="566"/>
      <c r="U26" s="565"/>
      <c r="V26" s="551"/>
      <c r="W26" s="566"/>
      <c r="X26" s="1006"/>
      <c r="Y26" s="1079"/>
      <c r="Z26" s="503"/>
      <c r="AA26" s="503"/>
      <c r="AB26" s="503"/>
      <c r="AC26" s="503"/>
    </row>
    <row r="27" spans="1:29" s="477" customFormat="1" ht="15" customHeight="1">
      <c r="A27" s="1234"/>
      <c r="B27" s="1234"/>
      <c r="C27" s="986"/>
      <c r="D27" s="986"/>
      <c r="E27" s="986"/>
      <c r="F27" s="986"/>
      <c r="G27" s="987"/>
      <c r="H27" s="986"/>
      <c r="I27" s="981"/>
      <c r="J27" s="976"/>
      <c r="K27" s="980"/>
      <c r="L27" s="540"/>
      <c r="M27" s="551" t="s">
        <v>18</v>
      </c>
      <c r="N27" s="551"/>
      <c r="O27" s="547"/>
      <c r="P27" s="547"/>
      <c r="Q27" s="547"/>
      <c r="R27" s="547"/>
      <c r="S27" s="575"/>
      <c r="T27" s="566"/>
      <c r="U27" s="565"/>
      <c r="V27" s="551"/>
      <c r="W27" s="566"/>
      <c r="X27" s="562"/>
      <c r="Y27" s="1079"/>
      <c r="Z27" s="503"/>
      <c r="AA27" s="503"/>
      <c r="AB27" s="503"/>
      <c r="AC27" s="503"/>
    </row>
    <row r="28" spans="1:29" s="477" customFormat="1" ht="15" customHeight="1">
      <c r="A28" s="1234"/>
      <c r="B28" s="986"/>
      <c r="C28" s="986"/>
      <c r="D28" s="986"/>
      <c r="E28" s="986"/>
      <c r="F28" s="986"/>
      <c r="G28" s="987"/>
      <c r="H28" s="986"/>
      <c r="I28" s="981"/>
      <c r="J28" s="976"/>
      <c r="K28" s="980"/>
      <c r="L28" s="540"/>
      <c r="M28" s="560" t="s">
        <v>19</v>
      </c>
      <c r="N28" s="551"/>
      <c r="O28" s="547"/>
      <c r="P28" s="547"/>
      <c r="Q28" s="547"/>
      <c r="R28" s="547"/>
      <c r="S28" s="575"/>
      <c r="T28" s="566"/>
      <c r="U28" s="565"/>
      <c r="V28" s="551"/>
      <c r="W28" s="566"/>
      <c r="X28" s="562"/>
      <c r="Y28" s="1079"/>
      <c r="Z28" s="503"/>
      <c r="AA28" s="503"/>
      <c r="AB28" s="503"/>
      <c r="AC28" s="503"/>
    </row>
    <row r="29" spans="1:29" s="477" customFormat="1" ht="15" customHeight="1">
      <c r="A29" s="972"/>
      <c r="B29" s="972"/>
      <c r="C29" s="972"/>
      <c r="D29" s="972"/>
      <c r="E29" s="972"/>
      <c r="F29" s="972"/>
      <c r="G29" s="979"/>
      <c r="H29" s="980"/>
      <c r="I29" s="975"/>
      <c r="J29" s="976"/>
      <c r="K29" s="972"/>
      <c r="L29" s="540"/>
      <c r="M29" s="567" t="s">
        <v>309</v>
      </c>
      <c r="N29" s="551"/>
      <c r="O29" s="547"/>
      <c r="P29" s="547"/>
      <c r="Q29" s="547"/>
      <c r="R29" s="547"/>
      <c r="S29" s="575"/>
      <c r="T29" s="566"/>
      <c r="U29" s="565"/>
      <c r="V29" s="551"/>
      <c r="W29" s="566"/>
      <c r="X29" s="562"/>
      <c r="Y29" s="1079"/>
      <c r="Z29" s="503"/>
      <c r="AA29" s="503"/>
      <c r="AB29" s="503"/>
      <c r="AC29" s="503"/>
    </row>
    <row r="30" spans="1:29" ht="3" customHeight="1"/>
    <row r="31" spans="1:29" ht="96" customHeight="1">
      <c r="L31" s="1">
        <v>1</v>
      </c>
      <c r="M31" s="1198" t="s">
        <v>690</v>
      </c>
      <c r="N31" s="1198"/>
      <c r="O31" s="1198"/>
      <c r="P31" s="1198"/>
      <c r="Q31" s="1198"/>
      <c r="R31" s="1198"/>
      <c r="S31" s="1198"/>
      <c r="T31" s="1198"/>
      <c r="U31" s="1198"/>
      <c r="V31" s="1198"/>
      <c r="W31" s="1198"/>
      <c r="X31" s="1198"/>
      <c r="Y31" s="1100"/>
      <c r="Z31" s="518"/>
      <c r="AA31" s="518"/>
      <c r="AB31" s="518"/>
      <c r="AC31" s="518"/>
    </row>
    <row r="32" spans="1:29">
      <c r="M32" s="517"/>
      <c r="N32" s="517"/>
      <c r="O32" s="517"/>
      <c r="P32" s="517"/>
      <c r="Q32" s="517"/>
      <c r="R32" s="517"/>
      <c r="S32" s="517"/>
      <c r="T32" s="517"/>
      <c r="U32" s="517"/>
      <c r="V32" s="517"/>
      <c r="W32" s="517"/>
      <c r="X32" s="517"/>
      <c r="Y32" s="1016"/>
      <c r="Z32" s="508"/>
      <c r="AA32" s="508"/>
      <c r="AB32" s="508"/>
      <c r="AC32" s="508"/>
    </row>
  </sheetData>
  <sheetProtection password="FA9C" sheet="1" objects="1" scenarios="1" formatColumns="0" formatRows="0"/>
  <dataConsolidate/>
  <mergeCells count="30">
    <mergeCell ref="A19:A28"/>
    <mergeCell ref="O19:W19"/>
    <mergeCell ref="B20:B27"/>
    <mergeCell ref="O20:W20"/>
    <mergeCell ref="C21:C26"/>
    <mergeCell ref="D22:D25"/>
    <mergeCell ref="O22:W22"/>
    <mergeCell ref="L5:T5"/>
    <mergeCell ref="T18:U18"/>
    <mergeCell ref="V15:V17"/>
    <mergeCell ref="W15:W17"/>
    <mergeCell ref="L15:L17"/>
    <mergeCell ref="M15:M17"/>
    <mergeCell ref="O15:O17"/>
    <mergeCell ref="T17:U17"/>
    <mergeCell ref="L12:M12"/>
    <mergeCell ref="Q13:V13"/>
    <mergeCell ref="O9:T9"/>
    <mergeCell ref="O10:T10"/>
    <mergeCell ref="M31:X31"/>
    <mergeCell ref="P15:P17"/>
    <mergeCell ref="L14:W14"/>
    <mergeCell ref="O7:T7"/>
    <mergeCell ref="O8:T8"/>
    <mergeCell ref="Q15:U15"/>
    <mergeCell ref="S16:U16"/>
    <mergeCell ref="Q16:R16"/>
    <mergeCell ref="O21:W21"/>
    <mergeCell ref="X14:X17"/>
    <mergeCell ref="X23:X25"/>
  </mergeCells>
  <dataValidations count="8">
    <dataValidation allowBlank="1" prompt="Для выбора выполните двойной щелчок левой клавиши мыши по соответствующей ячейке." sqref="IX25:JJ29 ST25:TF29 ACP25:ADB29 AML25:AMX29 AWH25:AWT29 BGD25:BGP29 BPZ25:BQL29 BZV25:CAH29 CJR25:CKD29 CTN25:CTZ29 DDJ25:DDV29 DNF25:DNR29 DXB25:DXN29 EGX25:EHJ29 EQT25:ERF29 FAP25:FBB29 FKL25:FKX29 FUH25:FUT29 GED25:GEP29 GNZ25:GOL29 GXV25:GYH29 HHR25:HID29 HRN25:HRZ29 IBJ25:IBV29 ILF25:ILR29 IVB25:IVN29 JEX25:JFJ29 JOT25:JPF29 JYP25:JZB29 KIL25:KIX29 KSH25:KST29 LCD25:LCP29 LLZ25:LML29 LVV25:LWH29 MFR25:MGD29 MPN25:MPZ29 MZJ25:MZV29 NJF25:NJR29 NTB25:NTN29 OCX25:ODJ29 OMT25:ONF29 OWP25:OXB29 PGL25:PGX29 PQH25:PQT29 QAD25:QAP29 QJZ25:QKL29 QTV25:QUH29 RDR25:RED29 RNN25:RNZ29 RXJ25:RXV29 SHF25:SHR29 SRB25:SRN29 TAX25:TBJ29 TKT25:TLF29 TUP25:TVB29 UEL25:UEX29 UOH25:UOT29 UYD25:UYP29 VHZ25:VIL29 VRV25:VSH29 WBR25:WCD29 WLN25:WLZ29 WVJ25:WVV29 IX65561:JJ65565 ST65561:TF65565 ACP65561:ADB65565 AML65561:AMX65565 AWH65561:AWT65565 BGD65561:BGP65565 BPZ65561:BQL65565 BZV65561:CAH65565 CJR65561:CKD65565 CTN65561:CTZ65565 DDJ65561:DDV65565 DNF65561:DNR65565 DXB65561:DXN65565 EGX65561:EHJ65565 EQT65561:ERF65565 FAP65561:FBB65565 FKL65561:FKX65565 FUH65561:FUT65565 GED65561:GEP65565 GNZ65561:GOL65565 GXV65561:GYH65565 HHR65561:HID65565 HRN65561:HRZ65565 IBJ65561:IBV65565 ILF65561:ILR65565 IVB65561:IVN65565 JEX65561:JFJ65565 JOT65561:JPF65565 JYP65561:JZB65565 KIL65561:KIX65565 KSH65561:KST65565 LCD65561:LCP65565 LLZ65561:LML65565 LVV65561:LWH65565 MFR65561:MGD65565 MPN65561:MPZ65565 MZJ65561:MZV65565 NJF65561:NJR65565 NTB65561:NTN65565 OCX65561:ODJ65565 OMT65561:ONF65565 OWP65561:OXB65565 PGL65561:PGX65565 PQH65561:PQT65565 QAD65561:QAP65565 QJZ65561:QKL65565 QTV65561:QUH65565 RDR65561:RED65565 RNN65561:RNZ65565 RXJ65561:RXV65565 SHF65561:SHR65565 SRB65561:SRN65565 TAX65561:TBJ65565 TKT65561:TLF65565 TUP65561:TVB65565 UEL65561:UEX65565 UOH65561:UOT65565 UYD65561:UYP65565 VHZ65561:VIL65565 VRV65561:VSH65565 WBR65561:WCD65565 WLN65561:WLZ65565 WVJ65561:WVV65565 IX131097:JJ131101 ST131097:TF131101 ACP131097:ADB131101 AML131097:AMX131101 AWH131097:AWT131101 BGD131097:BGP131101 BPZ131097:BQL131101 BZV131097:CAH131101 CJR131097:CKD131101 CTN131097:CTZ131101 DDJ131097:DDV131101 DNF131097:DNR131101 DXB131097:DXN131101 EGX131097:EHJ131101 EQT131097:ERF131101 FAP131097:FBB131101 FKL131097:FKX131101 FUH131097:FUT131101 GED131097:GEP131101 GNZ131097:GOL131101 GXV131097:GYH131101 HHR131097:HID131101 HRN131097:HRZ131101 IBJ131097:IBV131101 ILF131097:ILR131101 IVB131097:IVN131101 JEX131097:JFJ131101 JOT131097:JPF131101 JYP131097:JZB131101 KIL131097:KIX131101 KSH131097:KST131101 LCD131097:LCP131101 LLZ131097:LML131101 LVV131097:LWH131101 MFR131097:MGD131101 MPN131097:MPZ131101 MZJ131097:MZV131101 NJF131097:NJR131101 NTB131097:NTN131101 OCX131097:ODJ131101 OMT131097:ONF131101 OWP131097:OXB131101 PGL131097:PGX131101 PQH131097:PQT131101 QAD131097:QAP131101 QJZ131097:QKL131101 QTV131097:QUH131101 RDR131097:RED131101 RNN131097:RNZ131101 RXJ131097:RXV131101 SHF131097:SHR131101 SRB131097:SRN131101 TAX131097:TBJ131101 TKT131097:TLF131101 TUP131097:TVB131101 UEL131097:UEX131101 UOH131097:UOT131101 UYD131097:UYP131101 VHZ131097:VIL131101 VRV131097:VSH131101 WBR131097:WCD131101 WLN131097:WLZ131101 WVJ131097:WVV131101 IX196633:JJ196637 ST196633:TF196637 ACP196633:ADB196637 AML196633:AMX196637 AWH196633:AWT196637 BGD196633:BGP196637 BPZ196633:BQL196637 BZV196633:CAH196637 CJR196633:CKD196637 CTN196633:CTZ196637 DDJ196633:DDV196637 DNF196633:DNR196637 DXB196633:DXN196637 EGX196633:EHJ196637 EQT196633:ERF196637 FAP196633:FBB196637 FKL196633:FKX196637 FUH196633:FUT196637 GED196633:GEP196637 GNZ196633:GOL196637 GXV196633:GYH196637 HHR196633:HID196637 HRN196633:HRZ196637 IBJ196633:IBV196637 ILF196633:ILR196637 IVB196633:IVN196637 JEX196633:JFJ196637 JOT196633:JPF196637 JYP196633:JZB196637 KIL196633:KIX196637 KSH196633:KST196637 LCD196633:LCP196637 LLZ196633:LML196637 LVV196633:LWH196637 MFR196633:MGD196637 MPN196633:MPZ196637 MZJ196633:MZV196637 NJF196633:NJR196637 NTB196633:NTN196637 OCX196633:ODJ196637 OMT196633:ONF196637 OWP196633:OXB196637 PGL196633:PGX196637 PQH196633:PQT196637 QAD196633:QAP196637 QJZ196633:QKL196637 QTV196633:QUH196637 RDR196633:RED196637 RNN196633:RNZ196637 RXJ196633:RXV196637 SHF196633:SHR196637 SRB196633:SRN196637 TAX196633:TBJ196637 TKT196633:TLF196637 TUP196633:TVB196637 UEL196633:UEX196637 UOH196633:UOT196637 UYD196633:UYP196637 VHZ196633:VIL196637 VRV196633:VSH196637 WBR196633:WCD196637 WLN196633:WLZ196637 WVJ196633:WVV196637 IX262169:JJ262173 ST262169:TF262173 ACP262169:ADB262173 AML262169:AMX262173 AWH262169:AWT262173 BGD262169:BGP262173 BPZ262169:BQL262173 BZV262169:CAH262173 CJR262169:CKD262173 CTN262169:CTZ262173 DDJ262169:DDV262173 DNF262169:DNR262173 DXB262169:DXN262173 EGX262169:EHJ262173 EQT262169:ERF262173 FAP262169:FBB262173 FKL262169:FKX262173 FUH262169:FUT262173 GED262169:GEP262173 GNZ262169:GOL262173 GXV262169:GYH262173 HHR262169:HID262173 HRN262169:HRZ262173 IBJ262169:IBV262173 ILF262169:ILR262173 IVB262169:IVN262173 JEX262169:JFJ262173 JOT262169:JPF262173 JYP262169:JZB262173 KIL262169:KIX262173 KSH262169:KST262173 LCD262169:LCP262173 LLZ262169:LML262173 LVV262169:LWH262173 MFR262169:MGD262173 MPN262169:MPZ262173 MZJ262169:MZV262173 NJF262169:NJR262173 NTB262169:NTN262173 OCX262169:ODJ262173 OMT262169:ONF262173 OWP262169:OXB262173 PGL262169:PGX262173 PQH262169:PQT262173 QAD262169:QAP262173 QJZ262169:QKL262173 QTV262169:QUH262173 RDR262169:RED262173 RNN262169:RNZ262173 RXJ262169:RXV262173 SHF262169:SHR262173 SRB262169:SRN262173 TAX262169:TBJ262173 TKT262169:TLF262173 TUP262169:TVB262173 UEL262169:UEX262173 UOH262169:UOT262173 UYD262169:UYP262173 VHZ262169:VIL262173 VRV262169:VSH262173 WBR262169:WCD262173 WLN262169:WLZ262173 WVJ262169:WVV262173 IX327705:JJ327709 ST327705:TF327709 ACP327705:ADB327709 AML327705:AMX327709 AWH327705:AWT327709 BGD327705:BGP327709 BPZ327705:BQL327709 BZV327705:CAH327709 CJR327705:CKD327709 CTN327705:CTZ327709 DDJ327705:DDV327709 DNF327705:DNR327709 DXB327705:DXN327709 EGX327705:EHJ327709 EQT327705:ERF327709 FAP327705:FBB327709 FKL327705:FKX327709 FUH327705:FUT327709 GED327705:GEP327709 GNZ327705:GOL327709 GXV327705:GYH327709 HHR327705:HID327709 HRN327705:HRZ327709 IBJ327705:IBV327709 ILF327705:ILR327709 IVB327705:IVN327709 JEX327705:JFJ327709 JOT327705:JPF327709 JYP327705:JZB327709 KIL327705:KIX327709 KSH327705:KST327709 LCD327705:LCP327709 LLZ327705:LML327709 LVV327705:LWH327709 MFR327705:MGD327709 MPN327705:MPZ327709 MZJ327705:MZV327709 NJF327705:NJR327709 NTB327705:NTN327709 OCX327705:ODJ327709 OMT327705:ONF327709 OWP327705:OXB327709 PGL327705:PGX327709 PQH327705:PQT327709 QAD327705:QAP327709 QJZ327705:QKL327709 QTV327705:QUH327709 RDR327705:RED327709 RNN327705:RNZ327709 RXJ327705:RXV327709 SHF327705:SHR327709 SRB327705:SRN327709 TAX327705:TBJ327709 TKT327705:TLF327709 TUP327705:TVB327709 UEL327705:UEX327709 UOH327705:UOT327709 UYD327705:UYP327709 VHZ327705:VIL327709 VRV327705:VSH327709 WBR327705:WCD327709 WLN327705:WLZ327709 WVJ327705:WVV327709 IX393241:JJ393245 ST393241:TF393245 ACP393241:ADB393245 AML393241:AMX393245 AWH393241:AWT393245 BGD393241:BGP393245 BPZ393241:BQL393245 BZV393241:CAH393245 CJR393241:CKD393245 CTN393241:CTZ393245 DDJ393241:DDV393245 DNF393241:DNR393245 DXB393241:DXN393245 EGX393241:EHJ393245 EQT393241:ERF393245 FAP393241:FBB393245 FKL393241:FKX393245 FUH393241:FUT393245 GED393241:GEP393245 GNZ393241:GOL393245 GXV393241:GYH393245 HHR393241:HID393245 HRN393241:HRZ393245 IBJ393241:IBV393245 ILF393241:ILR393245 IVB393241:IVN393245 JEX393241:JFJ393245 JOT393241:JPF393245 JYP393241:JZB393245 KIL393241:KIX393245 KSH393241:KST393245 LCD393241:LCP393245 LLZ393241:LML393245 LVV393241:LWH393245 MFR393241:MGD393245 MPN393241:MPZ393245 MZJ393241:MZV393245 NJF393241:NJR393245 NTB393241:NTN393245 OCX393241:ODJ393245 OMT393241:ONF393245 OWP393241:OXB393245 PGL393241:PGX393245 PQH393241:PQT393245 QAD393241:QAP393245 QJZ393241:QKL393245 QTV393241:QUH393245 RDR393241:RED393245 RNN393241:RNZ393245 RXJ393241:RXV393245 SHF393241:SHR393245 SRB393241:SRN393245 TAX393241:TBJ393245 TKT393241:TLF393245 TUP393241:TVB393245 UEL393241:UEX393245 UOH393241:UOT393245 UYD393241:UYP393245 VHZ393241:VIL393245 VRV393241:VSH393245 WBR393241:WCD393245 WLN393241:WLZ393245 WVJ393241:WVV393245 IX458777:JJ458781 ST458777:TF458781 ACP458777:ADB458781 AML458777:AMX458781 AWH458777:AWT458781 BGD458777:BGP458781 BPZ458777:BQL458781 BZV458777:CAH458781 CJR458777:CKD458781 CTN458777:CTZ458781 DDJ458777:DDV458781 DNF458777:DNR458781 DXB458777:DXN458781 EGX458777:EHJ458781 EQT458777:ERF458781 FAP458777:FBB458781 FKL458777:FKX458781 FUH458777:FUT458781 GED458777:GEP458781 GNZ458777:GOL458781 GXV458777:GYH458781 HHR458777:HID458781 HRN458777:HRZ458781 IBJ458777:IBV458781 ILF458777:ILR458781 IVB458777:IVN458781 JEX458777:JFJ458781 JOT458777:JPF458781 JYP458777:JZB458781 KIL458777:KIX458781 KSH458777:KST458781 LCD458777:LCP458781 LLZ458777:LML458781 LVV458777:LWH458781 MFR458777:MGD458781 MPN458777:MPZ458781 MZJ458777:MZV458781 NJF458777:NJR458781 NTB458777:NTN458781 OCX458777:ODJ458781 OMT458777:ONF458781 OWP458777:OXB458781 PGL458777:PGX458781 PQH458777:PQT458781 QAD458777:QAP458781 QJZ458777:QKL458781 QTV458777:QUH458781 RDR458777:RED458781 RNN458777:RNZ458781 RXJ458777:RXV458781 SHF458777:SHR458781 SRB458777:SRN458781 TAX458777:TBJ458781 TKT458777:TLF458781 TUP458777:TVB458781 UEL458777:UEX458781 UOH458777:UOT458781 UYD458777:UYP458781 VHZ458777:VIL458781 VRV458777:VSH458781 WBR458777:WCD458781 WLN458777:WLZ458781 WVJ458777:WVV458781 IX524313:JJ524317 ST524313:TF524317 ACP524313:ADB524317 AML524313:AMX524317 AWH524313:AWT524317 BGD524313:BGP524317 BPZ524313:BQL524317 BZV524313:CAH524317 CJR524313:CKD524317 CTN524313:CTZ524317 DDJ524313:DDV524317 DNF524313:DNR524317 DXB524313:DXN524317 EGX524313:EHJ524317 EQT524313:ERF524317 FAP524313:FBB524317 FKL524313:FKX524317 FUH524313:FUT524317 GED524313:GEP524317 GNZ524313:GOL524317 GXV524313:GYH524317 HHR524313:HID524317 HRN524313:HRZ524317 IBJ524313:IBV524317 ILF524313:ILR524317 IVB524313:IVN524317 JEX524313:JFJ524317 JOT524313:JPF524317 JYP524313:JZB524317 KIL524313:KIX524317 KSH524313:KST524317 LCD524313:LCP524317 LLZ524313:LML524317 LVV524313:LWH524317 MFR524313:MGD524317 MPN524313:MPZ524317 MZJ524313:MZV524317 NJF524313:NJR524317 NTB524313:NTN524317 OCX524313:ODJ524317 OMT524313:ONF524317 OWP524313:OXB524317 PGL524313:PGX524317 PQH524313:PQT524317 QAD524313:QAP524317 QJZ524313:QKL524317 QTV524313:QUH524317 RDR524313:RED524317 RNN524313:RNZ524317 RXJ524313:RXV524317 SHF524313:SHR524317 SRB524313:SRN524317 TAX524313:TBJ524317 TKT524313:TLF524317 TUP524313:TVB524317 UEL524313:UEX524317 UOH524313:UOT524317 UYD524313:UYP524317 VHZ524313:VIL524317 VRV524313:VSH524317 WBR524313:WCD524317 WLN524313:WLZ524317 WVJ524313:WVV524317 IX589849:JJ589853 ST589849:TF589853 ACP589849:ADB589853 AML589849:AMX589853 AWH589849:AWT589853 BGD589849:BGP589853 BPZ589849:BQL589853 BZV589849:CAH589853 CJR589849:CKD589853 CTN589849:CTZ589853 DDJ589849:DDV589853 DNF589849:DNR589853 DXB589849:DXN589853 EGX589849:EHJ589853 EQT589849:ERF589853 FAP589849:FBB589853 FKL589849:FKX589853 FUH589849:FUT589853 GED589849:GEP589853 GNZ589849:GOL589853 GXV589849:GYH589853 HHR589849:HID589853 HRN589849:HRZ589853 IBJ589849:IBV589853 ILF589849:ILR589853 IVB589849:IVN589853 JEX589849:JFJ589853 JOT589849:JPF589853 JYP589849:JZB589853 KIL589849:KIX589853 KSH589849:KST589853 LCD589849:LCP589853 LLZ589849:LML589853 LVV589849:LWH589853 MFR589849:MGD589853 MPN589849:MPZ589853 MZJ589849:MZV589853 NJF589849:NJR589853 NTB589849:NTN589853 OCX589849:ODJ589853 OMT589849:ONF589853 OWP589849:OXB589853 PGL589849:PGX589853 PQH589849:PQT589853 QAD589849:QAP589853 QJZ589849:QKL589853 QTV589849:QUH589853 RDR589849:RED589853 RNN589849:RNZ589853 RXJ589849:RXV589853 SHF589849:SHR589853 SRB589849:SRN589853 TAX589849:TBJ589853 TKT589849:TLF589853 TUP589849:TVB589853 UEL589849:UEX589853 UOH589849:UOT589853 UYD589849:UYP589853 VHZ589849:VIL589853 VRV589849:VSH589853 WBR589849:WCD589853 WLN589849:WLZ589853 WVJ589849:WVV589853 IX655385:JJ655389 ST655385:TF655389 ACP655385:ADB655389 AML655385:AMX655389 AWH655385:AWT655389 BGD655385:BGP655389 BPZ655385:BQL655389 BZV655385:CAH655389 CJR655385:CKD655389 CTN655385:CTZ655389 DDJ655385:DDV655389 DNF655385:DNR655389 DXB655385:DXN655389 EGX655385:EHJ655389 EQT655385:ERF655389 FAP655385:FBB655389 FKL655385:FKX655389 FUH655385:FUT655389 GED655385:GEP655389 GNZ655385:GOL655389 GXV655385:GYH655389 HHR655385:HID655389 HRN655385:HRZ655389 IBJ655385:IBV655389 ILF655385:ILR655389 IVB655385:IVN655389 JEX655385:JFJ655389 JOT655385:JPF655389 JYP655385:JZB655389 KIL655385:KIX655389 KSH655385:KST655389 LCD655385:LCP655389 LLZ655385:LML655389 LVV655385:LWH655389 MFR655385:MGD655389 MPN655385:MPZ655389 MZJ655385:MZV655389 NJF655385:NJR655389 NTB655385:NTN655389 OCX655385:ODJ655389 OMT655385:ONF655389 OWP655385:OXB655389 PGL655385:PGX655389 PQH655385:PQT655389 QAD655385:QAP655389 QJZ655385:QKL655389 QTV655385:QUH655389 RDR655385:RED655389 RNN655385:RNZ655389 RXJ655385:RXV655389 SHF655385:SHR655389 SRB655385:SRN655389 TAX655385:TBJ655389 TKT655385:TLF655389 TUP655385:TVB655389 UEL655385:UEX655389 UOH655385:UOT655389 UYD655385:UYP655389 VHZ655385:VIL655389 VRV655385:VSH655389 WBR655385:WCD655389 WLN655385:WLZ655389 WVJ655385:WVV655389 IX720921:JJ720925 ST720921:TF720925 ACP720921:ADB720925 AML720921:AMX720925 AWH720921:AWT720925 BGD720921:BGP720925 BPZ720921:BQL720925 BZV720921:CAH720925 CJR720921:CKD720925 CTN720921:CTZ720925 DDJ720921:DDV720925 DNF720921:DNR720925 DXB720921:DXN720925 EGX720921:EHJ720925 EQT720921:ERF720925 FAP720921:FBB720925 FKL720921:FKX720925 FUH720921:FUT720925 GED720921:GEP720925 GNZ720921:GOL720925 GXV720921:GYH720925 HHR720921:HID720925 HRN720921:HRZ720925 IBJ720921:IBV720925 ILF720921:ILR720925 IVB720921:IVN720925 JEX720921:JFJ720925 JOT720921:JPF720925 JYP720921:JZB720925 KIL720921:KIX720925 KSH720921:KST720925 LCD720921:LCP720925 LLZ720921:LML720925 LVV720921:LWH720925 MFR720921:MGD720925 MPN720921:MPZ720925 MZJ720921:MZV720925 NJF720921:NJR720925 NTB720921:NTN720925 OCX720921:ODJ720925 OMT720921:ONF720925 OWP720921:OXB720925 PGL720921:PGX720925 PQH720921:PQT720925 QAD720921:QAP720925 QJZ720921:QKL720925 QTV720921:QUH720925 RDR720921:RED720925 RNN720921:RNZ720925 RXJ720921:RXV720925 SHF720921:SHR720925 SRB720921:SRN720925 TAX720921:TBJ720925 TKT720921:TLF720925 TUP720921:TVB720925 UEL720921:UEX720925 UOH720921:UOT720925 UYD720921:UYP720925 VHZ720921:VIL720925 VRV720921:VSH720925 WBR720921:WCD720925 WLN720921:WLZ720925 WVJ720921:WVV720925 IX786457:JJ786461 ST786457:TF786461 ACP786457:ADB786461 AML786457:AMX786461 AWH786457:AWT786461 BGD786457:BGP786461 BPZ786457:BQL786461 BZV786457:CAH786461 CJR786457:CKD786461 CTN786457:CTZ786461 DDJ786457:DDV786461 DNF786457:DNR786461 DXB786457:DXN786461 EGX786457:EHJ786461 EQT786457:ERF786461 FAP786457:FBB786461 FKL786457:FKX786461 FUH786457:FUT786461 GED786457:GEP786461 GNZ786457:GOL786461 GXV786457:GYH786461 HHR786457:HID786461 HRN786457:HRZ786461 IBJ786457:IBV786461 ILF786457:ILR786461 IVB786457:IVN786461 JEX786457:JFJ786461 JOT786457:JPF786461 JYP786457:JZB786461 KIL786457:KIX786461 KSH786457:KST786461 LCD786457:LCP786461 LLZ786457:LML786461 LVV786457:LWH786461 MFR786457:MGD786461 MPN786457:MPZ786461 MZJ786457:MZV786461 NJF786457:NJR786461 NTB786457:NTN786461 OCX786457:ODJ786461 OMT786457:ONF786461 OWP786457:OXB786461 PGL786457:PGX786461 PQH786457:PQT786461 QAD786457:QAP786461 QJZ786457:QKL786461 QTV786457:QUH786461 RDR786457:RED786461 RNN786457:RNZ786461 RXJ786457:RXV786461 SHF786457:SHR786461 SRB786457:SRN786461 TAX786457:TBJ786461 TKT786457:TLF786461 TUP786457:TVB786461 UEL786457:UEX786461 UOH786457:UOT786461 UYD786457:UYP786461 VHZ786457:VIL786461 VRV786457:VSH786461 WBR786457:WCD786461 WLN786457:WLZ786461 WVJ786457:WVV786461 IX851993:JJ851997 ST851993:TF851997 ACP851993:ADB851997 AML851993:AMX851997 AWH851993:AWT851997 BGD851993:BGP851997 BPZ851993:BQL851997 BZV851993:CAH851997 CJR851993:CKD851997 CTN851993:CTZ851997 DDJ851993:DDV851997 DNF851993:DNR851997 DXB851993:DXN851997 EGX851993:EHJ851997 EQT851993:ERF851997 FAP851993:FBB851997 FKL851993:FKX851997 FUH851993:FUT851997 GED851993:GEP851997 GNZ851993:GOL851997 GXV851993:GYH851997 HHR851993:HID851997 HRN851993:HRZ851997 IBJ851993:IBV851997 ILF851993:ILR851997 IVB851993:IVN851997 JEX851993:JFJ851997 JOT851993:JPF851997 JYP851993:JZB851997 KIL851993:KIX851997 KSH851993:KST851997 LCD851993:LCP851997 LLZ851993:LML851997 LVV851993:LWH851997 MFR851993:MGD851997 MPN851993:MPZ851997 MZJ851993:MZV851997 NJF851993:NJR851997 NTB851993:NTN851997 OCX851993:ODJ851997 OMT851993:ONF851997 OWP851993:OXB851997 PGL851993:PGX851997 PQH851993:PQT851997 QAD851993:QAP851997 QJZ851993:QKL851997 QTV851993:QUH851997 RDR851993:RED851997 RNN851993:RNZ851997 RXJ851993:RXV851997 SHF851993:SHR851997 SRB851993:SRN851997 TAX851993:TBJ851997 TKT851993:TLF851997 TUP851993:TVB851997 UEL851993:UEX851997 UOH851993:UOT851997 UYD851993:UYP851997 VHZ851993:VIL851997 VRV851993:VSH851997 WBR851993:WCD851997 WLN851993:WLZ851997 WVJ851993:WVV851997 IX917529:JJ917533 ST917529:TF917533 ACP917529:ADB917533 AML917529:AMX917533 AWH917529:AWT917533 BGD917529:BGP917533 BPZ917529:BQL917533 BZV917529:CAH917533 CJR917529:CKD917533 CTN917529:CTZ917533 DDJ917529:DDV917533 DNF917529:DNR917533 DXB917529:DXN917533 EGX917529:EHJ917533 EQT917529:ERF917533 FAP917529:FBB917533 FKL917529:FKX917533 FUH917529:FUT917533 GED917529:GEP917533 GNZ917529:GOL917533 GXV917529:GYH917533 HHR917529:HID917533 HRN917529:HRZ917533 IBJ917529:IBV917533 ILF917529:ILR917533 IVB917529:IVN917533 JEX917529:JFJ917533 JOT917529:JPF917533 JYP917529:JZB917533 KIL917529:KIX917533 KSH917529:KST917533 LCD917529:LCP917533 LLZ917529:LML917533 LVV917529:LWH917533 MFR917529:MGD917533 MPN917529:MPZ917533 MZJ917529:MZV917533 NJF917529:NJR917533 NTB917529:NTN917533 OCX917529:ODJ917533 OMT917529:ONF917533 OWP917529:OXB917533 PGL917529:PGX917533 PQH917529:PQT917533 QAD917529:QAP917533 QJZ917529:QKL917533 QTV917529:QUH917533 RDR917529:RED917533 RNN917529:RNZ917533 RXJ917529:RXV917533 SHF917529:SHR917533 SRB917529:SRN917533 TAX917529:TBJ917533 TKT917529:TLF917533 TUP917529:TVB917533 UEL917529:UEX917533 UOH917529:UOT917533 UYD917529:UYP917533 VHZ917529:VIL917533 VRV917529:VSH917533 WBR917529:WCD917533 WLN917529:WLZ917533 WVJ917529:WVV917533 WVJ983065:WVV983069 IX983065:JJ983069 ST983065:TF983069 ACP983065:ADB983069 AML983065:AMX983069 AWH983065:AWT983069 BGD983065:BGP983069 BPZ983065:BQL983069 BZV983065:CAH983069 CJR983065:CKD983069 CTN983065:CTZ983069 DDJ983065:DDV983069 DNF983065:DNR983069 DXB983065:DXN983069 EGX983065:EHJ983069 EQT983065:ERF983069 FAP983065:FBB983069 FKL983065:FKX983069 FUH983065:FUT983069 GED983065:GEP983069 GNZ983065:GOL983069 GXV983065:GYH983069 HHR983065:HID983069 HRN983065:HRZ983069 IBJ983065:IBV983069 ILF983065:ILR983069 IVB983065:IVN983069 JEX983065:JFJ983069 JOT983065:JPF983069 JYP983065:JZB983069 KIL983065:KIX983069 KSH983065:KST983069 LCD983065:LCP983069 LLZ983065:LML983069 LVV983065:LWH983069 MFR983065:MGD983069 MPN983065:MPZ983069 MZJ983065:MZV983069 NJF983065:NJR983069 NTB983065:NTN983069 OCX983065:ODJ983069 OMT983065:ONF983069 OWP983065:OXB983069 PGL983065:PGX983069 PQH983065:PQT983069 QAD983065:QAP983069 QJZ983065:QKL983069 QTV983065:QUH983069 RDR983065:RED983069 RNN983065:RNZ983069 RXJ983065:RXV983069 SHF983065:SHR983069 SRB983065:SRN983069 TAX983065:TBJ983069 TKT983065:TLF983069 TUP983065:TVB983069 UEL983065:UEX983069 UOH983065:UOT983069 UYD983065:UYP983069 VHZ983065:VIL983069 VRV983065:VSH983069 WBR983065:WCD983069 WLN983065:WLZ983069 L983065:X983069 L65561:X65565 L131097:X131101 L196633:X196637 L262169:X262173 L327705:X327709 L393241:X393245 L458777:X458781 L524313:X524317 L589849:X589853 L655385:X655389 L720921:X720925 L786457:X786461 L851993:X851997 L917529:X917533"/>
    <dataValidation type="textLength" operator="lessThanOrEqual" allowBlank="1" showInputMessage="1" showErrorMessage="1" errorTitle="Ошибка" error="Допускается ввод не более 900 символов!" prompt="Укажите заявителя" sqref="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23 IY23 WVK98306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SU23">
      <formula1>900</formula1>
    </dataValidation>
    <dataValidation type="decimal" allowBlank="1" showErrorMessage="1" errorTitle="Ошибка" error="Допускается ввод только неотрицательных чисел!" sqref="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P23 JB23 WVN983063 P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P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P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P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P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P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P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P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P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P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P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P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P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P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P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SX23">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S23 JE23 TA23 U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U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U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U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U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U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U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U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U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U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U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U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U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U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U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VQ983063 S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S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S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S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S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S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S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S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S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S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S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S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S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S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S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TC23"/>
    <dataValidation type="decimal" allowBlank="1" showErrorMessage="1" errorTitle="Ошибка" error="Допускается ввод только действительных чисел!" sqref="ACU23:ACV23 AMQ23:AMR23 AWM23:AWN23 BGI23:BGJ23 BQE23:BQF23 CAA23:CAB23 CJW23:CJX23 CTS23:CTT23 DDO23:DDP23 DNK23:DNL23 DXG23:DXH23 EHC23:EHD23 EQY23:EQZ23 FAU23:FAV23 FKQ23:FKR23 FUM23:FUN23 GEI23:GEJ23 GOE23:GOF23 GYA23:GYB23 HHW23:HHX23 HRS23:HRT23 IBO23:IBP23 ILK23:ILL23 IVG23:IVH23 JFC23:JFD23 JOY23:JOZ23 JYU23:JYV23 KIQ23:KIR23 KSM23:KSN23 LCI23:LCJ23 LME23:LMF23 LWA23:LWB23 MFW23:MFX23 MPS23:MPT23 MZO23:MZP23 NJK23:NJL23 NTG23:NTH23 ODC23:ODD23 OMY23:OMZ23 OWU23:OWV23 PGQ23:PGR23 PQM23:PQN23 QAI23:QAJ23 QKE23:QKF23 QUA23:QUB23 RDW23:RDX23 RNS23:RNT23 RXO23:RXP23 SHK23:SHL23 SRG23:SRH23 TBC23:TBD23 TKY23:TKZ23 TUU23:TUV23 UEQ23:UER23 UOM23:UON23 UYI23:UYJ23 VIE23:VIF23 VSA23:VSB23 WBW23:WBX23 WLS23:WLT23 WVO23:WVP23 Q23:R23 JC23:JD23 WVO983063:WVP983063 Q65559:R65559 JC65559:JD65559 SY65559:SZ65559 ACU65559:ACV65559 AMQ65559:AMR65559 AWM65559:AWN65559 BGI65559:BGJ65559 BQE65559:BQF65559 CAA65559:CAB65559 CJW65559:CJX65559 CTS65559:CTT65559 DDO65559:DDP65559 DNK65559:DNL65559 DXG65559:DXH65559 EHC65559:EHD65559 EQY65559:EQZ65559 FAU65559:FAV65559 FKQ65559:FKR65559 FUM65559:FUN65559 GEI65559:GEJ65559 GOE65559:GOF65559 GYA65559:GYB65559 HHW65559:HHX65559 HRS65559:HRT65559 IBO65559:IBP65559 ILK65559:ILL65559 IVG65559:IVH65559 JFC65559:JFD65559 JOY65559:JOZ65559 JYU65559:JYV65559 KIQ65559:KIR65559 KSM65559:KSN65559 LCI65559:LCJ65559 LME65559:LMF65559 LWA65559:LWB65559 MFW65559:MFX65559 MPS65559:MPT65559 MZO65559:MZP65559 NJK65559:NJL65559 NTG65559:NTH65559 ODC65559:ODD65559 OMY65559:OMZ65559 OWU65559:OWV65559 PGQ65559:PGR65559 PQM65559:PQN65559 QAI65559:QAJ65559 QKE65559:QKF65559 QUA65559:QUB65559 RDW65559:RDX65559 RNS65559:RNT65559 RXO65559:RXP65559 SHK65559:SHL65559 SRG65559:SRH65559 TBC65559:TBD65559 TKY65559:TKZ65559 TUU65559:TUV65559 UEQ65559:UER65559 UOM65559:UON65559 UYI65559:UYJ65559 VIE65559:VIF65559 VSA65559:VSB65559 WBW65559:WBX65559 WLS65559:WLT65559 WVO65559:WVP65559 Q131095:R131095 JC131095:JD131095 SY131095:SZ131095 ACU131095:ACV131095 AMQ131095:AMR131095 AWM131095:AWN131095 BGI131095:BGJ131095 BQE131095:BQF131095 CAA131095:CAB131095 CJW131095:CJX131095 CTS131095:CTT131095 DDO131095:DDP131095 DNK131095:DNL131095 DXG131095:DXH131095 EHC131095:EHD131095 EQY131095:EQZ131095 FAU131095:FAV131095 FKQ131095:FKR131095 FUM131095:FUN131095 GEI131095:GEJ131095 GOE131095:GOF131095 GYA131095:GYB131095 HHW131095:HHX131095 HRS131095:HRT131095 IBO131095:IBP131095 ILK131095:ILL131095 IVG131095:IVH131095 JFC131095:JFD131095 JOY131095:JOZ131095 JYU131095:JYV131095 KIQ131095:KIR131095 KSM131095:KSN131095 LCI131095:LCJ131095 LME131095:LMF131095 LWA131095:LWB131095 MFW131095:MFX131095 MPS131095:MPT131095 MZO131095:MZP131095 NJK131095:NJL131095 NTG131095:NTH131095 ODC131095:ODD131095 OMY131095:OMZ131095 OWU131095:OWV131095 PGQ131095:PGR131095 PQM131095:PQN131095 QAI131095:QAJ131095 QKE131095:QKF131095 QUA131095:QUB131095 RDW131095:RDX131095 RNS131095:RNT131095 RXO131095:RXP131095 SHK131095:SHL131095 SRG131095:SRH131095 TBC131095:TBD131095 TKY131095:TKZ131095 TUU131095:TUV131095 UEQ131095:UER131095 UOM131095:UON131095 UYI131095:UYJ131095 VIE131095:VIF131095 VSA131095:VSB131095 WBW131095:WBX131095 WLS131095:WLT131095 WVO131095:WVP131095 Q196631:R196631 JC196631:JD196631 SY196631:SZ196631 ACU196631:ACV196631 AMQ196631:AMR196631 AWM196631:AWN196631 BGI196631:BGJ196631 BQE196631:BQF196631 CAA196631:CAB196631 CJW196631:CJX196631 CTS196631:CTT196631 DDO196631:DDP196631 DNK196631:DNL196631 DXG196631:DXH196631 EHC196631:EHD196631 EQY196631:EQZ196631 FAU196631:FAV196631 FKQ196631:FKR196631 FUM196631:FUN196631 GEI196631:GEJ196631 GOE196631:GOF196631 GYA196631:GYB196631 HHW196631:HHX196631 HRS196631:HRT196631 IBO196631:IBP196631 ILK196631:ILL196631 IVG196631:IVH196631 JFC196631:JFD196631 JOY196631:JOZ196631 JYU196631:JYV196631 KIQ196631:KIR196631 KSM196631:KSN196631 LCI196631:LCJ196631 LME196631:LMF196631 LWA196631:LWB196631 MFW196631:MFX196631 MPS196631:MPT196631 MZO196631:MZP196631 NJK196631:NJL196631 NTG196631:NTH196631 ODC196631:ODD196631 OMY196631:OMZ196631 OWU196631:OWV196631 PGQ196631:PGR196631 PQM196631:PQN196631 QAI196631:QAJ196631 QKE196631:QKF196631 QUA196631:QUB196631 RDW196631:RDX196631 RNS196631:RNT196631 RXO196631:RXP196631 SHK196631:SHL196631 SRG196631:SRH196631 TBC196631:TBD196631 TKY196631:TKZ196631 TUU196631:TUV196631 UEQ196631:UER196631 UOM196631:UON196631 UYI196631:UYJ196631 VIE196631:VIF196631 VSA196631:VSB196631 WBW196631:WBX196631 WLS196631:WLT196631 WVO196631:WVP196631 Q262167:R262167 JC262167:JD262167 SY262167:SZ262167 ACU262167:ACV262167 AMQ262167:AMR262167 AWM262167:AWN262167 BGI262167:BGJ262167 BQE262167:BQF262167 CAA262167:CAB262167 CJW262167:CJX262167 CTS262167:CTT262167 DDO262167:DDP262167 DNK262167:DNL262167 DXG262167:DXH262167 EHC262167:EHD262167 EQY262167:EQZ262167 FAU262167:FAV262167 FKQ262167:FKR262167 FUM262167:FUN262167 GEI262167:GEJ262167 GOE262167:GOF262167 GYA262167:GYB262167 HHW262167:HHX262167 HRS262167:HRT262167 IBO262167:IBP262167 ILK262167:ILL262167 IVG262167:IVH262167 JFC262167:JFD262167 JOY262167:JOZ262167 JYU262167:JYV262167 KIQ262167:KIR262167 KSM262167:KSN262167 LCI262167:LCJ262167 LME262167:LMF262167 LWA262167:LWB262167 MFW262167:MFX262167 MPS262167:MPT262167 MZO262167:MZP262167 NJK262167:NJL262167 NTG262167:NTH262167 ODC262167:ODD262167 OMY262167:OMZ262167 OWU262167:OWV262167 PGQ262167:PGR262167 PQM262167:PQN262167 QAI262167:QAJ262167 QKE262167:QKF262167 QUA262167:QUB262167 RDW262167:RDX262167 RNS262167:RNT262167 RXO262167:RXP262167 SHK262167:SHL262167 SRG262167:SRH262167 TBC262167:TBD262167 TKY262167:TKZ262167 TUU262167:TUV262167 UEQ262167:UER262167 UOM262167:UON262167 UYI262167:UYJ262167 VIE262167:VIF262167 VSA262167:VSB262167 WBW262167:WBX262167 WLS262167:WLT262167 WVO262167:WVP262167 Q327703:R327703 JC327703:JD327703 SY327703:SZ327703 ACU327703:ACV327703 AMQ327703:AMR327703 AWM327703:AWN327703 BGI327703:BGJ327703 BQE327703:BQF327703 CAA327703:CAB327703 CJW327703:CJX327703 CTS327703:CTT327703 DDO327703:DDP327703 DNK327703:DNL327703 DXG327703:DXH327703 EHC327703:EHD327703 EQY327703:EQZ327703 FAU327703:FAV327703 FKQ327703:FKR327703 FUM327703:FUN327703 GEI327703:GEJ327703 GOE327703:GOF327703 GYA327703:GYB327703 HHW327703:HHX327703 HRS327703:HRT327703 IBO327703:IBP327703 ILK327703:ILL327703 IVG327703:IVH327703 JFC327703:JFD327703 JOY327703:JOZ327703 JYU327703:JYV327703 KIQ327703:KIR327703 KSM327703:KSN327703 LCI327703:LCJ327703 LME327703:LMF327703 LWA327703:LWB327703 MFW327703:MFX327703 MPS327703:MPT327703 MZO327703:MZP327703 NJK327703:NJL327703 NTG327703:NTH327703 ODC327703:ODD327703 OMY327703:OMZ327703 OWU327703:OWV327703 PGQ327703:PGR327703 PQM327703:PQN327703 QAI327703:QAJ327703 QKE327703:QKF327703 QUA327703:QUB327703 RDW327703:RDX327703 RNS327703:RNT327703 RXO327703:RXP327703 SHK327703:SHL327703 SRG327703:SRH327703 TBC327703:TBD327703 TKY327703:TKZ327703 TUU327703:TUV327703 UEQ327703:UER327703 UOM327703:UON327703 UYI327703:UYJ327703 VIE327703:VIF327703 VSA327703:VSB327703 WBW327703:WBX327703 WLS327703:WLT327703 WVO327703:WVP327703 Q393239:R393239 JC393239:JD393239 SY393239:SZ393239 ACU393239:ACV393239 AMQ393239:AMR393239 AWM393239:AWN393239 BGI393239:BGJ393239 BQE393239:BQF393239 CAA393239:CAB393239 CJW393239:CJX393239 CTS393239:CTT393239 DDO393239:DDP393239 DNK393239:DNL393239 DXG393239:DXH393239 EHC393239:EHD393239 EQY393239:EQZ393239 FAU393239:FAV393239 FKQ393239:FKR393239 FUM393239:FUN393239 GEI393239:GEJ393239 GOE393239:GOF393239 GYA393239:GYB393239 HHW393239:HHX393239 HRS393239:HRT393239 IBO393239:IBP393239 ILK393239:ILL393239 IVG393239:IVH393239 JFC393239:JFD393239 JOY393239:JOZ393239 JYU393239:JYV393239 KIQ393239:KIR393239 KSM393239:KSN393239 LCI393239:LCJ393239 LME393239:LMF393239 LWA393239:LWB393239 MFW393239:MFX393239 MPS393239:MPT393239 MZO393239:MZP393239 NJK393239:NJL393239 NTG393239:NTH393239 ODC393239:ODD393239 OMY393239:OMZ393239 OWU393239:OWV393239 PGQ393239:PGR393239 PQM393239:PQN393239 QAI393239:QAJ393239 QKE393239:QKF393239 QUA393239:QUB393239 RDW393239:RDX393239 RNS393239:RNT393239 RXO393239:RXP393239 SHK393239:SHL393239 SRG393239:SRH393239 TBC393239:TBD393239 TKY393239:TKZ393239 TUU393239:TUV393239 UEQ393239:UER393239 UOM393239:UON393239 UYI393239:UYJ393239 VIE393239:VIF393239 VSA393239:VSB393239 WBW393239:WBX393239 WLS393239:WLT393239 WVO393239:WVP393239 Q458775:R458775 JC458775:JD458775 SY458775:SZ458775 ACU458775:ACV458775 AMQ458775:AMR458775 AWM458775:AWN458775 BGI458775:BGJ458775 BQE458775:BQF458775 CAA458775:CAB458775 CJW458775:CJX458775 CTS458775:CTT458775 DDO458775:DDP458775 DNK458775:DNL458775 DXG458775:DXH458775 EHC458775:EHD458775 EQY458775:EQZ458775 FAU458775:FAV458775 FKQ458775:FKR458775 FUM458775:FUN458775 GEI458775:GEJ458775 GOE458775:GOF458775 GYA458775:GYB458775 HHW458775:HHX458775 HRS458775:HRT458775 IBO458775:IBP458775 ILK458775:ILL458775 IVG458775:IVH458775 JFC458775:JFD458775 JOY458775:JOZ458775 JYU458775:JYV458775 KIQ458775:KIR458775 KSM458775:KSN458775 LCI458775:LCJ458775 LME458775:LMF458775 LWA458775:LWB458775 MFW458775:MFX458775 MPS458775:MPT458775 MZO458775:MZP458775 NJK458775:NJL458775 NTG458775:NTH458775 ODC458775:ODD458775 OMY458775:OMZ458775 OWU458775:OWV458775 PGQ458775:PGR458775 PQM458775:PQN458775 QAI458775:QAJ458775 QKE458775:QKF458775 QUA458775:QUB458775 RDW458775:RDX458775 RNS458775:RNT458775 RXO458775:RXP458775 SHK458775:SHL458775 SRG458775:SRH458775 TBC458775:TBD458775 TKY458775:TKZ458775 TUU458775:TUV458775 UEQ458775:UER458775 UOM458775:UON458775 UYI458775:UYJ458775 VIE458775:VIF458775 VSA458775:VSB458775 WBW458775:WBX458775 WLS458775:WLT458775 WVO458775:WVP458775 Q524311:R524311 JC524311:JD524311 SY524311:SZ524311 ACU524311:ACV524311 AMQ524311:AMR524311 AWM524311:AWN524311 BGI524311:BGJ524311 BQE524311:BQF524311 CAA524311:CAB524311 CJW524311:CJX524311 CTS524311:CTT524311 DDO524311:DDP524311 DNK524311:DNL524311 DXG524311:DXH524311 EHC524311:EHD524311 EQY524311:EQZ524311 FAU524311:FAV524311 FKQ524311:FKR524311 FUM524311:FUN524311 GEI524311:GEJ524311 GOE524311:GOF524311 GYA524311:GYB524311 HHW524311:HHX524311 HRS524311:HRT524311 IBO524311:IBP524311 ILK524311:ILL524311 IVG524311:IVH524311 JFC524311:JFD524311 JOY524311:JOZ524311 JYU524311:JYV524311 KIQ524311:KIR524311 KSM524311:KSN524311 LCI524311:LCJ524311 LME524311:LMF524311 LWA524311:LWB524311 MFW524311:MFX524311 MPS524311:MPT524311 MZO524311:MZP524311 NJK524311:NJL524311 NTG524311:NTH524311 ODC524311:ODD524311 OMY524311:OMZ524311 OWU524311:OWV524311 PGQ524311:PGR524311 PQM524311:PQN524311 QAI524311:QAJ524311 QKE524311:QKF524311 QUA524311:QUB524311 RDW524311:RDX524311 RNS524311:RNT524311 RXO524311:RXP524311 SHK524311:SHL524311 SRG524311:SRH524311 TBC524311:TBD524311 TKY524311:TKZ524311 TUU524311:TUV524311 UEQ524311:UER524311 UOM524311:UON524311 UYI524311:UYJ524311 VIE524311:VIF524311 VSA524311:VSB524311 WBW524311:WBX524311 WLS524311:WLT524311 WVO524311:WVP524311 Q589847:R589847 JC589847:JD589847 SY589847:SZ589847 ACU589847:ACV589847 AMQ589847:AMR589847 AWM589847:AWN589847 BGI589847:BGJ589847 BQE589847:BQF589847 CAA589847:CAB589847 CJW589847:CJX589847 CTS589847:CTT589847 DDO589847:DDP589847 DNK589847:DNL589847 DXG589847:DXH589847 EHC589847:EHD589847 EQY589847:EQZ589847 FAU589847:FAV589847 FKQ589847:FKR589847 FUM589847:FUN589847 GEI589847:GEJ589847 GOE589847:GOF589847 GYA589847:GYB589847 HHW589847:HHX589847 HRS589847:HRT589847 IBO589847:IBP589847 ILK589847:ILL589847 IVG589847:IVH589847 JFC589847:JFD589847 JOY589847:JOZ589847 JYU589847:JYV589847 KIQ589847:KIR589847 KSM589847:KSN589847 LCI589847:LCJ589847 LME589847:LMF589847 LWA589847:LWB589847 MFW589847:MFX589847 MPS589847:MPT589847 MZO589847:MZP589847 NJK589847:NJL589847 NTG589847:NTH589847 ODC589847:ODD589847 OMY589847:OMZ589847 OWU589847:OWV589847 PGQ589847:PGR589847 PQM589847:PQN589847 QAI589847:QAJ589847 QKE589847:QKF589847 QUA589847:QUB589847 RDW589847:RDX589847 RNS589847:RNT589847 RXO589847:RXP589847 SHK589847:SHL589847 SRG589847:SRH589847 TBC589847:TBD589847 TKY589847:TKZ589847 TUU589847:TUV589847 UEQ589847:UER589847 UOM589847:UON589847 UYI589847:UYJ589847 VIE589847:VIF589847 VSA589847:VSB589847 WBW589847:WBX589847 WLS589847:WLT589847 WVO589847:WVP589847 Q655383:R655383 JC655383:JD655383 SY655383:SZ655383 ACU655383:ACV655383 AMQ655383:AMR655383 AWM655383:AWN655383 BGI655383:BGJ655383 BQE655383:BQF655383 CAA655383:CAB655383 CJW655383:CJX655383 CTS655383:CTT655383 DDO655383:DDP655383 DNK655383:DNL655383 DXG655383:DXH655383 EHC655383:EHD655383 EQY655383:EQZ655383 FAU655383:FAV655383 FKQ655383:FKR655383 FUM655383:FUN655383 GEI655383:GEJ655383 GOE655383:GOF655383 GYA655383:GYB655383 HHW655383:HHX655383 HRS655383:HRT655383 IBO655383:IBP655383 ILK655383:ILL655383 IVG655383:IVH655383 JFC655383:JFD655383 JOY655383:JOZ655383 JYU655383:JYV655383 KIQ655383:KIR655383 KSM655383:KSN655383 LCI655383:LCJ655383 LME655383:LMF655383 LWA655383:LWB655383 MFW655383:MFX655383 MPS655383:MPT655383 MZO655383:MZP655383 NJK655383:NJL655383 NTG655383:NTH655383 ODC655383:ODD655383 OMY655383:OMZ655383 OWU655383:OWV655383 PGQ655383:PGR655383 PQM655383:PQN655383 QAI655383:QAJ655383 QKE655383:QKF655383 QUA655383:QUB655383 RDW655383:RDX655383 RNS655383:RNT655383 RXO655383:RXP655383 SHK655383:SHL655383 SRG655383:SRH655383 TBC655383:TBD655383 TKY655383:TKZ655383 TUU655383:TUV655383 UEQ655383:UER655383 UOM655383:UON655383 UYI655383:UYJ655383 VIE655383:VIF655383 VSA655383:VSB655383 WBW655383:WBX655383 WLS655383:WLT655383 WVO655383:WVP655383 Q720919:R720919 JC720919:JD720919 SY720919:SZ720919 ACU720919:ACV720919 AMQ720919:AMR720919 AWM720919:AWN720919 BGI720919:BGJ720919 BQE720919:BQF720919 CAA720919:CAB720919 CJW720919:CJX720919 CTS720919:CTT720919 DDO720919:DDP720919 DNK720919:DNL720919 DXG720919:DXH720919 EHC720919:EHD720919 EQY720919:EQZ720919 FAU720919:FAV720919 FKQ720919:FKR720919 FUM720919:FUN720919 GEI720919:GEJ720919 GOE720919:GOF720919 GYA720919:GYB720919 HHW720919:HHX720919 HRS720919:HRT720919 IBO720919:IBP720919 ILK720919:ILL720919 IVG720919:IVH720919 JFC720919:JFD720919 JOY720919:JOZ720919 JYU720919:JYV720919 KIQ720919:KIR720919 KSM720919:KSN720919 LCI720919:LCJ720919 LME720919:LMF720919 LWA720919:LWB720919 MFW720919:MFX720919 MPS720919:MPT720919 MZO720919:MZP720919 NJK720919:NJL720919 NTG720919:NTH720919 ODC720919:ODD720919 OMY720919:OMZ720919 OWU720919:OWV720919 PGQ720919:PGR720919 PQM720919:PQN720919 QAI720919:QAJ720919 QKE720919:QKF720919 QUA720919:QUB720919 RDW720919:RDX720919 RNS720919:RNT720919 RXO720919:RXP720919 SHK720919:SHL720919 SRG720919:SRH720919 TBC720919:TBD720919 TKY720919:TKZ720919 TUU720919:TUV720919 UEQ720919:UER720919 UOM720919:UON720919 UYI720919:UYJ720919 VIE720919:VIF720919 VSA720919:VSB720919 WBW720919:WBX720919 WLS720919:WLT720919 WVO720919:WVP720919 Q786455:R786455 JC786455:JD786455 SY786455:SZ786455 ACU786455:ACV786455 AMQ786455:AMR786455 AWM786455:AWN786455 BGI786455:BGJ786455 BQE786455:BQF786455 CAA786455:CAB786455 CJW786455:CJX786455 CTS786455:CTT786455 DDO786455:DDP786455 DNK786455:DNL786455 DXG786455:DXH786455 EHC786455:EHD786455 EQY786455:EQZ786455 FAU786455:FAV786455 FKQ786455:FKR786455 FUM786455:FUN786455 GEI786455:GEJ786455 GOE786455:GOF786455 GYA786455:GYB786455 HHW786455:HHX786455 HRS786455:HRT786455 IBO786455:IBP786455 ILK786455:ILL786455 IVG786455:IVH786455 JFC786455:JFD786455 JOY786455:JOZ786455 JYU786455:JYV786455 KIQ786455:KIR786455 KSM786455:KSN786455 LCI786455:LCJ786455 LME786455:LMF786455 LWA786455:LWB786455 MFW786455:MFX786455 MPS786455:MPT786455 MZO786455:MZP786455 NJK786455:NJL786455 NTG786455:NTH786455 ODC786455:ODD786455 OMY786455:OMZ786455 OWU786455:OWV786455 PGQ786455:PGR786455 PQM786455:PQN786455 QAI786455:QAJ786455 QKE786455:QKF786455 QUA786455:QUB786455 RDW786455:RDX786455 RNS786455:RNT786455 RXO786455:RXP786455 SHK786455:SHL786455 SRG786455:SRH786455 TBC786455:TBD786455 TKY786455:TKZ786455 TUU786455:TUV786455 UEQ786455:UER786455 UOM786455:UON786455 UYI786455:UYJ786455 VIE786455:VIF786455 VSA786455:VSB786455 WBW786455:WBX786455 WLS786455:WLT786455 WVO786455:WVP786455 Q851991:R851991 JC851991:JD851991 SY851991:SZ851991 ACU851991:ACV851991 AMQ851991:AMR851991 AWM851991:AWN851991 BGI851991:BGJ851991 BQE851991:BQF851991 CAA851991:CAB851991 CJW851991:CJX851991 CTS851991:CTT851991 DDO851991:DDP851991 DNK851991:DNL851991 DXG851991:DXH851991 EHC851991:EHD851991 EQY851991:EQZ851991 FAU851991:FAV851991 FKQ851991:FKR851991 FUM851991:FUN851991 GEI851991:GEJ851991 GOE851991:GOF851991 GYA851991:GYB851991 HHW851991:HHX851991 HRS851991:HRT851991 IBO851991:IBP851991 ILK851991:ILL851991 IVG851991:IVH851991 JFC851991:JFD851991 JOY851991:JOZ851991 JYU851991:JYV851991 KIQ851991:KIR851991 KSM851991:KSN851991 LCI851991:LCJ851991 LME851991:LMF851991 LWA851991:LWB851991 MFW851991:MFX851991 MPS851991:MPT851991 MZO851991:MZP851991 NJK851991:NJL851991 NTG851991:NTH851991 ODC851991:ODD851991 OMY851991:OMZ851991 OWU851991:OWV851991 PGQ851991:PGR851991 PQM851991:PQN851991 QAI851991:QAJ851991 QKE851991:QKF851991 QUA851991:QUB851991 RDW851991:RDX851991 RNS851991:RNT851991 RXO851991:RXP851991 SHK851991:SHL851991 SRG851991:SRH851991 TBC851991:TBD851991 TKY851991:TKZ851991 TUU851991:TUV851991 UEQ851991:UER851991 UOM851991:UON851991 UYI851991:UYJ851991 VIE851991:VIF851991 VSA851991:VSB851991 WBW851991:WBX851991 WLS851991:WLT851991 WVO851991:WVP851991 Q917527:R917527 JC917527:JD917527 SY917527:SZ917527 ACU917527:ACV917527 AMQ917527:AMR917527 AWM917527:AWN917527 BGI917527:BGJ917527 BQE917527:BQF917527 CAA917527:CAB917527 CJW917527:CJX917527 CTS917527:CTT917527 DDO917527:DDP917527 DNK917527:DNL917527 DXG917527:DXH917527 EHC917527:EHD917527 EQY917527:EQZ917527 FAU917527:FAV917527 FKQ917527:FKR917527 FUM917527:FUN917527 GEI917527:GEJ917527 GOE917527:GOF917527 GYA917527:GYB917527 HHW917527:HHX917527 HRS917527:HRT917527 IBO917527:IBP917527 ILK917527:ILL917527 IVG917527:IVH917527 JFC917527:JFD917527 JOY917527:JOZ917527 JYU917527:JYV917527 KIQ917527:KIR917527 KSM917527:KSN917527 LCI917527:LCJ917527 LME917527:LMF917527 LWA917527:LWB917527 MFW917527:MFX917527 MPS917527:MPT917527 MZO917527:MZP917527 NJK917527:NJL917527 NTG917527:NTH917527 ODC917527:ODD917527 OMY917527:OMZ917527 OWU917527:OWV917527 PGQ917527:PGR917527 PQM917527:PQN917527 QAI917527:QAJ917527 QKE917527:QKF917527 QUA917527:QUB917527 RDW917527:RDX917527 RNS917527:RNT917527 RXO917527:RXP917527 SHK917527:SHL917527 SRG917527:SRH917527 TBC917527:TBD917527 TKY917527:TKZ917527 TUU917527:TUV917527 UEQ917527:UER917527 UOM917527:UON917527 UYI917527:UYJ917527 VIE917527:VIF917527 VSA917527:VSB917527 WBW917527:WBX917527 WLS917527:WLT917527 WVO917527:WVP917527 Q983063:R983063 JC983063:JD983063 SY983063:SZ983063 ACU983063:ACV983063 AMQ983063:AMR983063 AWM983063:AWN983063 BGI983063:BGJ983063 BQE983063:BQF983063 CAA983063:CAB983063 CJW983063:CJX983063 CTS983063:CTT983063 DDO983063:DDP983063 DNK983063:DNL983063 DXG983063:DXH983063 EHC983063:EHD983063 EQY983063:EQZ983063 FAU983063:FAV983063 FKQ983063:FKR983063 FUM983063:FUN983063 GEI983063:GEJ983063 GOE983063:GOF983063 GYA983063:GYB983063 HHW983063:HHX983063 HRS983063:HRT983063 IBO983063:IBP983063 ILK983063:ILL983063 IVG983063:IVH983063 JFC983063:JFD983063 JOY983063:JOZ983063 JYU983063:JYV983063 KIQ983063:KIR983063 KSM983063:KSN983063 LCI983063:LCJ983063 LME983063:LMF983063 LWA983063:LWB983063 MFW983063:MFX983063 MPS983063:MPT983063 MZO983063:MZP983063 NJK983063:NJL983063 NTG983063:NTH983063 ODC983063:ODD983063 OMY983063:OMZ983063 OWU983063:OWV983063 PGQ983063:PGR983063 PQM983063:PQN983063 QAI983063:QAJ983063 QKE983063:QKF983063 QUA983063:QUB983063 RDW983063:RDX983063 RNS983063:RNT983063 RXO983063:RXP983063 SHK983063:SHL983063 SRG983063:SRH983063 TBC983063:TBD983063 TKY983063:TKZ983063 TUU983063:TUV983063 UEQ983063:UER983063 UOM983063:UON983063 UYI983063:UYJ983063 VIE983063:VIF983063 VSA983063:VSB983063 WBW983063:WBX983063 WLS983063:WLT983063 SY23:SZ23">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TD23 V131095 T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T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T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T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T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T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T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T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T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T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T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T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T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T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T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T23 V196631 JF23 V262167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327703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393239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458775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524311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851991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589847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655383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720919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786455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917527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23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983063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WVT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TB23 V65559"/>
    <dataValidation allowBlank="1" promptTitle="checkPeriodRange" sqref="R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R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R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R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R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R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R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R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R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R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R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R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R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R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R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R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dataValidation type="textLength" operator="lessThanOrEqual" allowBlank="1" showInputMessage="1" showErrorMessage="1" errorTitle="Ошибка" error="Допускается ввод не более 900 символов!" sqref="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O23 O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O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O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O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O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O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O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O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O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O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O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O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O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O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O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WVV983059:WVV983064 JA23 X65555:X65560 JJ65555:JJ65560 TF65555:TF65560 ADB65555:ADB65560 AMX65555:AMX65560 AWT65555:AWT65560 BGP65555:BGP65560 BQL65555:BQL65560 CAH65555:CAH65560 CKD65555:CKD65560 CTZ65555:CTZ65560 DDV65555:DDV65560 DNR65555:DNR65560 DXN65555:DXN65560 EHJ65555:EHJ65560 ERF65555:ERF65560 FBB65555:FBB65560 FKX65555:FKX65560 FUT65555:FUT65560 GEP65555:GEP65560 GOL65555:GOL65560 GYH65555:GYH65560 HID65555:HID65560 HRZ65555:HRZ65560 IBV65555:IBV65560 ILR65555:ILR65560 IVN65555:IVN65560 JFJ65555:JFJ65560 JPF65555:JPF65560 JZB65555:JZB65560 KIX65555:KIX65560 KST65555:KST65560 LCP65555:LCP65560 LML65555:LML65560 LWH65555:LWH65560 MGD65555:MGD65560 MPZ65555:MPZ65560 MZV65555:MZV65560 NJR65555:NJR65560 NTN65555:NTN65560 ODJ65555:ODJ65560 ONF65555:ONF65560 OXB65555:OXB65560 PGX65555:PGX65560 PQT65555:PQT65560 QAP65555:QAP65560 QKL65555:QKL65560 QUH65555:QUH65560 RED65555:RED65560 RNZ65555:RNZ65560 RXV65555:RXV65560 SHR65555:SHR65560 SRN65555:SRN65560 TBJ65555:TBJ65560 TLF65555:TLF65560 TVB65555:TVB65560 UEX65555:UEX65560 UOT65555:UOT65560 UYP65555:UYP65560 VIL65555:VIL65560 VSH65555:VSH65560 WCD65555:WCD65560 WLZ65555:WLZ65560 WVV65555:WVV65560 X131091:X131096 JJ131091:JJ131096 TF131091:TF131096 ADB131091:ADB131096 AMX131091:AMX131096 AWT131091:AWT131096 BGP131091:BGP131096 BQL131091:BQL131096 CAH131091:CAH131096 CKD131091:CKD131096 CTZ131091:CTZ131096 DDV131091:DDV131096 DNR131091:DNR131096 DXN131091:DXN131096 EHJ131091:EHJ131096 ERF131091:ERF131096 FBB131091:FBB131096 FKX131091:FKX131096 FUT131091:FUT131096 GEP131091:GEP131096 GOL131091:GOL131096 GYH131091:GYH131096 HID131091:HID131096 HRZ131091:HRZ131096 IBV131091:IBV131096 ILR131091:ILR131096 IVN131091:IVN131096 JFJ131091:JFJ131096 JPF131091:JPF131096 JZB131091:JZB131096 KIX131091:KIX131096 KST131091:KST131096 LCP131091:LCP131096 LML131091:LML131096 LWH131091:LWH131096 MGD131091:MGD131096 MPZ131091:MPZ131096 MZV131091:MZV131096 NJR131091:NJR131096 NTN131091:NTN131096 ODJ131091:ODJ131096 ONF131091:ONF131096 OXB131091:OXB131096 PGX131091:PGX131096 PQT131091:PQT131096 QAP131091:QAP131096 QKL131091:QKL131096 QUH131091:QUH131096 RED131091:RED131096 RNZ131091:RNZ131096 RXV131091:RXV131096 SHR131091:SHR131096 SRN131091:SRN131096 TBJ131091:TBJ131096 TLF131091:TLF131096 TVB131091:TVB131096 UEX131091:UEX131096 UOT131091:UOT131096 UYP131091:UYP131096 VIL131091:VIL131096 VSH131091:VSH131096 WCD131091:WCD131096 WLZ131091:WLZ131096 WVV131091:WVV131096 X196627:X196632 JJ196627:JJ196632 TF196627:TF196632 ADB196627:ADB196632 AMX196627:AMX196632 AWT196627:AWT196632 BGP196627:BGP196632 BQL196627:BQL196632 CAH196627:CAH196632 CKD196627:CKD196632 CTZ196627:CTZ196632 DDV196627:DDV196632 DNR196627:DNR196632 DXN196627:DXN196632 EHJ196627:EHJ196632 ERF196627:ERF196632 FBB196627:FBB196632 FKX196627:FKX196632 FUT196627:FUT196632 GEP196627:GEP196632 GOL196627:GOL196632 GYH196627:GYH196632 HID196627:HID196632 HRZ196627:HRZ196632 IBV196627:IBV196632 ILR196627:ILR196632 IVN196627:IVN196632 JFJ196627:JFJ196632 JPF196627:JPF196632 JZB196627:JZB196632 KIX196627:KIX196632 KST196627:KST196632 LCP196627:LCP196632 LML196627:LML196632 LWH196627:LWH196632 MGD196627:MGD196632 MPZ196627:MPZ196632 MZV196627:MZV196632 NJR196627:NJR196632 NTN196627:NTN196632 ODJ196627:ODJ196632 ONF196627:ONF196632 OXB196627:OXB196632 PGX196627:PGX196632 PQT196627:PQT196632 QAP196627:QAP196632 QKL196627:QKL196632 QUH196627:QUH196632 RED196627:RED196632 RNZ196627:RNZ196632 RXV196627:RXV196632 SHR196627:SHR196632 SRN196627:SRN196632 TBJ196627:TBJ196632 TLF196627:TLF196632 TVB196627:TVB196632 UEX196627:UEX196632 UOT196627:UOT196632 UYP196627:UYP196632 VIL196627:VIL196632 VSH196627:VSH196632 WCD196627:WCD196632 WLZ196627:WLZ196632 WVV196627:WVV196632 X262163:X262168 JJ262163:JJ262168 TF262163:TF262168 ADB262163:ADB262168 AMX262163:AMX262168 AWT262163:AWT262168 BGP262163:BGP262168 BQL262163:BQL262168 CAH262163:CAH262168 CKD262163:CKD262168 CTZ262163:CTZ262168 DDV262163:DDV262168 DNR262163:DNR262168 DXN262163:DXN262168 EHJ262163:EHJ262168 ERF262163:ERF262168 FBB262163:FBB262168 FKX262163:FKX262168 FUT262163:FUT262168 GEP262163:GEP262168 GOL262163:GOL262168 GYH262163:GYH262168 HID262163:HID262168 HRZ262163:HRZ262168 IBV262163:IBV262168 ILR262163:ILR262168 IVN262163:IVN262168 JFJ262163:JFJ262168 JPF262163:JPF262168 JZB262163:JZB262168 KIX262163:KIX262168 KST262163:KST262168 LCP262163:LCP262168 LML262163:LML262168 LWH262163:LWH262168 MGD262163:MGD262168 MPZ262163:MPZ262168 MZV262163:MZV262168 NJR262163:NJR262168 NTN262163:NTN262168 ODJ262163:ODJ262168 ONF262163:ONF262168 OXB262163:OXB262168 PGX262163:PGX262168 PQT262163:PQT262168 QAP262163:QAP262168 QKL262163:QKL262168 QUH262163:QUH262168 RED262163:RED262168 RNZ262163:RNZ262168 RXV262163:RXV262168 SHR262163:SHR262168 SRN262163:SRN262168 TBJ262163:TBJ262168 TLF262163:TLF262168 TVB262163:TVB262168 UEX262163:UEX262168 UOT262163:UOT262168 UYP262163:UYP262168 VIL262163:VIL262168 VSH262163:VSH262168 WCD262163:WCD262168 WLZ262163:WLZ262168 WVV262163:WVV262168 X327699:X327704 JJ327699:JJ327704 TF327699:TF327704 ADB327699:ADB327704 AMX327699:AMX327704 AWT327699:AWT327704 BGP327699:BGP327704 BQL327699:BQL327704 CAH327699:CAH327704 CKD327699:CKD327704 CTZ327699:CTZ327704 DDV327699:DDV327704 DNR327699:DNR327704 DXN327699:DXN327704 EHJ327699:EHJ327704 ERF327699:ERF327704 FBB327699:FBB327704 FKX327699:FKX327704 FUT327699:FUT327704 GEP327699:GEP327704 GOL327699:GOL327704 GYH327699:GYH327704 HID327699:HID327704 HRZ327699:HRZ327704 IBV327699:IBV327704 ILR327699:ILR327704 IVN327699:IVN327704 JFJ327699:JFJ327704 JPF327699:JPF327704 JZB327699:JZB327704 KIX327699:KIX327704 KST327699:KST327704 LCP327699:LCP327704 LML327699:LML327704 LWH327699:LWH327704 MGD327699:MGD327704 MPZ327699:MPZ327704 MZV327699:MZV327704 NJR327699:NJR327704 NTN327699:NTN327704 ODJ327699:ODJ327704 ONF327699:ONF327704 OXB327699:OXB327704 PGX327699:PGX327704 PQT327699:PQT327704 QAP327699:QAP327704 QKL327699:QKL327704 QUH327699:QUH327704 RED327699:RED327704 RNZ327699:RNZ327704 RXV327699:RXV327704 SHR327699:SHR327704 SRN327699:SRN327704 TBJ327699:TBJ327704 TLF327699:TLF327704 TVB327699:TVB327704 UEX327699:UEX327704 UOT327699:UOT327704 UYP327699:UYP327704 VIL327699:VIL327704 VSH327699:VSH327704 WCD327699:WCD327704 WLZ327699:WLZ327704 WVV327699:WVV327704 X393235:X393240 JJ393235:JJ393240 TF393235:TF393240 ADB393235:ADB393240 AMX393235:AMX393240 AWT393235:AWT393240 BGP393235:BGP393240 BQL393235:BQL393240 CAH393235:CAH393240 CKD393235:CKD393240 CTZ393235:CTZ393240 DDV393235:DDV393240 DNR393235:DNR393240 DXN393235:DXN393240 EHJ393235:EHJ393240 ERF393235:ERF393240 FBB393235:FBB393240 FKX393235:FKX393240 FUT393235:FUT393240 GEP393235:GEP393240 GOL393235:GOL393240 GYH393235:GYH393240 HID393235:HID393240 HRZ393235:HRZ393240 IBV393235:IBV393240 ILR393235:ILR393240 IVN393235:IVN393240 JFJ393235:JFJ393240 JPF393235:JPF393240 JZB393235:JZB393240 KIX393235:KIX393240 KST393235:KST393240 LCP393235:LCP393240 LML393235:LML393240 LWH393235:LWH393240 MGD393235:MGD393240 MPZ393235:MPZ393240 MZV393235:MZV393240 NJR393235:NJR393240 NTN393235:NTN393240 ODJ393235:ODJ393240 ONF393235:ONF393240 OXB393235:OXB393240 PGX393235:PGX393240 PQT393235:PQT393240 QAP393235:QAP393240 QKL393235:QKL393240 QUH393235:QUH393240 RED393235:RED393240 RNZ393235:RNZ393240 RXV393235:RXV393240 SHR393235:SHR393240 SRN393235:SRN393240 TBJ393235:TBJ393240 TLF393235:TLF393240 TVB393235:TVB393240 UEX393235:UEX393240 UOT393235:UOT393240 UYP393235:UYP393240 VIL393235:VIL393240 VSH393235:VSH393240 WCD393235:WCD393240 WLZ393235:WLZ393240 WVV393235:WVV393240 X458771:X458776 JJ458771:JJ458776 TF458771:TF458776 ADB458771:ADB458776 AMX458771:AMX458776 AWT458771:AWT458776 BGP458771:BGP458776 BQL458771:BQL458776 CAH458771:CAH458776 CKD458771:CKD458776 CTZ458771:CTZ458776 DDV458771:DDV458776 DNR458771:DNR458776 DXN458771:DXN458776 EHJ458771:EHJ458776 ERF458771:ERF458776 FBB458771:FBB458776 FKX458771:FKX458776 FUT458771:FUT458776 GEP458771:GEP458776 GOL458771:GOL458776 GYH458771:GYH458776 HID458771:HID458776 HRZ458771:HRZ458776 IBV458771:IBV458776 ILR458771:ILR458776 IVN458771:IVN458776 JFJ458771:JFJ458776 JPF458771:JPF458776 JZB458771:JZB458776 KIX458771:KIX458776 KST458771:KST458776 LCP458771:LCP458776 LML458771:LML458776 LWH458771:LWH458776 MGD458771:MGD458776 MPZ458771:MPZ458776 MZV458771:MZV458776 NJR458771:NJR458776 NTN458771:NTN458776 ODJ458771:ODJ458776 ONF458771:ONF458776 OXB458771:OXB458776 PGX458771:PGX458776 PQT458771:PQT458776 QAP458771:QAP458776 QKL458771:QKL458776 QUH458771:QUH458776 RED458771:RED458776 RNZ458771:RNZ458776 RXV458771:RXV458776 SHR458771:SHR458776 SRN458771:SRN458776 TBJ458771:TBJ458776 TLF458771:TLF458776 TVB458771:TVB458776 UEX458771:UEX458776 UOT458771:UOT458776 UYP458771:UYP458776 VIL458771:VIL458776 VSH458771:VSH458776 WCD458771:WCD458776 WLZ458771:WLZ458776 WVV458771:WVV458776 X524307:X524312 JJ524307:JJ524312 TF524307:TF524312 ADB524307:ADB524312 AMX524307:AMX524312 AWT524307:AWT524312 BGP524307:BGP524312 BQL524307:BQL524312 CAH524307:CAH524312 CKD524307:CKD524312 CTZ524307:CTZ524312 DDV524307:DDV524312 DNR524307:DNR524312 DXN524307:DXN524312 EHJ524307:EHJ524312 ERF524307:ERF524312 FBB524307:FBB524312 FKX524307:FKX524312 FUT524307:FUT524312 GEP524307:GEP524312 GOL524307:GOL524312 GYH524307:GYH524312 HID524307:HID524312 HRZ524307:HRZ524312 IBV524307:IBV524312 ILR524307:ILR524312 IVN524307:IVN524312 JFJ524307:JFJ524312 JPF524307:JPF524312 JZB524307:JZB524312 KIX524307:KIX524312 KST524307:KST524312 LCP524307:LCP524312 LML524307:LML524312 LWH524307:LWH524312 MGD524307:MGD524312 MPZ524307:MPZ524312 MZV524307:MZV524312 NJR524307:NJR524312 NTN524307:NTN524312 ODJ524307:ODJ524312 ONF524307:ONF524312 OXB524307:OXB524312 PGX524307:PGX524312 PQT524307:PQT524312 QAP524307:QAP524312 QKL524307:QKL524312 QUH524307:QUH524312 RED524307:RED524312 RNZ524307:RNZ524312 RXV524307:RXV524312 SHR524307:SHR524312 SRN524307:SRN524312 TBJ524307:TBJ524312 TLF524307:TLF524312 TVB524307:TVB524312 UEX524307:UEX524312 UOT524307:UOT524312 UYP524307:UYP524312 VIL524307:VIL524312 VSH524307:VSH524312 WCD524307:WCD524312 WLZ524307:WLZ524312 WVV524307:WVV524312 X589843:X589848 JJ589843:JJ589848 TF589843:TF589848 ADB589843:ADB589848 AMX589843:AMX589848 AWT589843:AWT589848 BGP589843:BGP589848 BQL589843:BQL589848 CAH589843:CAH589848 CKD589843:CKD589848 CTZ589843:CTZ589848 DDV589843:DDV589848 DNR589843:DNR589848 DXN589843:DXN589848 EHJ589843:EHJ589848 ERF589843:ERF589848 FBB589843:FBB589848 FKX589843:FKX589848 FUT589843:FUT589848 GEP589843:GEP589848 GOL589843:GOL589848 GYH589843:GYH589848 HID589843:HID589848 HRZ589843:HRZ589848 IBV589843:IBV589848 ILR589843:ILR589848 IVN589843:IVN589848 JFJ589843:JFJ589848 JPF589843:JPF589848 JZB589843:JZB589848 KIX589843:KIX589848 KST589843:KST589848 LCP589843:LCP589848 LML589843:LML589848 LWH589843:LWH589848 MGD589843:MGD589848 MPZ589843:MPZ589848 MZV589843:MZV589848 NJR589843:NJR589848 NTN589843:NTN589848 ODJ589843:ODJ589848 ONF589843:ONF589848 OXB589843:OXB589848 PGX589843:PGX589848 PQT589843:PQT589848 QAP589843:QAP589848 QKL589843:QKL589848 QUH589843:QUH589848 RED589843:RED589848 RNZ589843:RNZ589848 RXV589843:RXV589848 SHR589843:SHR589848 SRN589843:SRN589848 TBJ589843:TBJ589848 TLF589843:TLF589848 TVB589843:TVB589848 UEX589843:UEX589848 UOT589843:UOT589848 UYP589843:UYP589848 VIL589843:VIL589848 VSH589843:VSH589848 WCD589843:WCD589848 WLZ589843:WLZ589848 WVV589843:WVV589848 X655379:X655384 JJ655379:JJ655384 TF655379:TF655384 ADB655379:ADB655384 AMX655379:AMX655384 AWT655379:AWT655384 BGP655379:BGP655384 BQL655379:BQL655384 CAH655379:CAH655384 CKD655379:CKD655384 CTZ655379:CTZ655384 DDV655379:DDV655384 DNR655379:DNR655384 DXN655379:DXN655384 EHJ655379:EHJ655384 ERF655379:ERF655384 FBB655379:FBB655384 FKX655379:FKX655384 FUT655379:FUT655384 GEP655379:GEP655384 GOL655379:GOL655384 GYH655379:GYH655384 HID655379:HID655384 HRZ655379:HRZ655384 IBV655379:IBV655384 ILR655379:ILR655384 IVN655379:IVN655384 JFJ655379:JFJ655384 JPF655379:JPF655384 JZB655379:JZB655384 KIX655379:KIX655384 KST655379:KST655384 LCP655379:LCP655384 LML655379:LML655384 LWH655379:LWH655384 MGD655379:MGD655384 MPZ655379:MPZ655384 MZV655379:MZV655384 NJR655379:NJR655384 NTN655379:NTN655384 ODJ655379:ODJ655384 ONF655379:ONF655384 OXB655379:OXB655384 PGX655379:PGX655384 PQT655379:PQT655384 QAP655379:QAP655384 QKL655379:QKL655384 QUH655379:QUH655384 RED655379:RED655384 RNZ655379:RNZ655384 RXV655379:RXV655384 SHR655379:SHR655384 SRN655379:SRN655384 TBJ655379:TBJ655384 TLF655379:TLF655384 TVB655379:TVB655384 UEX655379:UEX655384 UOT655379:UOT655384 UYP655379:UYP655384 VIL655379:VIL655384 VSH655379:VSH655384 WCD655379:WCD655384 WLZ655379:WLZ655384 WVV655379:WVV655384 X720915:X720920 JJ720915:JJ720920 TF720915:TF720920 ADB720915:ADB720920 AMX720915:AMX720920 AWT720915:AWT720920 BGP720915:BGP720920 BQL720915:BQL720920 CAH720915:CAH720920 CKD720915:CKD720920 CTZ720915:CTZ720920 DDV720915:DDV720920 DNR720915:DNR720920 DXN720915:DXN720920 EHJ720915:EHJ720920 ERF720915:ERF720920 FBB720915:FBB720920 FKX720915:FKX720920 FUT720915:FUT720920 GEP720915:GEP720920 GOL720915:GOL720920 GYH720915:GYH720920 HID720915:HID720920 HRZ720915:HRZ720920 IBV720915:IBV720920 ILR720915:ILR720920 IVN720915:IVN720920 JFJ720915:JFJ720920 JPF720915:JPF720920 JZB720915:JZB720920 KIX720915:KIX720920 KST720915:KST720920 LCP720915:LCP720920 LML720915:LML720920 LWH720915:LWH720920 MGD720915:MGD720920 MPZ720915:MPZ720920 MZV720915:MZV720920 NJR720915:NJR720920 NTN720915:NTN720920 ODJ720915:ODJ720920 ONF720915:ONF720920 OXB720915:OXB720920 PGX720915:PGX720920 PQT720915:PQT720920 QAP720915:QAP720920 QKL720915:QKL720920 QUH720915:QUH720920 RED720915:RED720920 RNZ720915:RNZ720920 RXV720915:RXV720920 SHR720915:SHR720920 SRN720915:SRN720920 TBJ720915:TBJ720920 TLF720915:TLF720920 TVB720915:TVB720920 UEX720915:UEX720920 UOT720915:UOT720920 UYP720915:UYP720920 VIL720915:VIL720920 VSH720915:VSH720920 WCD720915:WCD720920 WLZ720915:WLZ720920 WVV720915:WVV720920 X786451:X786456 JJ786451:JJ786456 TF786451:TF786456 ADB786451:ADB786456 AMX786451:AMX786456 AWT786451:AWT786456 BGP786451:BGP786456 BQL786451:BQL786456 CAH786451:CAH786456 CKD786451:CKD786456 CTZ786451:CTZ786456 DDV786451:DDV786456 DNR786451:DNR786456 DXN786451:DXN786456 EHJ786451:EHJ786456 ERF786451:ERF786456 FBB786451:FBB786456 FKX786451:FKX786456 FUT786451:FUT786456 GEP786451:GEP786456 GOL786451:GOL786456 GYH786451:GYH786456 HID786451:HID786456 HRZ786451:HRZ786456 IBV786451:IBV786456 ILR786451:ILR786456 IVN786451:IVN786456 JFJ786451:JFJ786456 JPF786451:JPF786456 JZB786451:JZB786456 KIX786451:KIX786456 KST786451:KST786456 LCP786451:LCP786456 LML786451:LML786456 LWH786451:LWH786456 MGD786451:MGD786456 MPZ786451:MPZ786456 MZV786451:MZV786456 NJR786451:NJR786456 NTN786451:NTN786456 ODJ786451:ODJ786456 ONF786451:ONF786456 OXB786451:OXB786456 PGX786451:PGX786456 PQT786451:PQT786456 QAP786451:QAP786456 QKL786451:QKL786456 QUH786451:QUH786456 RED786451:RED786456 RNZ786451:RNZ786456 RXV786451:RXV786456 SHR786451:SHR786456 SRN786451:SRN786456 TBJ786451:TBJ786456 TLF786451:TLF786456 TVB786451:TVB786456 UEX786451:UEX786456 UOT786451:UOT786456 UYP786451:UYP786456 VIL786451:VIL786456 VSH786451:VSH786456 WCD786451:WCD786456 WLZ786451:WLZ786456 WVV786451:WVV786456 X851987:X851992 JJ851987:JJ851992 TF851987:TF851992 ADB851987:ADB851992 AMX851987:AMX851992 AWT851987:AWT851992 BGP851987:BGP851992 BQL851987:BQL851992 CAH851987:CAH851992 CKD851987:CKD851992 CTZ851987:CTZ851992 DDV851987:DDV851992 DNR851987:DNR851992 DXN851987:DXN851992 EHJ851987:EHJ851992 ERF851987:ERF851992 FBB851987:FBB851992 FKX851987:FKX851992 FUT851987:FUT851992 GEP851987:GEP851992 GOL851987:GOL851992 GYH851987:GYH851992 HID851987:HID851992 HRZ851987:HRZ851992 IBV851987:IBV851992 ILR851987:ILR851992 IVN851987:IVN851992 JFJ851987:JFJ851992 JPF851987:JPF851992 JZB851987:JZB851992 KIX851987:KIX851992 KST851987:KST851992 LCP851987:LCP851992 LML851987:LML851992 LWH851987:LWH851992 MGD851987:MGD851992 MPZ851987:MPZ851992 MZV851987:MZV851992 NJR851987:NJR851992 NTN851987:NTN851992 ODJ851987:ODJ851992 ONF851987:ONF851992 OXB851987:OXB851992 PGX851987:PGX851992 PQT851987:PQT851992 QAP851987:QAP851992 QKL851987:QKL851992 QUH851987:QUH851992 RED851987:RED851992 RNZ851987:RNZ851992 RXV851987:RXV851992 SHR851987:SHR851992 SRN851987:SRN851992 TBJ851987:TBJ851992 TLF851987:TLF851992 TVB851987:TVB851992 UEX851987:UEX851992 UOT851987:UOT851992 UYP851987:UYP851992 VIL851987:VIL851992 VSH851987:VSH851992 WCD851987:WCD851992 WLZ851987:WLZ851992 WVV851987:WVV851992 X917523:X917528 JJ917523:JJ917528 TF917523:TF917528 ADB917523:ADB917528 AMX917523:AMX917528 AWT917523:AWT917528 BGP917523:BGP917528 BQL917523:BQL917528 CAH917523:CAH917528 CKD917523:CKD917528 CTZ917523:CTZ917528 DDV917523:DDV917528 DNR917523:DNR917528 DXN917523:DXN917528 EHJ917523:EHJ917528 ERF917523:ERF917528 FBB917523:FBB917528 FKX917523:FKX917528 FUT917523:FUT917528 GEP917523:GEP917528 GOL917523:GOL917528 GYH917523:GYH917528 HID917523:HID917528 HRZ917523:HRZ917528 IBV917523:IBV917528 ILR917523:ILR917528 IVN917523:IVN917528 JFJ917523:JFJ917528 JPF917523:JPF917528 JZB917523:JZB917528 KIX917523:KIX917528 KST917523:KST917528 LCP917523:LCP917528 LML917523:LML917528 LWH917523:LWH917528 MGD917523:MGD917528 MPZ917523:MPZ917528 MZV917523:MZV917528 NJR917523:NJR917528 NTN917523:NTN917528 ODJ917523:ODJ917528 ONF917523:ONF917528 OXB917523:OXB917528 PGX917523:PGX917528 PQT917523:PQT917528 QAP917523:QAP917528 QKL917523:QKL917528 QUH917523:QUH917528 RED917523:RED917528 RNZ917523:RNZ917528 RXV917523:RXV917528 SHR917523:SHR917528 SRN917523:SRN917528 TBJ917523:TBJ917528 TLF917523:TLF917528 TVB917523:TVB917528 UEX917523:UEX917528 UOT917523:UOT917528 UYP917523:UYP917528 VIL917523:VIL917528 VSH917523:VSH917528 WCD917523:WCD917528 WLZ917523:WLZ917528 WVV917523:WVV917528 X983059:X983064 JJ983059:JJ983064 TF983059:TF983064 ADB983059:ADB983064 AMX983059:AMX983064 AWT983059:AWT983064 BGP983059:BGP983064 BQL983059:BQL983064 CAH983059:CAH983064 CKD983059:CKD983064 CTZ983059:CTZ983064 DDV983059:DDV983064 DNR983059:DNR983064 DXN983059:DXN983064 EHJ983059:EHJ983064 ERF983059:ERF983064 FBB983059:FBB983064 FKX983059:FKX983064 FUT983059:FUT983064 GEP983059:GEP983064 GOL983059:GOL983064 GYH983059:GYH983064 HID983059:HID983064 HRZ983059:HRZ983064 IBV983059:IBV983064 ILR983059:ILR983064 IVN983059:IVN983064 JFJ983059:JFJ983064 JPF983059:JPF983064 JZB983059:JZB983064 KIX983059:KIX983064 KST983059:KST983064 LCP983059:LCP983064 LML983059:LML983064 LWH983059:LWH983064 MGD983059:MGD983064 MPZ983059:MPZ983064 MZV983059:MZV983064 NJR983059:NJR983064 NTN983059:NTN983064 ODJ983059:ODJ983064 ONF983059:ONF983064 OXB983059:OXB983064 PGX983059:PGX983064 PQT983059:PQT983064 QAP983059:QAP983064 QKL983059:QKL983064 QUH983059:QUH983064 RED983059:RED983064 RNZ983059:RNZ983064 RXV983059:RXV983064 SHR983059:SHR983064 SRN983059:SRN983064 TBJ983059:TBJ983064 TLF983059:TLF983064 TVB983059:TVB983064 UEX983059:UEX983064 UOT983059:UOT983064 UYP983059:UYP983064 VIL983059:VIL983064 VSH983059:VSH983064 WCD983059:WCD983064 WLZ983059:WLZ983064 WVV24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LZ19:WLZ23 WCD19:WCD23 VSH19:VSH23 VIL19:VIL23 UYP19:UYP23 UOT19:UOT23 UEX19:UEX23 TVB19:TVB23 TLF19:TLF23 TBJ19:TBJ23 SRN19:SRN23 SHR19:SHR23 RXV19:RXV23 RNZ19:RNZ23 RED19:RED23 QUH19:QUH23 QKL19:QKL23 QAP19:QAP23 PQT19:PQT23 PGX19:PGX23 OXB19:OXB23 ONF19:ONF23 ODJ19:ODJ23 NTN19:NTN23 NJR19:NJR23 MZV19:MZV23 MPZ19:MPZ23 MGD19:MGD23 LWH19:LWH23 LML19:LML23 LCP19:LCP23 KST19:KST23 KIX19:KIX23 JZB19:JZB23 JPF19:JPF23 JFJ19:JFJ23 IVN19:IVN23 ILR19:ILR23 IBV19:IBV23 HRZ19:HRZ23 HID19:HID23 GYH19:GYH23 GOL19:GOL23 GEP19:GEP23 FUT19:FUT23 FKX19:FKX23 FBB19:FBB23 ERF19:ERF23 EHJ19:EHJ23 DXN19:DXN23 DNR19:DNR23 DDV19:DDV23 CTZ19:CTZ23 CKD19:CKD23 CAH19:CAH23 BQL19:BQL23 BGP19:BGP23 AWT19:AWT23 AMX19:AMX23 ADB19:ADB23 TF19:TF23 JJ19:JJ23 WVV19:WVV23 SW23">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1">
    <tabColor theme="0" tint="-0.249977111117893"/>
  </sheetPr>
  <dimension ref="A1:T15"/>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210</v>
      </c>
    </row>
    <row r="2" spans="1:20" ht="22.5">
      <c r="F2" s="1199" t="s">
        <v>491</v>
      </c>
      <c r="G2" s="1200"/>
      <c r="H2" s="1201"/>
      <c r="I2" s="436"/>
    </row>
    <row r="3" spans="1:20" ht="3" customHeight="1"/>
    <row r="4" spans="1:20" s="190" customFormat="1" ht="11.25">
      <c r="A4" s="214"/>
      <c r="B4" s="214"/>
      <c r="C4" s="214"/>
      <c r="D4" s="214"/>
      <c r="F4" s="1153" t="s">
        <v>454</v>
      </c>
      <c r="G4" s="1153"/>
      <c r="H4" s="1153"/>
      <c r="I4" s="1202"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02"/>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492</v>
      </c>
      <c r="H7" s="317" t="str">
        <f>IF(dateCh="","",dateCh)</f>
        <v>30.12.2020</v>
      </c>
      <c r="I7" s="196" t="s">
        <v>493</v>
      </c>
      <c r="J7" s="334"/>
      <c r="K7" s="214"/>
      <c r="L7" s="214"/>
      <c r="M7" s="214"/>
      <c r="N7" s="214"/>
      <c r="O7" s="214"/>
      <c r="P7" s="214"/>
      <c r="Q7" s="214"/>
      <c r="R7" s="214"/>
      <c r="S7" s="214"/>
      <c r="T7" s="214"/>
    </row>
    <row r="8" spans="1:20" s="190" customFormat="1" ht="45">
      <c r="A8" s="1203">
        <v>1</v>
      </c>
      <c r="B8" s="214"/>
      <c r="C8" s="214"/>
      <c r="D8" s="214"/>
      <c r="F8" s="335" t="str">
        <f>"2." &amp;mergeValue(A8)</f>
        <v>2.1</v>
      </c>
      <c r="G8" s="417" t="s">
        <v>494</v>
      </c>
      <c r="H8" s="317" t="str">
        <f>IF('Перечень тарифов'!R21="","наименование отсутствует","" &amp; 'Перечень тарифов'!R21 &amp; "")</f>
        <v>наименование отсутствует</v>
      </c>
      <c r="I8" s="196" t="s">
        <v>591</v>
      </c>
      <c r="J8" s="334"/>
      <c r="K8" s="214"/>
      <c r="L8" s="214"/>
      <c r="M8" s="214"/>
      <c r="N8" s="214"/>
      <c r="O8" s="214"/>
      <c r="P8" s="214"/>
      <c r="Q8" s="214"/>
      <c r="R8" s="214"/>
      <c r="S8" s="214"/>
      <c r="T8" s="214"/>
    </row>
    <row r="9" spans="1:20" s="190" customFormat="1" ht="22.5">
      <c r="A9" s="1203"/>
      <c r="B9" s="214"/>
      <c r="C9" s="214"/>
      <c r="D9" s="214"/>
      <c r="F9" s="335" t="str">
        <f>"3." &amp;mergeValue(A9)</f>
        <v>3.1</v>
      </c>
      <c r="G9" s="417" t="s">
        <v>495</v>
      </c>
      <c r="H9" s="317" t="str">
        <f>IF('Перечень тарифов'!F21="","наименование отсутствует","" &amp; 'Перечень тарифов'!F21 &amp; "")</f>
        <v>Производство тепловой энергии. Некомбинированная выработка</v>
      </c>
      <c r="I9" s="196" t="s">
        <v>589</v>
      </c>
      <c r="J9" s="334"/>
      <c r="K9" s="214"/>
      <c r="L9" s="214"/>
      <c r="M9" s="214"/>
      <c r="N9" s="214"/>
      <c r="O9" s="214"/>
      <c r="P9" s="214"/>
      <c r="Q9" s="214"/>
      <c r="R9" s="214"/>
      <c r="S9" s="214"/>
      <c r="T9" s="214"/>
    </row>
    <row r="10" spans="1:20" s="190" customFormat="1" ht="22.5">
      <c r="A10" s="1203"/>
      <c r="B10" s="214"/>
      <c r="C10" s="214"/>
      <c r="D10" s="214"/>
      <c r="F10" s="335" t="str">
        <f>"4."&amp;mergeValue(A10)</f>
        <v>4.1</v>
      </c>
      <c r="G10" s="417" t="s">
        <v>496</v>
      </c>
      <c r="H10" s="318" t="s">
        <v>458</v>
      </c>
      <c r="I10" s="196"/>
      <c r="J10" s="334"/>
      <c r="K10" s="214"/>
      <c r="L10" s="214"/>
      <c r="M10" s="214"/>
      <c r="N10" s="214"/>
      <c r="O10" s="214"/>
      <c r="P10" s="214"/>
      <c r="Q10" s="214"/>
      <c r="R10" s="214"/>
      <c r="S10" s="214"/>
      <c r="T10" s="214"/>
    </row>
    <row r="11" spans="1:20" s="190" customFormat="1" ht="18.75">
      <c r="A11" s="1203"/>
      <c r="B11" s="1203">
        <v>1</v>
      </c>
      <c r="C11" s="441"/>
      <c r="D11" s="441"/>
      <c r="F11" s="335" t="str">
        <f>"4."&amp;mergeValue(A11) &amp;"."&amp;mergeValue(B11)</f>
        <v>4.1.1</v>
      </c>
      <c r="G11" s="324" t="s">
        <v>593</v>
      </c>
      <c r="H11" s="317" t="str">
        <f>IF(region_name="","",region_name)</f>
        <v>Нижегородская область</v>
      </c>
      <c r="I11" s="196" t="s">
        <v>499</v>
      </c>
      <c r="J11" s="334"/>
      <c r="K11" s="214"/>
      <c r="L11" s="214"/>
      <c r="M11" s="214"/>
      <c r="N11" s="214"/>
      <c r="O11" s="214"/>
      <c r="P11" s="214"/>
      <c r="Q11" s="214"/>
      <c r="R11" s="214"/>
      <c r="S11" s="214"/>
      <c r="T11" s="214"/>
    </row>
    <row r="12" spans="1:20" s="190" customFormat="1" ht="22.5">
      <c r="A12" s="1203"/>
      <c r="B12" s="1203"/>
      <c r="C12" s="1203">
        <v>1</v>
      </c>
      <c r="D12" s="441"/>
      <c r="F12" s="335" t="str">
        <f>"4."&amp;mergeValue(A12) &amp;"."&amp;mergeValue(B12)&amp;"."&amp;mergeValue(C12)</f>
        <v>4.1.1.1</v>
      </c>
      <c r="G12" s="341" t="s">
        <v>497</v>
      </c>
      <c r="H12" s="317" t="str">
        <f>IF(Территории!H13="","","" &amp; Территории!H13 &amp; "")</f>
        <v>Кстовский муниципальный район</v>
      </c>
      <c r="I12" s="196" t="s">
        <v>500</v>
      </c>
      <c r="J12" s="334"/>
      <c r="K12" s="214"/>
      <c r="L12" s="214"/>
      <c r="M12" s="214"/>
      <c r="N12" s="214"/>
      <c r="O12" s="214"/>
      <c r="P12" s="214"/>
      <c r="Q12" s="214"/>
      <c r="R12" s="214"/>
      <c r="S12" s="214"/>
      <c r="T12" s="214"/>
    </row>
    <row r="13" spans="1:20" s="190" customFormat="1" ht="56.25">
      <c r="A13" s="1203"/>
      <c r="B13" s="1203"/>
      <c r="C13" s="1203"/>
      <c r="D13" s="441">
        <v>1</v>
      </c>
      <c r="F13" s="335" t="str">
        <f>"4."&amp;mergeValue(A13) &amp;"."&amp;mergeValue(B13)&amp;"."&amp;mergeValue(C13)&amp;"."&amp;mergeValue(D13)</f>
        <v>4.1.1.1.1</v>
      </c>
      <c r="G13" s="420" t="s">
        <v>498</v>
      </c>
      <c r="H13" s="317" t="str">
        <f>IF(Территории!R14="","","" &amp; Территории!R14 &amp; "")</f>
        <v>Афонинский сельсовет (22637404)</v>
      </c>
      <c r="I13" s="1107" t="s">
        <v>592</v>
      </c>
      <c r="J13" s="334"/>
      <c r="K13" s="214"/>
      <c r="L13" s="214"/>
      <c r="M13" s="214"/>
      <c r="N13" s="214"/>
      <c r="O13" s="214"/>
      <c r="P13" s="214"/>
      <c r="Q13" s="214"/>
      <c r="R13" s="214"/>
      <c r="S13" s="214"/>
      <c r="T13" s="214"/>
    </row>
    <row r="14" spans="1:20" s="326" customFormat="1" ht="3" customHeight="1">
      <c r="A14" s="327"/>
      <c r="B14" s="327"/>
      <c r="C14" s="327"/>
      <c r="D14" s="327"/>
      <c r="F14" s="325"/>
      <c r="G14" s="418"/>
      <c r="H14" s="419"/>
      <c r="I14" s="226"/>
      <c r="J14" s="327"/>
      <c r="K14" s="327"/>
      <c r="L14" s="327"/>
      <c r="M14" s="327"/>
      <c r="N14" s="327"/>
      <c r="O14" s="327"/>
      <c r="P14" s="327"/>
      <c r="Q14" s="327"/>
      <c r="R14" s="327"/>
      <c r="S14" s="327"/>
      <c r="T14" s="327"/>
    </row>
    <row r="15" spans="1:20" s="326" customFormat="1" ht="15" customHeight="1">
      <c r="A15" s="327"/>
      <c r="B15" s="327"/>
      <c r="C15" s="327"/>
      <c r="D15" s="327"/>
      <c r="F15" s="325"/>
      <c r="G15" s="1198" t="s">
        <v>594</v>
      </c>
      <c r="H15" s="1198"/>
      <c r="I15" s="226"/>
      <c r="J15" s="327"/>
      <c r="K15" s="327"/>
      <c r="L15" s="327"/>
      <c r="M15" s="327"/>
      <c r="N15" s="327"/>
      <c r="O15" s="327"/>
      <c r="P15" s="327"/>
      <c r="Q15" s="327"/>
      <c r="R15" s="327"/>
      <c r="S15" s="327"/>
      <c r="T15" s="327"/>
    </row>
  </sheetData>
  <sheetProtection algorithmName="SHA-512" hashValue="Wp3Nxbp64GYdO4vFFBF+oi3N+ffNLDTRuUP5BVj/Hk3u25HweiSx4Do2jPzioVP7HTXzZdQZqzefsYspW2rN2g==" saltValue="Pkt3bnAskn82A6BsRMbblw=="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formula1>900</formula1>
    </dataValidation>
  </dataValidation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rgb="FFEAEBEE"/>
    <pageSetUpPr fitToPage="1"/>
  </sheetPr>
  <dimension ref="A1:P21"/>
  <sheetViews>
    <sheetView showGridLines="0" topLeftCell="C4" zoomScaleNormal="100" workbookViewId="0"/>
  </sheetViews>
  <sheetFormatPr defaultColWidth="10.5703125" defaultRowHeight="14.25"/>
  <cols>
    <col min="1" max="1" width="9.140625" style="96" hidden="1" customWidth="1"/>
    <col min="2" max="2" width="9.140625" style="186" hidden="1" customWidth="1"/>
    <col min="3" max="3" width="3.7109375" style="87" customWidth="1"/>
    <col min="4" max="4" width="6.28515625" style="36" bestFit="1" customWidth="1"/>
    <col min="5" max="6" width="64.140625" style="36" customWidth="1"/>
    <col min="7" max="7" width="115.7109375" style="36" customWidth="1"/>
    <col min="8" max="8" width="10.5703125" style="36"/>
    <col min="9" max="10" width="10.5703125" style="212"/>
    <col min="11" max="16384" width="10.5703125" style="36"/>
  </cols>
  <sheetData>
    <row r="1" spans="1:16" hidden="1">
      <c r="M1" s="412"/>
      <c r="N1" s="412"/>
      <c r="P1" s="412"/>
    </row>
    <row r="2" spans="1:16" hidden="1"/>
    <row r="3" spans="1:16" hidden="1"/>
    <row r="4" spans="1:16" ht="3" customHeight="1">
      <c r="C4" s="86"/>
      <c r="D4" s="37"/>
      <c r="E4" s="37"/>
      <c r="F4" s="38"/>
      <c r="G4" s="38"/>
    </row>
    <row r="5" spans="1:16" ht="22.5">
      <c r="C5" s="86"/>
      <c r="D5" s="1231" t="s">
        <v>731</v>
      </c>
      <c r="E5" s="1231"/>
      <c r="F5" s="1231"/>
      <c r="G5" s="438"/>
    </row>
    <row r="6" spans="1:16" ht="3" customHeight="1">
      <c r="C6" s="86"/>
      <c r="D6" s="37"/>
      <c r="E6" s="84"/>
      <c r="F6" s="83"/>
      <c r="G6" s="286"/>
    </row>
    <row r="7" spans="1:16">
      <c r="C7" s="86"/>
      <c r="D7" s="1215" t="s">
        <v>454</v>
      </c>
      <c r="E7" s="1215"/>
      <c r="F7" s="1215"/>
      <c r="G7" s="1275" t="s">
        <v>455</v>
      </c>
    </row>
    <row r="8" spans="1:16">
      <c r="C8" s="86"/>
      <c r="D8" s="103" t="s">
        <v>92</v>
      </c>
      <c r="E8" s="113" t="s">
        <v>457</v>
      </c>
      <c r="F8" s="113" t="s">
        <v>456</v>
      </c>
      <c r="G8" s="1275"/>
    </row>
    <row r="9" spans="1:16" ht="12" customHeight="1">
      <c r="C9" s="86"/>
      <c r="D9" s="42" t="s">
        <v>93</v>
      </c>
      <c r="E9" s="42" t="s">
        <v>49</v>
      </c>
      <c r="F9" s="42" t="s">
        <v>50</v>
      </c>
      <c r="G9" s="42" t="s">
        <v>51</v>
      </c>
    </row>
    <row r="10" spans="1:16" ht="22.5">
      <c r="A10" s="285"/>
      <c r="C10" s="86"/>
      <c r="D10" s="187">
        <v>1</v>
      </c>
      <c r="E10" s="294" t="s">
        <v>693</v>
      </c>
      <c r="F10" s="295" t="s">
        <v>458</v>
      </c>
      <c r="G10" s="196"/>
    </row>
    <row r="11" spans="1:16">
      <c r="A11" s="285"/>
      <c r="C11" s="86"/>
      <c r="D11" s="187" t="s">
        <v>295</v>
      </c>
      <c r="E11" s="287" t="s">
        <v>694</v>
      </c>
      <c r="F11" s="295" t="s">
        <v>458</v>
      </c>
      <c r="G11" s="196"/>
    </row>
    <row r="12" spans="1:16" ht="21" customHeight="1">
      <c r="A12" s="285"/>
      <c r="C12" s="86"/>
      <c r="D12" s="187" t="s">
        <v>8</v>
      </c>
      <c r="E12" s="289"/>
      <c r="F12" s="314"/>
      <c r="G12" s="1205" t="s">
        <v>598</v>
      </c>
    </row>
    <row r="13" spans="1:16" ht="15" customHeight="1">
      <c r="A13" s="285"/>
      <c r="C13" s="86"/>
      <c r="D13" s="114"/>
      <c r="E13" s="301" t="s">
        <v>328</v>
      </c>
      <c r="F13" s="298"/>
      <c r="G13" s="1207"/>
    </row>
    <row r="14" spans="1:16">
      <c r="A14" s="285"/>
      <c r="C14" s="86"/>
      <c r="D14" s="187" t="s">
        <v>329</v>
      </c>
      <c r="E14" s="287" t="s">
        <v>695</v>
      </c>
      <c r="F14" s="295" t="s">
        <v>458</v>
      </c>
      <c r="G14" s="791"/>
    </row>
    <row r="15" spans="1:16" ht="42.95" customHeight="1">
      <c r="A15" s="285"/>
      <c r="C15" s="86"/>
      <c r="D15" s="187" t="s">
        <v>443</v>
      </c>
      <c r="E15" s="1120"/>
      <c r="F15" s="1121"/>
      <c r="G15" s="1205" t="s">
        <v>696</v>
      </c>
    </row>
    <row r="16" spans="1:16" s="801" customFormat="1" ht="15" customHeight="1">
      <c r="A16" s="805"/>
      <c r="B16" s="186"/>
      <c r="C16" s="688"/>
      <c r="D16" s="826"/>
      <c r="E16" s="829" t="s">
        <v>328</v>
      </c>
      <c r="F16" s="792"/>
      <c r="G16" s="1207"/>
      <c r="I16" s="831"/>
      <c r="J16" s="831"/>
    </row>
    <row r="17" spans="1:16" s="801" customFormat="1">
      <c r="A17" s="805"/>
      <c r="B17" s="186"/>
      <c r="C17" s="688"/>
      <c r="D17" s="187" t="s">
        <v>734</v>
      </c>
      <c r="E17" s="784" t="s">
        <v>736</v>
      </c>
      <c r="F17" s="295" t="s">
        <v>458</v>
      </c>
      <c r="G17" s="791"/>
      <c r="I17" s="831"/>
      <c r="J17" s="831"/>
    </row>
    <row r="18" spans="1:16" s="801" customFormat="1" ht="18.75" hidden="1">
      <c r="A18" s="805"/>
      <c r="B18" s="186"/>
      <c r="C18" s="688"/>
      <c r="D18" s="787" t="s">
        <v>735</v>
      </c>
      <c r="E18" s="786"/>
      <c r="F18" s="785"/>
      <c r="G18" s="800"/>
      <c r="H18" s="788"/>
      <c r="I18" s="831"/>
      <c r="J18" s="831"/>
    </row>
    <row r="19" spans="1:16" ht="15" customHeight="1">
      <c r="A19" s="285"/>
      <c r="C19" s="86"/>
      <c r="D19" s="114"/>
      <c r="E19" s="829" t="s">
        <v>328</v>
      </c>
      <c r="F19" s="792"/>
      <c r="G19" s="793"/>
    </row>
    <row r="20" spans="1:16" ht="3" customHeight="1"/>
    <row r="21" spans="1:16">
      <c r="D21" s="790" t="s">
        <v>732</v>
      </c>
      <c r="E21" s="789" t="s">
        <v>733</v>
      </c>
      <c r="F21" s="727"/>
      <c r="G21" s="727"/>
      <c r="H21" s="727"/>
      <c r="I21" s="727"/>
      <c r="J21" s="727"/>
      <c r="K21" s="727"/>
      <c r="L21" s="727"/>
      <c r="M21" s="727"/>
      <c r="N21" s="727"/>
      <c r="O21" s="727"/>
      <c r="P21" s="727"/>
    </row>
  </sheetData>
  <sheetProtection algorithmName="SHA-512" hashValue="bGaXbpHvlgXWm20orsH/dvHH6+hjng6mV8r0Er/vetRbBk/q+Hsn19FCBNmQQyu7PkekZXRJWSHcgww1UQpq7Q==" saltValue="7GTeWbQwUVunmoFpJu04hg==" spinCount="100000" sheet="1" objects="1" scenarios="1" formatColumns="0" formatRows="0"/>
  <dataConsolidate/>
  <mergeCells count="5">
    <mergeCell ref="G15:G16"/>
    <mergeCell ref="D7:F7"/>
    <mergeCell ref="G7:G8"/>
    <mergeCell ref="G12:G13"/>
    <mergeCell ref="D5:F5"/>
  </mergeCells>
  <dataValidations count="2">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F12 F15:F16">
      <formula1>900</formula1>
    </dataValidation>
    <dataValidation type="textLength" operator="lessThanOrEqual" allowBlank="1" showInputMessage="1" showErrorMessage="1" errorTitle="Ошибка" error="Допускается ввод не более 900 символов!" sqref="G12 E15 E12 G18 G15">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rgb="FFEAEBEE"/>
  </sheetPr>
  <dimension ref="A1:L34"/>
  <sheetViews>
    <sheetView showGridLines="0" topLeftCell="C4" zoomScaleNormal="100" workbookViewId="0"/>
  </sheetViews>
  <sheetFormatPr defaultColWidth="10.5703125" defaultRowHeight="14.25"/>
  <cols>
    <col min="1" max="1" width="9.140625" style="96" hidden="1" customWidth="1"/>
    <col min="2" max="2" width="9.140625" style="186" hidden="1" customWidth="1"/>
    <col min="3" max="3" width="3.7109375" style="87" customWidth="1"/>
    <col min="4" max="4" width="6.28515625" style="36" bestFit="1" customWidth="1"/>
    <col min="5" max="5" width="63.42578125" style="36" customWidth="1"/>
    <col min="6" max="6" width="1.7109375" style="36" hidden="1" customWidth="1"/>
    <col min="7" max="8" width="35.7109375" style="36" customWidth="1"/>
    <col min="9" max="9" width="91.5703125" style="36" customWidth="1"/>
    <col min="10" max="10" width="10.5703125" style="36"/>
    <col min="11" max="12" width="10.5703125" style="212"/>
    <col min="13" max="16384" width="10.5703125" style="36"/>
  </cols>
  <sheetData>
    <row r="1" spans="1:9" hidden="1"/>
    <row r="2" spans="1:9" hidden="1"/>
    <row r="3" spans="1:9" hidden="1"/>
    <row r="4" spans="1:9" ht="3" customHeight="1">
      <c r="C4" s="86"/>
      <c r="D4" s="37"/>
      <c r="E4" s="37"/>
      <c r="F4" s="37"/>
      <c r="G4" s="37"/>
      <c r="H4" s="38"/>
      <c r="I4" s="38"/>
    </row>
    <row r="5" spans="1:9" ht="26.1" customHeight="1">
      <c r="C5" s="86"/>
      <c r="D5" s="1231" t="s">
        <v>697</v>
      </c>
      <c r="E5" s="1231"/>
      <c r="F5" s="1231"/>
      <c r="G5" s="1231"/>
      <c r="H5" s="1231"/>
      <c r="I5" s="336"/>
    </row>
    <row r="6" spans="1:9" ht="3" customHeight="1">
      <c r="C6" s="86"/>
      <c r="D6" s="37"/>
      <c r="E6" s="84"/>
      <c r="F6" s="84"/>
      <c r="G6" s="84"/>
      <c r="H6" s="83"/>
      <c r="I6" s="286"/>
    </row>
    <row r="7" spans="1:9" ht="21" customHeight="1">
      <c r="C7" s="86"/>
      <c r="D7" s="1215" t="s">
        <v>454</v>
      </c>
      <c r="E7" s="1215"/>
      <c r="F7" s="1215"/>
      <c r="G7" s="1215"/>
      <c r="H7" s="1215"/>
      <c r="I7" s="1275" t="s">
        <v>455</v>
      </c>
    </row>
    <row r="8" spans="1:9" ht="21" customHeight="1">
      <c r="C8" s="86"/>
      <c r="D8" s="103" t="s">
        <v>92</v>
      </c>
      <c r="E8" s="113" t="s">
        <v>457</v>
      </c>
      <c r="F8" s="113"/>
      <c r="G8" s="113" t="s">
        <v>442</v>
      </c>
      <c r="H8" s="113" t="s">
        <v>456</v>
      </c>
      <c r="I8" s="1275"/>
    </row>
    <row r="9" spans="1:9" ht="12" customHeight="1">
      <c r="C9" s="86"/>
      <c r="D9" s="42" t="s">
        <v>93</v>
      </c>
      <c r="E9" s="42" t="s">
        <v>49</v>
      </c>
      <c r="F9" s="42"/>
      <c r="G9" s="42" t="s">
        <v>50</v>
      </c>
      <c r="H9" s="42" t="s">
        <v>51</v>
      </c>
      <c r="I9" s="42" t="s">
        <v>68</v>
      </c>
    </row>
    <row r="10" spans="1:9">
      <c r="A10" s="285"/>
      <c r="C10" s="86"/>
      <c r="D10" s="187">
        <v>1</v>
      </c>
      <c r="E10" s="1277" t="s">
        <v>459</v>
      </c>
      <c r="F10" s="1277"/>
      <c r="G10" s="1277"/>
      <c r="H10" s="1277"/>
      <c r="I10" s="307"/>
    </row>
    <row r="11" spans="1:9" ht="20.100000000000001" customHeight="1">
      <c r="A11" s="285"/>
      <c r="C11" s="86"/>
      <c r="D11" s="187" t="s">
        <v>295</v>
      </c>
      <c r="E11" s="287" t="s">
        <v>460</v>
      </c>
      <c r="F11" s="295"/>
      <c r="G11" s="432"/>
      <c r="H11" s="295" t="s">
        <v>458</v>
      </c>
      <c r="I11" s="196" t="s">
        <v>461</v>
      </c>
    </row>
    <row r="12" spans="1:9" ht="45">
      <c r="A12" s="285"/>
      <c r="C12" s="86"/>
      <c r="D12" s="187" t="s">
        <v>329</v>
      </c>
      <c r="E12" s="287" t="s">
        <v>462</v>
      </c>
      <c r="F12" s="295"/>
      <c r="G12" s="414"/>
      <c r="H12" s="314"/>
      <c r="I12" s="415" t="s">
        <v>698</v>
      </c>
    </row>
    <row r="13" spans="1:9" ht="22.5">
      <c r="A13" s="285"/>
      <c r="B13" s="186">
        <v>3</v>
      </c>
      <c r="C13" s="86"/>
      <c r="D13" s="187">
        <v>2</v>
      </c>
      <c r="E13" s="352" t="s">
        <v>699</v>
      </c>
      <c r="F13" s="295"/>
      <c r="G13" s="295" t="s">
        <v>458</v>
      </c>
      <c r="H13" s="314"/>
      <c r="I13" s="416" t="s">
        <v>463</v>
      </c>
    </row>
    <row r="14" spans="1:9" ht="39" customHeight="1">
      <c r="A14" s="285"/>
      <c r="C14" s="86"/>
      <c r="D14" s="187">
        <v>3</v>
      </c>
      <c r="E14" s="1276" t="s">
        <v>700</v>
      </c>
      <c r="F14" s="1276"/>
      <c r="G14" s="1276"/>
      <c r="H14" s="1276"/>
      <c r="I14" s="413"/>
    </row>
    <row r="15" spans="1:9" ht="20.100000000000001" customHeight="1">
      <c r="A15" s="285"/>
      <c r="C15" s="86"/>
      <c r="D15" s="187" t="s">
        <v>444</v>
      </c>
      <c r="E15" s="296"/>
      <c r="F15" s="295"/>
      <c r="G15" s="295" t="s">
        <v>458</v>
      </c>
      <c r="H15" s="314"/>
      <c r="I15" s="1205" t="s">
        <v>701</v>
      </c>
    </row>
    <row r="16" spans="1:9" ht="15" customHeight="1">
      <c r="A16" s="285"/>
      <c r="C16" s="86"/>
      <c r="D16" s="114"/>
      <c r="E16" s="300" t="s">
        <v>328</v>
      </c>
      <c r="F16" s="301"/>
      <c r="G16" s="301"/>
      <c r="H16" s="298"/>
      <c r="I16" s="1207"/>
    </row>
    <row r="17" spans="1:12" ht="69" customHeight="1">
      <c r="A17" s="285"/>
      <c r="B17" s="186">
        <v>3</v>
      </c>
      <c r="C17" s="86"/>
      <c r="D17" s="187">
        <v>4</v>
      </c>
      <c r="E17" s="1276" t="s">
        <v>702</v>
      </c>
      <c r="F17" s="1276"/>
      <c r="G17" s="1276"/>
      <c r="H17" s="1276"/>
      <c r="I17" s="413"/>
    </row>
    <row r="18" spans="1:12" ht="20.100000000000001" customHeight="1">
      <c r="A18" s="285"/>
      <c r="C18" s="86"/>
      <c r="D18" s="187" t="s">
        <v>445</v>
      </c>
      <c r="E18" s="302" t="s">
        <v>464</v>
      </c>
      <c r="F18" s="295"/>
      <c r="G18" s="414"/>
      <c r="H18" s="295" t="s">
        <v>458</v>
      </c>
      <c r="I18" s="1205" t="s">
        <v>481</v>
      </c>
    </row>
    <row r="19" spans="1:12" ht="15" customHeight="1">
      <c r="A19" s="285"/>
      <c r="C19" s="86"/>
      <c r="D19" s="114"/>
      <c r="E19" s="300" t="s">
        <v>328</v>
      </c>
      <c r="F19" s="301"/>
      <c r="G19" s="301"/>
      <c r="H19" s="298"/>
      <c r="I19" s="1207"/>
    </row>
    <row r="20" spans="1:12" ht="30" customHeight="1">
      <c r="A20" s="285"/>
      <c r="B20" s="186">
        <v>3</v>
      </c>
      <c r="C20" s="86"/>
      <c r="D20" s="187">
        <v>5</v>
      </c>
      <c r="E20" s="1276" t="s">
        <v>703</v>
      </c>
      <c r="F20" s="1276"/>
      <c r="G20" s="1276"/>
      <c r="H20" s="1276"/>
      <c r="I20" s="413"/>
    </row>
    <row r="21" spans="1:12" ht="26.1" customHeight="1">
      <c r="A21" s="285"/>
      <c r="C21" s="86"/>
      <c r="D21" s="187" t="s">
        <v>446</v>
      </c>
      <c r="E21" s="1278" t="s">
        <v>704</v>
      </c>
      <c r="F21" s="1278"/>
      <c r="G21" s="1278"/>
      <c r="H21" s="1278"/>
      <c r="I21" s="413"/>
    </row>
    <row r="22" spans="1:12" ht="32.1" customHeight="1">
      <c r="A22" s="285"/>
      <c r="C22" s="86"/>
      <c r="D22" s="187" t="s">
        <v>447</v>
      </c>
      <c r="E22" s="303" t="s">
        <v>465</v>
      </c>
      <c r="F22" s="295"/>
      <c r="G22" s="414"/>
      <c r="H22" s="295" t="s">
        <v>458</v>
      </c>
      <c r="I22" s="1205" t="s">
        <v>705</v>
      </c>
    </row>
    <row r="23" spans="1:12" ht="15" customHeight="1">
      <c r="A23" s="285"/>
      <c r="C23" s="86"/>
      <c r="D23" s="114"/>
      <c r="E23" s="301" t="s">
        <v>328</v>
      </c>
      <c r="F23" s="297"/>
      <c r="G23" s="297"/>
      <c r="H23" s="298"/>
      <c r="I23" s="1207"/>
    </row>
    <row r="24" spans="1:12" ht="14.25" customHeight="1">
      <c r="A24" s="285"/>
      <c r="C24" s="86"/>
      <c r="D24" s="187" t="s">
        <v>448</v>
      </c>
      <c r="E24" s="1278" t="s">
        <v>706</v>
      </c>
      <c r="F24" s="1278"/>
      <c r="G24" s="1278"/>
      <c r="H24" s="1278"/>
      <c r="I24" s="413"/>
    </row>
    <row r="25" spans="1:12" ht="54.95" customHeight="1">
      <c r="A25" s="285"/>
      <c r="C25" s="86"/>
      <c r="D25" s="187" t="s">
        <v>449</v>
      </c>
      <c r="E25" s="303" t="s">
        <v>467</v>
      </c>
      <c r="F25" s="295"/>
      <c r="G25" s="414"/>
      <c r="H25" s="295" t="s">
        <v>458</v>
      </c>
      <c r="I25" s="1204" t="s">
        <v>599</v>
      </c>
    </row>
    <row r="26" spans="1:12" ht="15" customHeight="1">
      <c r="A26" s="285"/>
      <c r="C26" s="86"/>
      <c r="D26" s="114"/>
      <c r="E26" s="301" t="s">
        <v>328</v>
      </c>
      <c r="F26" s="297"/>
      <c r="G26" s="297"/>
      <c r="H26" s="298"/>
      <c r="I26" s="1204"/>
    </row>
    <row r="27" spans="1:12" ht="26.1" customHeight="1">
      <c r="A27" s="285"/>
      <c r="C27" s="86"/>
      <c r="D27" s="187" t="s">
        <v>450</v>
      </c>
      <c r="E27" s="1278" t="s">
        <v>707</v>
      </c>
      <c r="F27" s="1278"/>
      <c r="G27" s="1278"/>
      <c r="H27" s="1278"/>
      <c r="I27" s="413"/>
    </row>
    <row r="28" spans="1:12" ht="32.1" customHeight="1">
      <c r="A28" s="285"/>
      <c r="C28" s="86"/>
      <c r="D28" s="187" t="s">
        <v>451</v>
      </c>
      <c r="E28" s="303" t="s">
        <v>466</v>
      </c>
      <c r="F28" s="295"/>
      <c r="G28" s="306"/>
      <c r="H28" s="295" t="s">
        <v>458</v>
      </c>
      <c r="I28" s="1205" t="s">
        <v>708</v>
      </c>
      <c r="L28" s="212" t="s">
        <v>576</v>
      </c>
    </row>
    <row r="29" spans="1:12" ht="15" customHeight="1">
      <c r="A29" s="285"/>
      <c r="C29" s="86"/>
      <c r="D29" s="114"/>
      <c r="E29" s="301" t="s">
        <v>328</v>
      </c>
      <c r="F29" s="297"/>
      <c r="G29" s="297"/>
      <c r="H29" s="298"/>
      <c r="I29" s="1207"/>
    </row>
    <row r="30" spans="1:12" ht="49.5" customHeight="1">
      <c r="A30" s="285"/>
      <c r="B30" s="186">
        <v>3</v>
      </c>
      <c r="C30" s="86"/>
      <c r="D30" s="187" t="s">
        <v>69</v>
      </c>
      <c r="E30" s="1276" t="s">
        <v>710</v>
      </c>
      <c r="F30" s="1276"/>
      <c r="G30" s="1276"/>
      <c r="H30" s="1276"/>
      <c r="I30" s="413"/>
    </row>
    <row r="31" spans="1:12" ht="20.100000000000001" customHeight="1">
      <c r="A31" s="285"/>
      <c r="C31" s="86"/>
      <c r="D31" s="187" t="s">
        <v>452</v>
      </c>
      <c r="E31" s="296"/>
      <c r="F31" s="295"/>
      <c r="G31" s="295" t="s">
        <v>458</v>
      </c>
      <c r="H31" s="314"/>
      <c r="I31" s="1205" t="s">
        <v>480</v>
      </c>
    </row>
    <row r="32" spans="1:12" ht="15" customHeight="1">
      <c r="A32" s="285"/>
      <c r="C32" s="86"/>
      <c r="D32" s="114"/>
      <c r="E32" s="300" t="s">
        <v>328</v>
      </c>
      <c r="F32" s="297"/>
      <c r="G32" s="297"/>
      <c r="H32" s="298"/>
      <c r="I32" s="1207"/>
    </row>
    <row r="33" spans="1:12" s="174" customFormat="1" ht="3" customHeight="1">
      <c r="A33" s="285"/>
      <c r="K33" s="290"/>
      <c r="L33" s="290"/>
    </row>
    <row r="34" spans="1:12" ht="24.75" customHeight="1">
      <c r="D34" s="299">
        <v>1</v>
      </c>
      <c r="E34" s="1198" t="s">
        <v>709</v>
      </c>
      <c r="F34" s="1198"/>
      <c r="G34" s="1198"/>
      <c r="H34" s="1198"/>
      <c r="I34" s="1198"/>
    </row>
  </sheetData>
  <sheetProtection password="FA9C" sheet="1" objects="1" scenarios="1" formatColumns="0" formatRows="0"/>
  <mergeCells count="18">
    <mergeCell ref="E34:I34"/>
    <mergeCell ref="E30:H30"/>
    <mergeCell ref="E21:H21"/>
    <mergeCell ref="E24:H24"/>
    <mergeCell ref="E27:H27"/>
    <mergeCell ref="I22:I23"/>
    <mergeCell ref="I25:I26"/>
    <mergeCell ref="I28:I29"/>
    <mergeCell ref="I31:I32"/>
    <mergeCell ref="I18:I19"/>
    <mergeCell ref="E20:H20"/>
    <mergeCell ref="D5:H5"/>
    <mergeCell ref="D7:H7"/>
    <mergeCell ref="I7:I8"/>
    <mergeCell ref="E10:H10"/>
    <mergeCell ref="E14:H14"/>
    <mergeCell ref="I15:I16"/>
    <mergeCell ref="E17:H17"/>
  </mergeCells>
  <dataValidations count="4">
    <dataValidation type="textLength" operator="lessThanOrEqual" allowBlank="1" showInputMessage="1" showErrorMessage="1" errorTitle="Ошибка" error="Допускается ввод не более 900 символов!" sqref="I12:I13 G22 I25 E28 E15 G18 E22 G25 E18 I31 E25 E31 I28 G12 I18 I15 E12 I22">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 H12:H13 H15">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28">
      <formula1>"a"</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G11"/>
  </dataValidation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3">
    <tabColor rgb="FFEAEBEE"/>
    <pageSetUpPr fitToPage="1"/>
  </sheetPr>
  <dimension ref="A1:N15"/>
  <sheetViews>
    <sheetView showGridLines="0" topLeftCell="C4" zoomScaleNormal="100" workbookViewId="0"/>
  </sheetViews>
  <sheetFormatPr defaultRowHeight="14.25"/>
  <cols>
    <col min="1" max="1" width="9.140625" style="128" hidden="1" customWidth="1"/>
    <col min="2" max="2" width="9.140625" style="129" hidden="1" customWidth="1"/>
    <col min="3" max="3" width="3.7109375" style="130" customWidth="1"/>
    <col min="4" max="4" width="7" style="131" bestFit="1" customWidth="1"/>
    <col min="5" max="5" width="11.28515625" style="131" customWidth="1"/>
    <col min="6" max="6" width="41" style="131" customWidth="1"/>
    <col min="7" max="7" width="18" style="131" customWidth="1"/>
    <col min="8" max="8" width="13.140625" style="131" customWidth="1"/>
    <col min="9" max="9" width="11.42578125" style="131" customWidth="1"/>
    <col min="10" max="10" width="42.140625" style="131" customWidth="1"/>
    <col min="11" max="11" width="115.7109375" style="131" customWidth="1"/>
    <col min="12" max="12" width="3.7109375" style="131" customWidth="1"/>
    <col min="13" max="16384" width="9.140625" style="131"/>
  </cols>
  <sheetData>
    <row r="1" spans="1:14" hidden="1"/>
    <row r="2" spans="1:14" hidden="1"/>
    <row r="3" spans="1:14" hidden="1"/>
    <row r="4" spans="1:14" ht="3" customHeight="1"/>
    <row r="5" spans="1:14" s="36" customFormat="1" ht="22.5">
      <c r="A5" s="125"/>
      <c r="C5" s="47"/>
      <c r="D5" s="1279" t="s">
        <v>478</v>
      </c>
      <c r="E5" s="1279"/>
      <c r="F5" s="1279"/>
      <c r="G5" s="1279"/>
      <c r="H5" s="1279"/>
      <c r="I5" s="1279"/>
      <c r="J5" s="1279"/>
      <c r="K5" s="437"/>
    </row>
    <row r="6" spans="1:14" ht="3" hidden="1" customHeight="1">
      <c r="D6" s="132"/>
      <c r="E6" s="132"/>
      <c r="G6" s="132"/>
      <c r="H6" s="132"/>
      <c r="I6" s="132"/>
      <c r="J6" s="132"/>
      <c r="K6" s="132"/>
    </row>
    <row r="7" spans="1:14" s="128" customFormat="1" ht="3" customHeight="1">
      <c r="B7" s="129"/>
      <c r="C7" s="130"/>
      <c r="D7" s="133"/>
      <c r="E7" s="133"/>
      <c r="G7" s="133"/>
      <c r="H7" s="133"/>
      <c r="I7" s="133"/>
      <c r="J7" s="133"/>
      <c r="K7" s="133"/>
      <c r="L7" s="134"/>
    </row>
    <row r="8" spans="1:14">
      <c r="D8" s="1281" t="s">
        <v>454</v>
      </c>
      <c r="E8" s="1281"/>
      <c r="F8" s="1281"/>
      <c r="G8" s="1281"/>
      <c r="H8" s="1281"/>
      <c r="I8" s="1281"/>
      <c r="J8" s="1281"/>
      <c r="K8" s="1281" t="s">
        <v>455</v>
      </c>
    </row>
    <row r="9" spans="1:14">
      <c r="D9" s="1281" t="s">
        <v>92</v>
      </c>
      <c r="E9" s="1281" t="s">
        <v>482</v>
      </c>
      <c r="F9" s="1281"/>
      <c r="G9" s="1281" t="s">
        <v>483</v>
      </c>
      <c r="H9" s="1281"/>
      <c r="I9" s="1281"/>
      <c r="J9" s="1281"/>
      <c r="K9" s="1281"/>
    </row>
    <row r="10" spans="1:14" ht="22.5">
      <c r="D10" s="1281"/>
      <c r="E10" s="137" t="s">
        <v>484</v>
      </c>
      <c r="F10" s="137" t="s">
        <v>400</v>
      </c>
      <c r="G10" s="137" t="s">
        <v>400</v>
      </c>
      <c r="H10" s="137" t="s">
        <v>484</v>
      </c>
      <c r="I10" s="137" t="s">
        <v>485</v>
      </c>
      <c r="J10" s="137" t="s">
        <v>456</v>
      </c>
      <c r="K10" s="1281"/>
    </row>
    <row r="11" spans="1:14" ht="12" customHeight="1">
      <c r="D11" s="42" t="s">
        <v>93</v>
      </c>
      <c r="E11" s="42" t="s">
        <v>49</v>
      </c>
      <c r="F11" s="42" t="s">
        <v>50</v>
      </c>
      <c r="G11" s="42" t="s">
        <v>51</v>
      </c>
      <c r="H11" s="42" t="s">
        <v>68</v>
      </c>
      <c r="I11" s="42" t="s">
        <v>69</v>
      </c>
      <c r="J11" s="42" t="s">
        <v>183</v>
      </c>
      <c r="K11" s="42" t="s">
        <v>184</v>
      </c>
    </row>
    <row r="12" spans="1:14" s="127" customFormat="1" ht="54.95" customHeight="1">
      <c r="A12" s="185" t="s">
        <v>50</v>
      </c>
      <c r="B12" s="135" t="s">
        <v>253</v>
      </c>
      <c r="C12" s="136"/>
      <c r="D12" s="138" t="s">
        <v>93</v>
      </c>
      <c r="E12" s="448"/>
      <c r="F12" s="1088"/>
      <c r="G12" s="1088"/>
      <c r="H12" s="1088"/>
      <c r="I12" s="1101"/>
      <c r="J12" s="1092"/>
      <c r="K12" s="1205" t="s">
        <v>486</v>
      </c>
      <c r="M12" s="454" t="str">
        <f>IF(ISERROR(INDEX(kind_of_nameforms,MATCH(E12,kind_of_forms,0),1)),"",INDEX(kind_of_nameforms,MATCH(E12,kind_of_forms,0),1))</f>
        <v/>
      </c>
      <c r="N12" s="455"/>
    </row>
    <row r="13" spans="1:14" ht="15" customHeight="1">
      <c r="A13" s="131"/>
      <c r="B13" s="131"/>
      <c r="C13" s="131"/>
      <c r="D13" s="114"/>
      <c r="E13" s="140" t="s">
        <v>5</v>
      </c>
      <c r="F13" s="139"/>
      <c r="G13" s="139"/>
      <c r="H13" s="139"/>
      <c r="I13" s="139"/>
      <c r="J13" s="316"/>
      <c r="K13" s="1207"/>
    </row>
    <row r="14" spans="1:14" ht="3" customHeight="1">
      <c r="A14" s="131"/>
      <c r="B14" s="131"/>
      <c r="C14" s="131"/>
    </row>
    <row r="15" spans="1:14" ht="27.75" customHeight="1">
      <c r="E15" s="1280" t="s">
        <v>595</v>
      </c>
      <c r="F15" s="1280"/>
      <c r="G15" s="1280"/>
      <c r="H15" s="1280"/>
      <c r="I15" s="1280"/>
      <c r="J15" s="1280"/>
    </row>
  </sheetData>
  <sheetProtection password="FA9C" sheet="1" objects="1" scenarios="1" formatColumns="0" formatRows="0"/>
  <mergeCells count="8">
    <mergeCell ref="D5:J5"/>
    <mergeCell ref="E15:J15"/>
    <mergeCell ref="K12:K13"/>
    <mergeCell ref="D8:J8"/>
    <mergeCell ref="E9:F9"/>
    <mergeCell ref="K8:K10"/>
    <mergeCell ref="G9:J9"/>
    <mergeCell ref="D9:D10"/>
  </mergeCells>
  <phoneticPr fontId="13" type="noConversion"/>
  <dataValidations count="4">
    <dataValidation type="textLength" operator="lessThanOrEqual" allowBlank="1" showInputMessage="1" showErrorMessage="1" errorTitle="Ошибка" error="Допускается ввод не более 900 символов!" sqref="F12:H12">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2"/>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J12">
      <formula1>900</formula1>
    </dataValidation>
    <dataValidation type="list" allowBlank="1" showInputMessage="1" showErrorMessage="1" errorTitle="Ошибка" error="Выберите значение из списка" prompt="Выберите значение из списка" sqref="E12">
      <formula1>kind_of_forms</formula1>
    </dataValidation>
  </dataValidations>
  <printOptions horizontalCentered="1"/>
  <pageMargins left="0.23622047244094491" right="0.23622047244094491" top="0.23622047244094491" bottom="0.23622047244094491" header="0.23622047244094491" footer="0.23622047244094491"/>
  <pageSetup paperSize="9" fitToHeight="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7">
    <tabColor rgb="FFCCCCFF"/>
    <pageSetUpPr fitToPage="1"/>
  </sheetPr>
  <dimension ref="A1:I15"/>
  <sheetViews>
    <sheetView showGridLines="0" topLeftCell="C6" zoomScaleNormal="100" workbookViewId="0"/>
  </sheetViews>
  <sheetFormatPr defaultRowHeight="14.25"/>
  <cols>
    <col min="1" max="2" width="9.140625" style="13" hidden="1" customWidth="1"/>
    <col min="3" max="3" width="3.7109375" style="49" bestFit="1" customWidth="1"/>
    <col min="4" max="4" width="6.28515625" style="13" bestFit="1" customWidth="1"/>
    <col min="5" max="5" width="94.85546875" style="13" customWidth="1"/>
    <col min="6" max="16384" width="9.140625" style="13"/>
  </cols>
  <sheetData>
    <row r="1" spans="3:9" hidden="1"/>
    <row r="2" spans="3:9" hidden="1"/>
    <row r="3" spans="3:9" hidden="1"/>
    <row r="4" spans="3:9" hidden="1"/>
    <row r="5" spans="3:9" hidden="1"/>
    <row r="6" spans="3:9" ht="3" customHeight="1">
      <c r="C6" s="50"/>
      <c r="D6" s="14"/>
      <c r="E6" s="14"/>
    </row>
    <row r="7" spans="3:9" ht="22.5">
      <c r="C7" s="50"/>
      <c r="D7" s="1162" t="s">
        <v>314</v>
      </c>
      <c r="E7" s="1164"/>
      <c r="F7" s="439"/>
    </row>
    <row r="8" spans="3:9" ht="3" customHeight="1">
      <c r="C8" s="50"/>
      <c r="D8" s="14"/>
      <c r="E8" s="14"/>
    </row>
    <row r="9" spans="3:9" ht="15.95" customHeight="1">
      <c r="C9" s="50"/>
      <c r="D9" s="103" t="s">
        <v>92</v>
      </c>
      <c r="E9" s="427" t="s">
        <v>313</v>
      </c>
    </row>
    <row r="10" spans="3:9" ht="12" customHeight="1">
      <c r="C10" s="50"/>
      <c r="D10" s="42" t="s">
        <v>93</v>
      </c>
      <c r="E10" s="42" t="s">
        <v>49</v>
      </c>
    </row>
    <row r="11" spans="3:9" ht="11.25" hidden="1" customHeight="1">
      <c r="C11" s="50"/>
      <c r="D11" s="194">
        <v>0</v>
      </c>
      <c r="E11" s="428"/>
    </row>
    <row r="12" spans="3:9" ht="15" customHeight="1">
      <c r="C12" s="167"/>
      <c r="D12" s="123">
        <v>1</v>
      </c>
      <c r="E12" s="1075"/>
    </row>
    <row r="13" spans="3:9" ht="12" customHeight="1">
      <c r="C13" s="50"/>
      <c r="D13" s="429"/>
      <c r="E13" s="430" t="s">
        <v>177</v>
      </c>
    </row>
    <row r="14" spans="3:9" ht="3" customHeight="1"/>
    <row r="15" spans="3:9" ht="22.5" customHeight="1">
      <c r="C15" s="168"/>
      <c r="D15" s="1282" t="s">
        <v>315</v>
      </c>
      <c r="E15" s="1282"/>
      <c r="F15" s="169"/>
      <c r="G15" s="169"/>
      <c r="H15" s="169"/>
      <c r="I15" s="169"/>
    </row>
  </sheetData>
  <sheetProtection password="FA9C" sheet="1" objects="1" scenarios="1" formatColumns="0" formatRows="0"/>
  <mergeCells count="2">
    <mergeCell ref="D7:E7"/>
    <mergeCell ref="D15:E15"/>
  </mergeCells>
  <dataValidations count="1">
    <dataValidation type="textLength" operator="lessThanOrEqual" allowBlank="1" showInputMessage="1" showErrorMessage="1" errorTitle="Ошибка" error="Допускается ввод не более 900 символов!" sqref="E11:E12">
      <formula1>900</formula1>
    </dataValidation>
  </dataValidation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2">
    <tabColor theme="0" tint="-0.249977111117893"/>
  </sheetPr>
  <dimension ref="A1:T15"/>
  <sheetViews>
    <sheetView showGridLines="0" topLeftCell="E1" zoomScaleNormal="100" workbookViewId="0"/>
  </sheetViews>
  <sheetFormatPr defaultColWidth="10.5703125" defaultRowHeight="14.25"/>
  <cols>
    <col min="1" max="1" width="3.7109375" style="1016" hidden="1" customWidth="1"/>
    <col min="2" max="4" width="3.7109375" style="1010" hidden="1" customWidth="1"/>
    <col min="5" max="5" width="3.7109375" style="811" customWidth="1"/>
    <col min="6" max="6" width="9.7109375" style="1063" customWidth="1"/>
    <col min="7" max="7" width="37.7109375" style="1063" customWidth="1"/>
    <col min="8" max="8" width="66.85546875" style="1063" customWidth="1"/>
    <col min="9" max="9" width="115.7109375" style="1063" customWidth="1"/>
    <col min="10" max="11" width="10.5703125" style="1010"/>
    <col min="12" max="12" width="11.140625" style="1010" customWidth="1"/>
    <col min="13" max="20" width="10.5703125" style="1010"/>
    <col min="21" max="16384" width="10.5703125" style="1063"/>
  </cols>
  <sheetData>
    <row r="1" spans="1:20" ht="3" customHeight="1">
      <c r="A1" s="1016" t="s">
        <v>210</v>
      </c>
    </row>
    <row r="2" spans="1:20" ht="22.5">
      <c r="F2" s="1199" t="s">
        <v>491</v>
      </c>
      <c r="G2" s="1200"/>
      <c r="H2" s="1201"/>
      <c r="I2" s="808"/>
    </row>
    <row r="3" spans="1:20" ht="3" customHeight="1"/>
    <row r="4" spans="1:20" s="1009" customFormat="1" ht="11.25">
      <c r="A4" s="1015"/>
      <c r="B4" s="1015"/>
      <c r="C4" s="1015"/>
      <c r="D4" s="1015"/>
      <c r="F4" s="1153" t="s">
        <v>454</v>
      </c>
      <c r="G4" s="1153"/>
      <c r="H4" s="1153"/>
      <c r="I4" s="1202" t="s">
        <v>455</v>
      </c>
      <c r="J4" s="1015"/>
      <c r="K4" s="1015"/>
      <c r="L4" s="1015"/>
      <c r="M4" s="1015"/>
      <c r="N4" s="1015"/>
      <c r="O4" s="1015"/>
      <c r="P4" s="1015"/>
      <c r="Q4" s="1015"/>
      <c r="R4" s="1015"/>
      <c r="S4" s="1015"/>
      <c r="T4" s="1015"/>
    </row>
    <row r="5" spans="1:20" s="1009" customFormat="1" ht="11.25" customHeight="1">
      <c r="A5" s="1015"/>
      <c r="B5" s="1015"/>
      <c r="C5" s="1015"/>
      <c r="D5" s="1015"/>
      <c r="F5" s="1105" t="s">
        <v>92</v>
      </c>
      <c r="G5" s="812" t="s">
        <v>457</v>
      </c>
      <c r="H5" s="1113" t="s">
        <v>442</v>
      </c>
      <c r="I5" s="1202"/>
      <c r="J5" s="1015"/>
      <c r="K5" s="1015"/>
      <c r="L5" s="1015"/>
      <c r="M5" s="1015"/>
      <c r="N5" s="1015"/>
      <c r="O5" s="1015"/>
      <c r="P5" s="1015"/>
      <c r="Q5" s="1015"/>
      <c r="R5" s="1015"/>
      <c r="S5" s="1015"/>
      <c r="T5" s="1015"/>
    </row>
    <row r="6" spans="1:20" s="1009" customFormat="1" ht="12" customHeight="1">
      <c r="A6" s="1015"/>
      <c r="B6" s="1015"/>
      <c r="C6" s="1015"/>
      <c r="D6" s="1015"/>
      <c r="F6" s="813" t="s">
        <v>93</v>
      </c>
      <c r="G6" s="814">
        <v>2</v>
      </c>
      <c r="H6" s="815">
        <v>3</v>
      </c>
      <c r="I6" s="610">
        <v>4</v>
      </c>
      <c r="J6" s="1015">
        <v>4</v>
      </c>
      <c r="K6" s="1015"/>
      <c r="L6" s="1015"/>
      <c r="M6" s="1015"/>
      <c r="N6" s="1015"/>
      <c r="O6" s="1015"/>
      <c r="P6" s="1015"/>
      <c r="Q6" s="1015"/>
      <c r="R6" s="1015"/>
      <c r="S6" s="1015"/>
      <c r="T6" s="1015"/>
    </row>
    <row r="7" spans="1:20" s="1009" customFormat="1" ht="18.75">
      <c r="A7" s="1015"/>
      <c r="B7" s="1015"/>
      <c r="C7" s="1015"/>
      <c r="D7" s="1015"/>
      <c r="F7" s="1031">
        <v>1</v>
      </c>
      <c r="G7" s="817" t="s">
        <v>492</v>
      </c>
      <c r="H7" s="1109" t="str">
        <f>IF(dateCh="","",dateCh)</f>
        <v>30.12.2020</v>
      </c>
      <c r="I7" s="818" t="s">
        <v>493</v>
      </c>
      <c r="J7" s="617"/>
      <c r="K7" s="1015"/>
      <c r="L7" s="1015"/>
      <c r="M7" s="1015"/>
      <c r="N7" s="1015"/>
      <c r="O7" s="1015"/>
      <c r="P7" s="1015"/>
      <c r="Q7" s="1015"/>
      <c r="R7" s="1015"/>
      <c r="S7" s="1015"/>
      <c r="T7" s="1015"/>
    </row>
    <row r="8" spans="1:20" s="1009" customFormat="1" ht="45">
      <c r="A8" s="1203">
        <v>1</v>
      </c>
      <c r="B8" s="1015"/>
      <c r="C8" s="1015"/>
      <c r="D8" s="1015"/>
      <c r="F8" s="1031" t="str">
        <f>"2." &amp;mergeValue(A8)</f>
        <v>2.1</v>
      </c>
      <c r="G8" s="817" t="s">
        <v>494</v>
      </c>
      <c r="H8" s="1109" t="str">
        <f>IF('Перечень тарифов'!R21="","наименование отсутствует","" &amp; 'Перечень тарифов'!R21 &amp; "")</f>
        <v>наименование отсутствует</v>
      </c>
      <c r="I8" s="818" t="s">
        <v>591</v>
      </c>
      <c r="J8" s="617"/>
      <c r="K8" s="1015"/>
      <c r="L8" s="1015"/>
      <c r="M8" s="1015"/>
      <c r="N8" s="1015"/>
      <c r="O8" s="1015"/>
      <c r="P8" s="1015"/>
      <c r="Q8" s="1015"/>
      <c r="R8" s="1015"/>
      <c r="S8" s="1015"/>
      <c r="T8" s="1015"/>
    </row>
    <row r="9" spans="1:20" s="1009" customFormat="1" ht="22.5">
      <c r="A9" s="1203"/>
      <c r="B9" s="1015"/>
      <c r="C9" s="1015"/>
      <c r="D9" s="1015"/>
      <c r="F9" s="1031" t="str">
        <f>"3." &amp;mergeValue(A9)</f>
        <v>3.1</v>
      </c>
      <c r="G9" s="817" t="s">
        <v>495</v>
      </c>
      <c r="H9" s="1109" t="str">
        <f>IF('Перечень тарифов'!F21="","наименование отсутствует","" &amp; 'Перечень тарифов'!F21 &amp; "")</f>
        <v>Производство тепловой энергии. Некомбинированная выработка</v>
      </c>
      <c r="I9" s="818" t="s">
        <v>589</v>
      </c>
      <c r="J9" s="617"/>
      <c r="K9" s="1015"/>
      <c r="L9" s="1015"/>
      <c r="M9" s="1015"/>
      <c r="N9" s="1015"/>
      <c r="O9" s="1015"/>
      <c r="P9" s="1015"/>
      <c r="Q9" s="1015"/>
      <c r="R9" s="1015"/>
      <c r="S9" s="1015"/>
      <c r="T9" s="1015"/>
    </row>
    <row r="10" spans="1:20" s="1009" customFormat="1" ht="22.5">
      <c r="A10" s="1203"/>
      <c r="B10" s="1015"/>
      <c r="C10" s="1015"/>
      <c r="D10" s="1015"/>
      <c r="F10" s="1031" t="str">
        <f>"4."&amp;mergeValue(A10)</f>
        <v>4.1</v>
      </c>
      <c r="G10" s="817" t="s">
        <v>496</v>
      </c>
      <c r="H10" s="1113" t="s">
        <v>458</v>
      </c>
      <c r="I10" s="818"/>
      <c r="J10" s="617"/>
      <c r="K10" s="1015"/>
      <c r="L10" s="1015"/>
      <c r="M10" s="1015"/>
      <c r="N10" s="1015"/>
      <c r="O10" s="1015"/>
      <c r="P10" s="1015"/>
      <c r="Q10" s="1015"/>
      <c r="R10" s="1015"/>
      <c r="S10" s="1015"/>
      <c r="T10" s="1015"/>
    </row>
    <row r="11" spans="1:20" s="1009" customFormat="1" ht="18.75">
      <c r="A11" s="1203"/>
      <c r="B11" s="1203">
        <v>1</v>
      </c>
      <c r="C11" s="1106"/>
      <c r="D11" s="1106"/>
      <c r="F11" s="1031" t="str">
        <f>"4."&amp;mergeValue(A11) &amp;"."&amp;mergeValue(B11)</f>
        <v>4.1.1</v>
      </c>
      <c r="G11" s="832" t="s">
        <v>593</v>
      </c>
      <c r="H11" s="1109" t="str">
        <f>IF(region_name="","",region_name)</f>
        <v>Нижегородская область</v>
      </c>
      <c r="I11" s="818" t="s">
        <v>499</v>
      </c>
      <c r="J11" s="617"/>
      <c r="K11" s="1015"/>
      <c r="L11" s="1015"/>
      <c r="M11" s="1015"/>
      <c r="N11" s="1015"/>
      <c r="O11" s="1015"/>
      <c r="P11" s="1015"/>
      <c r="Q11" s="1015"/>
      <c r="R11" s="1015"/>
      <c r="S11" s="1015"/>
      <c r="T11" s="1015"/>
    </row>
    <row r="12" spans="1:20" s="1009" customFormat="1" ht="22.5">
      <c r="A12" s="1203"/>
      <c r="B12" s="1203"/>
      <c r="C12" s="1203">
        <v>1</v>
      </c>
      <c r="D12" s="1106"/>
      <c r="F12" s="1031" t="str">
        <f>"4."&amp;mergeValue(A12) &amp;"."&amp;mergeValue(B12)&amp;"."&amp;mergeValue(C12)</f>
        <v>4.1.1.1</v>
      </c>
      <c r="G12" s="819" t="s">
        <v>497</v>
      </c>
      <c r="H12" s="1109" t="str">
        <f>IF(Территории!H13="","","" &amp; Территории!H13 &amp; "")</f>
        <v>Кстовский муниципальный район</v>
      </c>
      <c r="I12" s="818" t="s">
        <v>500</v>
      </c>
      <c r="J12" s="617"/>
      <c r="K12" s="1015"/>
      <c r="L12" s="1015"/>
      <c r="M12" s="1015"/>
      <c r="N12" s="1015"/>
      <c r="O12" s="1015"/>
      <c r="P12" s="1015"/>
      <c r="Q12" s="1015"/>
      <c r="R12" s="1015"/>
      <c r="S12" s="1015"/>
      <c r="T12" s="1015"/>
    </row>
    <row r="13" spans="1:20" s="1009" customFormat="1" ht="56.25">
      <c r="A13" s="1203"/>
      <c r="B13" s="1203"/>
      <c r="C13" s="1203"/>
      <c r="D13" s="1106">
        <v>1</v>
      </c>
      <c r="F13" s="1031" t="str">
        <f>"4."&amp;mergeValue(A13) &amp;"."&amp;mergeValue(B13)&amp;"."&amp;mergeValue(C13)&amp;"."&amp;mergeValue(D13)</f>
        <v>4.1.1.1.1</v>
      </c>
      <c r="G13" s="820" t="s">
        <v>498</v>
      </c>
      <c r="H13" s="1109" t="str">
        <f>IF(Территории!R14="","","" &amp; Территории!R14 &amp; "")</f>
        <v>Афонинский сельсовет (22637404)</v>
      </c>
      <c r="I13" s="1107" t="s">
        <v>592</v>
      </c>
      <c r="J13" s="617"/>
      <c r="K13" s="1015"/>
      <c r="L13" s="1015"/>
      <c r="M13" s="1015"/>
      <c r="N13" s="1015"/>
      <c r="O13" s="1015"/>
      <c r="P13" s="1015"/>
      <c r="Q13" s="1015"/>
      <c r="R13" s="1015"/>
      <c r="S13" s="1015"/>
      <c r="T13" s="1015"/>
    </row>
    <row r="14" spans="1:20" s="774" customFormat="1" ht="3" customHeight="1">
      <c r="A14" s="775"/>
      <c r="B14" s="775"/>
      <c r="C14" s="775"/>
      <c r="D14" s="775"/>
      <c r="F14" s="824"/>
      <c r="G14" s="418"/>
      <c r="H14" s="419"/>
      <c r="I14" s="985"/>
      <c r="J14" s="775"/>
      <c r="K14" s="775"/>
      <c r="L14" s="775"/>
      <c r="M14" s="775"/>
      <c r="N14" s="775"/>
      <c r="O14" s="775"/>
      <c r="P14" s="775"/>
      <c r="Q14" s="775"/>
      <c r="R14" s="775"/>
      <c r="S14" s="775"/>
      <c r="T14" s="775"/>
    </row>
    <row r="15" spans="1:20" s="774" customFormat="1" ht="15" customHeight="1">
      <c r="A15" s="775"/>
      <c r="B15" s="775"/>
      <c r="C15" s="775"/>
      <c r="D15" s="775"/>
      <c r="F15" s="824"/>
      <c r="G15" s="1198" t="s">
        <v>594</v>
      </c>
      <c r="H15" s="1198"/>
      <c r="I15" s="985"/>
      <c r="J15" s="775"/>
      <c r="K15" s="775"/>
      <c r="L15" s="775"/>
      <c r="M15" s="775"/>
      <c r="N15" s="775"/>
      <c r="O15" s="775"/>
      <c r="P15" s="775"/>
      <c r="Q15" s="775"/>
      <c r="R15" s="775"/>
      <c r="S15" s="775"/>
      <c r="T15" s="775"/>
    </row>
  </sheetData>
  <sheetProtection algorithmName="SHA-512" hashValue="o2lxaX8Vm/Cu4uI8yL2Tdb5BJeNb0iQvNVwUQ72pz7WzJRUM1Lif6xMhg3fsT0TF0g/PMOjbrvzab1jh6/XgGg==" saltValue="ToUJhkeoWucZ/jSdFhcuiQ=="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formula1>900</formula1>
    </dataValidation>
  </dataValidation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Comm">
    <tabColor rgb="FFCCCCFF"/>
    <pageSetUpPr fitToPage="1"/>
  </sheetPr>
  <dimension ref="A1:L12"/>
  <sheetViews>
    <sheetView showGridLines="0" topLeftCell="C6" zoomScaleNormal="100" workbookViewId="0"/>
  </sheetViews>
  <sheetFormatPr defaultRowHeight="14.25"/>
  <cols>
    <col min="1" max="2" width="9.140625" style="13" hidden="1" customWidth="1"/>
    <col min="3" max="3" width="3.7109375" style="49" customWidth="1"/>
    <col min="4" max="4" width="6.28515625" style="13" customWidth="1"/>
    <col min="5" max="5" width="94.85546875" style="13" customWidth="1"/>
    <col min="6" max="16384" width="9.140625" style="13"/>
  </cols>
  <sheetData>
    <row r="1" spans="3:12" hidden="1">
      <c r="L1" s="431"/>
    </row>
    <row r="2" spans="3:12" hidden="1"/>
    <row r="3" spans="3:12" hidden="1"/>
    <row r="4" spans="3:12" hidden="1"/>
    <row r="5" spans="3:12" hidden="1"/>
    <row r="6" spans="3:12" ht="3" customHeight="1">
      <c r="C6" s="50"/>
      <c r="D6" s="14"/>
      <c r="E6" s="14"/>
    </row>
    <row r="7" spans="3:12" ht="22.5">
      <c r="C7" s="50"/>
      <c r="D7" s="1279" t="s">
        <v>55</v>
      </c>
      <c r="E7" s="1279"/>
      <c r="F7" s="439"/>
    </row>
    <row r="8" spans="3:12" ht="3" customHeight="1">
      <c r="C8" s="50"/>
      <c r="D8" s="14"/>
      <c r="E8" s="14"/>
    </row>
    <row r="9" spans="3:12" ht="15.95" customHeight="1">
      <c r="C9" s="50"/>
      <c r="D9" s="103" t="s">
        <v>92</v>
      </c>
      <c r="E9" s="113" t="s">
        <v>176</v>
      </c>
    </row>
    <row r="10" spans="3:12" ht="12" customHeight="1">
      <c r="C10" s="50"/>
      <c r="D10" s="42" t="s">
        <v>93</v>
      </c>
      <c r="E10" s="42" t="s">
        <v>49</v>
      </c>
    </row>
    <row r="11" spans="3:12" ht="15" hidden="1" customHeight="1">
      <c r="C11" s="50"/>
      <c r="D11" s="123">
        <v>0</v>
      </c>
      <c r="E11" s="193"/>
    </row>
    <row r="12" spans="3:12">
      <c r="C12" s="50"/>
      <c r="D12" s="114"/>
      <c r="E12" s="112" t="s">
        <v>177</v>
      </c>
    </row>
  </sheetData>
  <sheetProtection password="FA9C" sheet="1" objects="1" scenarios="1" formatColumns="0" formatRows="0"/>
  <mergeCells count="1">
    <mergeCell ref="D7:E7"/>
  </mergeCells>
  <phoneticPr fontId="14" type="noConversion"/>
  <dataValidations count="1">
    <dataValidation type="textLength" operator="lessThanOrEqual" allowBlank="1" showInputMessage="1" showErrorMessage="1" errorTitle="Ошибка" error="Допускается ввод не более 900 символов!" sqref="E11">
      <formula1>900</formula1>
    </dataValidation>
  </dataValidations>
  <pageMargins left="0.75" right="0.75" top="1" bottom="1" header="0.5" footer="0.5"/>
  <pageSetup paperSize="9" scale="74"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Check">
    <tabColor indexed="31"/>
  </sheetPr>
  <dimension ref="B1:E5"/>
  <sheetViews>
    <sheetView showGridLines="0" zoomScaleNormal="100" workbookViewId="0"/>
  </sheetViews>
  <sheetFormatPr defaultRowHeight="11.25"/>
  <cols>
    <col min="1" max="1" width="1.7109375" style="46" customWidth="1"/>
    <col min="2" max="2" width="34.5703125" style="46" customWidth="1"/>
    <col min="3" max="3" width="85.5703125" style="46" customWidth="1"/>
    <col min="4" max="4" width="17.7109375" style="46" customWidth="1"/>
    <col min="5" max="16384" width="9.140625" style="46"/>
  </cols>
  <sheetData>
    <row r="1" spans="2:5" ht="3" customHeight="1"/>
    <row r="2" spans="2:5" ht="22.5">
      <c r="B2" s="1283" t="s">
        <v>56</v>
      </c>
      <c r="C2" s="1283"/>
      <c r="D2" s="1283"/>
      <c r="E2" s="440"/>
    </row>
    <row r="3" spans="2:5" ht="3" customHeight="1"/>
    <row r="4" spans="2:5" ht="21.75" customHeight="1" thickBot="1">
      <c r="B4" s="1127" t="s">
        <v>1</v>
      </c>
      <c r="C4" s="1127" t="s">
        <v>91</v>
      </c>
      <c r="D4" s="1127" t="s">
        <v>72</v>
      </c>
    </row>
    <row r="5" spans="2:5" ht="12" thickTop="1"/>
  </sheetData>
  <sheetProtection algorithmName="SHA-512" hashValue="XtOeoQrBpttYucLf8/XgrQYwcqOKu36GhkPsKakafQKbulTIHpMRC1boeeiI1GrySFfwx3VsiCA8UZfz4g+znA==" saltValue="bsbixGM7KlOU2LsL1rB4YQ==" spinCount="100000" sheet="1" objects="1" scenarios="1" formatColumns="0" formatRows="0" autoFilter="0"/>
  <autoFilter ref="B4:D4"/>
  <mergeCells count="1">
    <mergeCell ref="B2:D2"/>
  </mergeCells>
  <phoneticPr fontId="1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pdTemplLogger">
    <tabColor indexed="24"/>
  </sheetPr>
  <dimension ref="A1:D9"/>
  <sheetViews>
    <sheetView showGridLines="0" zoomScaleNormal="100" workbookViewId="0"/>
  </sheetViews>
  <sheetFormatPr defaultRowHeight="11.25"/>
  <cols>
    <col min="1" max="1" width="30.7109375" style="12" customWidth="1"/>
    <col min="2" max="2" width="80.7109375" style="12" customWidth="1"/>
    <col min="3" max="3" width="30.7109375" style="12" customWidth="1"/>
    <col min="4" max="16384" width="9.140625" style="11"/>
  </cols>
  <sheetData>
    <row r="1" spans="1:4" ht="24" customHeight="1">
      <c r="A1" s="116" t="s">
        <v>70</v>
      </c>
      <c r="B1" s="116" t="s">
        <v>71</v>
      </c>
      <c r="C1" s="116" t="s">
        <v>72</v>
      </c>
      <c r="D1" s="10"/>
    </row>
    <row r="2" spans="1:4">
      <c r="A2" s="1117">
        <v>44195.385509259257</v>
      </c>
      <c r="B2" s="12" t="s">
        <v>775</v>
      </c>
      <c r="C2" s="12" t="s">
        <v>442</v>
      </c>
    </row>
    <row r="3" spans="1:4">
      <c r="A3" s="1117">
        <v>44195.38553240741</v>
      </c>
      <c r="B3" s="12" t="s">
        <v>776</v>
      </c>
      <c r="C3" s="12" t="s">
        <v>442</v>
      </c>
    </row>
    <row r="4" spans="1:4">
      <c r="A4" s="1117">
        <v>44195.385648148149</v>
      </c>
      <c r="B4" s="12" t="s">
        <v>775</v>
      </c>
      <c r="C4" s="12" t="s">
        <v>442</v>
      </c>
    </row>
    <row r="5" spans="1:4">
      <c r="A5" s="1117">
        <v>44195.385659722226</v>
      </c>
      <c r="B5" s="12" t="s">
        <v>776</v>
      </c>
      <c r="C5" s="12" t="s">
        <v>442</v>
      </c>
    </row>
    <row r="6" spans="1:4">
      <c r="A6" s="1117">
        <v>44195.389247685183</v>
      </c>
      <c r="B6" s="12" t="s">
        <v>775</v>
      </c>
      <c r="C6" s="12" t="s">
        <v>442</v>
      </c>
    </row>
    <row r="7" spans="1:4">
      <c r="A7" s="1117">
        <v>44195.38925925926</v>
      </c>
      <c r="B7" s="12" t="s">
        <v>776</v>
      </c>
      <c r="C7" s="12" t="s">
        <v>442</v>
      </c>
    </row>
    <row r="8" spans="1:4">
      <c r="A8" s="1117">
        <v>44195.514131944445</v>
      </c>
      <c r="B8" s="12" t="s">
        <v>775</v>
      </c>
      <c r="C8" s="12" t="s">
        <v>442</v>
      </c>
    </row>
    <row r="9" spans="1:4">
      <c r="A9" s="1117">
        <v>44195.514155092591</v>
      </c>
      <c r="B9" s="12" t="s">
        <v>776</v>
      </c>
      <c r="C9" s="12" t="s">
        <v>442</v>
      </c>
    </row>
  </sheetData>
  <sheetProtection algorithmName="SHA-512" hashValue="Iee+qb/RodqUbxusguVG04dBSN+7DJND73RTQJJAMna5UMGWuWGz+WLFv2GCPJYhkhFnWAz+URV9D5MwpzHuIw==" saltValue="8Qkj/kvHpICeFVwyPZXvzg==" spinCount="100000" sheet="1" objects="1" scenarios="1" formatColumns="0" formatRows="0" autoFilter="0"/>
  <phoneticPr fontId="10" type="noConversion"/>
  <pageMargins left="0.75" right="0.75" top="1" bottom="1" header="0.5" footer="0.5"/>
  <pageSetup paperSize="9"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et_union_hor">
    <tabColor indexed="47"/>
  </sheetPr>
  <dimension ref="A2:CE346"/>
  <sheetViews>
    <sheetView showGridLines="0" zoomScale="85" zoomScaleNormal="85" workbookViewId="0"/>
  </sheetViews>
  <sheetFormatPr defaultRowHeight="17.100000000000001" customHeight="1"/>
  <cols>
    <col min="1" max="2" width="10" customWidth="1"/>
    <col min="4" max="4" width="11.140625" bestFit="1" customWidth="1"/>
    <col min="5" max="5" width="16.5703125" customWidth="1"/>
    <col min="6" max="6" width="16.28515625" customWidth="1"/>
    <col min="7" max="7" width="19.140625" customWidth="1"/>
    <col min="8" max="11" width="10" customWidth="1"/>
    <col min="12" max="12" width="12.7109375" customWidth="1"/>
    <col min="13" max="13" width="26.7109375" customWidth="1"/>
    <col min="14" max="14" width="10" customWidth="1"/>
    <col min="15" max="17" width="23.7109375" customWidth="1"/>
    <col min="18" max="18" width="11.7109375" customWidth="1"/>
    <col min="19" max="19" width="8.5703125" customWidth="1"/>
    <col min="20" max="20" width="11.7109375" customWidth="1"/>
    <col min="21" max="21" width="8.5703125" customWidth="1"/>
    <col min="22" max="22" width="4.7109375" customWidth="1"/>
    <col min="23" max="24" width="115.7109375" customWidth="1"/>
    <col min="28" max="28" width="115.7109375" customWidth="1"/>
    <col min="30" max="90" width="115.7109375" customWidth="1"/>
  </cols>
  <sheetData>
    <row r="2" spans="1:23" s="35" customFormat="1" ht="17.100000000000001" customHeight="1">
      <c r="A2" s="35" t="s">
        <v>175</v>
      </c>
    </row>
    <row r="4" spans="1:23" s="13" customFormat="1" ht="17.100000000000001" customHeight="1">
      <c r="C4" s="48"/>
      <c r="D4" s="123"/>
      <c r="E4" s="124"/>
    </row>
    <row r="7" spans="1:23" s="35" customFormat="1" ht="17.100000000000001" customHeight="1">
      <c r="A7" s="35" t="s">
        <v>0</v>
      </c>
    </row>
    <row r="8" spans="1:23" ht="17.100000000000001" customHeight="1">
      <c r="G8" s="95"/>
      <c r="H8" s="95"/>
      <c r="I8" s="95"/>
      <c r="M8" s="43"/>
    </row>
    <row r="9" spans="1:23" s="102" customFormat="1" ht="17.100000000000001" customHeight="1">
      <c r="A9" s="205"/>
      <c r="C9" s="159"/>
      <c r="D9" s="1174">
        <v>1</v>
      </c>
      <c r="E9" s="1300"/>
      <c r="F9" s="1302"/>
      <c r="G9" s="1306" t="s">
        <v>85</v>
      </c>
      <c r="H9" s="1174"/>
      <c r="I9" s="1174">
        <v>1</v>
      </c>
      <c r="J9" s="1295"/>
      <c r="K9" s="1230" t="s">
        <v>85</v>
      </c>
      <c r="L9" s="1168"/>
      <c r="M9" s="1168" t="s">
        <v>93</v>
      </c>
      <c r="N9" s="1298"/>
      <c r="O9" s="1230" t="s">
        <v>85</v>
      </c>
      <c r="P9" s="1168"/>
      <c r="Q9" s="1168" t="s">
        <v>93</v>
      </c>
      <c r="R9" s="1299"/>
      <c r="S9" s="1230" t="s">
        <v>85</v>
      </c>
      <c r="T9" s="1089"/>
      <c r="U9" s="1089" t="s">
        <v>93</v>
      </c>
      <c r="V9" s="1112"/>
      <c r="W9" s="308"/>
    </row>
    <row r="10" spans="1:23" s="741" customFormat="1" ht="17.100000000000001" customHeight="1">
      <c r="A10" s="205"/>
      <c r="C10" s="159"/>
      <c r="D10" s="1174"/>
      <c r="E10" s="1300"/>
      <c r="F10" s="1302"/>
      <c r="G10" s="1306"/>
      <c r="H10" s="1174"/>
      <c r="I10" s="1174"/>
      <c r="J10" s="1295"/>
      <c r="K10" s="1230"/>
      <c r="L10" s="1168"/>
      <c r="M10" s="1168"/>
      <c r="N10" s="1298"/>
      <c r="O10" s="1230"/>
      <c r="P10" s="1168"/>
      <c r="Q10" s="1168"/>
      <c r="R10" s="1299"/>
      <c r="S10" s="1230"/>
      <c r="T10" s="1091"/>
      <c r="U10" s="746"/>
      <c r="V10" s="747" t="s">
        <v>717</v>
      </c>
      <c r="W10" s="748"/>
    </row>
    <row r="11" spans="1:23" s="102" customFormat="1" ht="17.100000000000001" customHeight="1">
      <c r="A11" s="205"/>
      <c r="C11" s="159"/>
      <c r="D11" s="1172"/>
      <c r="E11" s="1301"/>
      <c r="F11" s="1303"/>
      <c r="G11" s="1172"/>
      <c r="H11" s="1172"/>
      <c r="I11" s="1172"/>
      <c r="J11" s="1296"/>
      <c r="K11" s="1172"/>
      <c r="L11" s="1172"/>
      <c r="M11" s="1172"/>
      <c r="N11" s="1299"/>
      <c r="O11" s="1172"/>
      <c r="P11" s="1090"/>
      <c r="Q11" s="746"/>
      <c r="R11" s="747" t="s">
        <v>716</v>
      </c>
      <c r="S11" s="743"/>
      <c r="T11" s="743"/>
      <c r="U11" s="743"/>
      <c r="V11" s="743"/>
      <c r="W11" s="748"/>
    </row>
    <row r="12" spans="1:23" s="102" customFormat="1" ht="17.100000000000001" customHeight="1">
      <c r="A12" s="205"/>
      <c r="C12" s="159"/>
      <c r="D12" s="1172"/>
      <c r="E12" s="1301"/>
      <c r="F12" s="1303"/>
      <c r="G12" s="1172"/>
      <c r="H12" s="1172"/>
      <c r="I12" s="1172"/>
      <c r="J12" s="1296"/>
      <c r="K12" s="1172"/>
      <c r="L12" s="746"/>
      <c r="M12" s="747"/>
      <c r="N12" s="747" t="s">
        <v>412</v>
      </c>
      <c r="O12" s="747"/>
      <c r="P12" s="747"/>
      <c r="Q12" s="747"/>
      <c r="R12" s="747"/>
      <c r="S12" s="743"/>
      <c r="T12" s="743"/>
      <c r="U12" s="743"/>
      <c r="V12" s="743"/>
      <c r="W12" s="748"/>
    </row>
    <row r="13" spans="1:23" s="102" customFormat="1" ht="17.25" customHeight="1">
      <c r="A13" s="205"/>
      <c r="C13" s="159"/>
      <c r="D13" s="1172"/>
      <c r="E13" s="1301"/>
      <c r="F13" s="1303"/>
      <c r="G13" s="1172"/>
      <c r="H13" s="746"/>
      <c r="I13" s="747"/>
      <c r="J13" s="747"/>
      <c r="K13" s="747"/>
      <c r="L13" s="747"/>
      <c r="M13" s="747"/>
      <c r="N13" s="747"/>
      <c r="O13" s="747"/>
      <c r="P13" s="747"/>
      <c r="Q13" s="747"/>
      <c r="R13" s="747"/>
      <c r="S13" s="743"/>
      <c r="T13" s="743"/>
      <c r="U13" s="743"/>
      <c r="V13" s="743"/>
      <c r="W13" s="748"/>
    </row>
    <row r="14" spans="1:23" ht="17.100000000000001" customHeight="1">
      <c r="A14" s="206"/>
    </row>
    <row r="15" spans="1:23" ht="16.5" customHeight="1">
      <c r="A15" s="205"/>
      <c r="B15" s="102"/>
      <c r="C15" s="159"/>
      <c r="D15" s="1294"/>
      <c r="E15" s="1304"/>
      <c r="F15" s="1305"/>
      <c r="G15" s="1307"/>
      <c r="H15" s="1174"/>
      <c r="I15" s="1174">
        <v>1</v>
      </c>
      <c r="J15" s="1295"/>
      <c r="K15" s="1230" t="s">
        <v>85</v>
      </c>
      <c r="L15" s="1168"/>
      <c r="M15" s="1168" t="s">
        <v>93</v>
      </c>
      <c r="N15" s="1298"/>
      <c r="O15" s="1230" t="s">
        <v>85</v>
      </c>
      <c r="P15" s="1168"/>
      <c r="Q15" s="1168" t="s">
        <v>93</v>
      </c>
      <c r="R15" s="1299"/>
      <c r="S15" s="1230" t="s">
        <v>85</v>
      </c>
      <c r="T15" s="1089"/>
      <c r="U15" s="1089" t="s">
        <v>93</v>
      </c>
      <c r="V15" s="1112"/>
      <c r="W15" s="308"/>
    </row>
    <row r="16" spans="1:23" s="744" customFormat="1" ht="16.5" customHeight="1">
      <c r="A16" s="750"/>
      <c r="B16" s="745"/>
      <c r="C16" s="749"/>
      <c r="D16" s="1294"/>
      <c r="E16" s="1304"/>
      <c r="F16" s="1305"/>
      <c r="G16" s="1307"/>
      <c r="H16" s="1174"/>
      <c r="I16" s="1174"/>
      <c r="J16" s="1295"/>
      <c r="K16" s="1230"/>
      <c r="L16" s="1168"/>
      <c r="M16" s="1168"/>
      <c r="N16" s="1298"/>
      <c r="O16" s="1230"/>
      <c r="P16" s="1168"/>
      <c r="Q16" s="1168"/>
      <c r="R16" s="1299"/>
      <c r="S16" s="1230"/>
      <c r="T16" s="1091"/>
      <c r="U16" s="746"/>
      <c r="V16" s="747" t="s">
        <v>717</v>
      </c>
      <c r="W16" s="748"/>
    </row>
    <row r="17" spans="1:36" ht="17.100000000000001" customHeight="1">
      <c r="A17" s="205"/>
      <c r="B17" s="102"/>
      <c r="C17" s="159"/>
      <c r="D17" s="1294"/>
      <c r="E17" s="1304"/>
      <c r="F17" s="1305"/>
      <c r="G17" s="1307"/>
      <c r="H17" s="1174"/>
      <c r="I17" s="1174"/>
      <c r="J17" s="1296"/>
      <c r="K17" s="1230"/>
      <c r="L17" s="1168"/>
      <c r="M17" s="1168"/>
      <c r="N17" s="1299"/>
      <c r="O17" s="1230"/>
      <c r="P17" s="1090"/>
      <c r="Q17" s="746"/>
      <c r="R17" s="747" t="s">
        <v>716</v>
      </c>
      <c r="S17" s="743"/>
      <c r="T17" s="743"/>
      <c r="U17" s="743"/>
      <c r="V17" s="743"/>
      <c r="W17" s="748"/>
    </row>
    <row r="18" spans="1:36" ht="17.100000000000001" customHeight="1">
      <c r="A18" s="205"/>
      <c r="B18" s="102"/>
      <c r="C18" s="159"/>
      <c r="D18" s="1294"/>
      <c r="E18" s="1304"/>
      <c r="F18" s="1305"/>
      <c r="G18" s="1307"/>
      <c r="H18" s="1174"/>
      <c r="I18" s="1174"/>
      <c r="J18" s="1296"/>
      <c r="K18" s="1230"/>
      <c r="L18" s="746"/>
      <c r="M18" s="747"/>
      <c r="N18" s="747" t="s">
        <v>412</v>
      </c>
      <c r="O18" s="747"/>
      <c r="P18" s="747"/>
      <c r="Q18" s="747"/>
      <c r="R18" s="747"/>
      <c r="S18" s="743"/>
      <c r="T18" s="743"/>
      <c r="U18" s="743"/>
      <c r="V18" s="743"/>
      <c r="W18" s="748"/>
    </row>
    <row r="19" spans="1:36" ht="17.100000000000001" customHeight="1">
      <c r="A19" s="205"/>
      <c r="B19" s="102"/>
      <c r="C19" s="159"/>
      <c r="D19" s="1294"/>
      <c r="E19" s="1304"/>
      <c r="F19" s="1305"/>
      <c r="G19" s="1307"/>
      <c r="H19" s="746"/>
      <c r="I19" s="747"/>
      <c r="J19" s="747"/>
      <c r="K19" s="747"/>
      <c r="L19" s="747"/>
      <c r="M19" s="747"/>
      <c r="N19" s="747"/>
      <c r="O19" s="747"/>
      <c r="P19" s="747"/>
      <c r="Q19" s="747"/>
      <c r="R19" s="747"/>
      <c r="S19" s="743"/>
      <c r="T19" s="743"/>
      <c r="U19" s="743"/>
      <c r="V19" s="743"/>
      <c r="W19" s="748"/>
    </row>
    <row r="20" spans="1:36" ht="17.100000000000001" customHeight="1">
      <c r="A20" s="206"/>
    </row>
    <row r="21" spans="1:36" s="35" customFormat="1" ht="17.100000000000001" customHeight="1">
      <c r="A21" s="35" t="s">
        <v>13</v>
      </c>
      <c r="C21" s="35" t="s">
        <v>93</v>
      </c>
    </row>
    <row r="27" spans="1:36" ht="17.100000000000001" customHeight="1">
      <c r="O27" s="1297" t="s">
        <v>298</v>
      </c>
      <c r="P27" s="1297"/>
      <c r="Q27" s="1297"/>
      <c r="R27" s="1258" t="s">
        <v>270</v>
      </c>
      <c r="S27" s="1258"/>
      <c r="T27" s="1258"/>
      <c r="U27" s="1215" t="s">
        <v>341</v>
      </c>
      <c r="W27" s="1308"/>
    </row>
    <row r="28" spans="1:36" ht="17.100000000000001" customHeight="1">
      <c r="O28" s="1259" t="s">
        <v>606</v>
      </c>
      <c r="P28" s="1259" t="s">
        <v>271</v>
      </c>
      <c r="Q28" s="1259"/>
      <c r="R28" s="1258"/>
      <c r="S28" s="1258"/>
      <c r="T28" s="1258"/>
      <c r="U28" s="1215"/>
      <c r="W28" s="1308"/>
    </row>
    <row r="29" spans="1:36" ht="37.5" customHeight="1">
      <c r="O29" s="1259"/>
      <c r="P29" s="104" t="s">
        <v>607</v>
      </c>
      <c r="Q29" s="104" t="s">
        <v>6</v>
      </c>
      <c r="R29" s="105" t="s">
        <v>274</v>
      </c>
      <c r="S29" s="1260" t="s">
        <v>273</v>
      </c>
      <c r="T29" s="1260"/>
      <c r="U29" s="1215"/>
      <c r="W29" s="1308"/>
    </row>
    <row r="30" spans="1:36" ht="17.100000000000001" customHeight="1">
      <c r="G30" s="157"/>
      <c r="H30" s="157"/>
      <c r="I30" s="157"/>
      <c r="J30" s="157"/>
      <c r="K30" s="157"/>
      <c r="L30" s="122"/>
      <c r="M30" s="433" t="s">
        <v>183</v>
      </c>
      <c r="N30" s="434"/>
      <c r="O30" s="1309"/>
      <c r="P30" s="1309"/>
      <c r="Q30" s="1309"/>
      <c r="R30" s="1309"/>
      <c r="S30" s="1309"/>
      <c r="T30" s="1309"/>
      <c r="U30" s="1309"/>
      <c r="V30" s="122"/>
      <c r="W30" s="122"/>
      <c r="X30" s="204"/>
      <c r="Y30" s="204"/>
      <c r="Z30" s="204"/>
      <c r="AA30" s="204"/>
      <c r="AB30" s="204"/>
      <c r="AC30" s="204"/>
      <c r="AD30" s="204"/>
      <c r="AE30" s="204"/>
      <c r="AF30" s="204"/>
      <c r="AG30" s="204"/>
      <c r="AH30" s="204"/>
      <c r="AI30" s="204"/>
      <c r="AJ30" s="204"/>
    </row>
    <row r="31" spans="1:36" s="525" customFormat="1" ht="22.5">
      <c r="A31" s="1234">
        <v>1</v>
      </c>
      <c r="B31" s="849"/>
      <c r="C31" s="849"/>
      <c r="D31" s="849"/>
      <c r="E31" s="850"/>
      <c r="F31" s="851"/>
      <c r="G31" s="851"/>
      <c r="H31" s="851"/>
      <c r="I31" s="852"/>
      <c r="J31" s="847"/>
      <c r="K31" s="854"/>
      <c r="L31" s="595">
        <f>mergeValue(A31)</f>
        <v>1</v>
      </c>
      <c r="M31" s="643" t="s">
        <v>20</v>
      </c>
      <c r="N31" s="648"/>
      <c r="O31" s="1284"/>
      <c r="P31" s="1285"/>
      <c r="Q31" s="1285"/>
      <c r="R31" s="1285"/>
      <c r="S31" s="1285"/>
      <c r="T31" s="1285"/>
      <c r="U31" s="1285"/>
      <c r="V31" s="1286"/>
      <c r="W31" s="632" t="s">
        <v>476</v>
      </c>
      <c r="X31" s="587"/>
      <c r="Y31" s="591"/>
      <c r="Z31" s="591" t="str">
        <f t="shared" ref="Z31:Z44" si="0">IF(M31="","",M31 )</f>
        <v>Наименование тарифа</v>
      </c>
      <c r="AA31" s="591"/>
      <c r="AB31" s="591"/>
      <c r="AC31" s="591"/>
      <c r="AD31" s="587"/>
      <c r="AE31" s="587"/>
      <c r="AF31" s="587"/>
      <c r="AG31" s="587"/>
      <c r="AH31" s="587"/>
      <c r="AI31" s="587"/>
      <c r="AJ31" s="587"/>
    </row>
    <row r="32" spans="1:36" s="525" customFormat="1" ht="22.5">
      <c r="A32" s="1234"/>
      <c r="B32" s="1234">
        <v>1</v>
      </c>
      <c r="C32" s="849"/>
      <c r="D32" s="849"/>
      <c r="E32" s="851"/>
      <c r="F32" s="851"/>
      <c r="G32" s="851"/>
      <c r="H32" s="851"/>
      <c r="I32" s="846"/>
      <c r="J32" s="845"/>
      <c r="K32" s="848"/>
      <c r="L32" s="595" t="str">
        <f>mergeValue(A32) &amp;"."&amp; mergeValue(B32)</f>
        <v>1.1</v>
      </c>
      <c r="M32" s="548" t="s">
        <v>16</v>
      </c>
      <c r="N32" s="648"/>
      <c r="O32" s="1284"/>
      <c r="P32" s="1285"/>
      <c r="Q32" s="1285"/>
      <c r="R32" s="1285"/>
      <c r="S32" s="1285"/>
      <c r="T32" s="1285"/>
      <c r="U32" s="1285"/>
      <c r="V32" s="1286"/>
      <c r="W32" s="632" t="s">
        <v>477</v>
      </c>
      <c r="X32" s="587"/>
      <c r="Y32" s="591"/>
      <c r="Z32" s="591" t="str">
        <f t="shared" si="0"/>
        <v>Территория действия тарифа</v>
      </c>
      <c r="AA32" s="591"/>
      <c r="AB32" s="591"/>
      <c r="AC32" s="591"/>
      <c r="AD32" s="587"/>
      <c r="AE32" s="587"/>
      <c r="AF32" s="587"/>
      <c r="AG32" s="587"/>
      <c r="AH32" s="587"/>
      <c r="AI32" s="587"/>
      <c r="AJ32" s="587"/>
    </row>
    <row r="33" spans="1:36" s="525" customFormat="1" ht="22.5">
      <c r="A33" s="1234"/>
      <c r="B33" s="1234"/>
      <c r="C33" s="1234">
        <v>1</v>
      </c>
      <c r="D33" s="849"/>
      <c r="E33" s="851"/>
      <c r="F33" s="851"/>
      <c r="G33" s="851"/>
      <c r="H33" s="851"/>
      <c r="I33" s="853"/>
      <c r="J33" s="845"/>
      <c r="K33" s="848"/>
      <c r="L33" s="595" t="str">
        <f>mergeValue(A33) &amp;"."&amp; mergeValue(B33)&amp;"."&amp; mergeValue(C33)</f>
        <v>1.1.1</v>
      </c>
      <c r="M33" s="549" t="s">
        <v>7</v>
      </c>
      <c r="N33" s="648"/>
      <c r="O33" s="1284"/>
      <c r="P33" s="1285"/>
      <c r="Q33" s="1285"/>
      <c r="R33" s="1285"/>
      <c r="S33" s="1285"/>
      <c r="T33" s="1285"/>
      <c r="U33" s="1285"/>
      <c r="V33" s="1286"/>
      <c r="W33" s="632" t="s">
        <v>634</v>
      </c>
      <c r="X33" s="587"/>
      <c r="Y33" s="591"/>
      <c r="Z33" s="591" t="str">
        <f t="shared" si="0"/>
        <v xml:space="preserve">Наименование системы теплоснабжения </v>
      </c>
      <c r="AA33" s="591"/>
      <c r="AB33" s="591"/>
      <c r="AC33" s="591"/>
      <c r="AD33" s="587"/>
      <c r="AE33" s="587"/>
      <c r="AF33" s="587"/>
      <c r="AG33" s="587"/>
      <c r="AH33" s="587"/>
      <c r="AI33" s="587"/>
      <c r="AJ33" s="587"/>
    </row>
    <row r="34" spans="1:36" s="525" customFormat="1" ht="22.5">
      <c r="A34" s="1234"/>
      <c r="B34" s="1234"/>
      <c r="C34" s="1234"/>
      <c r="D34" s="1234">
        <v>1</v>
      </c>
      <c r="E34" s="851"/>
      <c r="F34" s="851"/>
      <c r="G34" s="851"/>
      <c r="H34" s="851"/>
      <c r="I34" s="853"/>
      <c r="J34" s="845"/>
      <c r="K34" s="848"/>
      <c r="L34" s="595" t="str">
        <f>mergeValue(A34) &amp;"."&amp; mergeValue(B34)&amp;"."&amp; mergeValue(C34)&amp;"."&amp; mergeValue(D34)</f>
        <v>1.1.1.1</v>
      </c>
      <c r="M34" s="550" t="s">
        <v>22</v>
      </c>
      <c r="N34" s="648"/>
      <c r="O34" s="1284"/>
      <c r="P34" s="1285"/>
      <c r="Q34" s="1285"/>
      <c r="R34" s="1285"/>
      <c r="S34" s="1285"/>
      <c r="T34" s="1285"/>
      <c r="U34" s="1285"/>
      <c r="V34" s="1286"/>
      <c r="W34" s="632" t="s">
        <v>635</v>
      </c>
      <c r="X34" s="587"/>
      <c r="Y34" s="591"/>
      <c r="Z34" s="591" t="str">
        <f t="shared" si="0"/>
        <v xml:space="preserve">Источник тепловой энергии  </v>
      </c>
      <c r="AA34" s="591"/>
      <c r="AB34" s="591"/>
      <c r="AC34" s="591"/>
      <c r="AD34" s="587"/>
      <c r="AE34" s="587"/>
      <c r="AF34" s="587"/>
      <c r="AG34" s="587"/>
      <c r="AH34" s="587"/>
      <c r="AI34" s="587"/>
      <c r="AJ34" s="587"/>
    </row>
    <row r="35" spans="1:36" s="525" customFormat="1" ht="101.25">
      <c r="A35" s="1234"/>
      <c r="B35" s="1234"/>
      <c r="C35" s="1234"/>
      <c r="D35" s="1234"/>
      <c r="E35" s="1234">
        <v>1</v>
      </c>
      <c r="F35" s="851"/>
      <c r="G35" s="851"/>
      <c r="H35" s="849">
        <v>1</v>
      </c>
      <c r="I35" s="1234">
        <v>1</v>
      </c>
      <c r="J35" s="851"/>
      <c r="K35" s="856"/>
      <c r="L35" s="595" t="str">
        <f>mergeValue(A35) &amp;"."&amp; mergeValue(B35)&amp;"."&amp; mergeValue(C35)&amp;"."&amp; mergeValue(D35)&amp;"."&amp; mergeValue(E35)</f>
        <v>1.1.1.1.1</v>
      </c>
      <c r="M35" s="556" t="s">
        <v>9</v>
      </c>
      <c r="N35" s="648"/>
      <c r="O35" s="1237"/>
      <c r="P35" s="1238"/>
      <c r="Q35" s="1238"/>
      <c r="R35" s="1238"/>
      <c r="S35" s="1238"/>
      <c r="T35" s="1238"/>
      <c r="U35" s="1238"/>
      <c r="V35" s="1239"/>
      <c r="W35" s="632" t="s">
        <v>639</v>
      </c>
      <c r="X35" s="587"/>
      <c r="Y35" s="591"/>
      <c r="Z35" s="591" t="str">
        <f t="shared" si="0"/>
        <v>Схема подключения теплопотребляющей установки к коллектору источника тепловой энергии</v>
      </c>
      <c r="AA35" s="591"/>
      <c r="AB35" s="591"/>
      <c r="AC35" s="591"/>
      <c r="AD35" s="587"/>
      <c r="AE35" s="587"/>
      <c r="AF35" s="587"/>
      <c r="AG35" s="587"/>
      <c r="AH35" s="587"/>
      <c r="AI35" s="587"/>
      <c r="AJ35" s="587"/>
    </row>
    <row r="36" spans="1:36" s="525" customFormat="1" ht="90">
      <c r="A36" s="1234"/>
      <c r="B36" s="1234"/>
      <c r="C36" s="1234"/>
      <c r="D36" s="1234"/>
      <c r="E36" s="1234"/>
      <c r="F36" s="1234">
        <v>1</v>
      </c>
      <c r="G36" s="849"/>
      <c r="H36" s="849"/>
      <c r="I36" s="1234"/>
      <c r="J36" s="1234">
        <v>1</v>
      </c>
      <c r="K36" s="857"/>
      <c r="L36" s="595" t="str">
        <f>mergeValue(A36) &amp;"."&amp; mergeValue(B36)&amp;"."&amp; mergeValue(C36)&amp;"."&amp; mergeValue(D36)&amp;"."&amp; mergeValue(E36)&amp;"."&amp; mergeValue(F36)</f>
        <v>1.1.1.1.1.1</v>
      </c>
      <c r="M36" s="557" t="s">
        <v>10</v>
      </c>
      <c r="N36" s="648"/>
      <c r="O36" s="1237"/>
      <c r="P36" s="1238"/>
      <c r="Q36" s="1238"/>
      <c r="R36" s="1238"/>
      <c r="S36" s="1238"/>
      <c r="T36" s="1238"/>
      <c r="U36" s="1238"/>
      <c r="V36" s="1239"/>
      <c r="W36" s="632" t="s">
        <v>637</v>
      </c>
      <c r="X36" s="587"/>
      <c r="Y36" s="591"/>
      <c r="Z36" s="591" t="str">
        <f t="shared" si="0"/>
        <v>Группа потребителей</v>
      </c>
      <c r="AA36" s="591"/>
      <c r="AB36" s="591"/>
      <c r="AC36" s="591"/>
      <c r="AD36" s="587"/>
      <c r="AE36" s="587"/>
      <c r="AF36" s="587"/>
      <c r="AG36" s="587"/>
      <c r="AH36" s="587"/>
      <c r="AI36" s="587"/>
      <c r="AJ36" s="587"/>
    </row>
    <row r="37" spans="1:36" s="525" customFormat="1" ht="195.75" customHeight="1">
      <c r="A37" s="1234"/>
      <c r="B37" s="1234"/>
      <c r="C37" s="1234"/>
      <c r="D37" s="1234"/>
      <c r="E37" s="1234"/>
      <c r="F37" s="1234"/>
      <c r="G37" s="849">
        <v>1</v>
      </c>
      <c r="H37" s="849"/>
      <c r="I37" s="1234"/>
      <c r="J37" s="1234"/>
      <c r="K37" s="857">
        <v>1</v>
      </c>
      <c r="L37" s="595" t="str">
        <f>mergeValue(A37) &amp;"."&amp; mergeValue(B37)&amp;"."&amp; mergeValue(C37)&amp;"."&amp; mergeValue(D37)&amp;"."&amp; mergeValue(E37)&amp;"."&amp; mergeValue(F37)&amp;"."&amp; mergeValue(G37)</f>
        <v>1.1.1.1.1.1.1</v>
      </c>
      <c r="M37" s="1071"/>
      <c r="N37" s="648"/>
      <c r="O37" s="564"/>
      <c r="P37" s="564"/>
      <c r="Q37" s="1096"/>
      <c r="R37" s="1229"/>
      <c r="S37" s="1230" t="s">
        <v>84</v>
      </c>
      <c r="T37" s="1229"/>
      <c r="U37" s="1230" t="s">
        <v>84</v>
      </c>
      <c r="V37" s="564"/>
      <c r="W37" s="1204" t="s">
        <v>656</v>
      </c>
      <c r="X37" s="587" t="str">
        <f>strCheckDate(O38:V38)</f>
        <v/>
      </c>
      <c r="Y37" s="591"/>
      <c r="Z37" s="591" t="str">
        <f t="shared" si="0"/>
        <v/>
      </c>
      <c r="AA37" s="591"/>
      <c r="AB37" s="591"/>
      <c r="AC37" s="591"/>
      <c r="AD37" s="587"/>
      <c r="AE37" s="587"/>
      <c r="AF37" s="587"/>
      <c r="AG37" s="587"/>
      <c r="AH37" s="587"/>
      <c r="AI37" s="587"/>
      <c r="AJ37" s="587"/>
    </row>
    <row r="38" spans="1:36" s="525" customFormat="1" ht="14.25" hidden="1" customHeight="1">
      <c r="A38" s="1234"/>
      <c r="B38" s="1234"/>
      <c r="C38" s="1234"/>
      <c r="D38" s="1234"/>
      <c r="E38" s="1234"/>
      <c r="F38" s="1234"/>
      <c r="G38" s="849"/>
      <c r="H38" s="849"/>
      <c r="I38" s="1234"/>
      <c r="J38" s="1234"/>
      <c r="K38" s="857"/>
      <c r="L38" s="602"/>
      <c r="M38" s="648"/>
      <c r="N38" s="648"/>
      <c r="O38" s="564"/>
      <c r="P38" s="564"/>
      <c r="Q38" s="586" t="str">
        <f>R37 &amp; "-" &amp; T37</f>
        <v>-</v>
      </c>
      <c r="R38" s="1229"/>
      <c r="S38" s="1230"/>
      <c r="T38" s="1229"/>
      <c r="U38" s="1230"/>
      <c r="V38" s="564"/>
      <c r="W38" s="1204"/>
      <c r="X38" s="587"/>
      <c r="Y38" s="591"/>
      <c r="Z38" s="591" t="str">
        <f t="shared" si="0"/>
        <v/>
      </c>
      <c r="AA38" s="591"/>
      <c r="AB38" s="591"/>
      <c r="AC38" s="591"/>
      <c r="AD38" s="587"/>
      <c r="AE38" s="587"/>
      <c r="AF38" s="587"/>
      <c r="AG38" s="587"/>
      <c r="AH38" s="587"/>
      <c r="AI38" s="587"/>
      <c r="AJ38" s="587"/>
    </row>
    <row r="39" spans="1:36" s="525" customFormat="1" ht="15" customHeight="1">
      <c r="A39" s="1234"/>
      <c r="B39" s="1234"/>
      <c r="C39" s="1234"/>
      <c r="D39" s="1234"/>
      <c r="E39" s="1234"/>
      <c r="F39" s="1234"/>
      <c r="G39" s="851"/>
      <c r="H39" s="849"/>
      <c r="I39" s="1234"/>
      <c r="J39" s="1234"/>
      <c r="K39" s="856"/>
      <c r="L39" s="540"/>
      <c r="M39" s="559" t="s">
        <v>25</v>
      </c>
      <c r="N39" s="566"/>
      <c r="O39" s="566"/>
      <c r="P39" s="566"/>
      <c r="Q39" s="566"/>
      <c r="R39" s="566"/>
      <c r="S39" s="566"/>
      <c r="T39" s="566"/>
      <c r="U39" s="566"/>
      <c r="V39" s="562"/>
      <c r="W39" s="1204"/>
      <c r="X39" s="587"/>
      <c r="Y39" s="591"/>
      <c r="Z39" s="591" t="str">
        <f t="shared" si="0"/>
        <v>Добавить вид теплоносителя (параметры теплоносителя)</v>
      </c>
      <c r="AA39" s="591"/>
      <c r="AB39" s="591"/>
      <c r="AC39" s="591"/>
      <c r="AD39" s="587"/>
      <c r="AE39" s="587"/>
      <c r="AF39" s="587"/>
      <c r="AG39" s="587"/>
      <c r="AH39" s="587"/>
      <c r="AI39" s="587"/>
      <c r="AJ39" s="587"/>
    </row>
    <row r="40" spans="1:36" s="525" customFormat="1" ht="15" customHeight="1">
      <c r="A40" s="1234"/>
      <c r="B40" s="1234"/>
      <c r="C40" s="1234"/>
      <c r="D40" s="1234"/>
      <c r="E40" s="1234"/>
      <c r="F40" s="851"/>
      <c r="G40" s="851"/>
      <c r="H40" s="849"/>
      <c r="I40" s="1234"/>
      <c r="J40" s="851"/>
      <c r="K40" s="856"/>
      <c r="L40" s="540"/>
      <c r="M40" s="558" t="s">
        <v>11</v>
      </c>
      <c r="N40" s="566"/>
      <c r="O40" s="566"/>
      <c r="P40" s="566"/>
      <c r="Q40" s="566"/>
      <c r="R40" s="566"/>
      <c r="S40" s="566"/>
      <c r="T40" s="566"/>
      <c r="U40" s="565"/>
      <c r="V40" s="566"/>
      <c r="W40" s="667"/>
      <c r="X40" s="587"/>
      <c r="Y40" s="591"/>
      <c r="Z40" s="591" t="str">
        <f t="shared" si="0"/>
        <v>Добавить группу потребителей</v>
      </c>
      <c r="AA40" s="591"/>
      <c r="AB40" s="591"/>
      <c r="AC40" s="591"/>
      <c r="AD40" s="587"/>
      <c r="AE40" s="587"/>
      <c r="AF40" s="587"/>
      <c r="AG40" s="587"/>
      <c r="AH40" s="587"/>
      <c r="AI40" s="587"/>
      <c r="AJ40" s="587"/>
    </row>
    <row r="41" spans="1:36" s="525" customFormat="1" ht="15" customHeight="1">
      <c r="A41" s="1234"/>
      <c r="B41" s="1234"/>
      <c r="C41" s="1234"/>
      <c r="D41" s="1234"/>
      <c r="E41" s="855"/>
      <c r="F41" s="851"/>
      <c r="G41" s="851"/>
      <c r="H41" s="851"/>
      <c r="I41" s="847"/>
      <c r="J41" s="844"/>
      <c r="K41" s="854"/>
      <c r="L41" s="540"/>
      <c r="M41" s="553" t="s">
        <v>12</v>
      </c>
      <c r="N41" s="566"/>
      <c r="O41" s="566"/>
      <c r="P41" s="566"/>
      <c r="Q41" s="566"/>
      <c r="R41" s="566"/>
      <c r="S41" s="566"/>
      <c r="T41" s="566"/>
      <c r="U41" s="565"/>
      <c r="V41" s="566"/>
      <c r="W41" s="667"/>
      <c r="X41" s="587"/>
      <c r="Y41" s="591"/>
      <c r="Z41" s="591" t="str">
        <f t="shared" si="0"/>
        <v>Добавить схему подключения</v>
      </c>
      <c r="AA41" s="591"/>
      <c r="AB41" s="591"/>
      <c r="AC41" s="591"/>
      <c r="AD41" s="587"/>
      <c r="AE41" s="587"/>
      <c r="AF41" s="587"/>
      <c r="AG41" s="587"/>
      <c r="AH41" s="587"/>
      <c r="AI41" s="587"/>
      <c r="AJ41" s="587"/>
    </row>
    <row r="42" spans="1:36" s="525" customFormat="1" ht="15" customHeight="1">
      <c r="A42" s="1234"/>
      <c r="B42" s="1234"/>
      <c r="C42" s="1234"/>
      <c r="D42" s="855"/>
      <c r="E42" s="855"/>
      <c r="F42" s="851"/>
      <c r="G42" s="851"/>
      <c r="H42" s="851"/>
      <c r="I42" s="847"/>
      <c r="J42" s="844"/>
      <c r="K42" s="854"/>
      <c r="L42" s="540"/>
      <c r="M42" s="552" t="s">
        <v>17</v>
      </c>
      <c r="N42" s="566"/>
      <c r="O42" s="566"/>
      <c r="P42" s="566"/>
      <c r="Q42" s="566"/>
      <c r="R42" s="566"/>
      <c r="S42" s="566"/>
      <c r="T42" s="566"/>
      <c r="U42" s="565"/>
      <c r="V42" s="566"/>
      <c r="W42" s="667"/>
      <c r="X42" s="587"/>
      <c r="Y42" s="591"/>
      <c r="Z42" s="591" t="str">
        <f t="shared" si="0"/>
        <v>Добавить источник тепловой энергии</v>
      </c>
      <c r="AA42" s="591"/>
      <c r="AB42" s="591"/>
      <c r="AC42" s="591"/>
      <c r="AD42" s="587"/>
      <c r="AE42" s="587"/>
      <c r="AF42" s="587"/>
      <c r="AG42" s="587"/>
      <c r="AH42" s="587"/>
      <c r="AI42" s="587"/>
      <c r="AJ42" s="587"/>
    </row>
    <row r="43" spans="1:36" s="525" customFormat="1" ht="15" customHeight="1">
      <c r="A43" s="1234"/>
      <c r="B43" s="1234"/>
      <c r="C43" s="855"/>
      <c r="D43" s="855"/>
      <c r="E43" s="855"/>
      <c r="F43" s="855"/>
      <c r="G43" s="860"/>
      <c r="H43" s="847"/>
      <c r="I43" s="858"/>
      <c r="J43" s="844"/>
      <c r="K43" s="859"/>
      <c r="L43" s="540"/>
      <c r="M43" s="551" t="s">
        <v>18</v>
      </c>
      <c r="N43" s="566"/>
      <c r="O43" s="566"/>
      <c r="P43" s="566"/>
      <c r="Q43" s="566"/>
      <c r="R43" s="566"/>
      <c r="S43" s="566"/>
      <c r="T43" s="566"/>
      <c r="U43" s="565"/>
      <c r="V43" s="566"/>
      <c r="W43" s="667"/>
      <c r="X43" s="587"/>
      <c r="Y43" s="591"/>
      <c r="Z43" s="591" t="str">
        <f t="shared" si="0"/>
        <v>Добавить наименование системы теплоснабжения</v>
      </c>
      <c r="AA43" s="591"/>
      <c r="AB43" s="591"/>
      <c r="AC43" s="591"/>
      <c r="AD43" s="587"/>
      <c r="AE43" s="587"/>
      <c r="AF43" s="587"/>
      <c r="AG43" s="587"/>
      <c r="AH43" s="587"/>
      <c r="AI43" s="587"/>
      <c r="AJ43" s="587"/>
    </row>
    <row r="44" spans="1:36" s="525" customFormat="1" ht="15" customHeight="1">
      <c r="A44" s="1234"/>
      <c r="B44" s="855"/>
      <c r="C44" s="855"/>
      <c r="D44" s="855"/>
      <c r="E44" s="855"/>
      <c r="F44" s="855"/>
      <c r="G44" s="860"/>
      <c r="H44" s="847"/>
      <c r="I44" s="847"/>
      <c r="J44" s="844"/>
      <c r="K44" s="854"/>
      <c r="L44" s="540"/>
      <c r="M44" s="560" t="s">
        <v>19</v>
      </c>
      <c r="N44" s="566"/>
      <c r="O44" s="566"/>
      <c r="P44" s="566"/>
      <c r="Q44" s="566"/>
      <c r="R44" s="566"/>
      <c r="S44" s="566"/>
      <c r="T44" s="566"/>
      <c r="U44" s="565"/>
      <c r="V44" s="566"/>
      <c r="W44" s="667"/>
      <c r="X44" s="587"/>
      <c r="Y44" s="591"/>
      <c r="Z44" s="591" t="str">
        <f t="shared" si="0"/>
        <v>Добавить территорию действия тарифа</v>
      </c>
      <c r="AA44" s="591"/>
      <c r="AB44" s="591"/>
      <c r="AC44" s="591"/>
      <c r="AD44" s="587"/>
      <c r="AE44" s="587"/>
      <c r="AF44" s="587"/>
      <c r="AG44" s="587"/>
      <c r="AH44" s="587"/>
      <c r="AI44" s="587"/>
      <c r="AJ44" s="587"/>
    </row>
    <row r="45" spans="1:36" s="524" customFormat="1" ht="15" customHeight="1">
      <c r="A45" s="843"/>
      <c r="B45" s="843"/>
      <c r="C45" s="843"/>
      <c r="D45" s="843"/>
      <c r="E45" s="843"/>
      <c r="F45" s="843"/>
      <c r="G45" s="843"/>
      <c r="H45" s="843"/>
      <c r="I45" s="843"/>
      <c r="J45" s="843"/>
      <c r="K45" s="843"/>
      <c r="L45" s="494"/>
      <c r="M45" s="567" t="s">
        <v>309</v>
      </c>
      <c r="N45" s="566"/>
      <c r="O45" s="566"/>
      <c r="P45" s="566"/>
      <c r="Q45" s="566"/>
      <c r="R45" s="566"/>
      <c r="S45" s="566"/>
      <c r="T45" s="566"/>
      <c r="U45" s="565"/>
      <c r="V45" s="566"/>
      <c r="W45" s="667"/>
      <c r="X45" s="589"/>
      <c r="Y45" s="589"/>
      <c r="Z45" s="589"/>
      <c r="AA45" s="589"/>
      <c r="AB45" s="589"/>
      <c r="AC45" s="589"/>
      <c r="AD45" s="589"/>
      <c r="AE45" s="589"/>
      <c r="AF45" s="589"/>
      <c r="AG45" s="589"/>
      <c r="AH45" s="589"/>
    </row>
    <row r="46" spans="1:36" ht="18.75" customHeight="1">
      <c r="X46" s="204"/>
      <c r="Y46" s="204"/>
      <c r="Z46" s="204"/>
      <c r="AA46" s="204"/>
      <c r="AB46" s="204"/>
      <c r="AC46" s="204"/>
      <c r="AD46" s="204"/>
      <c r="AE46" s="204"/>
      <c r="AF46" s="204"/>
      <c r="AG46" s="204"/>
      <c r="AH46" s="204"/>
      <c r="AI46" s="204"/>
      <c r="AJ46" s="204"/>
    </row>
    <row r="47" spans="1:36" s="35" customFormat="1" ht="17.100000000000001" customHeight="1">
      <c r="A47" s="35" t="s">
        <v>13</v>
      </c>
      <c r="C47" s="35" t="s">
        <v>49</v>
      </c>
      <c r="U47" s="158"/>
      <c r="X47" s="217"/>
      <c r="Y47" s="217"/>
      <c r="Z47" s="217"/>
      <c r="AA47" s="217"/>
      <c r="AB47" s="217"/>
      <c r="AC47" s="217"/>
      <c r="AD47" s="217"/>
      <c r="AE47" s="217"/>
      <c r="AF47" s="217"/>
      <c r="AG47" s="217"/>
      <c r="AH47" s="217"/>
      <c r="AI47" s="217"/>
      <c r="AJ47" s="217"/>
    </row>
    <row r="48" spans="1:36" ht="17.100000000000001" customHeight="1">
      <c r="L48" s="471"/>
      <c r="M48" s="471"/>
      <c r="N48" s="471"/>
      <c r="O48" s="471"/>
      <c r="P48" s="471"/>
      <c r="Q48" s="471"/>
      <c r="R48" s="471"/>
      <c r="S48" s="471"/>
      <c r="T48" s="471"/>
      <c r="U48" s="471"/>
      <c r="V48" s="471"/>
      <c r="W48" s="471"/>
      <c r="X48" s="204"/>
      <c r="Y48" s="204"/>
      <c r="Z48" s="204"/>
      <c r="AA48" s="204"/>
      <c r="AB48" s="204"/>
      <c r="AC48" s="204"/>
      <c r="AD48" s="204"/>
      <c r="AE48" s="204"/>
      <c r="AF48" s="204"/>
      <c r="AG48" s="204"/>
      <c r="AH48" s="204"/>
      <c r="AI48" s="204"/>
      <c r="AJ48" s="204"/>
    </row>
    <row r="49" spans="1:36" s="525" customFormat="1" ht="22.5">
      <c r="A49" s="1234">
        <v>1</v>
      </c>
      <c r="B49" s="867"/>
      <c r="C49" s="867"/>
      <c r="D49" s="867"/>
      <c r="E49" s="868"/>
      <c r="F49" s="869"/>
      <c r="G49" s="869"/>
      <c r="H49" s="869"/>
      <c r="I49" s="870"/>
      <c r="J49" s="865"/>
      <c r="K49" s="872"/>
      <c r="L49" s="595">
        <f>mergeValue(A49)</f>
        <v>1</v>
      </c>
      <c r="M49" s="643" t="s">
        <v>20</v>
      </c>
      <c r="N49" s="648"/>
      <c r="O49" s="1284"/>
      <c r="P49" s="1285"/>
      <c r="Q49" s="1285"/>
      <c r="R49" s="1285"/>
      <c r="S49" s="1285"/>
      <c r="T49" s="1285"/>
      <c r="U49" s="1285"/>
      <c r="V49" s="1286"/>
      <c r="W49" s="632" t="s">
        <v>476</v>
      </c>
      <c r="X49" s="587"/>
      <c r="Y49" s="591"/>
      <c r="Z49" s="591" t="str">
        <f t="shared" ref="Z49:Z62" si="1">IF(M49="","",M49 )</f>
        <v>Наименование тарифа</v>
      </c>
      <c r="AA49" s="591"/>
      <c r="AB49" s="591"/>
      <c r="AC49" s="591"/>
      <c r="AD49" s="587"/>
      <c r="AE49" s="587"/>
      <c r="AF49" s="587"/>
      <c r="AG49" s="587"/>
      <c r="AH49" s="587"/>
      <c r="AI49" s="587"/>
      <c r="AJ49" s="587"/>
    </row>
    <row r="50" spans="1:36" s="525" customFormat="1" ht="22.5">
      <c r="A50" s="1234"/>
      <c r="B50" s="1234">
        <v>1</v>
      </c>
      <c r="C50" s="867"/>
      <c r="D50" s="867"/>
      <c r="E50" s="869"/>
      <c r="F50" s="869"/>
      <c r="G50" s="869"/>
      <c r="H50" s="869"/>
      <c r="I50" s="864"/>
      <c r="J50" s="863"/>
      <c r="K50" s="866"/>
      <c r="L50" s="595" t="str">
        <f>mergeValue(A50) &amp;"."&amp; mergeValue(B50)</f>
        <v>1.1</v>
      </c>
      <c r="M50" s="548" t="s">
        <v>16</v>
      </c>
      <c r="N50" s="648"/>
      <c r="O50" s="1284"/>
      <c r="P50" s="1285"/>
      <c r="Q50" s="1285"/>
      <c r="R50" s="1285"/>
      <c r="S50" s="1285"/>
      <c r="T50" s="1285"/>
      <c r="U50" s="1285"/>
      <c r="V50" s="1286"/>
      <c r="W50" s="632" t="s">
        <v>477</v>
      </c>
      <c r="X50" s="587"/>
      <c r="Y50" s="591"/>
      <c r="Z50" s="591" t="str">
        <f t="shared" si="1"/>
        <v>Территория действия тарифа</v>
      </c>
      <c r="AA50" s="591"/>
      <c r="AB50" s="591"/>
      <c r="AC50" s="591"/>
      <c r="AD50" s="587"/>
      <c r="AE50" s="587"/>
      <c r="AF50" s="587"/>
      <c r="AG50" s="587"/>
      <c r="AH50" s="587"/>
      <c r="AI50" s="587"/>
      <c r="AJ50" s="587"/>
    </row>
    <row r="51" spans="1:36" s="525" customFormat="1" ht="22.5">
      <c r="A51" s="1234"/>
      <c r="B51" s="1234"/>
      <c r="C51" s="1234">
        <v>1</v>
      </c>
      <c r="D51" s="867"/>
      <c r="E51" s="869"/>
      <c r="F51" s="869"/>
      <c r="G51" s="869"/>
      <c r="H51" s="869"/>
      <c r="I51" s="871"/>
      <c r="J51" s="863"/>
      <c r="K51" s="866"/>
      <c r="L51" s="595" t="str">
        <f>mergeValue(A51) &amp;"."&amp; mergeValue(B51)&amp;"."&amp; mergeValue(C51)</f>
        <v>1.1.1</v>
      </c>
      <c r="M51" s="549" t="s">
        <v>7</v>
      </c>
      <c r="N51" s="648"/>
      <c r="O51" s="1284"/>
      <c r="P51" s="1285"/>
      <c r="Q51" s="1285"/>
      <c r="R51" s="1285"/>
      <c r="S51" s="1285"/>
      <c r="T51" s="1285"/>
      <c r="U51" s="1285"/>
      <c r="V51" s="1286"/>
      <c r="W51" s="632" t="s">
        <v>634</v>
      </c>
      <c r="X51" s="587"/>
      <c r="Y51" s="591"/>
      <c r="Z51" s="591" t="str">
        <f t="shared" si="1"/>
        <v xml:space="preserve">Наименование системы теплоснабжения </v>
      </c>
      <c r="AA51" s="591"/>
      <c r="AB51" s="591"/>
      <c r="AC51" s="591"/>
      <c r="AD51" s="587"/>
      <c r="AE51" s="587"/>
      <c r="AF51" s="587"/>
      <c r="AG51" s="587"/>
      <c r="AH51" s="587"/>
      <c r="AI51" s="587"/>
      <c r="AJ51" s="587"/>
    </row>
    <row r="52" spans="1:36" s="525" customFormat="1" ht="22.5">
      <c r="A52" s="1234"/>
      <c r="B52" s="1234"/>
      <c r="C52" s="1234"/>
      <c r="D52" s="1234">
        <v>1</v>
      </c>
      <c r="E52" s="869"/>
      <c r="F52" s="869"/>
      <c r="G52" s="869"/>
      <c r="H52" s="869"/>
      <c r="I52" s="871"/>
      <c r="J52" s="863"/>
      <c r="K52" s="866"/>
      <c r="L52" s="595" t="str">
        <f>mergeValue(A52) &amp;"."&amp; mergeValue(B52)&amp;"."&amp; mergeValue(C52)&amp;"."&amp; mergeValue(D52)</f>
        <v>1.1.1.1</v>
      </c>
      <c r="M52" s="550" t="s">
        <v>22</v>
      </c>
      <c r="N52" s="648"/>
      <c r="O52" s="1284"/>
      <c r="P52" s="1285"/>
      <c r="Q52" s="1285"/>
      <c r="R52" s="1285"/>
      <c r="S52" s="1285"/>
      <c r="T52" s="1285"/>
      <c r="U52" s="1285"/>
      <c r="V52" s="1286"/>
      <c r="W52" s="632" t="s">
        <v>635</v>
      </c>
      <c r="X52" s="587"/>
      <c r="Y52" s="591"/>
      <c r="Z52" s="591" t="str">
        <f t="shared" si="1"/>
        <v xml:space="preserve">Источник тепловой энергии  </v>
      </c>
      <c r="AA52" s="591"/>
      <c r="AB52" s="591"/>
      <c r="AC52" s="591"/>
      <c r="AD52" s="587"/>
      <c r="AE52" s="587"/>
      <c r="AF52" s="587"/>
      <c r="AG52" s="587"/>
      <c r="AH52" s="587"/>
      <c r="AI52" s="587"/>
      <c r="AJ52" s="587"/>
    </row>
    <row r="53" spans="1:36" s="525" customFormat="1" ht="101.25">
      <c r="A53" s="1234"/>
      <c r="B53" s="1234"/>
      <c r="C53" s="1234"/>
      <c r="D53" s="1234"/>
      <c r="E53" s="1234">
        <v>1</v>
      </c>
      <c r="F53" s="869"/>
      <c r="G53" s="869"/>
      <c r="H53" s="867">
        <v>1</v>
      </c>
      <c r="I53" s="1234">
        <v>1</v>
      </c>
      <c r="J53" s="869"/>
      <c r="K53" s="874"/>
      <c r="L53" s="595" t="str">
        <f>mergeValue(A53) &amp;"."&amp; mergeValue(B53)&amp;"."&amp; mergeValue(C53)&amp;"."&amp; mergeValue(D53)&amp;"."&amp; mergeValue(E53)</f>
        <v>1.1.1.1.1</v>
      </c>
      <c r="M53" s="556" t="s">
        <v>9</v>
      </c>
      <c r="N53" s="648"/>
      <c r="O53" s="1237"/>
      <c r="P53" s="1238"/>
      <c r="Q53" s="1238"/>
      <c r="R53" s="1238"/>
      <c r="S53" s="1238"/>
      <c r="T53" s="1238"/>
      <c r="U53" s="1238"/>
      <c r="V53" s="1239"/>
      <c r="W53" s="632" t="s">
        <v>639</v>
      </c>
      <c r="X53" s="587"/>
      <c r="Y53" s="591"/>
      <c r="Z53" s="591" t="str">
        <f t="shared" si="1"/>
        <v>Схема подключения теплопотребляющей установки к коллектору источника тепловой энергии</v>
      </c>
      <c r="AA53" s="591"/>
      <c r="AB53" s="591"/>
      <c r="AC53" s="591"/>
      <c r="AD53" s="587"/>
      <c r="AE53" s="587"/>
      <c r="AF53" s="587"/>
      <c r="AG53" s="587"/>
      <c r="AH53" s="587"/>
      <c r="AI53" s="587"/>
      <c r="AJ53" s="587"/>
    </row>
    <row r="54" spans="1:36" s="525" customFormat="1" ht="90">
      <c r="A54" s="1234"/>
      <c r="B54" s="1234"/>
      <c r="C54" s="1234"/>
      <c r="D54" s="1234"/>
      <c r="E54" s="1234"/>
      <c r="F54" s="1234">
        <v>1</v>
      </c>
      <c r="G54" s="867"/>
      <c r="H54" s="867"/>
      <c r="I54" s="1234"/>
      <c r="J54" s="1234">
        <v>1</v>
      </c>
      <c r="K54" s="875"/>
      <c r="L54" s="595" t="str">
        <f>mergeValue(A54) &amp;"."&amp; mergeValue(B54)&amp;"."&amp; mergeValue(C54)&amp;"."&amp; mergeValue(D54)&amp;"."&amp; mergeValue(E54)&amp;"."&amp; mergeValue(F54)</f>
        <v>1.1.1.1.1.1</v>
      </c>
      <c r="M54" s="557" t="s">
        <v>10</v>
      </c>
      <c r="N54" s="648"/>
      <c r="O54" s="1237"/>
      <c r="P54" s="1238"/>
      <c r="Q54" s="1238"/>
      <c r="R54" s="1238"/>
      <c r="S54" s="1238"/>
      <c r="T54" s="1238"/>
      <c r="U54" s="1238"/>
      <c r="V54" s="1239"/>
      <c r="W54" s="632" t="s">
        <v>637</v>
      </c>
      <c r="X54" s="587"/>
      <c r="Y54" s="591"/>
      <c r="Z54" s="591" t="str">
        <f t="shared" si="1"/>
        <v>Группа потребителей</v>
      </c>
      <c r="AA54" s="591"/>
      <c r="AB54" s="591"/>
      <c r="AC54" s="591"/>
      <c r="AD54" s="587"/>
      <c r="AE54" s="587"/>
      <c r="AF54" s="587"/>
      <c r="AG54" s="587"/>
      <c r="AH54" s="587"/>
      <c r="AI54" s="587"/>
      <c r="AJ54" s="587"/>
    </row>
    <row r="55" spans="1:36" s="525" customFormat="1" ht="195.75" customHeight="1">
      <c r="A55" s="1234"/>
      <c r="B55" s="1234"/>
      <c r="C55" s="1234"/>
      <c r="D55" s="1234"/>
      <c r="E55" s="1234"/>
      <c r="F55" s="1234"/>
      <c r="G55" s="867">
        <v>1</v>
      </c>
      <c r="H55" s="867"/>
      <c r="I55" s="1234"/>
      <c r="J55" s="1234"/>
      <c r="K55" s="875">
        <v>1</v>
      </c>
      <c r="L55" s="595" t="str">
        <f>mergeValue(A55) &amp;"."&amp; mergeValue(B55)&amp;"."&amp; mergeValue(C55)&amp;"."&amp; mergeValue(D55)&amp;"."&amp; mergeValue(E55)&amp;"."&amp; mergeValue(F55)&amp;"."&amp; mergeValue(G55)</f>
        <v>1.1.1.1.1.1.1</v>
      </c>
      <c r="M55" s="1071"/>
      <c r="N55" s="648"/>
      <c r="O55" s="564"/>
      <c r="P55" s="564"/>
      <c r="Q55" s="1096"/>
      <c r="R55" s="1229"/>
      <c r="S55" s="1230" t="s">
        <v>84</v>
      </c>
      <c r="T55" s="1229"/>
      <c r="U55" s="1230" t="s">
        <v>84</v>
      </c>
      <c r="V55" s="564"/>
      <c r="W55" s="1204" t="s">
        <v>656</v>
      </c>
      <c r="X55" s="587" t="str">
        <f>strCheckDate(O56:V56)</f>
        <v/>
      </c>
      <c r="Y55" s="591"/>
      <c r="Z55" s="591" t="str">
        <f t="shared" si="1"/>
        <v/>
      </c>
      <c r="AA55" s="591"/>
      <c r="AB55" s="591"/>
      <c r="AC55" s="591"/>
      <c r="AD55" s="587"/>
      <c r="AE55" s="587"/>
      <c r="AF55" s="587"/>
      <c r="AG55" s="587"/>
      <c r="AH55" s="587"/>
      <c r="AI55" s="587"/>
      <c r="AJ55" s="587"/>
    </row>
    <row r="56" spans="1:36" s="525" customFormat="1" ht="14.25" hidden="1" customHeight="1">
      <c r="A56" s="1234"/>
      <c r="B56" s="1234"/>
      <c r="C56" s="1234"/>
      <c r="D56" s="1234"/>
      <c r="E56" s="1234"/>
      <c r="F56" s="1234"/>
      <c r="G56" s="867"/>
      <c r="H56" s="867"/>
      <c r="I56" s="1234"/>
      <c r="J56" s="1234"/>
      <c r="K56" s="875"/>
      <c r="L56" s="602"/>
      <c r="M56" s="648"/>
      <c r="N56" s="648"/>
      <c r="O56" s="564"/>
      <c r="P56" s="564"/>
      <c r="Q56" s="586" t="str">
        <f>R55 &amp; "-" &amp; T55</f>
        <v>-</v>
      </c>
      <c r="R56" s="1229"/>
      <c r="S56" s="1230"/>
      <c r="T56" s="1229"/>
      <c r="U56" s="1230"/>
      <c r="V56" s="564"/>
      <c r="W56" s="1204"/>
      <c r="X56" s="587"/>
      <c r="Y56" s="591"/>
      <c r="Z56" s="591" t="str">
        <f t="shared" si="1"/>
        <v/>
      </c>
      <c r="AA56" s="591"/>
      <c r="AB56" s="591"/>
      <c r="AC56" s="591"/>
      <c r="AD56" s="587"/>
      <c r="AE56" s="587"/>
      <c r="AF56" s="587"/>
      <c r="AG56" s="587"/>
      <c r="AH56" s="587"/>
      <c r="AI56" s="587"/>
      <c r="AJ56" s="587"/>
    </row>
    <row r="57" spans="1:36" s="525" customFormat="1" ht="15" customHeight="1">
      <c r="A57" s="1234"/>
      <c r="B57" s="1234"/>
      <c r="C57" s="1234"/>
      <c r="D57" s="1234"/>
      <c r="E57" s="1234"/>
      <c r="F57" s="1234"/>
      <c r="G57" s="869"/>
      <c r="H57" s="867"/>
      <c r="I57" s="1234"/>
      <c r="J57" s="1234"/>
      <c r="K57" s="874"/>
      <c r="L57" s="540"/>
      <c r="M57" s="559" t="s">
        <v>25</v>
      </c>
      <c r="N57" s="566"/>
      <c r="O57" s="566"/>
      <c r="P57" s="566"/>
      <c r="Q57" s="566"/>
      <c r="R57" s="566"/>
      <c r="S57" s="566"/>
      <c r="T57" s="566"/>
      <c r="U57" s="566"/>
      <c r="V57" s="562"/>
      <c r="W57" s="1204"/>
      <c r="X57" s="587"/>
      <c r="Y57" s="591"/>
      <c r="Z57" s="591" t="str">
        <f t="shared" si="1"/>
        <v>Добавить вид теплоносителя (параметры теплоносителя)</v>
      </c>
      <c r="AA57" s="591"/>
      <c r="AB57" s="591"/>
      <c r="AC57" s="591"/>
      <c r="AD57" s="587"/>
      <c r="AE57" s="587"/>
      <c r="AF57" s="587"/>
      <c r="AG57" s="587"/>
      <c r="AH57" s="587"/>
      <c r="AI57" s="587"/>
      <c r="AJ57" s="587"/>
    </row>
    <row r="58" spans="1:36" s="525" customFormat="1" ht="15" customHeight="1">
      <c r="A58" s="1234"/>
      <c r="B58" s="1234"/>
      <c r="C58" s="1234"/>
      <c r="D58" s="1234"/>
      <c r="E58" s="1234"/>
      <c r="F58" s="869"/>
      <c r="G58" s="869"/>
      <c r="H58" s="867"/>
      <c r="I58" s="1234"/>
      <c r="J58" s="869"/>
      <c r="K58" s="874"/>
      <c r="L58" s="540"/>
      <c r="M58" s="558" t="s">
        <v>11</v>
      </c>
      <c r="N58" s="566"/>
      <c r="O58" s="566"/>
      <c r="P58" s="566"/>
      <c r="Q58" s="566"/>
      <c r="R58" s="566"/>
      <c r="S58" s="566"/>
      <c r="T58" s="566"/>
      <c r="U58" s="565"/>
      <c r="V58" s="566"/>
      <c r="W58" s="667"/>
      <c r="X58" s="587"/>
      <c r="Y58" s="591"/>
      <c r="Z58" s="591" t="str">
        <f t="shared" si="1"/>
        <v>Добавить группу потребителей</v>
      </c>
      <c r="AA58" s="591"/>
      <c r="AB58" s="591"/>
      <c r="AC58" s="591"/>
      <c r="AD58" s="587"/>
      <c r="AE58" s="587"/>
      <c r="AF58" s="587"/>
      <c r="AG58" s="587"/>
      <c r="AH58" s="587"/>
      <c r="AI58" s="587"/>
      <c r="AJ58" s="587"/>
    </row>
    <row r="59" spans="1:36" s="525" customFormat="1" ht="15" customHeight="1">
      <c r="A59" s="1234"/>
      <c r="B59" s="1234"/>
      <c r="C59" s="1234"/>
      <c r="D59" s="1234"/>
      <c r="E59" s="873"/>
      <c r="F59" s="869"/>
      <c r="G59" s="869"/>
      <c r="H59" s="869"/>
      <c r="I59" s="865"/>
      <c r="J59" s="862"/>
      <c r="K59" s="872"/>
      <c r="L59" s="540"/>
      <c r="M59" s="553" t="s">
        <v>12</v>
      </c>
      <c r="N59" s="566"/>
      <c r="O59" s="566"/>
      <c r="P59" s="566"/>
      <c r="Q59" s="566"/>
      <c r="R59" s="566"/>
      <c r="S59" s="566"/>
      <c r="T59" s="566"/>
      <c r="U59" s="565"/>
      <c r="V59" s="566"/>
      <c r="W59" s="667"/>
      <c r="X59" s="587"/>
      <c r="Y59" s="591"/>
      <c r="Z59" s="591" t="str">
        <f t="shared" si="1"/>
        <v>Добавить схему подключения</v>
      </c>
      <c r="AA59" s="591"/>
      <c r="AB59" s="591"/>
      <c r="AC59" s="591"/>
      <c r="AD59" s="587"/>
      <c r="AE59" s="587"/>
      <c r="AF59" s="587"/>
      <c r="AG59" s="587"/>
      <c r="AH59" s="587"/>
      <c r="AI59" s="587"/>
      <c r="AJ59" s="587"/>
    </row>
    <row r="60" spans="1:36" s="525" customFormat="1" ht="15" customHeight="1">
      <c r="A60" s="1234"/>
      <c r="B60" s="1234"/>
      <c r="C60" s="1234"/>
      <c r="D60" s="873"/>
      <c r="E60" s="873"/>
      <c r="F60" s="869"/>
      <c r="G60" s="869"/>
      <c r="H60" s="869"/>
      <c r="I60" s="865"/>
      <c r="J60" s="862"/>
      <c r="K60" s="872"/>
      <c r="L60" s="540"/>
      <c r="M60" s="552" t="s">
        <v>17</v>
      </c>
      <c r="N60" s="566"/>
      <c r="O60" s="566"/>
      <c r="P60" s="566"/>
      <c r="Q60" s="566"/>
      <c r="R60" s="566"/>
      <c r="S60" s="566"/>
      <c r="T60" s="566"/>
      <c r="U60" s="565"/>
      <c r="V60" s="566"/>
      <c r="W60" s="667"/>
      <c r="X60" s="587"/>
      <c r="Y60" s="591"/>
      <c r="Z60" s="591" t="str">
        <f t="shared" si="1"/>
        <v>Добавить источник тепловой энергии</v>
      </c>
      <c r="AA60" s="591"/>
      <c r="AB60" s="591"/>
      <c r="AC60" s="591"/>
      <c r="AD60" s="587"/>
      <c r="AE60" s="587"/>
      <c r="AF60" s="587"/>
      <c r="AG60" s="587"/>
      <c r="AH60" s="587"/>
      <c r="AI60" s="587"/>
      <c r="AJ60" s="587"/>
    </row>
    <row r="61" spans="1:36" s="525" customFormat="1" ht="15" customHeight="1">
      <c r="A61" s="1234"/>
      <c r="B61" s="1234"/>
      <c r="C61" s="873"/>
      <c r="D61" s="873"/>
      <c r="E61" s="873"/>
      <c r="F61" s="873"/>
      <c r="G61" s="878"/>
      <c r="H61" s="865"/>
      <c r="I61" s="876"/>
      <c r="J61" s="862"/>
      <c r="K61" s="877"/>
      <c r="L61" s="540"/>
      <c r="M61" s="551" t="s">
        <v>18</v>
      </c>
      <c r="N61" s="566"/>
      <c r="O61" s="566"/>
      <c r="P61" s="566"/>
      <c r="Q61" s="566"/>
      <c r="R61" s="566"/>
      <c r="S61" s="566"/>
      <c r="T61" s="566"/>
      <c r="U61" s="565"/>
      <c r="V61" s="566"/>
      <c r="W61" s="667"/>
      <c r="X61" s="587"/>
      <c r="Y61" s="591"/>
      <c r="Z61" s="591" t="str">
        <f t="shared" si="1"/>
        <v>Добавить наименование системы теплоснабжения</v>
      </c>
      <c r="AA61" s="591"/>
      <c r="AB61" s="591"/>
      <c r="AC61" s="591"/>
      <c r="AD61" s="587"/>
      <c r="AE61" s="587"/>
      <c r="AF61" s="587"/>
      <c r="AG61" s="587"/>
      <c r="AH61" s="587"/>
      <c r="AI61" s="587"/>
      <c r="AJ61" s="587"/>
    </row>
    <row r="62" spans="1:36" s="525" customFormat="1" ht="15" customHeight="1">
      <c r="A62" s="1234"/>
      <c r="B62" s="873"/>
      <c r="C62" s="873"/>
      <c r="D62" s="873"/>
      <c r="E62" s="873"/>
      <c r="F62" s="873"/>
      <c r="G62" s="878"/>
      <c r="H62" s="865"/>
      <c r="I62" s="865"/>
      <c r="J62" s="862"/>
      <c r="K62" s="872"/>
      <c r="L62" s="540"/>
      <c r="M62" s="560" t="s">
        <v>19</v>
      </c>
      <c r="N62" s="566"/>
      <c r="O62" s="566"/>
      <c r="P62" s="566"/>
      <c r="Q62" s="566"/>
      <c r="R62" s="566"/>
      <c r="S62" s="566"/>
      <c r="T62" s="566"/>
      <c r="U62" s="565"/>
      <c r="V62" s="566"/>
      <c r="W62" s="667"/>
      <c r="X62" s="587"/>
      <c r="Y62" s="591"/>
      <c r="Z62" s="591" t="str">
        <f t="shared" si="1"/>
        <v>Добавить территорию действия тарифа</v>
      </c>
      <c r="AA62" s="591"/>
      <c r="AB62" s="591"/>
      <c r="AC62" s="591"/>
      <c r="AD62" s="587"/>
      <c r="AE62" s="587"/>
      <c r="AF62" s="587"/>
      <c r="AG62" s="587"/>
      <c r="AH62" s="587"/>
      <c r="AI62" s="587"/>
      <c r="AJ62" s="587"/>
    </row>
    <row r="63" spans="1:36" s="524" customFormat="1" ht="15" customHeight="1">
      <c r="A63" s="861"/>
      <c r="B63" s="861"/>
      <c r="C63" s="861"/>
      <c r="D63" s="861"/>
      <c r="E63" s="861"/>
      <c r="F63" s="861"/>
      <c r="G63" s="861"/>
      <c r="H63" s="861"/>
      <c r="I63" s="861"/>
      <c r="J63" s="861"/>
      <c r="K63" s="861"/>
      <c r="L63" s="494"/>
      <c r="M63" s="567" t="s">
        <v>309</v>
      </c>
      <c r="N63" s="566"/>
      <c r="O63" s="566"/>
      <c r="P63" s="566"/>
      <c r="Q63" s="566"/>
      <c r="R63" s="566"/>
      <c r="S63" s="566"/>
      <c r="T63" s="566"/>
      <c r="U63" s="565"/>
      <c r="V63" s="767"/>
      <c r="W63" s="767"/>
      <c r="X63" s="767"/>
      <c r="Y63" s="767"/>
      <c r="Z63" s="767"/>
      <c r="AA63" s="767"/>
      <c r="AB63" s="766"/>
      <c r="AC63" s="767"/>
      <c r="AD63" s="667"/>
      <c r="AE63" s="589"/>
      <c r="AF63" s="589"/>
      <c r="AG63" s="589"/>
      <c r="AH63" s="589"/>
    </row>
    <row r="64" spans="1:36" ht="18.75" customHeight="1">
      <c r="X64" s="204"/>
      <c r="Y64" s="204"/>
      <c r="Z64" s="204"/>
      <c r="AA64" s="204"/>
      <c r="AB64" s="204"/>
      <c r="AC64" s="204"/>
      <c r="AD64" s="204"/>
      <c r="AE64" s="204"/>
      <c r="AF64" s="204"/>
      <c r="AG64" s="204"/>
      <c r="AH64" s="204"/>
      <c r="AI64" s="204"/>
      <c r="AJ64" s="204"/>
    </row>
    <row r="65" spans="1:36" s="35" customFormat="1" ht="17.100000000000001" customHeight="1">
      <c r="A65" s="35" t="s">
        <v>13</v>
      </c>
      <c r="C65" s="35" t="s">
        <v>50</v>
      </c>
      <c r="V65" s="158"/>
      <c r="X65" s="217"/>
      <c r="Y65" s="217"/>
      <c r="Z65" s="217"/>
      <c r="AA65" s="217"/>
      <c r="AB65" s="217"/>
      <c r="AC65" s="217"/>
      <c r="AD65" s="217"/>
      <c r="AE65" s="217"/>
      <c r="AF65" s="217"/>
      <c r="AG65" s="217"/>
      <c r="AH65" s="217"/>
      <c r="AI65" s="217"/>
      <c r="AJ65" s="217"/>
    </row>
    <row r="66" spans="1:36" ht="17.100000000000001" customHeight="1">
      <c r="L66" s="122"/>
      <c r="M66" s="122"/>
      <c r="N66" s="122"/>
      <c r="O66" s="122"/>
      <c r="P66" s="122"/>
      <c r="Q66" s="122"/>
      <c r="R66" s="122"/>
      <c r="S66" s="122"/>
      <c r="T66" s="122"/>
      <c r="U66" s="122"/>
      <c r="V66" s="122"/>
      <c r="W66" s="122"/>
      <c r="X66" s="204"/>
      <c r="Y66" s="204"/>
      <c r="Z66" s="204"/>
      <c r="AA66" s="204"/>
      <c r="AB66" s="204"/>
      <c r="AC66" s="204"/>
      <c r="AD66" s="204"/>
      <c r="AE66" s="204"/>
      <c r="AF66" s="204"/>
      <c r="AG66" s="204"/>
      <c r="AH66" s="204"/>
      <c r="AI66" s="204"/>
      <c r="AJ66" s="204"/>
    </row>
    <row r="67" spans="1:36" s="525" customFormat="1" ht="22.5">
      <c r="A67" s="1234">
        <v>1</v>
      </c>
      <c r="B67" s="885"/>
      <c r="C67" s="885"/>
      <c r="D67" s="885"/>
      <c r="E67" s="886"/>
      <c r="F67" s="887"/>
      <c r="G67" s="887"/>
      <c r="H67" s="887"/>
      <c r="I67" s="888"/>
      <c r="J67" s="883"/>
      <c r="K67" s="890"/>
      <c r="L67" s="595">
        <f>mergeValue(A67)</f>
        <v>1</v>
      </c>
      <c r="M67" s="643" t="s">
        <v>20</v>
      </c>
      <c r="N67" s="648"/>
      <c r="O67" s="1284"/>
      <c r="P67" s="1285"/>
      <c r="Q67" s="1285"/>
      <c r="R67" s="1285"/>
      <c r="S67" s="1285"/>
      <c r="T67" s="1285"/>
      <c r="U67" s="1285"/>
      <c r="V67" s="1286"/>
      <c r="W67" s="632" t="s">
        <v>476</v>
      </c>
      <c r="X67" s="587"/>
      <c r="Y67" s="591"/>
      <c r="Z67" s="591" t="str">
        <f t="shared" ref="Z67:Z80" si="2">IF(M67="","",M67 )</f>
        <v>Наименование тарифа</v>
      </c>
      <c r="AA67" s="591"/>
      <c r="AB67" s="591"/>
      <c r="AC67" s="591"/>
      <c r="AD67" s="587"/>
      <c r="AE67" s="587"/>
      <c r="AF67" s="587"/>
      <c r="AG67" s="587"/>
      <c r="AH67" s="587"/>
      <c r="AI67" s="587"/>
      <c r="AJ67" s="587"/>
    </row>
    <row r="68" spans="1:36" s="525" customFormat="1" ht="22.5">
      <c r="A68" s="1234"/>
      <c r="B68" s="1234">
        <v>1</v>
      </c>
      <c r="C68" s="885"/>
      <c r="D68" s="885"/>
      <c r="E68" s="887"/>
      <c r="F68" s="887"/>
      <c r="G68" s="887"/>
      <c r="H68" s="887"/>
      <c r="I68" s="882"/>
      <c r="J68" s="881"/>
      <c r="K68" s="884"/>
      <c r="L68" s="595" t="str">
        <f>mergeValue(A68) &amp;"."&amp; mergeValue(B68)</f>
        <v>1.1</v>
      </c>
      <c r="M68" s="548" t="s">
        <v>16</v>
      </c>
      <c r="N68" s="648"/>
      <c r="O68" s="1284"/>
      <c r="P68" s="1285"/>
      <c r="Q68" s="1285"/>
      <c r="R68" s="1285"/>
      <c r="S68" s="1285"/>
      <c r="T68" s="1285"/>
      <c r="U68" s="1285"/>
      <c r="V68" s="1286"/>
      <c r="W68" s="632" t="s">
        <v>477</v>
      </c>
      <c r="X68" s="587"/>
      <c r="Y68" s="591"/>
      <c r="Z68" s="591" t="str">
        <f t="shared" si="2"/>
        <v>Территория действия тарифа</v>
      </c>
      <c r="AA68" s="591"/>
      <c r="AB68" s="591"/>
      <c r="AC68" s="591"/>
      <c r="AD68" s="587"/>
      <c r="AE68" s="587"/>
      <c r="AF68" s="587"/>
      <c r="AG68" s="587"/>
      <c r="AH68" s="587"/>
      <c r="AI68" s="587"/>
      <c r="AJ68" s="587"/>
    </row>
    <row r="69" spans="1:36" s="525" customFormat="1" ht="22.5">
      <c r="A69" s="1234"/>
      <c r="B69" s="1234"/>
      <c r="C69" s="1234">
        <v>1</v>
      </c>
      <c r="D69" s="885"/>
      <c r="E69" s="887"/>
      <c r="F69" s="887"/>
      <c r="G69" s="887"/>
      <c r="H69" s="887"/>
      <c r="I69" s="889"/>
      <c r="J69" s="881"/>
      <c r="K69" s="884"/>
      <c r="L69" s="595" t="str">
        <f>mergeValue(A69) &amp;"."&amp; mergeValue(B69)&amp;"."&amp; mergeValue(C69)</f>
        <v>1.1.1</v>
      </c>
      <c r="M69" s="549" t="s">
        <v>7</v>
      </c>
      <c r="N69" s="648"/>
      <c r="O69" s="1284"/>
      <c r="P69" s="1285"/>
      <c r="Q69" s="1285"/>
      <c r="R69" s="1285"/>
      <c r="S69" s="1285"/>
      <c r="T69" s="1285"/>
      <c r="U69" s="1285"/>
      <c r="V69" s="1286"/>
      <c r="W69" s="632" t="s">
        <v>634</v>
      </c>
      <c r="X69" s="587"/>
      <c r="Y69" s="591"/>
      <c r="Z69" s="591" t="str">
        <f t="shared" si="2"/>
        <v xml:space="preserve">Наименование системы теплоснабжения </v>
      </c>
      <c r="AA69" s="591"/>
      <c r="AB69" s="591"/>
      <c r="AC69" s="591"/>
      <c r="AD69" s="587"/>
      <c r="AE69" s="587"/>
      <c r="AF69" s="587"/>
      <c r="AG69" s="587"/>
      <c r="AH69" s="587"/>
      <c r="AI69" s="587"/>
      <c r="AJ69" s="587"/>
    </row>
    <row r="70" spans="1:36" s="525" customFormat="1" ht="22.5">
      <c r="A70" s="1234"/>
      <c r="B70" s="1234"/>
      <c r="C70" s="1234"/>
      <c r="D70" s="1234">
        <v>1</v>
      </c>
      <c r="E70" s="887"/>
      <c r="F70" s="887"/>
      <c r="G70" s="887"/>
      <c r="H70" s="887"/>
      <c r="I70" s="889"/>
      <c r="J70" s="881"/>
      <c r="K70" s="884"/>
      <c r="L70" s="595" t="str">
        <f>mergeValue(A70) &amp;"."&amp; mergeValue(B70)&amp;"."&amp; mergeValue(C70)&amp;"."&amp; mergeValue(D70)</f>
        <v>1.1.1.1</v>
      </c>
      <c r="M70" s="550" t="s">
        <v>22</v>
      </c>
      <c r="N70" s="648"/>
      <c r="O70" s="1284"/>
      <c r="P70" s="1285"/>
      <c r="Q70" s="1285"/>
      <c r="R70" s="1285"/>
      <c r="S70" s="1285"/>
      <c r="T70" s="1285"/>
      <c r="U70" s="1285"/>
      <c r="V70" s="1286"/>
      <c r="W70" s="632" t="s">
        <v>635</v>
      </c>
      <c r="X70" s="587"/>
      <c r="Y70" s="591"/>
      <c r="Z70" s="591" t="str">
        <f t="shared" si="2"/>
        <v xml:space="preserve">Источник тепловой энергии  </v>
      </c>
      <c r="AA70" s="591"/>
      <c r="AB70" s="591"/>
      <c r="AC70" s="591"/>
      <c r="AD70" s="587"/>
      <c r="AE70" s="587"/>
      <c r="AF70" s="587"/>
      <c r="AG70" s="587"/>
      <c r="AH70" s="587"/>
      <c r="AI70" s="587"/>
      <c r="AJ70" s="587"/>
    </row>
    <row r="71" spans="1:36" s="525" customFormat="1" ht="101.25">
      <c r="A71" s="1234"/>
      <c r="B71" s="1234"/>
      <c r="C71" s="1234"/>
      <c r="D71" s="1234"/>
      <c r="E71" s="1234">
        <v>1</v>
      </c>
      <c r="F71" s="887"/>
      <c r="G71" s="887"/>
      <c r="H71" s="885">
        <v>1</v>
      </c>
      <c r="I71" s="1234">
        <v>1</v>
      </c>
      <c r="J71" s="887"/>
      <c r="K71" s="892"/>
      <c r="L71" s="595" t="str">
        <f>mergeValue(A71) &amp;"."&amp; mergeValue(B71)&amp;"."&amp; mergeValue(C71)&amp;"."&amp; mergeValue(D71)&amp;"."&amp; mergeValue(E71)</f>
        <v>1.1.1.1.1</v>
      </c>
      <c r="M71" s="556" t="s">
        <v>9</v>
      </c>
      <c r="N71" s="648"/>
      <c r="O71" s="1237"/>
      <c r="P71" s="1238"/>
      <c r="Q71" s="1238"/>
      <c r="R71" s="1238"/>
      <c r="S71" s="1238"/>
      <c r="T71" s="1238"/>
      <c r="U71" s="1238"/>
      <c r="V71" s="1239"/>
      <c r="W71" s="632" t="s">
        <v>639</v>
      </c>
      <c r="X71" s="587"/>
      <c r="Y71" s="591"/>
      <c r="Z71" s="591" t="str">
        <f t="shared" si="2"/>
        <v>Схема подключения теплопотребляющей установки к коллектору источника тепловой энергии</v>
      </c>
      <c r="AA71" s="591"/>
      <c r="AB71" s="591"/>
      <c r="AC71" s="591"/>
      <c r="AD71" s="587"/>
      <c r="AE71" s="587"/>
      <c r="AF71" s="587"/>
      <c r="AG71" s="587"/>
      <c r="AH71" s="587"/>
      <c r="AI71" s="587"/>
      <c r="AJ71" s="587"/>
    </row>
    <row r="72" spans="1:36" s="525" customFormat="1" ht="90">
      <c r="A72" s="1234"/>
      <c r="B72" s="1234"/>
      <c r="C72" s="1234"/>
      <c r="D72" s="1234"/>
      <c r="E72" s="1234"/>
      <c r="F72" s="1234">
        <v>1</v>
      </c>
      <c r="G72" s="885"/>
      <c r="H72" s="885"/>
      <c r="I72" s="1234"/>
      <c r="J72" s="1234">
        <v>1</v>
      </c>
      <c r="K72" s="893"/>
      <c r="L72" s="595" t="str">
        <f>mergeValue(A72) &amp;"."&amp; mergeValue(B72)&amp;"."&amp; mergeValue(C72)&amp;"."&amp; mergeValue(D72)&amp;"."&amp; mergeValue(E72)&amp;"."&amp; mergeValue(F72)</f>
        <v>1.1.1.1.1.1</v>
      </c>
      <c r="M72" s="557" t="s">
        <v>10</v>
      </c>
      <c r="N72" s="648"/>
      <c r="O72" s="1237"/>
      <c r="P72" s="1238"/>
      <c r="Q72" s="1238"/>
      <c r="R72" s="1238"/>
      <c r="S72" s="1238"/>
      <c r="T72" s="1238"/>
      <c r="U72" s="1238"/>
      <c r="V72" s="1239"/>
      <c r="W72" s="632" t="s">
        <v>637</v>
      </c>
      <c r="X72" s="587"/>
      <c r="Y72" s="591"/>
      <c r="Z72" s="591" t="str">
        <f t="shared" si="2"/>
        <v>Группа потребителей</v>
      </c>
      <c r="AA72" s="591"/>
      <c r="AB72" s="591"/>
      <c r="AC72" s="591"/>
      <c r="AD72" s="587"/>
      <c r="AE72" s="587"/>
      <c r="AF72" s="587"/>
      <c r="AG72" s="587"/>
      <c r="AH72" s="587"/>
      <c r="AI72" s="587"/>
      <c r="AJ72" s="587"/>
    </row>
    <row r="73" spans="1:36" s="525" customFormat="1" ht="195.75" customHeight="1">
      <c r="A73" s="1234"/>
      <c r="B73" s="1234"/>
      <c r="C73" s="1234"/>
      <c r="D73" s="1234"/>
      <c r="E73" s="1234"/>
      <c r="F73" s="1234"/>
      <c r="G73" s="885">
        <v>1</v>
      </c>
      <c r="H73" s="885"/>
      <c r="I73" s="1234"/>
      <c r="J73" s="1234"/>
      <c r="K73" s="893">
        <v>1</v>
      </c>
      <c r="L73" s="595" t="str">
        <f>mergeValue(A73) &amp;"."&amp; mergeValue(B73)&amp;"."&amp; mergeValue(C73)&amp;"."&amp; mergeValue(D73)&amp;"."&amp; mergeValue(E73)&amp;"."&amp; mergeValue(F73)&amp;"."&amp; mergeValue(G73)</f>
        <v>1.1.1.1.1.1.1</v>
      </c>
      <c r="M73" s="1071"/>
      <c r="N73" s="648"/>
      <c r="O73" s="564"/>
      <c r="P73" s="564"/>
      <c r="Q73" s="1096"/>
      <c r="R73" s="1229"/>
      <c r="S73" s="1230" t="s">
        <v>84</v>
      </c>
      <c r="T73" s="1229"/>
      <c r="U73" s="1230" t="s">
        <v>84</v>
      </c>
      <c r="V73" s="564"/>
      <c r="W73" s="1204" t="s">
        <v>656</v>
      </c>
      <c r="X73" s="587" t="str">
        <f>strCheckDate(O74:V74)</f>
        <v/>
      </c>
      <c r="Y73" s="591"/>
      <c r="Z73" s="591" t="str">
        <f t="shared" si="2"/>
        <v/>
      </c>
      <c r="AA73" s="591"/>
      <c r="AB73" s="591"/>
      <c r="AC73" s="591"/>
      <c r="AD73" s="587"/>
      <c r="AE73" s="587"/>
      <c r="AF73" s="587"/>
      <c r="AG73" s="587"/>
      <c r="AH73" s="587"/>
      <c r="AI73" s="587"/>
      <c r="AJ73" s="587"/>
    </row>
    <row r="74" spans="1:36" s="525" customFormat="1" ht="14.25" hidden="1" customHeight="1">
      <c r="A74" s="1234"/>
      <c r="B74" s="1234"/>
      <c r="C74" s="1234"/>
      <c r="D74" s="1234"/>
      <c r="E74" s="1234"/>
      <c r="F74" s="1234"/>
      <c r="G74" s="885"/>
      <c r="H74" s="885"/>
      <c r="I74" s="1234"/>
      <c r="J74" s="1234"/>
      <c r="K74" s="893"/>
      <c r="L74" s="602"/>
      <c r="M74" s="648"/>
      <c r="N74" s="648"/>
      <c r="O74" s="564"/>
      <c r="P74" s="564"/>
      <c r="Q74" s="586" t="str">
        <f>R73 &amp; "-" &amp; T73</f>
        <v>-</v>
      </c>
      <c r="R74" s="1229"/>
      <c r="S74" s="1230"/>
      <c r="T74" s="1229"/>
      <c r="U74" s="1230"/>
      <c r="V74" s="564"/>
      <c r="W74" s="1204"/>
      <c r="X74" s="587"/>
      <c r="Y74" s="591"/>
      <c r="Z74" s="591" t="str">
        <f t="shared" si="2"/>
        <v/>
      </c>
      <c r="AA74" s="591"/>
      <c r="AB74" s="591"/>
      <c r="AC74" s="591"/>
      <c r="AD74" s="587"/>
      <c r="AE74" s="587"/>
      <c r="AF74" s="587"/>
      <c r="AG74" s="587"/>
      <c r="AH74" s="587"/>
      <c r="AI74" s="587"/>
      <c r="AJ74" s="587"/>
    </row>
    <row r="75" spans="1:36" s="525" customFormat="1" ht="15" customHeight="1">
      <c r="A75" s="1234"/>
      <c r="B75" s="1234"/>
      <c r="C75" s="1234"/>
      <c r="D75" s="1234"/>
      <c r="E75" s="1234"/>
      <c r="F75" s="1234"/>
      <c r="G75" s="887"/>
      <c r="H75" s="885"/>
      <c r="I75" s="1234"/>
      <c r="J75" s="1234"/>
      <c r="K75" s="892"/>
      <c r="L75" s="540"/>
      <c r="M75" s="559" t="s">
        <v>25</v>
      </c>
      <c r="N75" s="566"/>
      <c r="O75" s="566"/>
      <c r="P75" s="566"/>
      <c r="Q75" s="566"/>
      <c r="R75" s="566"/>
      <c r="S75" s="566"/>
      <c r="T75" s="566"/>
      <c r="U75" s="566"/>
      <c r="V75" s="562"/>
      <c r="W75" s="1204"/>
      <c r="X75" s="587"/>
      <c r="Y75" s="591"/>
      <c r="Z75" s="591" t="str">
        <f t="shared" si="2"/>
        <v>Добавить вид теплоносителя (параметры теплоносителя)</v>
      </c>
      <c r="AA75" s="591"/>
      <c r="AB75" s="591"/>
      <c r="AC75" s="591"/>
      <c r="AD75" s="587"/>
      <c r="AE75" s="587"/>
      <c r="AF75" s="587"/>
      <c r="AG75" s="587"/>
      <c r="AH75" s="587"/>
      <c r="AI75" s="587"/>
      <c r="AJ75" s="587"/>
    </row>
    <row r="76" spans="1:36" s="525" customFormat="1" ht="15" customHeight="1">
      <c r="A76" s="1234"/>
      <c r="B76" s="1234"/>
      <c r="C76" s="1234"/>
      <c r="D76" s="1234"/>
      <c r="E76" s="1234"/>
      <c r="F76" s="887"/>
      <c r="G76" s="887"/>
      <c r="H76" s="885"/>
      <c r="I76" s="1234"/>
      <c r="J76" s="887"/>
      <c r="K76" s="892"/>
      <c r="L76" s="540"/>
      <c r="M76" s="558" t="s">
        <v>11</v>
      </c>
      <c r="N76" s="566"/>
      <c r="O76" s="566"/>
      <c r="P76" s="566"/>
      <c r="Q76" s="566"/>
      <c r="R76" s="566"/>
      <c r="S76" s="566"/>
      <c r="T76" s="566"/>
      <c r="U76" s="565"/>
      <c r="V76" s="566"/>
      <c r="W76" s="667"/>
      <c r="X76" s="587"/>
      <c r="Y76" s="591"/>
      <c r="Z76" s="591" t="str">
        <f t="shared" si="2"/>
        <v>Добавить группу потребителей</v>
      </c>
      <c r="AA76" s="591"/>
      <c r="AB76" s="591"/>
      <c r="AC76" s="591"/>
      <c r="AD76" s="587"/>
      <c r="AE76" s="587"/>
      <c r="AF76" s="587"/>
      <c r="AG76" s="587"/>
      <c r="AH76" s="587"/>
      <c r="AI76" s="587"/>
      <c r="AJ76" s="587"/>
    </row>
    <row r="77" spans="1:36" s="525" customFormat="1" ht="15" customHeight="1">
      <c r="A77" s="1234"/>
      <c r="B77" s="1234"/>
      <c r="C77" s="1234"/>
      <c r="D77" s="1234"/>
      <c r="E77" s="891"/>
      <c r="F77" s="887"/>
      <c r="G77" s="887"/>
      <c r="H77" s="887"/>
      <c r="I77" s="883"/>
      <c r="J77" s="880"/>
      <c r="K77" s="890"/>
      <c r="L77" s="540"/>
      <c r="M77" s="553" t="s">
        <v>12</v>
      </c>
      <c r="N77" s="566"/>
      <c r="O77" s="566"/>
      <c r="P77" s="566"/>
      <c r="Q77" s="566"/>
      <c r="R77" s="566"/>
      <c r="S77" s="566"/>
      <c r="T77" s="566"/>
      <c r="U77" s="565"/>
      <c r="V77" s="566"/>
      <c r="W77" s="667"/>
      <c r="X77" s="587"/>
      <c r="Y77" s="591"/>
      <c r="Z77" s="591" t="str">
        <f t="shared" si="2"/>
        <v>Добавить схему подключения</v>
      </c>
      <c r="AA77" s="591"/>
      <c r="AB77" s="591"/>
      <c r="AC77" s="591"/>
      <c r="AD77" s="587"/>
      <c r="AE77" s="587"/>
      <c r="AF77" s="587"/>
      <c r="AG77" s="587"/>
      <c r="AH77" s="587"/>
      <c r="AI77" s="587"/>
      <c r="AJ77" s="587"/>
    </row>
    <row r="78" spans="1:36" s="525" customFormat="1" ht="15" customHeight="1">
      <c r="A78" s="1234"/>
      <c r="B78" s="1234"/>
      <c r="C78" s="1234"/>
      <c r="D78" s="891"/>
      <c r="E78" s="891"/>
      <c r="F78" s="887"/>
      <c r="G78" s="887"/>
      <c r="H78" s="887"/>
      <c r="I78" s="883"/>
      <c r="J78" s="880"/>
      <c r="K78" s="890"/>
      <c r="L78" s="540"/>
      <c r="M78" s="552" t="s">
        <v>17</v>
      </c>
      <c r="N78" s="566"/>
      <c r="O78" s="566"/>
      <c r="P78" s="566"/>
      <c r="Q78" s="566"/>
      <c r="R78" s="566"/>
      <c r="S78" s="566"/>
      <c r="T78" s="566"/>
      <c r="U78" s="565"/>
      <c r="V78" s="566"/>
      <c r="W78" s="667"/>
      <c r="X78" s="587"/>
      <c r="Y78" s="591"/>
      <c r="Z78" s="591" t="str">
        <f t="shared" si="2"/>
        <v>Добавить источник тепловой энергии</v>
      </c>
      <c r="AA78" s="591"/>
      <c r="AB78" s="591"/>
      <c r="AC78" s="591"/>
      <c r="AD78" s="587"/>
      <c r="AE78" s="587"/>
      <c r="AF78" s="587"/>
      <c r="AG78" s="587"/>
      <c r="AH78" s="587"/>
      <c r="AI78" s="587"/>
      <c r="AJ78" s="587"/>
    </row>
    <row r="79" spans="1:36" s="525" customFormat="1" ht="15" customHeight="1">
      <c r="A79" s="1234"/>
      <c r="B79" s="1234"/>
      <c r="C79" s="891"/>
      <c r="D79" s="891"/>
      <c r="E79" s="891"/>
      <c r="F79" s="891"/>
      <c r="G79" s="896"/>
      <c r="H79" s="883"/>
      <c r="I79" s="894"/>
      <c r="J79" s="880"/>
      <c r="K79" s="895"/>
      <c r="L79" s="540"/>
      <c r="M79" s="551" t="s">
        <v>18</v>
      </c>
      <c r="N79" s="566"/>
      <c r="O79" s="566"/>
      <c r="P79" s="566"/>
      <c r="Q79" s="566"/>
      <c r="R79" s="566"/>
      <c r="S79" s="566"/>
      <c r="T79" s="566"/>
      <c r="U79" s="565"/>
      <c r="V79" s="566"/>
      <c r="W79" s="667"/>
      <c r="X79" s="587"/>
      <c r="Y79" s="591"/>
      <c r="Z79" s="591" t="str">
        <f t="shared" si="2"/>
        <v>Добавить наименование системы теплоснабжения</v>
      </c>
      <c r="AA79" s="591"/>
      <c r="AB79" s="591"/>
      <c r="AC79" s="591"/>
      <c r="AD79" s="587"/>
      <c r="AE79" s="587"/>
      <c r="AF79" s="587"/>
      <c r="AG79" s="587"/>
      <c r="AH79" s="587"/>
      <c r="AI79" s="587"/>
      <c r="AJ79" s="587"/>
    </row>
    <row r="80" spans="1:36" s="525" customFormat="1" ht="15" customHeight="1">
      <c r="A80" s="1234"/>
      <c r="B80" s="891"/>
      <c r="C80" s="891"/>
      <c r="D80" s="891"/>
      <c r="E80" s="891"/>
      <c r="F80" s="891"/>
      <c r="G80" s="896"/>
      <c r="H80" s="883"/>
      <c r="I80" s="883"/>
      <c r="J80" s="880"/>
      <c r="K80" s="890"/>
      <c r="L80" s="540"/>
      <c r="M80" s="560" t="s">
        <v>19</v>
      </c>
      <c r="N80" s="566"/>
      <c r="O80" s="566"/>
      <c r="P80" s="566"/>
      <c r="Q80" s="566"/>
      <c r="R80" s="566"/>
      <c r="S80" s="566"/>
      <c r="T80" s="566"/>
      <c r="U80" s="565"/>
      <c r="V80" s="566"/>
      <c r="W80" s="667"/>
      <c r="X80" s="587"/>
      <c r="Y80" s="591"/>
      <c r="Z80" s="591" t="str">
        <f t="shared" si="2"/>
        <v>Добавить территорию действия тарифа</v>
      </c>
      <c r="AA80" s="591"/>
      <c r="AB80" s="591"/>
      <c r="AC80" s="591"/>
      <c r="AD80" s="587"/>
      <c r="AE80" s="587"/>
      <c r="AF80" s="587"/>
      <c r="AG80" s="587"/>
      <c r="AH80" s="587"/>
      <c r="AI80" s="587"/>
      <c r="AJ80" s="587"/>
    </row>
    <row r="81" spans="1:36" s="524" customFormat="1" ht="15" customHeight="1">
      <c r="A81" s="879"/>
      <c r="B81" s="879"/>
      <c r="C81" s="879"/>
      <c r="D81" s="879"/>
      <c r="E81" s="879"/>
      <c r="F81" s="879"/>
      <c r="G81" s="879"/>
      <c r="H81" s="879"/>
      <c r="I81" s="879"/>
      <c r="J81" s="879"/>
      <c r="K81" s="879"/>
      <c r="L81" s="494"/>
      <c r="M81" s="567" t="s">
        <v>309</v>
      </c>
      <c r="N81" s="566"/>
      <c r="O81" s="566"/>
      <c r="P81" s="566"/>
      <c r="Q81" s="566"/>
      <c r="R81" s="566"/>
      <c r="S81" s="566"/>
      <c r="T81" s="566"/>
      <c r="U81" s="565"/>
      <c r="V81" s="767"/>
      <c r="W81" s="767"/>
      <c r="X81" s="767"/>
      <c r="Y81" s="767"/>
      <c r="Z81" s="767"/>
      <c r="AA81" s="767"/>
      <c r="AB81" s="766"/>
      <c r="AC81" s="767"/>
      <c r="AD81" s="667"/>
      <c r="AE81" s="589"/>
      <c r="AF81" s="589"/>
      <c r="AG81" s="589"/>
      <c r="AH81" s="589"/>
    </row>
    <row r="82" spans="1:36" ht="18.75" customHeight="1">
      <c r="X82" s="204"/>
      <c r="Y82" s="204"/>
      <c r="Z82" s="204"/>
      <c r="AA82" s="204"/>
      <c r="AB82" s="204"/>
      <c r="AC82" s="204"/>
      <c r="AD82" s="204"/>
      <c r="AE82" s="204"/>
      <c r="AF82" s="204"/>
      <c r="AG82" s="204"/>
      <c r="AH82" s="204"/>
      <c r="AI82" s="204"/>
      <c r="AJ82" s="204"/>
    </row>
    <row r="83" spans="1:36" s="35" customFormat="1" ht="17.100000000000001" customHeight="1">
      <c r="A83" s="35" t="s">
        <v>13</v>
      </c>
      <c r="C83" s="35" t="s">
        <v>51</v>
      </c>
      <c r="V83" s="158"/>
      <c r="X83" s="217"/>
      <c r="Y83" s="217"/>
      <c r="Z83" s="217"/>
      <c r="AA83" s="217"/>
      <c r="AB83" s="217"/>
      <c r="AC83" s="217"/>
      <c r="AD83" s="217"/>
      <c r="AE83" s="217"/>
      <c r="AF83" s="217"/>
      <c r="AG83" s="217"/>
      <c r="AH83" s="217"/>
      <c r="AI83" s="217"/>
      <c r="AJ83" s="217"/>
    </row>
    <row r="84" spans="1:36" ht="17.100000000000001" customHeight="1">
      <c r="L84" s="122"/>
      <c r="M84" s="122"/>
      <c r="N84" s="122"/>
      <c r="O84" s="122"/>
      <c r="P84" s="122"/>
      <c r="Q84" s="122"/>
      <c r="R84" s="122"/>
      <c r="S84" s="122"/>
      <c r="T84" s="122"/>
      <c r="U84" s="122"/>
      <c r="V84" s="122"/>
      <c r="W84" s="122"/>
      <c r="X84" s="204"/>
      <c r="Y84" s="204"/>
      <c r="Z84" s="204"/>
      <c r="AA84" s="204"/>
      <c r="AB84" s="204"/>
      <c r="AC84" s="204"/>
      <c r="AD84" s="204"/>
      <c r="AE84" s="204"/>
      <c r="AF84" s="204"/>
      <c r="AG84" s="204"/>
      <c r="AH84" s="204"/>
      <c r="AI84" s="204"/>
      <c r="AJ84" s="204"/>
    </row>
    <row r="85" spans="1:36" s="525" customFormat="1" ht="22.5">
      <c r="A85" s="1234">
        <v>1</v>
      </c>
      <c r="B85" s="921"/>
      <c r="C85" s="921"/>
      <c r="D85" s="921"/>
      <c r="E85" s="922"/>
      <c r="F85" s="923"/>
      <c r="G85" s="921"/>
      <c r="H85" s="921"/>
      <c r="I85" s="924"/>
      <c r="J85" s="919"/>
      <c r="K85" s="928">
        <v>1</v>
      </c>
      <c r="L85" s="595">
        <f>mergeValue(A85)</f>
        <v>1</v>
      </c>
      <c r="M85" s="643" t="s">
        <v>20</v>
      </c>
      <c r="N85" s="582"/>
      <c r="O85" s="1287"/>
      <c r="P85" s="1288"/>
      <c r="Q85" s="1288"/>
      <c r="R85" s="1288"/>
      <c r="S85" s="1288"/>
      <c r="T85" s="1288"/>
      <c r="U85" s="1288"/>
      <c r="V85" s="1289"/>
      <c r="W85" s="632" t="s">
        <v>659</v>
      </c>
      <c r="X85" s="587"/>
      <c r="Y85" s="587"/>
      <c r="Z85" s="587"/>
      <c r="AA85" s="587"/>
      <c r="AB85" s="587"/>
      <c r="AC85" s="587"/>
      <c r="AD85" s="587"/>
      <c r="AE85" s="587"/>
      <c r="AF85" s="587"/>
      <c r="AG85" s="587"/>
      <c r="AH85" s="587"/>
      <c r="AI85" s="587"/>
    </row>
    <row r="86" spans="1:36" s="525" customFormat="1" ht="22.5">
      <c r="A86" s="1234"/>
      <c r="B86" s="1234">
        <v>1</v>
      </c>
      <c r="C86" s="921"/>
      <c r="D86" s="921"/>
      <c r="E86" s="923"/>
      <c r="F86" s="923"/>
      <c r="G86" s="921"/>
      <c r="H86" s="921"/>
      <c r="I86" s="918"/>
      <c r="J86" s="917"/>
      <c r="K86" s="928">
        <v>1</v>
      </c>
      <c r="L86" s="595" t="str">
        <f>mergeValue(A86) &amp;"."&amp; mergeValue(B86)</f>
        <v>1.1</v>
      </c>
      <c r="M86" s="548" t="s">
        <v>16</v>
      </c>
      <c r="N86" s="582"/>
      <c r="O86" s="1287"/>
      <c r="P86" s="1288"/>
      <c r="Q86" s="1288"/>
      <c r="R86" s="1288"/>
      <c r="S86" s="1288"/>
      <c r="T86" s="1288"/>
      <c r="U86" s="1288"/>
      <c r="V86" s="1289"/>
      <c r="W86" s="632" t="s">
        <v>477</v>
      </c>
      <c r="X86" s="587"/>
      <c r="Y86" s="587"/>
      <c r="Z86" s="587"/>
      <c r="AA86" s="587"/>
      <c r="AB86" s="587"/>
      <c r="AC86" s="587"/>
      <c r="AD86" s="587"/>
      <c r="AE86" s="587"/>
      <c r="AF86" s="587"/>
      <c r="AG86" s="587"/>
      <c r="AH86" s="587"/>
      <c r="AI86" s="587"/>
    </row>
    <row r="87" spans="1:36" s="525" customFormat="1" ht="22.5">
      <c r="A87" s="1234"/>
      <c r="B87" s="1234"/>
      <c r="C87" s="1234">
        <v>1</v>
      </c>
      <c r="D87" s="921"/>
      <c r="E87" s="923"/>
      <c r="F87" s="923"/>
      <c r="G87" s="921"/>
      <c r="H87" s="921"/>
      <c r="I87" s="925"/>
      <c r="J87" s="917"/>
      <c r="K87" s="928">
        <v>1</v>
      </c>
      <c r="L87" s="595" t="str">
        <f>mergeValue(A87) &amp;"."&amp; mergeValue(B87)&amp;"."&amp; mergeValue(C87)</f>
        <v>1.1.1</v>
      </c>
      <c r="M87" s="549" t="s">
        <v>7</v>
      </c>
      <c r="N87" s="582"/>
      <c r="O87" s="1287"/>
      <c r="P87" s="1288"/>
      <c r="Q87" s="1288"/>
      <c r="R87" s="1288"/>
      <c r="S87" s="1288"/>
      <c r="T87" s="1288"/>
      <c r="U87" s="1288"/>
      <c r="V87" s="1289"/>
      <c r="W87" s="632" t="s">
        <v>634</v>
      </c>
      <c r="X87" s="587"/>
      <c r="Y87" s="587"/>
      <c r="Z87" s="587"/>
      <c r="AA87" s="587"/>
      <c r="AB87" s="587"/>
      <c r="AC87" s="587"/>
      <c r="AD87" s="587"/>
      <c r="AE87" s="587"/>
      <c r="AF87" s="587"/>
      <c r="AG87" s="587"/>
      <c r="AH87" s="587"/>
      <c r="AI87" s="587"/>
    </row>
    <row r="88" spans="1:36" s="525" customFormat="1" ht="22.5">
      <c r="A88" s="1234"/>
      <c r="B88" s="1234"/>
      <c r="C88" s="1234"/>
      <c r="D88" s="1234">
        <v>1</v>
      </c>
      <c r="E88" s="923"/>
      <c r="F88" s="923"/>
      <c r="G88" s="921"/>
      <c r="H88" s="921"/>
      <c r="I88" s="1234">
        <v>1</v>
      </c>
      <c r="J88" s="917"/>
      <c r="K88" s="928">
        <v>1</v>
      </c>
      <c r="L88" s="595" t="str">
        <f>mergeValue(A88) &amp;"."&amp; mergeValue(B88)&amp;"."&amp; mergeValue(C88)&amp;"."&amp; mergeValue(D88)</f>
        <v>1.1.1.1</v>
      </c>
      <c r="M88" s="550" t="s">
        <v>22</v>
      </c>
      <c r="N88" s="582"/>
      <c r="O88" s="1287"/>
      <c r="P88" s="1288"/>
      <c r="Q88" s="1288"/>
      <c r="R88" s="1288"/>
      <c r="S88" s="1288"/>
      <c r="T88" s="1288"/>
      <c r="U88" s="1288"/>
      <c r="V88" s="1289"/>
      <c r="W88" s="632" t="s">
        <v>635</v>
      </c>
      <c r="X88" s="587"/>
      <c r="Y88" s="587"/>
      <c r="Z88" s="587"/>
      <c r="AA88" s="587"/>
      <c r="AB88" s="587"/>
      <c r="AC88" s="587"/>
      <c r="AD88" s="587"/>
      <c r="AE88" s="587"/>
      <c r="AF88" s="587"/>
      <c r="AG88" s="587"/>
      <c r="AH88" s="587"/>
      <c r="AI88" s="587"/>
    </row>
    <row r="89" spans="1:36" s="525" customFormat="1" ht="11.25" hidden="1" customHeight="1">
      <c r="A89" s="1234"/>
      <c r="B89" s="1234"/>
      <c r="C89" s="1234"/>
      <c r="D89" s="1234"/>
      <c r="E89" s="1234">
        <v>1</v>
      </c>
      <c r="F89" s="923"/>
      <c r="G89" s="921"/>
      <c r="H89" s="921"/>
      <c r="I89" s="1234"/>
      <c r="J89" s="923"/>
      <c r="K89" s="928">
        <v>1</v>
      </c>
      <c r="L89" s="595"/>
      <c r="M89" s="556"/>
      <c r="N89" s="583"/>
      <c r="O89" s="1290"/>
      <c r="P89" s="1291"/>
      <c r="Q89" s="1291"/>
      <c r="R89" s="1291"/>
      <c r="S89" s="1291"/>
      <c r="T89" s="1291"/>
      <c r="U89" s="1291"/>
      <c r="V89" s="1292"/>
      <c r="W89" s="561"/>
      <c r="X89" s="587"/>
      <c r="Y89" s="587"/>
      <c r="Z89" s="587"/>
      <c r="AA89" s="587"/>
      <c r="AB89" s="587"/>
      <c r="AC89" s="587"/>
      <c r="AD89" s="587"/>
      <c r="AE89" s="587"/>
      <c r="AF89" s="587"/>
      <c r="AG89" s="587"/>
      <c r="AH89" s="587"/>
      <c r="AI89" s="587"/>
    </row>
    <row r="90" spans="1:36" s="525" customFormat="1" ht="90">
      <c r="A90" s="1234"/>
      <c r="B90" s="1234"/>
      <c r="C90" s="1234"/>
      <c r="D90" s="1234"/>
      <c r="E90" s="1234"/>
      <c r="F90" s="1234">
        <v>1</v>
      </c>
      <c r="G90" s="921"/>
      <c r="H90" s="921"/>
      <c r="I90" s="1234"/>
      <c r="J90" s="1254"/>
      <c r="K90" s="928">
        <v>1</v>
      </c>
      <c r="L90" s="595" t="str">
        <f>mergeValue(A90) &amp;"."&amp; mergeValue(B90)&amp;"."&amp; mergeValue(C90)&amp;"."&amp; mergeValue(D90)&amp;"."&amp;  mergeValue(F90)</f>
        <v>1.1.1.1.1</v>
      </c>
      <c r="M90" s="556" t="s">
        <v>10</v>
      </c>
      <c r="N90" s="583"/>
      <c r="O90" s="1237"/>
      <c r="P90" s="1238"/>
      <c r="Q90" s="1238"/>
      <c r="R90" s="1238"/>
      <c r="S90" s="1238"/>
      <c r="T90" s="1238"/>
      <c r="U90" s="1238"/>
      <c r="V90" s="1239"/>
      <c r="W90" s="632" t="s">
        <v>636</v>
      </c>
      <c r="X90" s="587"/>
      <c r="Y90" s="591" t="str">
        <f>strCheckUnique(Z90:Z93)</f>
        <v/>
      </c>
      <c r="Z90" s="587"/>
      <c r="AA90" s="591"/>
      <c r="AB90" s="587"/>
      <c r="AC90" s="587"/>
      <c r="AD90" s="587"/>
      <c r="AE90" s="587"/>
      <c r="AF90" s="587"/>
      <c r="AG90" s="587"/>
      <c r="AH90" s="587"/>
      <c r="AI90" s="587"/>
    </row>
    <row r="91" spans="1:36" s="525" customFormat="1" ht="192" customHeight="1">
      <c r="A91" s="1234"/>
      <c r="B91" s="1234"/>
      <c r="C91" s="1234"/>
      <c r="D91" s="1234"/>
      <c r="E91" s="1234"/>
      <c r="F91" s="1234"/>
      <c r="G91" s="921">
        <v>1</v>
      </c>
      <c r="H91" s="921"/>
      <c r="I91" s="1234"/>
      <c r="J91" s="1254"/>
      <c r="K91" s="920"/>
      <c r="L91" s="595" t="str">
        <f>mergeValue(A91) &amp;"."&amp; mergeValue(B91)&amp;"."&amp; mergeValue(C91)&amp;"."&amp; mergeValue(D91)&amp;"."&amp;  mergeValue(F91)&amp;"."&amp;  mergeValue(G91)</f>
        <v>1.1.1.1.1.1</v>
      </c>
      <c r="M91" s="1071"/>
      <c r="N91" s="588"/>
      <c r="O91" s="564"/>
      <c r="P91" s="564"/>
      <c r="Q91" s="564"/>
      <c r="R91" s="1244"/>
      <c r="S91" s="1230" t="s">
        <v>84</v>
      </c>
      <c r="T91" s="1244"/>
      <c r="U91" s="1230" t="s">
        <v>84</v>
      </c>
      <c r="V91" s="539"/>
      <c r="W91" s="1204" t="s">
        <v>660</v>
      </c>
      <c r="X91" s="587" t="str">
        <f>strCheckDate(O92:V92)</f>
        <v/>
      </c>
      <c r="Y91" s="591"/>
      <c r="Z91" s="591" t="str">
        <f>IF(M91="","",M91 )</f>
        <v/>
      </c>
      <c r="AA91" s="591"/>
      <c r="AB91" s="591"/>
      <c r="AC91" s="591"/>
      <c r="AD91" s="587"/>
      <c r="AE91" s="587"/>
      <c r="AF91" s="587"/>
      <c r="AG91" s="587"/>
      <c r="AH91" s="587"/>
      <c r="AI91" s="587"/>
    </row>
    <row r="92" spans="1:36" s="525" customFormat="1" ht="11.25" hidden="1" customHeight="1">
      <c r="A92" s="1234"/>
      <c r="B92" s="1234"/>
      <c r="C92" s="1234"/>
      <c r="D92" s="1234"/>
      <c r="E92" s="1234"/>
      <c r="F92" s="1234"/>
      <c r="G92" s="921"/>
      <c r="H92" s="921"/>
      <c r="I92" s="1234"/>
      <c r="J92" s="1254"/>
      <c r="K92" s="928">
        <v>1</v>
      </c>
      <c r="L92" s="602"/>
      <c r="M92" s="648"/>
      <c r="N92" s="588"/>
      <c r="O92" s="564"/>
      <c r="P92" s="564"/>
      <c r="Q92" s="586" t="str">
        <f>R91 &amp; "-" &amp; T91</f>
        <v>-</v>
      </c>
      <c r="R92" s="1244"/>
      <c r="S92" s="1230"/>
      <c r="T92" s="1244"/>
      <c r="U92" s="1230"/>
      <c r="V92" s="539"/>
      <c r="W92" s="1204"/>
      <c r="X92" s="587"/>
      <c r="Y92" s="591"/>
      <c r="Z92" s="591"/>
      <c r="AA92" s="591"/>
      <c r="AB92" s="591"/>
      <c r="AC92" s="591"/>
      <c r="AD92" s="587"/>
      <c r="AE92" s="587"/>
      <c r="AF92" s="587"/>
      <c r="AG92" s="587"/>
      <c r="AH92" s="587"/>
      <c r="AI92" s="587"/>
    </row>
    <row r="93" spans="1:36" s="524" customFormat="1" ht="15" customHeight="1">
      <c r="A93" s="1234"/>
      <c r="B93" s="1234"/>
      <c r="C93" s="1234"/>
      <c r="D93" s="1234"/>
      <c r="E93" s="1234"/>
      <c r="F93" s="1234"/>
      <c r="G93" s="921"/>
      <c r="H93" s="921"/>
      <c r="I93" s="1234"/>
      <c r="J93" s="1254"/>
      <c r="K93" s="928">
        <v>1</v>
      </c>
      <c r="L93" s="540"/>
      <c r="M93" s="558" t="s">
        <v>25</v>
      </c>
      <c r="N93" s="553"/>
      <c r="O93" s="547"/>
      <c r="P93" s="547"/>
      <c r="Q93" s="547"/>
      <c r="R93" s="575"/>
      <c r="S93" s="566"/>
      <c r="T93" s="565"/>
      <c r="U93" s="553"/>
      <c r="V93" s="562"/>
      <c r="W93" s="1204"/>
      <c r="X93" s="589"/>
      <c r="Y93" s="589"/>
      <c r="Z93" s="589"/>
      <c r="AA93" s="589"/>
      <c r="AB93" s="589"/>
      <c r="AC93" s="589"/>
      <c r="AD93" s="589"/>
      <c r="AE93" s="589"/>
      <c r="AF93" s="589"/>
      <c r="AG93" s="589"/>
      <c r="AH93" s="589"/>
      <c r="AI93" s="589"/>
    </row>
    <row r="94" spans="1:36" s="524" customFormat="1" ht="15" customHeight="1">
      <c r="A94" s="1234"/>
      <c r="B94" s="1234"/>
      <c r="C94" s="1234"/>
      <c r="D94" s="1234"/>
      <c r="E94" s="1234"/>
      <c r="F94" s="923"/>
      <c r="G94" s="923"/>
      <c r="H94" s="921"/>
      <c r="I94" s="1234"/>
      <c r="J94" s="923"/>
      <c r="K94" s="927"/>
      <c r="L94" s="540"/>
      <c r="M94" s="553" t="s">
        <v>11</v>
      </c>
      <c r="N94" s="558"/>
      <c r="O94" s="558"/>
      <c r="P94" s="558"/>
      <c r="Q94" s="558"/>
      <c r="R94" s="558"/>
      <c r="S94" s="558"/>
      <c r="T94" s="558"/>
      <c r="U94" s="558"/>
      <c r="V94" s="558"/>
      <c r="W94" s="562"/>
      <c r="X94" s="589"/>
      <c r="Y94" s="589"/>
      <c r="Z94" s="589"/>
      <c r="AA94" s="589"/>
      <c r="AB94" s="589"/>
      <c r="AC94" s="589"/>
      <c r="AD94" s="589"/>
      <c r="AE94" s="589"/>
      <c r="AF94" s="589"/>
      <c r="AG94" s="589"/>
      <c r="AH94" s="589"/>
      <c r="AI94" s="589"/>
      <c r="AJ94" s="589"/>
    </row>
    <row r="95" spans="1:36" s="524" customFormat="1" ht="15" hidden="1" customHeight="1">
      <c r="A95" s="1234"/>
      <c r="B95" s="1234"/>
      <c r="C95" s="1234"/>
      <c r="D95" s="1234"/>
      <c r="E95" s="923"/>
      <c r="F95" s="923"/>
      <c r="G95" s="923"/>
      <c r="H95" s="921"/>
      <c r="I95" s="1234"/>
      <c r="J95" s="923"/>
      <c r="K95" s="927"/>
      <c r="L95" s="540"/>
      <c r="M95" s="553"/>
      <c r="N95" s="558"/>
      <c r="O95" s="558"/>
      <c r="P95" s="558"/>
      <c r="Q95" s="558"/>
      <c r="R95" s="558"/>
      <c r="S95" s="558"/>
      <c r="T95" s="558"/>
      <c r="U95" s="558"/>
      <c r="V95" s="558"/>
      <c r="W95" s="562"/>
      <c r="X95" s="589"/>
      <c r="Y95" s="589"/>
      <c r="Z95" s="589"/>
      <c r="AA95" s="589"/>
      <c r="AB95" s="589"/>
      <c r="AC95" s="589"/>
      <c r="AD95" s="589"/>
      <c r="AE95" s="589"/>
      <c r="AF95" s="589"/>
      <c r="AG95" s="589"/>
      <c r="AH95" s="589"/>
      <c r="AI95" s="589"/>
      <c r="AJ95" s="589"/>
    </row>
    <row r="96" spans="1:36" s="524" customFormat="1" ht="15" customHeight="1">
      <c r="A96" s="1234"/>
      <c r="B96" s="1234"/>
      <c r="C96" s="1234"/>
      <c r="D96" s="926"/>
      <c r="E96" s="926"/>
      <c r="F96" s="923"/>
      <c r="G96" s="921"/>
      <c r="H96" s="921"/>
      <c r="I96" s="919"/>
      <c r="J96" s="916"/>
      <c r="K96" s="928">
        <v>1</v>
      </c>
      <c r="L96" s="540"/>
      <c r="M96" s="552" t="s">
        <v>17</v>
      </c>
      <c r="N96" s="551"/>
      <c r="O96" s="547"/>
      <c r="P96" s="547"/>
      <c r="Q96" s="547"/>
      <c r="R96" s="575"/>
      <c r="S96" s="566"/>
      <c r="T96" s="565"/>
      <c r="U96" s="551"/>
      <c r="V96" s="566"/>
      <c r="W96" s="562"/>
      <c r="X96" s="589"/>
      <c r="Y96" s="589"/>
      <c r="Z96" s="589"/>
      <c r="AA96" s="589"/>
      <c r="AB96" s="589"/>
      <c r="AC96" s="589"/>
      <c r="AD96" s="589"/>
      <c r="AE96" s="589"/>
      <c r="AF96" s="589"/>
      <c r="AG96" s="589"/>
      <c r="AH96" s="589"/>
      <c r="AI96" s="589"/>
    </row>
    <row r="97" spans="1:40" s="524" customFormat="1" ht="15" customHeight="1">
      <c r="A97" s="1234"/>
      <c r="B97" s="1234"/>
      <c r="C97" s="926"/>
      <c r="D97" s="926"/>
      <c r="E97" s="926"/>
      <c r="F97" s="926"/>
      <c r="G97" s="921"/>
      <c r="H97" s="921"/>
      <c r="I97" s="929"/>
      <c r="J97" s="916"/>
      <c r="K97" s="928">
        <v>1</v>
      </c>
      <c r="L97" s="540"/>
      <c r="M97" s="551" t="s">
        <v>18</v>
      </c>
      <c r="N97" s="551"/>
      <c r="O97" s="547"/>
      <c r="P97" s="547"/>
      <c r="Q97" s="547"/>
      <c r="R97" s="575"/>
      <c r="S97" s="566"/>
      <c r="T97" s="565"/>
      <c r="U97" s="551"/>
      <c r="V97" s="566"/>
      <c r="W97" s="562"/>
      <c r="X97" s="589"/>
      <c r="Y97" s="589"/>
      <c r="Z97" s="589"/>
      <c r="AA97" s="589"/>
      <c r="AB97" s="589"/>
      <c r="AC97" s="589"/>
      <c r="AD97" s="589"/>
      <c r="AE97" s="589"/>
      <c r="AF97" s="589"/>
      <c r="AG97" s="589"/>
      <c r="AH97" s="589"/>
      <c r="AI97" s="589"/>
    </row>
    <row r="98" spans="1:40" s="524" customFormat="1" ht="15" customHeight="1">
      <c r="A98" s="1234"/>
      <c r="B98" s="926"/>
      <c r="C98" s="926"/>
      <c r="D98" s="926"/>
      <c r="E98" s="926"/>
      <c r="F98" s="926"/>
      <c r="G98" s="921"/>
      <c r="H98" s="921"/>
      <c r="I98" s="919"/>
      <c r="J98" s="916"/>
      <c r="K98" s="928">
        <v>1</v>
      </c>
      <c r="L98" s="540"/>
      <c r="M98" s="560" t="s">
        <v>19</v>
      </c>
      <c r="N98" s="551"/>
      <c r="O98" s="547"/>
      <c r="P98" s="547"/>
      <c r="Q98" s="547"/>
      <c r="R98" s="575"/>
      <c r="S98" s="566"/>
      <c r="T98" s="565"/>
      <c r="U98" s="551"/>
      <c r="V98" s="566"/>
      <c r="W98" s="562"/>
      <c r="X98" s="589"/>
      <c r="Y98" s="589"/>
      <c r="Z98" s="589"/>
      <c r="AA98" s="589"/>
      <c r="AB98" s="589"/>
      <c r="AC98" s="589"/>
      <c r="AD98" s="589"/>
      <c r="AE98" s="589"/>
      <c r="AF98" s="589"/>
      <c r="AG98" s="589"/>
      <c r="AH98" s="589"/>
      <c r="AI98" s="589"/>
    </row>
    <row r="99" spans="1:40" s="524" customFormat="1" ht="15" customHeight="1">
      <c r="A99" s="915"/>
      <c r="B99" s="915"/>
      <c r="C99" s="915"/>
      <c r="D99" s="915"/>
      <c r="E99" s="915"/>
      <c r="F99" s="915"/>
      <c r="G99" s="915"/>
      <c r="H99" s="915"/>
      <c r="I99" s="915"/>
      <c r="J99" s="915"/>
      <c r="K99" s="915"/>
      <c r="L99" s="494"/>
      <c r="M99" s="567" t="s">
        <v>309</v>
      </c>
      <c r="N99" s="551"/>
      <c r="O99" s="547"/>
      <c r="P99" s="547"/>
      <c r="Q99" s="547"/>
      <c r="R99" s="575"/>
      <c r="S99" s="566"/>
      <c r="T99" s="565"/>
      <c r="U99" s="551"/>
      <c r="V99" s="566"/>
      <c r="W99" s="562"/>
      <c r="X99" s="589"/>
      <c r="Y99" s="589"/>
      <c r="Z99" s="589"/>
      <c r="AA99" s="589"/>
      <c r="AB99" s="589"/>
      <c r="AC99" s="589"/>
      <c r="AD99" s="589"/>
      <c r="AE99" s="589"/>
      <c r="AF99" s="589"/>
      <c r="AG99" s="589"/>
      <c r="AH99" s="589"/>
      <c r="AI99" s="589"/>
    </row>
    <row r="100" spans="1:40" s="599" customFormat="1" ht="15" customHeight="1">
      <c r="A100" s="598"/>
      <c r="B100" s="598"/>
      <c r="C100" s="598"/>
      <c r="D100" s="598"/>
      <c r="E100" s="598"/>
      <c r="F100" s="598"/>
      <c r="G100" s="597"/>
      <c r="H100" s="598"/>
      <c r="I100" s="683"/>
      <c r="J100" s="684"/>
      <c r="L100" s="600"/>
      <c r="M100" s="678"/>
      <c r="N100" s="679"/>
      <c r="O100" s="680"/>
      <c r="P100" s="680"/>
      <c r="Q100" s="680"/>
      <c r="R100" s="681"/>
      <c r="S100" s="555"/>
      <c r="T100" s="682"/>
      <c r="U100" s="679"/>
      <c r="V100" s="555"/>
      <c r="W100" s="555"/>
      <c r="X100" s="598"/>
      <c r="Y100" s="598"/>
      <c r="Z100" s="598"/>
      <c r="AA100" s="598"/>
      <c r="AB100" s="598"/>
      <c r="AC100" s="598"/>
      <c r="AD100" s="598"/>
      <c r="AE100" s="598"/>
      <c r="AF100" s="598"/>
      <c r="AG100" s="598"/>
      <c r="AH100" s="598"/>
      <c r="AI100" s="598"/>
    </row>
    <row r="101" spans="1:40" s="35" customFormat="1" ht="17.100000000000001" customHeight="1">
      <c r="G101" s="35" t="s">
        <v>13</v>
      </c>
      <c r="I101" s="35" t="s">
        <v>68</v>
      </c>
      <c r="V101" s="158"/>
    </row>
    <row r="102" spans="1:40" ht="17.100000000000001" customHeight="1">
      <c r="X102" s="471"/>
      <c r="Y102" s="43"/>
      <c r="Z102" s="43"/>
    </row>
    <row r="103" spans="1:40" s="525" customFormat="1" ht="22.5">
      <c r="A103" s="1234">
        <v>1</v>
      </c>
      <c r="B103" s="1081"/>
      <c r="C103" s="1081"/>
      <c r="D103" s="1081"/>
      <c r="E103" s="1082"/>
      <c r="F103" s="1083"/>
      <c r="G103" s="1081"/>
      <c r="H103" s="1081"/>
      <c r="I103" s="1062"/>
      <c r="J103" s="1067"/>
      <c r="K103" s="1067"/>
      <c r="L103" s="595">
        <f>mergeValue(A103)</f>
        <v>1</v>
      </c>
      <c r="M103" s="643" t="s">
        <v>20</v>
      </c>
      <c r="N103" s="582"/>
      <c r="O103" s="1287"/>
      <c r="P103" s="1288"/>
      <c r="Q103" s="1288"/>
      <c r="R103" s="1288"/>
      <c r="S103" s="1288"/>
      <c r="T103" s="1288"/>
      <c r="U103" s="1288"/>
      <c r="V103" s="1288"/>
      <c r="W103" s="1288"/>
      <c r="X103" s="1288"/>
      <c r="Y103" s="1288"/>
      <c r="Z103" s="1288"/>
      <c r="AA103" s="1289"/>
      <c r="AB103" s="632" t="s">
        <v>476</v>
      </c>
      <c r="AC103" s="587"/>
      <c r="AD103" s="587"/>
      <c r="AE103" s="587"/>
      <c r="AF103" s="587"/>
      <c r="AG103" s="587"/>
      <c r="AH103" s="587"/>
      <c r="AI103" s="587"/>
      <c r="AJ103" s="587"/>
      <c r="AK103" s="587"/>
      <c r="AL103" s="587"/>
      <c r="AM103" s="587"/>
      <c r="AN103" s="587"/>
    </row>
    <row r="104" spans="1:40" s="525" customFormat="1" ht="22.5">
      <c r="A104" s="1234"/>
      <c r="B104" s="1234">
        <v>1</v>
      </c>
      <c r="C104" s="1081"/>
      <c r="D104" s="1081"/>
      <c r="E104" s="1083"/>
      <c r="F104" s="1083"/>
      <c r="G104" s="1081"/>
      <c r="H104" s="1081"/>
      <c r="I104" s="1069"/>
      <c r="J104" s="1064"/>
      <c r="K104" s="1063"/>
      <c r="L104" s="595" t="str">
        <f>mergeValue(A104) &amp;"."&amp; mergeValue(B104)</f>
        <v>1.1</v>
      </c>
      <c r="M104" s="548" t="s">
        <v>16</v>
      </c>
      <c r="N104" s="582"/>
      <c r="O104" s="1287"/>
      <c r="P104" s="1288"/>
      <c r="Q104" s="1288"/>
      <c r="R104" s="1288"/>
      <c r="S104" s="1288"/>
      <c r="T104" s="1288"/>
      <c r="U104" s="1288"/>
      <c r="V104" s="1288"/>
      <c r="W104" s="1288"/>
      <c r="X104" s="1288"/>
      <c r="Y104" s="1288"/>
      <c r="Z104" s="1288"/>
      <c r="AA104" s="1289"/>
      <c r="AB104" s="632" t="s">
        <v>477</v>
      </c>
      <c r="AC104" s="587"/>
      <c r="AD104" s="587"/>
      <c r="AE104" s="587"/>
      <c r="AF104" s="587"/>
      <c r="AG104" s="587"/>
      <c r="AH104" s="587"/>
      <c r="AI104" s="587"/>
      <c r="AJ104" s="587"/>
      <c r="AK104" s="587"/>
      <c r="AL104" s="587"/>
      <c r="AM104" s="587"/>
      <c r="AN104" s="587"/>
    </row>
    <row r="105" spans="1:40" s="525" customFormat="1" ht="22.5">
      <c r="A105" s="1234"/>
      <c r="B105" s="1234"/>
      <c r="C105" s="1234">
        <v>1</v>
      </c>
      <c r="D105" s="1081"/>
      <c r="E105" s="1083"/>
      <c r="F105" s="1083"/>
      <c r="G105" s="1081"/>
      <c r="H105" s="1081"/>
      <c r="I105" s="1069"/>
      <c r="J105" s="1064"/>
      <c r="K105" s="1063"/>
      <c r="L105" s="595" t="str">
        <f>mergeValue(A105) &amp;"."&amp; mergeValue(B105)&amp;"."&amp; mergeValue(C105)</f>
        <v>1.1.1</v>
      </c>
      <c r="M105" s="549" t="s">
        <v>7</v>
      </c>
      <c r="N105" s="582"/>
      <c r="O105" s="1287"/>
      <c r="P105" s="1288"/>
      <c r="Q105" s="1288"/>
      <c r="R105" s="1288"/>
      <c r="S105" s="1288"/>
      <c r="T105" s="1288"/>
      <c r="U105" s="1288"/>
      <c r="V105" s="1288"/>
      <c r="W105" s="1288"/>
      <c r="X105" s="1288"/>
      <c r="Y105" s="1288"/>
      <c r="Z105" s="1288"/>
      <c r="AA105" s="1289"/>
      <c r="AB105" s="632" t="s">
        <v>634</v>
      </c>
      <c r="AC105" s="587"/>
      <c r="AD105" s="587"/>
      <c r="AE105" s="587"/>
      <c r="AF105" s="587"/>
      <c r="AG105" s="587"/>
      <c r="AH105" s="587"/>
      <c r="AI105" s="587"/>
      <c r="AJ105" s="587"/>
      <c r="AK105" s="587"/>
      <c r="AL105" s="587"/>
      <c r="AM105" s="587"/>
      <c r="AN105" s="587"/>
    </row>
    <row r="106" spans="1:40" s="525" customFormat="1" ht="22.5">
      <c r="A106" s="1234"/>
      <c r="B106" s="1234"/>
      <c r="C106" s="1234"/>
      <c r="D106" s="1234">
        <v>1</v>
      </c>
      <c r="E106" s="1083"/>
      <c r="F106" s="1083"/>
      <c r="G106" s="1081"/>
      <c r="H106" s="1081"/>
      <c r="I106" s="1069"/>
      <c r="J106" s="1064"/>
      <c r="K106" s="1063"/>
      <c r="L106" s="595" t="str">
        <f>mergeValue(A106) &amp;"."&amp; mergeValue(B106)&amp;"."&amp; mergeValue(C106)&amp;"."&amp; mergeValue(D106)</f>
        <v>1.1.1.1</v>
      </c>
      <c r="M106" s="550" t="s">
        <v>22</v>
      </c>
      <c r="N106" s="582"/>
      <c r="O106" s="1287"/>
      <c r="P106" s="1288"/>
      <c r="Q106" s="1288"/>
      <c r="R106" s="1288"/>
      <c r="S106" s="1288"/>
      <c r="T106" s="1288"/>
      <c r="U106" s="1288"/>
      <c r="V106" s="1288"/>
      <c r="W106" s="1288"/>
      <c r="X106" s="1288"/>
      <c r="Y106" s="1288"/>
      <c r="Z106" s="1288"/>
      <c r="AA106" s="1289"/>
      <c r="AB106" s="632" t="s">
        <v>635</v>
      </c>
      <c r="AC106" s="587"/>
      <c r="AD106" s="587"/>
      <c r="AE106" s="587"/>
      <c r="AF106" s="587"/>
      <c r="AG106" s="587"/>
      <c r="AH106" s="587"/>
      <c r="AI106" s="587"/>
      <c r="AJ106" s="587"/>
      <c r="AK106" s="587"/>
      <c r="AL106" s="587"/>
      <c r="AM106" s="587"/>
      <c r="AN106" s="587"/>
    </row>
    <row r="107" spans="1:40" s="525" customFormat="1" ht="0.2" customHeight="1">
      <c r="A107" s="1234"/>
      <c r="B107" s="1234"/>
      <c r="C107" s="1234"/>
      <c r="D107" s="1234"/>
      <c r="E107" s="1234">
        <v>1</v>
      </c>
      <c r="F107" s="1083"/>
      <c r="G107" s="1081"/>
      <c r="H107" s="1081"/>
      <c r="I107" s="1068"/>
      <c r="J107" s="1064"/>
      <c r="K107" s="1063"/>
      <c r="L107" s="595"/>
      <c r="M107" s="556"/>
      <c r="N107" s="583"/>
      <c r="O107" s="1290"/>
      <c r="P107" s="1291"/>
      <c r="Q107" s="1291"/>
      <c r="R107" s="1291"/>
      <c r="S107" s="1291"/>
      <c r="T107" s="1291"/>
      <c r="U107" s="1291"/>
      <c r="V107" s="1291"/>
      <c r="W107" s="1291"/>
      <c r="X107" s="1291"/>
      <c r="Y107" s="1291"/>
      <c r="Z107" s="1291"/>
      <c r="AA107" s="1292"/>
      <c r="AB107" s="632"/>
      <c r="AC107" s="587"/>
      <c r="AD107" s="587"/>
      <c r="AE107" s="587"/>
      <c r="AF107" s="587"/>
      <c r="AG107" s="587"/>
      <c r="AH107" s="587"/>
      <c r="AI107" s="587"/>
      <c r="AJ107" s="587"/>
      <c r="AK107" s="587"/>
      <c r="AL107" s="587"/>
      <c r="AM107" s="587"/>
      <c r="AN107" s="587"/>
    </row>
    <row r="108" spans="1:40" s="525" customFormat="1" ht="90">
      <c r="A108" s="1234"/>
      <c r="B108" s="1234"/>
      <c r="C108" s="1234"/>
      <c r="D108" s="1234"/>
      <c r="E108" s="1234"/>
      <c r="F108" s="1234">
        <v>1</v>
      </c>
      <c r="G108" s="1081"/>
      <c r="H108" s="1081"/>
      <c r="I108" s="1256"/>
      <c r="J108" s="1064"/>
      <c r="K108" s="1063"/>
      <c r="L108" s="595" t="str">
        <f>mergeValue(A108) &amp;"."&amp; mergeValue(B108)&amp;"."&amp; mergeValue(C108)&amp;"."&amp; mergeValue(D108)&amp;"."&amp; mergeValue(F108)</f>
        <v>1.1.1.1.1</v>
      </c>
      <c r="M108" s="557" t="s">
        <v>10</v>
      </c>
      <c r="N108" s="583"/>
      <c r="O108" s="1237"/>
      <c r="P108" s="1238"/>
      <c r="Q108" s="1238"/>
      <c r="R108" s="1238"/>
      <c r="S108" s="1238"/>
      <c r="T108" s="1238"/>
      <c r="U108" s="1238"/>
      <c r="V108" s="1238"/>
      <c r="W108" s="1238"/>
      <c r="X108" s="1238"/>
      <c r="Y108" s="1238"/>
      <c r="Z108" s="1238"/>
      <c r="AA108" s="1239"/>
      <c r="AB108" s="632" t="s">
        <v>636</v>
      </c>
      <c r="AC108" s="587"/>
      <c r="AD108" s="591" t="str">
        <f>strCheckUnique(AE108:AE113)</f>
        <v/>
      </c>
      <c r="AE108" s="587"/>
      <c r="AF108" s="591"/>
      <c r="AG108" s="587"/>
      <c r="AH108" s="587"/>
      <c r="AI108" s="587"/>
      <c r="AJ108" s="587"/>
      <c r="AK108" s="587"/>
      <c r="AL108" s="587"/>
      <c r="AM108" s="587"/>
      <c r="AN108" s="587"/>
    </row>
    <row r="109" spans="1:40" s="525" customFormat="1" ht="135">
      <c r="A109" s="1234"/>
      <c r="B109" s="1234"/>
      <c r="C109" s="1234"/>
      <c r="D109" s="1234"/>
      <c r="E109" s="1234"/>
      <c r="F109" s="1234"/>
      <c r="G109" s="1234">
        <v>1</v>
      </c>
      <c r="H109" s="1081"/>
      <c r="I109" s="1256"/>
      <c r="J109" s="1257"/>
      <c r="K109" s="1070"/>
      <c r="L109" s="595" t="str">
        <f>mergeValue(A109) &amp;"."&amp; mergeValue(B109)&amp;"."&amp; mergeValue(C109)&amp;"."&amp; mergeValue(D109)&amp;"."&amp; mergeValue(F109)&amp;"."&amp; mergeValue(G109)</f>
        <v>1.1.1.1.1.1</v>
      </c>
      <c r="M109" s="1071" t="s">
        <v>651</v>
      </c>
      <c r="N109" s="648"/>
      <c r="O109" s="564"/>
      <c r="P109" s="564"/>
      <c r="Q109" s="564"/>
      <c r="R109" s="495"/>
      <c r="S109" s="1097"/>
      <c r="T109" s="495"/>
      <c r="U109" s="1097"/>
      <c r="V109" s="586" t="str">
        <f>W109 &amp; "-" &amp; Y109</f>
        <v>-</v>
      </c>
      <c r="W109" s="1244"/>
      <c r="X109" s="1230" t="s">
        <v>84</v>
      </c>
      <c r="Y109" s="1244"/>
      <c r="Z109" s="1230" t="s">
        <v>84</v>
      </c>
      <c r="AA109" s="539"/>
      <c r="AB109" s="632" t="s">
        <v>669</v>
      </c>
      <c r="AC109" s="587" t="str">
        <f>strCheckDate(O109:AA109)</f>
        <v/>
      </c>
      <c r="AD109" s="591"/>
      <c r="AE109" s="591" t="str">
        <f>IF(M109="","",M109 )</f>
        <v>горячая вода в системе централизованного теплоснабжения на горячее водоснабжение</v>
      </c>
      <c r="AF109" s="591"/>
      <c r="AG109" s="591"/>
      <c r="AH109" s="591"/>
      <c r="AI109" s="587"/>
      <c r="AJ109" s="587"/>
      <c r="AK109" s="587"/>
      <c r="AL109" s="587"/>
      <c r="AM109" s="587"/>
      <c r="AN109" s="587"/>
    </row>
    <row r="110" spans="1:40" s="525" customFormat="1" ht="102.75" customHeight="1">
      <c r="A110" s="1234"/>
      <c r="B110" s="1234"/>
      <c r="C110" s="1234"/>
      <c r="D110" s="1234"/>
      <c r="E110" s="1234"/>
      <c r="F110" s="1234"/>
      <c r="G110" s="1234"/>
      <c r="H110" s="1081">
        <v>1</v>
      </c>
      <c r="I110" s="1256"/>
      <c r="J110" s="1257"/>
      <c r="K110" s="1070"/>
      <c r="L110" s="595" t="str">
        <f>mergeValue(A110) &amp;"."&amp; mergeValue(B110)&amp;"."&amp; mergeValue(C110)&amp;"."&amp; mergeValue(D110)&amp;"."&amp; mergeValue(F110)&amp;"."&amp; mergeValue(G110)&amp;"."&amp; mergeValue(H110)</f>
        <v>1.1.1.1.1.1.1</v>
      </c>
      <c r="M110" s="1073"/>
      <c r="N110" s="496"/>
      <c r="O110" s="564"/>
      <c r="P110" s="564"/>
      <c r="Q110" s="564"/>
      <c r="R110" s="495"/>
      <c r="S110" s="1097"/>
      <c r="T110" s="495"/>
      <c r="U110" s="1097"/>
      <c r="V110" s="586" t="str">
        <f>W110 &amp; "-" &amp; Y110</f>
        <v>-</v>
      </c>
      <c r="W110" s="1244"/>
      <c r="X110" s="1230"/>
      <c r="Y110" s="1244"/>
      <c r="Z110" s="1230"/>
      <c r="AA110" s="672"/>
      <c r="AB110" s="1204" t="s">
        <v>670</v>
      </c>
      <c r="AC110" s="587" t="str">
        <f>strCheckDate(O110:AA110)</f>
        <v/>
      </c>
      <c r="AD110" s="587"/>
      <c r="AE110" s="587"/>
      <c r="AF110" s="591"/>
      <c r="AG110" s="587"/>
      <c r="AH110" s="587"/>
      <c r="AI110" s="587"/>
      <c r="AJ110" s="587"/>
      <c r="AK110" s="587"/>
      <c r="AL110" s="587"/>
      <c r="AM110" s="587"/>
      <c r="AN110" s="587"/>
    </row>
    <row r="111" spans="1:40" s="525" customFormat="1" ht="0.2" customHeight="1">
      <c r="A111" s="1234"/>
      <c r="B111" s="1234"/>
      <c r="C111" s="1234"/>
      <c r="D111" s="1234"/>
      <c r="E111" s="1234"/>
      <c r="F111" s="1234"/>
      <c r="G111" s="1234"/>
      <c r="H111" s="1081"/>
      <c r="I111" s="1256"/>
      <c r="J111" s="1257"/>
      <c r="K111" s="1070"/>
      <c r="L111" s="602"/>
      <c r="M111" s="648"/>
      <c r="N111" s="648"/>
      <c r="O111" s="564"/>
      <c r="P111" s="495"/>
      <c r="Q111" s="495"/>
      <c r="R111" s="495"/>
      <c r="S111" s="495"/>
      <c r="T111" s="495"/>
      <c r="U111" s="561"/>
      <c r="V111" s="586"/>
      <c r="W111" s="1229"/>
      <c r="X111" s="1230"/>
      <c r="Y111" s="1229"/>
      <c r="Z111" s="1230"/>
      <c r="AA111" s="539"/>
      <c r="AB111" s="1204"/>
      <c r="AC111" s="587"/>
      <c r="AD111" s="587"/>
      <c r="AE111" s="587"/>
      <c r="AF111" s="591">
        <f ca="1">OFFSET(AF111,-1,0)</f>
        <v>0</v>
      </c>
      <c r="AG111" s="587"/>
      <c r="AH111" s="587"/>
      <c r="AI111" s="587"/>
      <c r="AJ111" s="587"/>
      <c r="AK111" s="587"/>
      <c r="AL111" s="587"/>
      <c r="AM111" s="587"/>
      <c r="AN111" s="587"/>
    </row>
    <row r="112" spans="1:40" s="524" customFormat="1" ht="15" customHeight="1">
      <c r="A112" s="1234"/>
      <c r="B112" s="1234"/>
      <c r="C112" s="1234"/>
      <c r="D112" s="1234"/>
      <c r="E112" s="1234"/>
      <c r="F112" s="1234"/>
      <c r="G112" s="1234"/>
      <c r="H112" s="1081"/>
      <c r="I112" s="1256"/>
      <c r="J112" s="1257"/>
      <c r="K112" s="1072"/>
      <c r="L112" s="540"/>
      <c r="M112" s="559" t="s">
        <v>41</v>
      </c>
      <c r="N112" s="553"/>
      <c r="O112" s="547"/>
      <c r="P112" s="547"/>
      <c r="Q112" s="547"/>
      <c r="R112" s="547"/>
      <c r="S112" s="547"/>
      <c r="T112" s="547"/>
      <c r="U112" s="547"/>
      <c r="V112" s="547"/>
      <c r="W112" s="565"/>
      <c r="X112" s="566"/>
      <c r="Y112" s="565"/>
      <c r="Z112" s="553"/>
      <c r="AA112" s="562"/>
      <c r="AB112" s="1204"/>
      <c r="AC112" s="589"/>
      <c r="AD112" s="589"/>
      <c r="AE112" s="589"/>
      <c r="AF112" s="589"/>
      <c r="AG112" s="589"/>
      <c r="AH112" s="589"/>
      <c r="AI112" s="589"/>
      <c r="AJ112" s="589"/>
      <c r="AK112" s="589"/>
      <c r="AL112" s="589"/>
      <c r="AM112" s="589"/>
      <c r="AN112" s="589"/>
    </row>
    <row r="113" spans="1:40" s="524" customFormat="1" ht="15" customHeight="1">
      <c r="A113" s="1234"/>
      <c r="B113" s="1234"/>
      <c r="C113" s="1234"/>
      <c r="D113" s="1234"/>
      <c r="E113" s="1234"/>
      <c r="F113" s="1234"/>
      <c r="G113" s="1081"/>
      <c r="H113" s="1081"/>
      <c r="I113" s="1256"/>
      <c r="J113" s="1078"/>
      <c r="K113" s="1072"/>
      <c r="L113" s="540"/>
      <c r="M113" s="558" t="s">
        <v>25</v>
      </c>
      <c r="N113" s="559"/>
      <c r="O113" s="559"/>
      <c r="P113" s="559"/>
      <c r="Q113" s="559"/>
      <c r="R113" s="559"/>
      <c r="S113" s="559"/>
      <c r="T113" s="559"/>
      <c r="U113" s="559"/>
      <c r="V113" s="559"/>
      <c r="W113" s="559"/>
      <c r="X113" s="559"/>
      <c r="Y113" s="559"/>
      <c r="Z113" s="559"/>
      <c r="AA113" s="559"/>
      <c r="AB113" s="562"/>
      <c r="AC113" s="589"/>
      <c r="AD113" s="589"/>
      <c r="AE113" s="589"/>
      <c r="AF113" s="589"/>
      <c r="AG113" s="589"/>
      <c r="AH113" s="589"/>
      <c r="AI113" s="589"/>
      <c r="AJ113" s="589"/>
      <c r="AK113" s="589"/>
      <c r="AL113" s="589"/>
      <c r="AM113" s="589"/>
      <c r="AN113" s="589"/>
    </row>
    <row r="114" spans="1:40" s="524" customFormat="1" ht="15" customHeight="1">
      <c r="A114" s="1234"/>
      <c r="B114" s="1234"/>
      <c r="C114" s="1234"/>
      <c r="D114" s="1234"/>
      <c r="E114" s="1234"/>
      <c r="F114" s="1084"/>
      <c r="G114" s="1081"/>
      <c r="H114" s="1081"/>
      <c r="I114" s="1068"/>
      <c r="J114" s="1066"/>
      <c r="K114" s="1072"/>
      <c r="L114" s="540"/>
      <c r="M114" s="553" t="s">
        <v>11</v>
      </c>
      <c r="N114" s="552"/>
      <c r="O114" s="547"/>
      <c r="P114" s="547"/>
      <c r="Q114" s="547"/>
      <c r="R114" s="547"/>
      <c r="S114" s="547"/>
      <c r="T114" s="547"/>
      <c r="U114" s="547"/>
      <c r="V114" s="547"/>
      <c r="W114" s="575"/>
      <c r="X114" s="566"/>
      <c r="Y114" s="565"/>
      <c r="Z114" s="552"/>
      <c r="AA114" s="566"/>
      <c r="AB114" s="562"/>
      <c r="AC114" s="589"/>
      <c r="AD114" s="589"/>
      <c r="AE114" s="589"/>
      <c r="AF114" s="589"/>
      <c r="AG114" s="589"/>
      <c r="AH114" s="589"/>
      <c r="AI114" s="589"/>
      <c r="AJ114" s="589"/>
      <c r="AK114" s="589"/>
      <c r="AL114" s="589"/>
      <c r="AM114" s="589"/>
      <c r="AN114" s="589"/>
    </row>
    <row r="115" spans="1:40" s="524" customFormat="1" ht="0.2" customHeight="1">
      <c r="A115" s="1234"/>
      <c r="B115" s="1234"/>
      <c r="C115" s="1234"/>
      <c r="D115" s="1083"/>
      <c r="E115" s="1084"/>
      <c r="F115" s="1084"/>
      <c r="G115" s="1081"/>
      <c r="H115" s="1081"/>
      <c r="I115" s="1079"/>
      <c r="J115" s="1066"/>
      <c r="K115" s="1062"/>
      <c r="L115" s="540"/>
      <c r="M115" s="553"/>
      <c r="N115" s="553"/>
      <c r="O115" s="553"/>
      <c r="P115" s="553"/>
      <c r="Q115" s="553"/>
      <c r="R115" s="553"/>
      <c r="S115" s="553"/>
      <c r="T115" s="553"/>
      <c r="U115" s="553"/>
      <c r="V115" s="553"/>
      <c r="W115" s="553"/>
      <c r="X115" s="553"/>
      <c r="Y115" s="553"/>
      <c r="Z115" s="553"/>
      <c r="AA115" s="553"/>
      <c r="AB115" s="562"/>
      <c r="AC115" s="589"/>
      <c r="AD115" s="589"/>
      <c r="AE115" s="589"/>
      <c r="AF115" s="589"/>
      <c r="AG115" s="589"/>
      <c r="AH115" s="589"/>
      <c r="AI115" s="589"/>
      <c r="AJ115" s="589"/>
      <c r="AK115" s="589"/>
      <c r="AL115" s="589"/>
      <c r="AM115" s="589"/>
      <c r="AN115" s="589"/>
    </row>
    <row r="116" spans="1:40" s="524" customFormat="1" ht="15" customHeight="1">
      <c r="A116" s="1234"/>
      <c r="B116" s="1234"/>
      <c r="C116" s="1234"/>
      <c r="D116" s="1085"/>
      <c r="E116" s="1085"/>
      <c r="F116" s="1085"/>
      <c r="G116" s="1086"/>
      <c r="H116" s="1085"/>
      <c r="I116" s="1072"/>
      <c r="J116" s="1066"/>
      <c r="K116" s="1072"/>
      <c r="L116" s="540"/>
      <c r="M116" s="552" t="s">
        <v>17</v>
      </c>
      <c r="N116" s="551"/>
      <c r="O116" s="547"/>
      <c r="P116" s="547"/>
      <c r="Q116" s="547"/>
      <c r="R116" s="547"/>
      <c r="S116" s="547"/>
      <c r="T116" s="547"/>
      <c r="U116" s="547"/>
      <c r="V116" s="547"/>
      <c r="W116" s="575"/>
      <c r="X116" s="566"/>
      <c r="Y116" s="565"/>
      <c r="Z116" s="551"/>
      <c r="AA116" s="566"/>
      <c r="AB116" s="562"/>
      <c r="AC116" s="589"/>
      <c r="AD116" s="589"/>
      <c r="AE116" s="589"/>
      <c r="AF116" s="589"/>
      <c r="AG116" s="589"/>
      <c r="AH116" s="589"/>
      <c r="AI116" s="589"/>
      <c r="AJ116" s="589"/>
      <c r="AK116" s="589"/>
      <c r="AL116" s="589"/>
      <c r="AM116" s="589"/>
      <c r="AN116" s="589"/>
    </row>
    <row r="117" spans="1:40" s="524" customFormat="1" ht="15" customHeight="1">
      <c r="A117" s="1234"/>
      <c r="B117" s="1234"/>
      <c r="C117" s="1085"/>
      <c r="D117" s="1085"/>
      <c r="E117" s="1085"/>
      <c r="F117" s="1085"/>
      <c r="G117" s="1086"/>
      <c r="H117" s="1085"/>
      <c r="I117" s="1072"/>
      <c r="J117" s="1066"/>
      <c r="K117" s="1072"/>
      <c r="L117" s="540"/>
      <c r="M117" s="551" t="s">
        <v>18</v>
      </c>
      <c r="N117" s="551"/>
      <c r="O117" s="547"/>
      <c r="P117" s="547"/>
      <c r="Q117" s="547"/>
      <c r="R117" s="547"/>
      <c r="S117" s="547"/>
      <c r="T117" s="547"/>
      <c r="U117" s="547"/>
      <c r="V117" s="547"/>
      <c r="W117" s="575"/>
      <c r="X117" s="566"/>
      <c r="Y117" s="565"/>
      <c r="Z117" s="551"/>
      <c r="AA117" s="566"/>
      <c r="AB117" s="562"/>
      <c r="AC117" s="589"/>
      <c r="AD117" s="589"/>
      <c r="AE117" s="589"/>
      <c r="AF117" s="589"/>
      <c r="AG117" s="589"/>
      <c r="AH117" s="589"/>
      <c r="AI117" s="589"/>
      <c r="AJ117" s="589"/>
      <c r="AK117" s="589"/>
      <c r="AL117" s="589"/>
      <c r="AM117" s="589"/>
      <c r="AN117" s="589"/>
    </row>
    <row r="118" spans="1:40" s="524" customFormat="1" ht="15" customHeight="1">
      <c r="A118" s="1234"/>
      <c r="B118" s="1085"/>
      <c r="C118" s="1085"/>
      <c r="D118" s="1085"/>
      <c r="E118" s="1085"/>
      <c r="F118" s="1085"/>
      <c r="G118" s="1086"/>
      <c r="H118" s="1085"/>
      <c r="I118" s="1072"/>
      <c r="J118" s="1066"/>
      <c r="K118" s="1072"/>
      <c r="L118" s="540"/>
      <c r="M118" s="560" t="s">
        <v>19</v>
      </c>
      <c r="N118" s="551"/>
      <c r="O118" s="547"/>
      <c r="P118" s="547"/>
      <c r="Q118" s="547"/>
      <c r="R118" s="547"/>
      <c r="S118" s="547"/>
      <c r="T118" s="547"/>
      <c r="U118" s="547"/>
      <c r="V118" s="547"/>
      <c r="W118" s="575"/>
      <c r="X118" s="566"/>
      <c r="Y118" s="565"/>
      <c r="Z118" s="551"/>
      <c r="AA118" s="566"/>
      <c r="AB118" s="562"/>
      <c r="AC118" s="589"/>
      <c r="AD118" s="589"/>
      <c r="AE118" s="589"/>
      <c r="AF118" s="589"/>
      <c r="AG118" s="589"/>
      <c r="AH118" s="589"/>
      <c r="AI118" s="589"/>
      <c r="AJ118" s="589"/>
      <c r="AK118" s="589"/>
      <c r="AL118" s="589"/>
      <c r="AM118" s="589"/>
      <c r="AN118" s="589"/>
    </row>
    <row r="119" spans="1:40" s="524" customFormat="1" ht="15" customHeight="1">
      <c r="A119" s="1079"/>
      <c r="B119" s="1079"/>
      <c r="C119" s="1079"/>
      <c r="D119" s="1079"/>
      <c r="E119" s="1079"/>
      <c r="F119" s="1079"/>
      <c r="G119" s="1087"/>
      <c r="H119" s="1079"/>
      <c r="I119" s="1065"/>
      <c r="J119" s="1066"/>
      <c r="K119" s="1062"/>
      <c r="L119" s="540"/>
      <c r="M119" s="567" t="s">
        <v>309</v>
      </c>
      <c r="N119" s="551"/>
      <c r="O119" s="547"/>
      <c r="P119" s="547"/>
      <c r="Q119" s="547"/>
      <c r="R119" s="547"/>
      <c r="S119" s="547"/>
      <c r="T119" s="547"/>
      <c r="U119" s="547"/>
      <c r="V119" s="547"/>
      <c r="W119" s="575"/>
      <c r="X119" s="566"/>
      <c r="Y119" s="565"/>
      <c r="Z119" s="551"/>
      <c r="AA119" s="566"/>
      <c r="AB119" s="562"/>
      <c r="AC119" s="589"/>
      <c r="AD119" s="589"/>
      <c r="AE119" s="589"/>
      <c r="AF119" s="589"/>
      <c r="AG119" s="589"/>
      <c r="AH119" s="589"/>
      <c r="AI119" s="589"/>
      <c r="AJ119" s="589"/>
      <c r="AK119" s="589"/>
      <c r="AL119" s="589"/>
      <c r="AM119" s="589"/>
      <c r="AN119" s="589"/>
    </row>
    <row r="120" spans="1:40" s="687" customFormat="1" ht="102.75" customHeight="1">
      <c r="A120" s="930"/>
      <c r="B120" s="930"/>
      <c r="C120" s="930"/>
      <c r="D120" s="930"/>
      <c r="E120" s="930"/>
      <c r="F120" s="930"/>
      <c r="G120" s="934"/>
      <c r="H120" s="935">
        <v>1</v>
      </c>
      <c r="I120" s="933"/>
      <c r="J120" s="931"/>
      <c r="K120" s="932"/>
      <c r="L120" s="726" t="str">
        <f>mergeValue(A120) &amp;"."&amp; mergeValue(B120)&amp;"."&amp; mergeValue(C120)&amp;"."&amp; mergeValue(D120)&amp;"."&amp; mergeValue(F120)&amp;"."&amp; mergeValue(G120)&amp;"."&amp; mergeValue(H120)</f>
        <v>......1</v>
      </c>
      <c r="M120" s="1073"/>
      <c r="N120" s="715"/>
      <c r="O120" s="704"/>
      <c r="P120" s="704"/>
      <c r="Q120" s="704"/>
      <c r="R120" s="714"/>
      <c r="S120" s="1097"/>
      <c r="T120" s="714"/>
      <c r="U120" s="1097"/>
      <c r="V120" s="720" t="str">
        <f>W120 &amp; "-" &amp; Y120</f>
        <v>-</v>
      </c>
      <c r="W120" s="685"/>
      <c r="X120" s="652" t="s">
        <v>85</v>
      </c>
      <c r="Y120" s="1093"/>
      <c r="Z120" s="473" t="s">
        <v>85</v>
      </c>
      <c r="AA120" s="672"/>
      <c r="AB120" s="692"/>
      <c r="AC120" s="721" t="str">
        <f>strCheckDate(O120:AA120)</f>
        <v/>
      </c>
      <c r="AD120" s="721"/>
      <c r="AE120" s="721"/>
      <c r="AF120" s="724"/>
      <c r="AG120" s="721"/>
      <c r="AH120" s="721"/>
      <c r="AI120" s="721"/>
      <c r="AJ120" s="721"/>
      <c r="AK120" s="721"/>
      <c r="AL120" s="721"/>
      <c r="AM120" s="721"/>
      <c r="AN120" s="721"/>
    </row>
    <row r="123" spans="1:40" s="35" customFormat="1" ht="17.100000000000001" customHeight="1">
      <c r="G123" s="35" t="s">
        <v>13</v>
      </c>
      <c r="I123" s="35" t="s">
        <v>69</v>
      </c>
      <c r="U123" s="158"/>
    </row>
    <row r="124" spans="1:40" ht="17.100000000000001" customHeight="1">
      <c r="T124" s="122"/>
      <c r="U124" s="43"/>
    </row>
    <row r="125" spans="1:40" s="525" customFormat="1" ht="22.5">
      <c r="A125" s="1234">
        <v>1</v>
      </c>
      <c r="B125" s="942"/>
      <c r="C125" s="942"/>
      <c r="D125" s="942"/>
      <c r="E125" s="943"/>
      <c r="F125" s="944"/>
      <c r="G125" s="944"/>
      <c r="H125" s="944"/>
      <c r="I125" s="945"/>
      <c r="J125" s="940"/>
      <c r="K125" s="947"/>
      <c r="L125" s="595">
        <f>mergeValue(A125)</f>
        <v>1</v>
      </c>
      <c r="M125" s="643" t="s">
        <v>20</v>
      </c>
      <c r="N125" s="582"/>
      <c r="O125" s="1246"/>
      <c r="P125" s="1246"/>
      <c r="Q125" s="1246"/>
      <c r="R125" s="1246"/>
      <c r="S125" s="1246"/>
      <c r="T125" s="1246"/>
      <c r="U125" s="1246"/>
      <c r="V125" s="1246"/>
      <c r="W125" s="632" t="s">
        <v>659</v>
      </c>
      <c r="X125" s="587"/>
      <c r="Y125" s="587"/>
      <c r="Z125" s="587"/>
      <c r="AA125" s="587"/>
      <c r="AB125" s="587"/>
      <c r="AC125" s="587"/>
      <c r="AD125" s="587"/>
      <c r="AE125" s="587"/>
      <c r="AF125" s="587"/>
      <c r="AG125" s="587"/>
      <c r="AH125" s="587"/>
    </row>
    <row r="126" spans="1:40" s="525" customFormat="1" ht="22.5">
      <c r="A126" s="1234"/>
      <c r="B126" s="1234">
        <v>1</v>
      </c>
      <c r="C126" s="942"/>
      <c r="D126" s="942"/>
      <c r="E126" s="944"/>
      <c r="F126" s="944"/>
      <c r="G126" s="944"/>
      <c r="H126" s="944"/>
      <c r="I126" s="939"/>
      <c r="J126" s="938"/>
      <c r="K126" s="941"/>
      <c r="L126" s="595" t="str">
        <f>mergeValue(A126) &amp;"."&amp; mergeValue(B126)</f>
        <v>1.1</v>
      </c>
      <c r="M126" s="548" t="s">
        <v>16</v>
      </c>
      <c r="N126" s="582"/>
      <c r="O126" s="1246"/>
      <c r="P126" s="1246"/>
      <c r="Q126" s="1246"/>
      <c r="R126" s="1246"/>
      <c r="S126" s="1246"/>
      <c r="T126" s="1246"/>
      <c r="U126" s="1246"/>
      <c r="V126" s="1246"/>
      <c r="W126" s="632" t="s">
        <v>477</v>
      </c>
      <c r="X126" s="587"/>
      <c r="Y126" s="587"/>
      <c r="Z126" s="587"/>
      <c r="AA126" s="587"/>
      <c r="AB126" s="587"/>
      <c r="AC126" s="587"/>
      <c r="AD126" s="587"/>
      <c r="AE126" s="587"/>
      <c r="AF126" s="587"/>
      <c r="AG126" s="587"/>
      <c r="AH126" s="587"/>
    </row>
    <row r="127" spans="1:40" s="525" customFormat="1" ht="22.5">
      <c r="A127" s="1234"/>
      <c r="B127" s="1234"/>
      <c r="C127" s="1234">
        <v>1</v>
      </c>
      <c r="D127" s="942"/>
      <c r="E127" s="944"/>
      <c r="F127" s="944"/>
      <c r="G127" s="944"/>
      <c r="H127" s="944"/>
      <c r="I127" s="946"/>
      <c r="J127" s="938"/>
      <c r="K127" s="941"/>
      <c r="L127" s="595" t="str">
        <f>mergeValue(A127) &amp;"."&amp; mergeValue(B127)&amp;"."&amp; mergeValue(C127)</f>
        <v>1.1.1</v>
      </c>
      <c r="M127" s="549" t="s">
        <v>7</v>
      </c>
      <c r="N127" s="582"/>
      <c r="O127" s="1246"/>
      <c r="P127" s="1246"/>
      <c r="Q127" s="1246"/>
      <c r="R127" s="1246"/>
      <c r="S127" s="1246"/>
      <c r="T127" s="1246"/>
      <c r="U127" s="1246"/>
      <c r="V127" s="1246"/>
      <c r="W127" s="632" t="s">
        <v>634</v>
      </c>
      <c r="X127" s="587"/>
      <c r="Y127" s="587"/>
      <c r="Z127" s="587"/>
      <c r="AA127" s="587"/>
      <c r="AB127" s="587"/>
      <c r="AC127" s="587"/>
      <c r="AD127" s="587"/>
      <c r="AE127" s="587"/>
      <c r="AF127" s="587"/>
      <c r="AG127" s="587"/>
      <c r="AH127" s="587"/>
    </row>
    <row r="128" spans="1:40" s="525" customFormat="1" ht="22.5">
      <c r="A128" s="1234"/>
      <c r="B128" s="1234"/>
      <c r="C128" s="1234"/>
      <c r="D128" s="1234">
        <v>1</v>
      </c>
      <c r="E128" s="944"/>
      <c r="F128" s="944"/>
      <c r="G128" s="944"/>
      <c r="H128" s="944"/>
      <c r="I128" s="946"/>
      <c r="J128" s="938"/>
      <c r="K128" s="941"/>
      <c r="L128" s="595" t="str">
        <f>mergeValue(A128) &amp;"."&amp; mergeValue(B128)&amp;"."&amp; mergeValue(C128)&amp;"."&amp; mergeValue(D128)</f>
        <v>1.1.1.1</v>
      </c>
      <c r="M128" s="550" t="s">
        <v>22</v>
      </c>
      <c r="N128" s="582"/>
      <c r="O128" s="1246"/>
      <c r="P128" s="1246"/>
      <c r="Q128" s="1246"/>
      <c r="R128" s="1246"/>
      <c r="S128" s="1246"/>
      <c r="T128" s="1246"/>
      <c r="U128" s="1246"/>
      <c r="V128" s="1246"/>
      <c r="W128" s="632" t="s">
        <v>635</v>
      </c>
      <c r="X128" s="587"/>
      <c r="Y128" s="587"/>
      <c r="Z128" s="587"/>
      <c r="AA128" s="587"/>
      <c r="AB128" s="587"/>
      <c r="AC128" s="587"/>
      <c r="AD128" s="587"/>
      <c r="AE128" s="587"/>
      <c r="AF128" s="587"/>
      <c r="AG128" s="587"/>
      <c r="AH128" s="587"/>
    </row>
    <row r="129" spans="1:34" s="525" customFormat="1" ht="11.25" hidden="1" customHeight="1">
      <c r="A129" s="1234"/>
      <c r="B129" s="1234"/>
      <c r="C129" s="1234"/>
      <c r="D129" s="1234"/>
      <c r="E129" s="1234">
        <v>1</v>
      </c>
      <c r="F129" s="944"/>
      <c r="G129" s="944"/>
      <c r="H129" s="942">
        <v>1</v>
      </c>
      <c r="I129" s="1234">
        <v>1</v>
      </c>
      <c r="J129" s="944"/>
      <c r="K129" s="949"/>
      <c r="L129" s="595"/>
      <c r="M129" s="556"/>
      <c r="N129" s="583"/>
      <c r="O129" s="633"/>
      <c r="P129" s="633"/>
      <c r="Q129" s="633"/>
      <c r="R129" s="633"/>
      <c r="S129" s="633"/>
      <c r="T129" s="633"/>
      <c r="U129" s="633"/>
      <c r="V129" s="510"/>
      <c r="W129" s="561"/>
      <c r="X129" s="587"/>
      <c r="Y129" s="587"/>
      <c r="Z129" s="587"/>
      <c r="AA129" s="587"/>
      <c r="AB129" s="587"/>
      <c r="AC129" s="587"/>
      <c r="AD129" s="587"/>
      <c r="AE129" s="587"/>
      <c r="AF129" s="587"/>
      <c r="AG129" s="587"/>
      <c r="AH129" s="587"/>
    </row>
    <row r="130" spans="1:34" s="525" customFormat="1" ht="90">
      <c r="A130" s="1234"/>
      <c r="B130" s="1234"/>
      <c r="C130" s="1234"/>
      <c r="D130" s="1234"/>
      <c r="E130" s="1234"/>
      <c r="F130" s="1234">
        <v>1</v>
      </c>
      <c r="G130" s="942"/>
      <c r="H130" s="942"/>
      <c r="I130" s="1234"/>
      <c r="J130" s="1234">
        <v>1</v>
      </c>
      <c r="K130" s="950"/>
      <c r="L130" s="595" t="str">
        <f>mergeValue(A130) &amp;"."&amp; mergeValue(B130)&amp;"."&amp; mergeValue(C130)&amp;"."&amp; mergeValue(D130)&amp;"."&amp;  mergeValue(F130)</f>
        <v>1.1.1.1.1</v>
      </c>
      <c r="M130" s="557" t="s">
        <v>10</v>
      </c>
      <c r="N130" s="583"/>
      <c r="O130" s="1236"/>
      <c r="P130" s="1236"/>
      <c r="Q130" s="1236"/>
      <c r="R130" s="1236"/>
      <c r="S130" s="1236"/>
      <c r="T130" s="1236"/>
      <c r="U130" s="1236"/>
      <c r="V130" s="1236"/>
      <c r="W130" s="632" t="s">
        <v>636</v>
      </c>
      <c r="X130" s="587"/>
      <c r="Y130" s="591" t="str">
        <f>strCheckUnique(Z130:Z133)</f>
        <v/>
      </c>
      <c r="Z130" s="587"/>
      <c r="AA130" s="591"/>
      <c r="AB130" s="587"/>
      <c r="AC130" s="587"/>
      <c r="AD130" s="587"/>
      <c r="AE130" s="587"/>
      <c r="AF130" s="587"/>
      <c r="AG130" s="587"/>
      <c r="AH130" s="587"/>
    </row>
    <row r="131" spans="1:34" s="525" customFormat="1" ht="191.25" customHeight="1">
      <c r="A131" s="1234"/>
      <c r="B131" s="1234"/>
      <c r="C131" s="1234"/>
      <c r="D131" s="1234"/>
      <c r="E131" s="1234"/>
      <c r="F131" s="1234"/>
      <c r="G131" s="942">
        <v>1</v>
      </c>
      <c r="H131" s="942"/>
      <c r="I131" s="1234"/>
      <c r="J131" s="1234"/>
      <c r="K131" s="950">
        <v>1</v>
      </c>
      <c r="L131" s="595" t="str">
        <f>mergeValue(A131) &amp;"."&amp; mergeValue(B131)&amp;"."&amp; mergeValue(C131)&amp;"."&amp; mergeValue(D131)&amp;"."&amp; mergeValue(F131)&amp;"."&amp; mergeValue(G131)</f>
        <v>1.1.1.1.1.1</v>
      </c>
      <c r="M131" s="1071"/>
      <c r="N131" s="588"/>
      <c r="O131" s="564"/>
      <c r="P131" s="564"/>
      <c r="Q131" s="1096"/>
      <c r="R131" s="1244"/>
      <c r="S131" s="1230" t="s">
        <v>84</v>
      </c>
      <c r="T131" s="1244"/>
      <c r="U131" s="1230" t="s">
        <v>85</v>
      </c>
      <c r="V131" s="580"/>
      <c r="W131" s="1204" t="s">
        <v>660</v>
      </c>
      <c r="X131" s="587" t="str">
        <f>strCheckDate(O132:V132)</f>
        <v/>
      </c>
      <c r="Y131" s="591"/>
      <c r="Z131" s="591" t="str">
        <f>IF(M131="","",M131 )</f>
        <v/>
      </c>
      <c r="AA131" s="591"/>
      <c r="AB131" s="591"/>
      <c r="AC131" s="591"/>
      <c r="AD131" s="587"/>
      <c r="AE131" s="587"/>
      <c r="AF131" s="587"/>
      <c r="AG131" s="587"/>
      <c r="AH131" s="587"/>
    </row>
    <row r="132" spans="1:34" s="525" customFormat="1" ht="0.2" customHeight="1">
      <c r="A132" s="1234"/>
      <c r="B132" s="1234"/>
      <c r="C132" s="1234"/>
      <c r="D132" s="1234"/>
      <c r="E132" s="1234"/>
      <c r="F132" s="1234"/>
      <c r="G132" s="942"/>
      <c r="H132" s="942"/>
      <c r="I132" s="1234"/>
      <c r="J132" s="1234"/>
      <c r="K132" s="950"/>
      <c r="L132" s="602"/>
      <c r="M132" s="648"/>
      <c r="N132" s="588"/>
      <c r="O132" s="564"/>
      <c r="P132" s="564"/>
      <c r="Q132" s="586" t="str">
        <f>R131 &amp; "-" &amp; T131</f>
        <v>-</v>
      </c>
      <c r="R132" s="1229"/>
      <c r="S132" s="1230"/>
      <c r="T132" s="1229"/>
      <c r="U132" s="1230"/>
      <c r="V132" s="580"/>
      <c r="W132" s="1204"/>
      <c r="X132" s="587"/>
      <c r="Y132" s="587"/>
      <c r="Z132" s="587"/>
      <c r="AA132" s="587"/>
      <c r="AB132" s="587"/>
      <c r="AC132" s="587"/>
      <c r="AD132" s="587"/>
      <c r="AE132" s="587"/>
      <c r="AF132" s="587"/>
      <c r="AG132" s="587"/>
      <c r="AH132" s="587"/>
    </row>
    <row r="133" spans="1:34" s="524" customFormat="1" ht="15" customHeight="1">
      <c r="A133" s="1234"/>
      <c r="B133" s="1234"/>
      <c r="C133" s="1234"/>
      <c r="D133" s="1234"/>
      <c r="E133" s="1234"/>
      <c r="F133" s="1234"/>
      <c r="G133" s="944"/>
      <c r="H133" s="942"/>
      <c r="I133" s="1234"/>
      <c r="J133" s="1234"/>
      <c r="K133" s="949"/>
      <c r="L133" s="540"/>
      <c r="M133" s="558" t="s">
        <v>25</v>
      </c>
      <c r="N133" s="553"/>
      <c r="O133" s="547"/>
      <c r="P133" s="547"/>
      <c r="Q133" s="547"/>
      <c r="R133" s="575"/>
      <c r="S133" s="566"/>
      <c r="T133" s="565"/>
      <c r="U133" s="553"/>
      <c r="V133" s="562"/>
      <c r="W133" s="1204"/>
      <c r="X133" s="589"/>
      <c r="Y133" s="589"/>
      <c r="Z133" s="589"/>
      <c r="AA133" s="589"/>
      <c r="AB133" s="589"/>
      <c r="AC133" s="589"/>
      <c r="AD133" s="589"/>
      <c r="AE133" s="589"/>
      <c r="AF133" s="589"/>
      <c r="AG133" s="589"/>
      <c r="AH133" s="589"/>
    </row>
    <row r="134" spans="1:34" s="524" customFormat="1" ht="15" customHeight="1">
      <c r="A134" s="1234"/>
      <c r="B134" s="1234"/>
      <c r="C134" s="1234"/>
      <c r="D134" s="1234"/>
      <c r="E134" s="1234"/>
      <c r="F134" s="944"/>
      <c r="G134" s="944"/>
      <c r="H134" s="942"/>
      <c r="I134" s="1234"/>
      <c r="J134" s="944"/>
      <c r="K134" s="949"/>
      <c r="L134" s="540"/>
      <c r="M134" s="553" t="s">
        <v>11</v>
      </c>
      <c r="N134" s="552"/>
      <c r="O134" s="547"/>
      <c r="P134" s="547"/>
      <c r="Q134" s="547"/>
      <c r="R134" s="575"/>
      <c r="S134" s="566"/>
      <c r="T134" s="565"/>
      <c r="U134" s="552"/>
      <c r="V134" s="566"/>
      <c r="W134" s="562"/>
      <c r="X134" s="589"/>
      <c r="Y134" s="589"/>
      <c r="Z134" s="589"/>
      <c r="AA134" s="589"/>
      <c r="AB134" s="589"/>
      <c r="AC134" s="589"/>
      <c r="AD134" s="589"/>
      <c r="AE134" s="589"/>
      <c r="AF134" s="589"/>
      <c r="AG134" s="589"/>
      <c r="AH134" s="589"/>
    </row>
    <row r="135" spans="1:34" s="524" customFormat="1" ht="0.2" customHeight="1">
      <c r="A135" s="1234"/>
      <c r="B135" s="1234"/>
      <c r="C135" s="1234"/>
      <c r="D135" s="1234"/>
      <c r="E135" s="948"/>
      <c r="F135" s="944"/>
      <c r="G135" s="944"/>
      <c r="H135" s="944"/>
      <c r="I135" s="940"/>
      <c r="J135" s="937"/>
      <c r="K135" s="947"/>
      <c r="L135" s="540"/>
      <c r="M135" s="553"/>
      <c r="N135" s="551"/>
      <c r="O135" s="547"/>
      <c r="P135" s="547"/>
      <c r="Q135" s="547"/>
      <c r="R135" s="575"/>
      <c r="S135" s="566"/>
      <c r="T135" s="565"/>
      <c r="U135" s="551"/>
      <c r="V135" s="566"/>
      <c r="W135" s="562"/>
      <c r="X135" s="589"/>
      <c r="Y135" s="589"/>
      <c r="Z135" s="589"/>
      <c r="AA135" s="589"/>
      <c r="AB135" s="589"/>
      <c r="AC135" s="589"/>
      <c r="AD135" s="589"/>
      <c r="AE135" s="589"/>
      <c r="AF135" s="589"/>
      <c r="AG135" s="589"/>
      <c r="AH135" s="589"/>
    </row>
    <row r="136" spans="1:34" s="524" customFormat="1" ht="15" customHeight="1">
      <c r="A136" s="1234"/>
      <c r="B136" s="1234"/>
      <c r="C136" s="1234"/>
      <c r="D136" s="948"/>
      <c r="E136" s="948"/>
      <c r="F136" s="944"/>
      <c r="G136" s="944"/>
      <c r="H136" s="944"/>
      <c r="I136" s="940"/>
      <c r="J136" s="937"/>
      <c r="K136" s="947"/>
      <c r="L136" s="540"/>
      <c r="M136" s="552" t="s">
        <v>17</v>
      </c>
      <c r="N136" s="551"/>
      <c r="O136" s="547"/>
      <c r="P136" s="547"/>
      <c r="Q136" s="547"/>
      <c r="R136" s="575"/>
      <c r="S136" s="566"/>
      <c r="T136" s="565"/>
      <c r="U136" s="551"/>
      <c r="V136" s="566"/>
      <c r="W136" s="562"/>
      <c r="X136" s="589"/>
      <c r="Y136" s="589"/>
      <c r="Z136" s="589"/>
      <c r="AA136" s="589"/>
      <c r="AB136" s="589"/>
      <c r="AC136" s="589"/>
      <c r="AD136" s="589"/>
      <c r="AE136" s="589"/>
      <c r="AF136" s="589"/>
      <c r="AG136" s="589"/>
      <c r="AH136" s="589"/>
    </row>
    <row r="137" spans="1:34" s="524" customFormat="1" ht="15" customHeight="1">
      <c r="A137" s="1234"/>
      <c r="B137" s="1234"/>
      <c r="C137" s="948"/>
      <c r="D137" s="948"/>
      <c r="E137" s="948"/>
      <c r="F137" s="948"/>
      <c r="G137" s="953"/>
      <c r="H137" s="940"/>
      <c r="I137" s="951"/>
      <c r="J137" s="937"/>
      <c r="K137" s="952"/>
      <c r="L137" s="540"/>
      <c r="M137" s="551" t="s">
        <v>18</v>
      </c>
      <c r="N137" s="551"/>
      <c r="O137" s="547"/>
      <c r="P137" s="547"/>
      <c r="Q137" s="547"/>
      <c r="R137" s="575"/>
      <c r="S137" s="566"/>
      <c r="T137" s="565"/>
      <c r="U137" s="551"/>
      <c r="V137" s="566"/>
      <c r="W137" s="562"/>
      <c r="X137" s="589"/>
      <c r="Y137" s="589"/>
      <c r="Z137" s="589"/>
      <c r="AA137" s="589"/>
      <c r="AB137" s="589"/>
      <c r="AC137" s="589"/>
      <c r="AD137" s="589"/>
      <c r="AE137" s="589"/>
      <c r="AF137" s="589"/>
      <c r="AG137" s="589"/>
      <c r="AH137" s="589"/>
    </row>
    <row r="138" spans="1:34" s="524" customFormat="1" ht="15" customHeight="1">
      <c r="A138" s="1234"/>
      <c r="B138" s="948"/>
      <c r="C138" s="948"/>
      <c r="D138" s="948"/>
      <c r="E138" s="948"/>
      <c r="F138" s="948"/>
      <c r="G138" s="953"/>
      <c r="H138" s="940"/>
      <c r="I138" s="940"/>
      <c r="J138" s="937"/>
      <c r="K138" s="947"/>
      <c r="L138" s="540"/>
      <c r="M138" s="560" t="s">
        <v>19</v>
      </c>
      <c r="N138" s="551"/>
      <c r="O138" s="547"/>
      <c r="P138" s="547"/>
      <c r="Q138" s="547"/>
      <c r="R138" s="575"/>
      <c r="S138" s="566"/>
      <c r="T138" s="565"/>
      <c r="U138" s="551"/>
      <c r="V138" s="566"/>
      <c r="W138" s="562"/>
      <c r="X138" s="589"/>
      <c r="Y138" s="589"/>
      <c r="Z138" s="589"/>
      <c r="AA138" s="589"/>
      <c r="AB138" s="589"/>
      <c r="AC138" s="589"/>
      <c r="AD138" s="589"/>
      <c r="AE138" s="589"/>
      <c r="AF138" s="589"/>
      <c r="AG138" s="589"/>
      <c r="AH138" s="589"/>
    </row>
    <row r="139" spans="1:34" s="524" customFormat="1" ht="15" customHeight="1">
      <c r="A139" s="936"/>
      <c r="B139" s="936"/>
      <c r="C139" s="936"/>
      <c r="D139" s="936"/>
      <c r="E139" s="936"/>
      <c r="F139" s="936"/>
      <c r="G139" s="936"/>
      <c r="H139" s="936"/>
      <c r="I139" s="936"/>
      <c r="J139" s="936"/>
      <c r="K139" s="936"/>
      <c r="L139" s="494"/>
      <c r="M139" s="567" t="s">
        <v>309</v>
      </c>
      <c r="N139" s="551"/>
      <c r="O139" s="547"/>
      <c r="P139" s="547"/>
      <c r="Q139" s="547"/>
      <c r="R139" s="575"/>
      <c r="S139" s="566"/>
      <c r="T139" s="565"/>
      <c r="U139" s="551"/>
      <c r="V139" s="566"/>
      <c r="W139" s="562"/>
      <c r="X139" s="589"/>
      <c r="Y139" s="589"/>
      <c r="Z139" s="589"/>
      <c r="AA139" s="589"/>
      <c r="AB139" s="589"/>
      <c r="AC139" s="589"/>
      <c r="AD139" s="589"/>
      <c r="AE139" s="589"/>
      <c r="AF139" s="589"/>
      <c r="AG139" s="589"/>
      <c r="AH139" s="589"/>
    </row>
    <row r="140" spans="1:34" ht="17.100000000000001" customHeight="1">
      <c r="X140" s="204"/>
      <c r="Y140" s="204"/>
      <c r="Z140" s="204"/>
      <c r="AA140" s="204"/>
      <c r="AB140" s="204"/>
      <c r="AC140" s="204"/>
      <c r="AD140" s="204"/>
      <c r="AE140" s="204"/>
      <c r="AF140" s="204"/>
      <c r="AG140" s="204"/>
      <c r="AH140" s="204"/>
    </row>
    <row r="141" spans="1:34" s="35" customFormat="1" ht="17.100000000000001" customHeight="1">
      <c r="G141" s="35" t="s">
        <v>13</v>
      </c>
      <c r="I141" s="35" t="s">
        <v>183</v>
      </c>
      <c r="V141" s="158"/>
      <c r="X141" s="217"/>
      <c r="Y141" s="217"/>
      <c r="Z141" s="217"/>
      <c r="AA141" s="217"/>
      <c r="AB141" s="217"/>
      <c r="AC141" s="217"/>
      <c r="AD141" s="217"/>
      <c r="AE141" s="217"/>
      <c r="AF141" s="217"/>
      <c r="AG141" s="217"/>
      <c r="AH141" s="217"/>
    </row>
    <row r="142" spans="1:34" ht="17.100000000000001" customHeight="1">
      <c r="T142" s="122"/>
      <c r="U142" s="43"/>
      <c r="X142" s="204"/>
      <c r="Y142" s="204"/>
      <c r="Z142" s="204"/>
      <c r="AA142" s="204"/>
      <c r="AB142" s="204"/>
      <c r="AC142" s="204"/>
      <c r="AD142" s="204"/>
      <c r="AE142" s="204"/>
      <c r="AF142" s="204"/>
      <c r="AG142" s="204"/>
      <c r="AH142" s="204"/>
    </row>
    <row r="143" spans="1:34" s="525" customFormat="1" ht="22.5">
      <c r="A143" s="1234">
        <v>1</v>
      </c>
      <c r="B143" s="960"/>
      <c r="C143" s="960"/>
      <c r="D143" s="960"/>
      <c r="E143" s="961"/>
      <c r="F143" s="962"/>
      <c r="G143" s="962"/>
      <c r="H143" s="962"/>
      <c r="I143" s="963"/>
      <c r="J143" s="958"/>
      <c r="K143" s="965"/>
      <c r="L143" s="595">
        <f>mergeValue(A143)</f>
        <v>1</v>
      </c>
      <c r="M143" s="643" t="s">
        <v>20</v>
      </c>
      <c r="N143" s="582"/>
      <c r="O143" s="1246"/>
      <c r="P143" s="1246"/>
      <c r="Q143" s="1246"/>
      <c r="R143" s="1246"/>
      <c r="S143" s="1246"/>
      <c r="T143" s="1246"/>
      <c r="U143" s="1246"/>
      <c r="V143" s="1246"/>
      <c r="W143" s="632" t="s">
        <v>659</v>
      </c>
      <c r="X143" s="587"/>
      <c r="Y143" s="587"/>
      <c r="Z143" s="587"/>
      <c r="AA143" s="587"/>
      <c r="AB143" s="587"/>
      <c r="AC143" s="587"/>
      <c r="AD143" s="587"/>
      <c r="AE143" s="587"/>
      <c r="AF143" s="587"/>
      <c r="AG143" s="587"/>
      <c r="AH143" s="587"/>
    </row>
    <row r="144" spans="1:34" s="525" customFormat="1" ht="22.5">
      <c r="A144" s="1234"/>
      <c r="B144" s="1234">
        <v>1</v>
      </c>
      <c r="C144" s="960"/>
      <c r="D144" s="960"/>
      <c r="E144" s="962"/>
      <c r="F144" s="962"/>
      <c r="G144" s="962"/>
      <c r="H144" s="962"/>
      <c r="I144" s="957"/>
      <c r="J144" s="956"/>
      <c r="K144" s="959"/>
      <c r="L144" s="595" t="str">
        <f>mergeValue(A144) &amp;"."&amp; mergeValue(B144)</f>
        <v>1.1</v>
      </c>
      <c r="M144" s="548" t="s">
        <v>16</v>
      </c>
      <c r="N144" s="582"/>
      <c r="O144" s="1246"/>
      <c r="P144" s="1246"/>
      <c r="Q144" s="1246"/>
      <c r="R144" s="1246"/>
      <c r="S144" s="1246"/>
      <c r="T144" s="1246"/>
      <c r="U144" s="1246"/>
      <c r="V144" s="1246"/>
      <c r="W144" s="632" t="s">
        <v>477</v>
      </c>
      <c r="X144" s="587"/>
      <c r="Y144" s="587"/>
      <c r="Z144" s="587"/>
      <c r="AA144" s="587"/>
      <c r="AB144" s="587"/>
      <c r="AC144" s="587"/>
      <c r="AD144" s="587"/>
      <c r="AE144" s="587"/>
      <c r="AF144" s="587"/>
      <c r="AG144" s="587"/>
      <c r="AH144" s="587"/>
    </row>
    <row r="145" spans="1:35" s="525" customFormat="1" ht="22.5">
      <c r="A145" s="1234"/>
      <c r="B145" s="1234"/>
      <c r="C145" s="1234">
        <v>1</v>
      </c>
      <c r="D145" s="960"/>
      <c r="E145" s="962"/>
      <c r="F145" s="962"/>
      <c r="G145" s="962"/>
      <c r="H145" s="962"/>
      <c r="I145" s="964"/>
      <c r="J145" s="956"/>
      <c r="K145" s="959"/>
      <c r="L145" s="595" t="str">
        <f>mergeValue(A145) &amp;"."&amp; mergeValue(B145)&amp;"."&amp; mergeValue(C145)</f>
        <v>1.1.1</v>
      </c>
      <c r="M145" s="549" t="s">
        <v>7</v>
      </c>
      <c r="N145" s="582"/>
      <c r="O145" s="1246"/>
      <c r="P145" s="1246"/>
      <c r="Q145" s="1246"/>
      <c r="R145" s="1246"/>
      <c r="S145" s="1246"/>
      <c r="T145" s="1246"/>
      <c r="U145" s="1246"/>
      <c r="V145" s="1246"/>
      <c r="W145" s="632" t="s">
        <v>634</v>
      </c>
      <c r="X145" s="587"/>
      <c r="Y145" s="587"/>
      <c r="Z145" s="587"/>
      <c r="AA145" s="587"/>
      <c r="AB145" s="587"/>
      <c r="AC145" s="587"/>
      <c r="AD145" s="587"/>
      <c r="AE145" s="587"/>
      <c r="AF145" s="587"/>
      <c r="AG145" s="587"/>
      <c r="AH145" s="587"/>
    </row>
    <row r="146" spans="1:35" s="525" customFormat="1" ht="22.5">
      <c r="A146" s="1234"/>
      <c r="B146" s="1234"/>
      <c r="C146" s="1234"/>
      <c r="D146" s="1234">
        <v>1</v>
      </c>
      <c r="E146" s="962"/>
      <c r="F146" s="962"/>
      <c r="G146" s="962"/>
      <c r="H146" s="962"/>
      <c r="I146" s="964"/>
      <c r="J146" s="956"/>
      <c r="K146" s="959"/>
      <c r="L146" s="595" t="str">
        <f>mergeValue(A146) &amp;"."&amp; mergeValue(B146)&amp;"."&amp; mergeValue(C146)&amp;"."&amp; mergeValue(D146)</f>
        <v>1.1.1.1</v>
      </c>
      <c r="M146" s="550" t="s">
        <v>22</v>
      </c>
      <c r="N146" s="582"/>
      <c r="O146" s="1246"/>
      <c r="P146" s="1246"/>
      <c r="Q146" s="1246"/>
      <c r="R146" s="1246"/>
      <c r="S146" s="1246"/>
      <c r="T146" s="1246"/>
      <c r="U146" s="1246"/>
      <c r="V146" s="1246"/>
      <c r="W146" s="632" t="s">
        <v>635</v>
      </c>
      <c r="X146" s="587"/>
      <c r="Y146" s="587"/>
      <c r="Z146" s="587"/>
      <c r="AA146" s="587"/>
      <c r="AB146" s="587"/>
      <c r="AC146" s="587"/>
      <c r="AD146" s="587"/>
      <c r="AE146" s="587"/>
      <c r="AF146" s="587"/>
      <c r="AG146" s="587"/>
      <c r="AH146" s="587"/>
    </row>
    <row r="147" spans="1:35" s="525" customFormat="1" ht="11.25" hidden="1" customHeight="1">
      <c r="A147" s="1234"/>
      <c r="B147" s="1234"/>
      <c r="C147" s="1234"/>
      <c r="D147" s="1234"/>
      <c r="E147" s="1234">
        <v>1</v>
      </c>
      <c r="F147" s="962"/>
      <c r="G147" s="962"/>
      <c r="H147" s="960">
        <v>1</v>
      </c>
      <c r="I147" s="1234">
        <v>1</v>
      </c>
      <c r="J147" s="962"/>
      <c r="K147" s="967"/>
      <c r="L147" s="595"/>
      <c r="M147" s="556"/>
      <c r="N147" s="583"/>
      <c r="O147" s="633"/>
      <c r="P147" s="633"/>
      <c r="Q147" s="633"/>
      <c r="R147" s="633"/>
      <c r="S147" s="633"/>
      <c r="T147" s="633"/>
      <c r="U147" s="633"/>
      <c r="V147" s="510"/>
      <c r="W147" s="561"/>
      <c r="X147" s="587"/>
      <c r="Y147" s="587"/>
      <c r="Z147" s="587"/>
      <c r="AA147" s="587"/>
      <c r="AB147" s="587"/>
      <c r="AC147" s="587"/>
      <c r="AD147" s="587"/>
      <c r="AE147" s="587"/>
      <c r="AF147" s="587"/>
      <c r="AG147" s="587"/>
      <c r="AH147" s="587"/>
    </row>
    <row r="148" spans="1:35" s="525" customFormat="1" ht="90">
      <c r="A148" s="1234"/>
      <c r="B148" s="1234"/>
      <c r="C148" s="1234"/>
      <c r="D148" s="1234"/>
      <c r="E148" s="1234"/>
      <c r="F148" s="1234">
        <v>1</v>
      </c>
      <c r="G148" s="960"/>
      <c r="H148" s="960"/>
      <c r="I148" s="1234"/>
      <c r="J148" s="1234">
        <v>1</v>
      </c>
      <c r="K148" s="968"/>
      <c r="L148" s="595" t="str">
        <f>mergeValue(A148) &amp;"."&amp; mergeValue(B148)&amp;"."&amp; mergeValue(C148)&amp;"."&amp; mergeValue(D148)&amp;"."&amp;  mergeValue(F148)</f>
        <v>1.1.1.1.1</v>
      </c>
      <c r="M148" s="557" t="s">
        <v>10</v>
      </c>
      <c r="N148" s="583"/>
      <c r="O148" s="1236"/>
      <c r="P148" s="1236"/>
      <c r="Q148" s="1236"/>
      <c r="R148" s="1236"/>
      <c r="S148" s="1236"/>
      <c r="T148" s="1236"/>
      <c r="U148" s="1236"/>
      <c r="V148" s="1236"/>
      <c r="W148" s="632" t="s">
        <v>636</v>
      </c>
      <c r="X148" s="587"/>
      <c r="Y148" s="591" t="str">
        <f>strCheckUnique(Z148:Z151)</f>
        <v/>
      </c>
      <c r="Z148" s="587"/>
      <c r="AA148" s="591"/>
      <c r="AB148" s="587"/>
      <c r="AC148" s="587"/>
      <c r="AD148" s="587"/>
      <c r="AE148" s="587"/>
      <c r="AF148" s="587"/>
      <c r="AG148" s="587"/>
      <c r="AH148" s="587"/>
    </row>
    <row r="149" spans="1:35" s="525" customFormat="1" ht="188.25" customHeight="1">
      <c r="A149" s="1234"/>
      <c r="B149" s="1234"/>
      <c r="C149" s="1234"/>
      <c r="D149" s="1234"/>
      <c r="E149" s="1234"/>
      <c r="F149" s="1234"/>
      <c r="G149" s="960">
        <v>1</v>
      </c>
      <c r="H149" s="960"/>
      <c r="I149" s="1234"/>
      <c r="J149" s="1234"/>
      <c r="K149" s="968">
        <v>1</v>
      </c>
      <c r="L149" s="595" t="str">
        <f>mergeValue(A149) &amp;"."&amp; mergeValue(B149)&amp;"."&amp; mergeValue(C149)&amp;"."&amp; mergeValue(D149)&amp;"."&amp; mergeValue(F149)&amp;"."&amp; mergeValue(G149)</f>
        <v>1.1.1.1.1.1</v>
      </c>
      <c r="M149" s="1071"/>
      <c r="N149" s="588"/>
      <c r="O149" s="564"/>
      <c r="P149" s="564"/>
      <c r="Q149" s="1096"/>
      <c r="R149" s="1244"/>
      <c r="S149" s="1230" t="s">
        <v>84</v>
      </c>
      <c r="T149" s="1244"/>
      <c r="U149" s="1230" t="s">
        <v>85</v>
      </c>
      <c r="V149" s="580"/>
      <c r="W149" s="1204" t="s">
        <v>660</v>
      </c>
      <c r="X149" s="587" t="str">
        <f>strCheckDate(O150:V150)</f>
        <v/>
      </c>
      <c r="Y149" s="591"/>
      <c r="Z149" s="591" t="str">
        <f>IF(M149="","",M149 )</f>
        <v/>
      </c>
      <c r="AA149" s="591"/>
      <c r="AB149" s="591"/>
      <c r="AC149" s="591"/>
      <c r="AD149" s="587"/>
      <c r="AE149" s="587"/>
      <c r="AF149" s="587"/>
      <c r="AG149" s="587"/>
      <c r="AH149" s="587"/>
    </row>
    <row r="150" spans="1:35" s="525" customFormat="1" ht="0.2" customHeight="1">
      <c r="A150" s="1234"/>
      <c r="B150" s="1234"/>
      <c r="C150" s="1234"/>
      <c r="D150" s="1234"/>
      <c r="E150" s="1234"/>
      <c r="F150" s="1234"/>
      <c r="G150" s="960"/>
      <c r="H150" s="960"/>
      <c r="I150" s="1234"/>
      <c r="J150" s="1234"/>
      <c r="K150" s="968"/>
      <c r="L150" s="602"/>
      <c r="M150" s="648"/>
      <c r="N150" s="588"/>
      <c r="O150" s="564"/>
      <c r="P150" s="564"/>
      <c r="Q150" s="586" t="str">
        <f>R149 &amp; "-" &amp; T149</f>
        <v>-</v>
      </c>
      <c r="R150" s="1229"/>
      <c r="S150" s="1230"/>
      <c r="T150" s="1229"/>
      <c r="U150" s="1230"/>
      <c r="V150" s="580"/>
      <c r="W150" s="1204"/>
      <c r="X150" s="587"/>
      <c r="Y150" s="587"/>
      <c r="Z150" s="587"/>
      <c r="AA150" s="587"/>
      <c r="AB150" s="587"/>
      <c r="AC150" s="587"/>
      <c r="AD150" s="587"/>
      <c r="AE150" s="587"/>
      <c r="AF150" s="587"/>
      <c r="AG150" s="587"/>
      <c r="AH150" s="587"/>
    </row>
    <row r="151" spans="1:35" s="524" customFormat="1" ht="15" customHeight="1">
      <c r="A151" s="1234"/>
      <c r="B151" s="1234"/>
      <c r="C151" s="1234"/>
      <c r="D151" s="1234"/>
      <c r="E151" s="1234"/>
      <c r="F151" s="1234"/>
      <c r="G151" s="962"/>
      <c r="H151" s="960"/>
      <c r="I151" s="1234"/>
      <c r="J151" s="1234"/>
      <c r="K151" s="967"/>
      <c r="L151" s="540"/>
      <c r="M151" s="558" t="s">
        <v>25</v>
      </c>
      <c r="N151" s="553"/>
      <c r="O151" s="547"/>
      <c r="P151" s="547"/>
      <c r="Q151" s="547"/>
      <c r="R151" s="575"/>
      <c r="S151" s="566"/>
      <c r="T151" s="565"/>
      <c r="U151" s="553"/>
      <c r="V151" s="562"/>
      <c r="W151" s="1204"/>
      <c r="X151" s="589"/>
      <c r="Y151" s="589"/>
      <c r="Z151" s="589"/>
      <c r="AA151" s="589"/>
      <c r="AB151" s="589"/>
      <c r="AC151" s="589"/>
      <c r="AD151" s="589"/>
      <c r="AE151" s="589"/>
      <c r="AF151" s="589"/>
      <c r="AG151" s="589"/>
      <c r="AH151" s="589"/>
    </row>
    <row r="152" spans="1:35" s="524" customFormat="1" ht="15" customHeight="1">
      <c r="A152" s="1234"/>
      <c r="B152" s="1234"/>
      <c r="C152" s="1234"/>
      <c r="D152" s="1234"/>
      <c r="E152" s="1234"/>
      <c r="F152" s="962"/>
      <c r="G152" s="962"/>
      <c r="H152" s="960"/>
      <c r="I152" s="1234"/>
      <c r="J152" s="962"/>
      <c r="K152" s="967"/>
      <c r="L152" s="540"/>
      <c r="M152" s="553" t="s">
        <v>11</v>
      </c>
      <c r="N152" s="552"/>
      <c r="O152" s="547"/>
      <c r="P152" s="547"/>
      <c r="Q152" s="547"/>
      <c r="R152" s="575"/>
      <c r="S152" s="566"/>
      <c r="T152" s="565"/>
      <c r="U152" s="552"/>
      <c r="V152" s="566"/>
      <c r="W152" s="562"/>
      <c r="X152" s="589"/>
      <c r="Y152" s="589"/>
      <c r="Z152" s="589"/>
      <c r="AA152" s="589"/>
      <c r="AB152" s="589"/>
      <c r="AC152" s="589"/>
      <c r="AD152" s="589"/>
      <c r="AE152" s="589"/>
      <c r="AF152" s="589"/>
      <c r="AG152" s="589"/>
      <c r="AH152" s="589"/>
    </row>
    <row r="153" spans="1:35" s="524" customFormat="1" ht="15" hidden="1" customHeight="1">
      <c r="A153" s="1234"/>
      <c r="B153" s="1234"/>
      <c r="C153" s="1234"/>
      <c r="D153" s="1234"/>
      <c r="E153" s="966"/>
      <c r="F153" s="962"/>
      <c r="G153" s="962"/>
      <c r="H153" s="962"/>
      <c r="I153" s="958"/>
      <c r="J153" s="955"/>
      <c r="K153" s="965"/>
      <c r="L153" s="540"/>
      <c r="M153" s="553"/>
      <c r="N153" s="553"/>
      <c r="O153" s="553"/>
      <c r="P153" s="553"/>
      <c r="Q153" s="553"/>
      <c r="R153" s="553"/>
      <c r="S153" s="553"/>
      <c r="T153" s="553"/>
      <c r="U153" s="553"/>
      <c r="V153" s="566"/>
      <c r="W153" s="562"/>
      <c r="X153" s="589"/>
      <c r="Y153" s="589"/>
      <c r="Z153" s="589"/>
      <c r="AA153" s="589"/>
      <c r="AB153" s="589"/>
      <c r="AC153" s="589"/>
      <c r="AD153" s="589"/>
      <c r="AE153" s="589"/>
      <c r="AF153" s="589"/>
      <c r="AG153" s="589"/>
      <c r="AH153" s="589"/>
      <c r="AI153" s="589"/>
    </row>
    <row r="154" spans="1:35" s="524" customFormat="1" ht="15" customHeight="1">
      <c r="A154" s="1234"/>
      <c r="B154" s="1234"/>
      <c r="C154" s="1234"/>
      <c r="D154" s="966"/>
      <c r="E154" s="966"/>
      <c r="F154" s="962"/>
      <c r="G154" s="962"/>
      <c r="H154" s="962"/>
      <c r="I154" s="958"/>
      <c r="J154" s="955"/>
      <c r="K154" s="965"/>
      <c r="L154" s="540"/>
      <c r="M154" s="552" t="s">
        <v>17</v>
      </c>
      <c r="N154" s="551"/>
      <c r="O154" s="547"/>
      <c r="P154" s="547"/>
      <c r="Q154" s="547"/>
      <c r="R154" s="575"/>
      <c r="S154" s="566"/>
      <c r="T154" s="565"/>
      <c r="U154" s="551"/>
      <c r="V154" s="566"/>
      <c r="W154" s="562"/>
      <c r="X154" s="589"/>
      <c r="Y154" s="589"/>
      <c r="Z154" s="589"/>
      <c r="AA154" s="589"/>
      <c r="AB154" s="589"/>
      <c r="AC154" s="589"/>
      <c r="AD154" s="589"/>
      <c r="AE154" s="589"/>
      <c r="AF154" s="589"/>
      <c r="AG154" s="589"/>
      <c r="AH154" s="589"/>
    </row>
    <row r="155" spans="1:35" s="524" customFormat="1" ht="15" customHeight="1">
      <c r="A155" s="1234"/>
      <c r="B155" s="1234"/>
      <c r="C155" s="966"/>
      <c r="D155" s="966"/>
      <c r="E155" s="966"/>
      <c r="F155" s="966"/>
      <c r="G155" s="971"/>
      <c r="H155" s="958"/>
      <c r="I155" s="969"/>
      <c r="J155" s="955"/>
      <c r="K155" s="970"/>
      <c r="L155" s="540"/>
      <c r="M155" s="551" t="s">
        <v>18</v>
      </c>
      <c r="N155" s="551"/>
      <c r="O155" s="547"/>
      <c r="P155" s="547"/>
      <c r="Q155" s="547"/>
      <c r="R155" s="575"/>
      <c r="S155" s="566"/>
      <c r="T155" s="565"/>
      <c r="U155" s="551"/>
      <c r="V155" s="566"/>
      <c r="W155" s="562"/>
      <c r="X155" s="589"/>
      <c r="Y155" s="589"/>
      <c r="Z155" s="589"/>
      <c r="AA155" s="589"/>
      <c r="AB155" s="589"/>
      <c r="AC155" s="589"/>
      <c r="AD155" s="589"/>
      <c r="AE155" s="589"/>
      <c r="AF155" s="589"/>
      <c r="AG155" s="589"/>
      <c r="AH155" s="589"/>
    </row>
    <row r="156" spans="1:35" s="524" customFormat="1" ht="15" customHeight="1">
      <c r="A156" s="1234"/>
      <c r="B156" s="966"/>
      <c r="C156" s="966"/>
      <c r="D156" s="966"/>
      <c r="E156" s="966"/>
      <c r="F156" s="966"/>
      <c r="G156" s="971"/>
      <c r="H156" s="958"/>
      <c r="I156" s="958"/>
      <c r="J156" s="955"/>
      <c r="K156" s="965"/>
      <c r="L156" s="540"/>
      <c r="M156" s="560" t="s">
        <v>19</v>
      </c>
      <c r="N156" s="551"/>
      <c r="O156" s="547"/>
      <c r="P156" s="547"/>
      <c r="Q156" s="547"/>
      <c r="R156" s="575"/>
      <c r="S156" s="566"/>
      <c r="T156" s="565"/>
      <c r="U156" s="551"/>
      <c r="V156" s="566"/>
      <c r="W156" s="562"/>
      <c r="X156" s="589"/>
      <c r="Y156" s="589"/>
      <c r="Z156" s="589"/>
      <c r="AA156" s="589"/>
      <c r="AB156" s="589"/>
      <c r="AC156" s="589"/>
      <c r="AD156" s="589"/>
      <c r="AE156" s="589"/>
      <c r="AF156" s="589"/>
      <c r="AG156" s="589"/>
      <c r="AH156" s="589"/>
    </row>
    <row r="157" spans="1:35" s="524" customFormat="1" ht="15" customHeight="1">
      <c r="A157" s="954"/>
      <c r="B157" s="954"/>
      <c r="C157" s="954"/>
      <c r="D157" s="954"/>
      <c r="E157" s="954"/>
      <c r="F157" s="954"/>
      <c r="G157" s="954"/>
      <c r="H157" s="954"/>
      <c r="I157" s="954"/>
      <c r="J157" s="954"/>
      <c r="K157" s="954"/>
      <c r="L157" s="540"/>
      <c r="M157" s="567" t="s">
        <v>309</v>
      </c>
      <c r="N157" s="551"/>
      <c r="O157" s="547"/>
      <c r="P157" s="547"/>
      <c r="Q157" s="547"/>
      <c r="R157" s="575"/>
      <c r="S157" s="566"/>
      <c r="T157" s="565"/>
      <c r="U157" s="551"/>
      <c r="V157" s="566"/>
      <c r="W157" s="562"/>
      <c r="X157" s="589"/>
      <c r="Y157" s="589"/>
      <c r="Z157" s="589"/>
      <c r="AA157" s="589"/>
      <c r="AB157" s="589"/>
      <c r="AC157" s="589"/>
      <c r="AD157" s="589"/>
      <c r="AE157" s="589"/>
      <c r="AF157" s="589"/>
      <c r="AG157" s="589"/>
      <c r="AH157" s="589"/>
    </row>
    <row r="158" spans="1:35" ht="17.100000000000001" customHeight="1">
      <c r="X158" s="204"/>
      <c r="Y158" s="204"/>
      <c r="Z158" s="204"/>
      <c r="AA158" s="204"/>
      <c r="AB158" s="204"/>
      <c r="AC158" s="204"/>
      <c r="AD158" s="204"/>
      <c r="AE158" s="204"/>
      <c r="AF158" s="204"/>
      <c r="AG158" s="204"/>
      <c r="AH158" s="204"/>
    </row>
    <row r="159" spans="1:35" s="35" customFormat="1" ht="17.100000000000001" customHeight="1">
      <c r="G159" s="35" t="s">
        <v>13</v>
      </c>
      <c r="I159" s="35" t="s">
        <v>184</v>
      </c>
      <c r="V159" s="158"/>
      <c r="X159" s="217"/>
      <c r="Y159" s="217"/>
      <c r="Z159" s="217"/>
      <c r="AA159" s="217"/>
      <c r="AB159" s="217"/>
      <c r="AC159" s="217"/>
      <c r="AD159" s="217"/>
      <c r="AE159" s="217"/>
      <c r="AF159" s="217"/>
      <c r="AG159" s="217"/>
      <c r="AH159" s="217"/>
    </row>
    <row r="160" spans="1:35" ht="17.100000000000001" customHeight="1">
      <c r="T160" s="122"/>
      <c r="U160" s="43"/>
      <c r="X160" s="204"/>
      <c r="Y160" s="204"/>
      <c r="Z160" s="204"/>
      <c r="AA160" s="204"/>
      <c r="AB160" s="204"/>
      <c r="AC160" s="204"/>
      <c r="AD160" s="204"/>
      <c r="AE160" s="204"/>
      <c r="AF160" s="204"/>
      <c r="AG160" s="204"/>
      <c r="AH160" s="204"/>
    </row>
    <row r="161" spans="1:33" s="525" customFormat="1" ht="22.5">
      <c r="A161" s="1234">
        <v>1</v>
      </c>
      <c r="B161" s="903"/>
      <c r="C161" s="903"/>
      <c r="D161" s="903"/>
      <c r="E161" s="904"/>
      <c r="F161" s="905"/>
      <c r="G161" s="905"/>
      <c r="H161" s="905"/>
      <c r="I161" s="906"/>
      <c r="J161" s="901"/>
      <c r="K161" s="908"/>
      <c r="L161" s="595">
        <f>mergeValue(A161)</f>
        <v>1</v>
      </c>
      <c r="M161" s="643" t="s">
        <v>20</v>
      </c>
      <c r="N161" s="582"/>
      <c r="O161" s="1287"/>
      <c r="P161" s="1288"/>
      <c r="Q161" s="1288"/>
      <c r="R161" s="1288"/>
      <c r="S161" s="1288"/>
      <c r="T161" s="1288"/>
      <c r="U161" s="1288"/>
      <c r="V161" s="1289"/>
      <c r="W161" s="632" t="s">
        <v>476</v>
      </c>
      <c r="X161" s="587"/>
      <c r="Y161" s="587"/>
      <c r="Z161" s="587"/>
      <c r="AA161" s="587"/>
      <c r="AB161" s="587"/>
      <c r="AC161" s="587"/>
      <c r="AD161" s="587"/>
      <c r="AE161" s="587"/>
      <c r="AF161" s="587"/>
      <c r="AG161" s="587"/>
    </row>
    <row r="162" spans="1:33" s="525" customFormat="1" ht="22.5">
      <c r="A162" s="1234"/>
      <c r="B162" s="1234">
        <v>1</v>
      </c>
      <c r="C162" s="903"/>
      <c r="D162" s="903"/>
      <c r="E162" s="905"/>
      <c r="F162" s="905"/>
      <c r="G162" s="905"/>
      <c r="H162" s="905"/>
      <c r="I162" s="900"/>
      <c r="J162" s="899"/>
      <c r="K162" s="902"/>
      <c r="L162" s="595" t="str">
        <f>mergeValue(A162) &amp;"."&amp; mergeValue(B162)</f>
        <v>1.1</v>
      </c>
      <c r="M162" s="548" t="s">
        <v>16</v>
      </c>
      <c r="N162" s="582"/>
      <c r="O162" s="1287"/>
      <c r="P162" s="1288"/>
      <c r="Q162" s="1288"/>
      <c r="R162" s="1288"/>
      <c r="S162" s="1288"/>
      <c r="T162" s="1288"/>
      <c r="U162" s="1288"/>
      <c r="V162" s="1289"/>
      <c r="W162" s="632" t="s">
        <v>477</v>
      </c>
      <c r="X162" s="587"/>
      <c r="Y162" s="587"/>
      <c r="Z162" s="587"/>
      <c r="AA162" s="587"/>
      <c r="AB162" s="587"/>
      <c r="AC162" s="587"/>
      <c r="AD162" s="587"/>
      <c r="AE162" s="587"/>
      <c r="AF162" s="587"/>
      <c r="AG162" s="587"/>
    </row>
    <row r="163" spans="1:33" s="525" customFormat="1" ht="22.5">
      <c r="A163" s="1234"/>
      <c r="B163" s="1234"/>
      <c r="C163" s="1234">
        <v>1</v>
      </c>
      <c r="D163" s="903"/>
      <c r="E163" s="905"/>
      <c r="F163" s="905"/>
      <c r="G163" s="905"/>
      <c r="H163" s="905"/>
      <c r="I163" s="907"/>
      <c r="J163" s="899"/>
      <c r="K163" s="902"/>
      <c r="L163" s="595" t="str">
        <f>mergeValue(A163) &amp;"."&amp; mergeValue(B163)&amp;"."&amp; mergeValue(C163)</f>
        <v>1.1.1</v>
      </c>
      <c r="M163" s="549" t="s">
        <v>7</v>
      </c>
      <c r="N163" s="582"/>
      <c r="O163" s="1287"/>
      <c r="P163" s="1288"/>
      <c r="Q163" s="1288"/>
      <c r="R163" s="1288"/>
      <c r="S163" s="1288"/>
      <c r="T163" s="1288"/>
      <c r="U163" s="1288"/>
      <c r="V163" s="1289"/>
      <c r="W163" s="632" t="s">
        <v>634</v>
      </c>
      <c r="X163" s="587"/>
      <c r="Y163" s="587"/>
      <c r="Z163" s="587"/>
      <c r="AA163" s="587"/>
      <c r="AB163" s="587"/>
      <c r="AC163" s="587"/>
      <c r="AD163" s="587"/>
      <c r="AE163" s="587"/>
      <c r="AF163" s="587"/>
      <c r="AG163" s="587"/>
    </row>
    <row r="164" spans="1:33" s="525" customFormat="1" ht="22.5">
      <c r="A164" s="1234"/>
      <c r="B164" s="1234"/>
      <c r="C164" s="1234"/>
      <c r="D164" s="1234">
        <v>1</v>
      </c>
      <c r="E164" s="905"/>
      <c r="F164" s="905"/>
      <c r="G164" s="905"/>
      <c r="H164" s="905"/>
      <c r="I164" s="907"/>
      <c r="J164" s="899"/>
      <c r="K164" s="902"/>
      <c r="L164" s="595" t="str">
        <f>mergeValue(A164) &amp;"."&amp; mergeValue(B164)&amp;"."&amp; mergeValue(C164)&amp;"."&amp; mergeValue(D164)</f>
        <v>1.1.1.1</v>
      </c>
      <c r="M164" s="550" t="s">
        <v>22</v>
      </c>
      <c r="N164" s="582"/>
      <c r="O164" s="1287"/>
      <c r="P164" s="1288"/>
      <c r="Q164" s="1288"/>
      <c r="R164" s="1288"/>
      <c r="S164" s="1288"/>
      <c r="T164" s="1288"/>
      <c r="U164" s="1288"/>
      <c r="V164" s="1289"/>
      <c r="W164" s="632" t="s">
        <v>635</v>
      </c>
      <c r="X164" s="587"/>
      <c r="Y164" s="587"/>
      <c r="Z164" s="587"/>
      <c r="AA164" s="587"/>
      <c r="AB164" s="587"/>
      <c r="AC164" s="587"/>
      <c r="AD164" s="587"/>
      <c r="AE164" s="587"/>
      <c r="AF164" s="587"/>
      <c r="AG164" s="587"/>
    </row>
    <row r="165" spans="1:33" s="525" customFormat="1" ht="101.25">
      <c r="A165" s="1234"/>
      <c r="B165" s="1234"/>
      <c r="C165" s="1234"/>
      <c r="D165" s="1234"/>
      <c r="E165" s="1234">
        <v>1</v>
      </c>
      <c r="F165" s="905"/>
      <c r="G165" s="905"/>
      <c r="H165" s="903">
        <v>1</v>
      </c>
      <c r="I165" s="1234">
        <v>1</v>
      </c>
      <c r="J165" s="905"/>
      <c r="K165" s="910"/>
      <c r="L165" s="595" t="str">
        <f>mergeValue(A165) &amp;"."&amp; mergeValue(B165)&amp;"."&amp; mergeValue(C165)&amp;"."&amp; mergeValue(D165)&amp;"."&amp; mergeValue(E165)</f>
        <v>1.1.1.1.1</v>
      </c>
      <c r="M165" s="556" t="s">
        <v>9</v>
      </c>
      <c r="N165" s="583"/>
      <c r="O165" s="1237"/>
      <c r="P165" s="1238"/>
      <c r="Q165" s="1238"/>
      <c r="R165" s="1238"/>
      <c r="S165" s="1238"/>
      <c r="T165" s="1238"/>
      <c r="U165" s="1238"/>
      <c r="V165" s="1239"/>
      <c r="W165" s="632" t="s">
        <v>639</v>
      </c>
      <c r="X165" s="587"/>
      <c r="Y165" s="587"/>
      <c r="Z165" s="587"/>
      <c r="AA165" s="587"/>
      <c r="AB165" s="587"/>
      <c r="AC165" s="587"/>
      <c r="AD165" s="587"/>
      <c r="AE165" s="587"/>
      <c r="AF165" s="587"/>
      <c r="AG165" s="587"/>
    </row>
    <row r="166" spans="1:33" s="525" customFormat="1" ht="90">
      <c r="A166" s="1234"/>
      <c r="B166" s="1234"/>
      <c r="C166" s="1234"/>
      <c r="D166" s="1234"/>
      <c r="E166" s="1234"/>
      <c r="F166" s="1234">
        <v>1</v>
      </c>
      <c r="G166" s="903"/>
      <c r="H166" s="903"/>
      <c r="I166" s="1234"/>
      <c r="J166" s="1234">
        <v>1</v>
      </c>
      <c r="K166" s="911"/>
      <c r="L166" s="595" t="str">
        <f>mergeValue(A166) &amp;"."&amp; mergeValue(B166)&amp;"."&amp; mergeValue(C166)&amp;"."&amp; mergeValue(D166)&amp;"."&amp; mergeValue(E166)&amp;"."&amp; mergeValue(F166)</f>
        <v>1.1.1.1.1.1</v>
      </c>
      <c r="M166" s="557" t="s">
        <v>10</v>
      </c>
      <c r="N166" s="583"/>
      <c r="O166" s="1237"/>
      <c r="P166" s="1238"/>
      <c r="Q166" s="1238"/>
      <c r="R166" s="1238"/>
      <c r="S166" s="1238"/>
      <c r="T166" s="1238"/>
      <c r="U166" s="1238"/>
      <c r="V166" s="1239"/>
      <c r="W166" s="632" t="s">
        <v>637</v>
      </c>
      <c r="X166" s="587"/>
      <c r="Y166" s="591" t="str">
        <f>strCheckUnique(Z166:Z169)</f>
        <v/>
      </c>
      <c r="Z166" s="587"/>
      <c r="AA166" s="591" t="str">
        <f>IF(O166="","",O166 &amp; ":_")</f>
        <v/>
      </c>
      <c r="AB166" s="587"/>
      <c r="AC166" s="587"/>
      <c r="AD166" s="587"/>
      <c r="AE166" s="587"/>
      <c r="AF166" s="587"/>
      <c r="AG166" s="587"/>
    </row>
    <row r="167" spans="1:33" s="525" customFormat="1" ht="188.25" customHeight="1">
      <c r="A167" s="1234"/>
      <c r="B167" s="1234"/>
      <c r="C167" s="1234"/>
      <c r="D167" s="1234"/>
      <c r="E167" s="1234"/>
      <c r="F167" s="1234"/>
      <c r="G167" s="903">
        <v>1</v>
      </c>
      <c r="H167" s="903"/>
      <c r="I167" s="1234"/>
      <c r="J167" s="1234"/>
      <c r="K167" s="911">
        <v>1</v>
      </c>
      <c r="L167" s="595" t="str">
        <f>mergeValue(A167) &amp;"."&amp; mergeValue(B167)&amp;"."&amp; mergeValue(C167)&amp;"."&amp; mergeValue(D167)&amp;"."&amp; mergeValue(E167)&amp;"."&amp; mergeValue(F167)&amp;"."&amp; mergeValue(G167)</f>
        <v>1.1.1.1.1.1.1</v>
      </c>
      <c r="M167" s="1071"/>
      <c r="N167" s="588"/>
      <c r="O167" s="1080"/>
      <c r="P167" s="564"/>
      <c r="Q167" s="564"/>
      <c r="R167" s="1244"/>
      <c r="S167" s="1230" t="s">
        <v>84</v>
      </c>
      <c r="T167" s="1244"/>
      <c r="U167" s="1230" t="s">
        <v>84</v>
      </c>
      <c r="V167" s="580"/>
      <c r="W167" s="1204" t="s">
        <v>657</v>
      </c>
      <c r="X167" s="587" t="str">
        <f>strCheckDate(O168:V168)</f>
        <v/>
      </c>
      <c r="Y167" s="591"/>
      <c r="Z167" s="591" t="str">
        <f>IF(M167="","",M167 )</f>
        <v/>
      </c>
      <c r="AA167" s="591"/>
      <c r="AB167" s="591"/>
      <c r="AC167" s="591"/>
      <c r="AD167" s="587"/>
      <c r="AE167" s="587"/>
      <c r="AF167" s="587"/>
      <c r="AG167" s="587"/>
    </row>
    <row r="168" spans="1:33" s="525" customFormat="1" ht="11.25" hidden="1" customHeight="1">
      <c r="A168" s="1234"/>
      <c r="B168" s="1234"/>
      <c r="C168" s="1234"/>
      <c r="D168" s="1234"/>
      <c r="E168" s="1234"/>
      <c r="F168" s="1234"/>
      <c r="G168" s="903"/>
      <c r="H168" s="903"/>
      <c r="I168" s="1234"/>
      <c r="J168" s="1234"/>
      <c r="K168" s="911"/>
      <c r="L168" s="602"/>
      <c r="M168" s="648"/>
      <c r="N168" s="588"/>
      <c r="O168" s="586"/>
      <c r="P168" s="564"/>
      <c r="Q168" s="586" t="str">
        <f>R167 &amp; "-" &amp; T167</f>
        <v>-</v>
      </c>
      <c r="R168" s="1229"/>
      <c r="S168" s="1230"/>
      <c r="T168" s="1229"/>
      <c r="U168" s="1230"/>
      <c r="V168" s="580"/>
      <c r="W168" s="1204"/>
      <c r="X168" s="587"/>
      <c r="Y168" s="587"/>
      <c r="Z168" s="587"/>
      <c r="AA168" s="587"/>
      <c r="AB168" s="587"/>
      <c r="AC168" s="587"/>
      <c r="AD168" s="587"/>
      <c r="AE168" s="587"/>
      <c r="AF168" s="587"/>
      <c r="AG168" s="587"/>
    </row>
    <row r="169" spans="1:33" s="524" customFormat="1" ht="15" customHeight="1">
      <c r="A169" s="1234"/>
      <c r="B169" s="1234"/>
      <c r="C169" s="1234"/>
      <c r="D169" s="1234"/>
      <c r="E169" s="1234"/>
      <c r="F169" s="1234"/>
      <c r="G169" s="905"/>
      <c r="H169" s="903"/>
      <c r="I169" s="1234"/>
      <c r="J169" s="1234"/>
      <c r="K169" s="910"/>
      <c r="L169" s="540"/>
      <c r="M169" s="559" t="s">
        <v>25</v>
      </c>
      <c r="N169" s="553"/>
      <c r="O169" s="547"/>
      <c r="P169" s="547"/>
      <c r="Q169" s="547"/>
      <c r="R169" s="575"/>
      <c r="S169" s="566"/>
      <c r="T169" s="565"/>
      <c r="U169" s="553"/>
      <c r="V169" s="562"/>
      <c r="W169" s="1204"/>
      <c r="X169" s="589"/>
      <c r="Y169" s="589"/>
      <c r="Z169" s="589"/>
      <c r="AA169" s="589"/>
      <c r="AB169" s="589"/>
      <c r="AC169" s="589"/>
      <c r="AD169" s="589"/>
      <c r="AE169" s="589"/>
      <c r="AF169" s="589"/>
      <c r="AG169" s="589"/>
    </row>
    <row r="170" spans="1:33" s="524" customFormat="1" ht="15" customHeight="1">
      <c r="A170" s="1234"/>
      <c r="B170" s="1234"/>
      <c r="C170" s="1234"/>
      <c r="D170" s="1234"/>
      <c r="E170" s="1234"/>
      <c r="F170" s="905"/>
      <c r="G170" s="905"/>
      <c r="H170" s="903"/>
      <c r="I170" s="1234"/>
      <c r="J170" s="905"/>
      <c r="K170" s="910"/>
      <c r="L170" s="540"/>
      <c r="M170" s="558" t="s">
        <v>11</v>
      </c>
      <c r="N170" s="552"/>
      <c r="O170" s="547"/>
      <c r="P170" s="547"/>
      <c r="Q170" s="547"/>
      <c r="R170" s="575"/>
      <c r="S170" s="566"/>
      <c r="T170" s="565"/>
      <c r="U170" s="552"/>
      <c r="V170" s="566"/>
      <c r="W170" s="562"/>
      <c r="X170" s="589"/>
      <c r="Y170" s="589"/>
      <c r="Z170" s="589"/>
      <c r="AA170" s="589"/>
      <c r="AB170" s="589"/>
      <c r="AC170" s="589"/>
      <c r="AD170" s="589"/>
      <c r="AE170" s="589"/>
      <c r="AF170" s="589"/>
      <c r="AG170" s="589"/>
    </row>
    <row r="171" spans="1:33" s="524" customFormat="1" ht="15" customHeight="1">
      <c r="A171" s="1234"/>
      <c r="B171" s="1234"/>
      <c r="C171" s="1234"/>
      <c r="D171" s="1234"/>
      <c r="E171" s="909"/>
      <c r="F171" s="905"/>
      <c r="G171" s="905"/>
      <c r="H171" s="905"/>
      <c r="I171" s="901"/>
      <c r="J171" s="898"/>
      <c r="K171" s="908"/>
      <c r="L171" s="540"/>
      <c r="M171" s="553" t="s">
        <v>12</v>
      </c>
      <c r="N171" s="551"/>
      <c r="O171" s="547"/>
      <c r="P171" s="547"/>
      <c r="Q171" s="547"/>
      <c r="R171" s="575"/>
      <c r="S171" s="566"/>
      <c r="T171" s="565"/>
      <c r="U171" s="551"/>
      <c r="V171" s="566"/>
      <c r="W171" s="562"/>
      <c r="X171" s="589"/>
      <c r="Y171" s="589"/>
      <c r="Z171" s="589"/>
      <c r="AA171" s="589"/>
      <c r="AB171" s="589"/>
      <c r="AC171" s="589"/>
      <c r="AD171" s="589"/>
      <c r="AE171" s="589"/>
      <c r="AF171" s="589"/>
      <c r="AG171" s="589"/>
    </row>
    <row r="172" spans="1:33" s="524" customFormat="1" ht="15" customHeight="1">
      <c r="A172" s="1234"/>
      <c r="B172" s="1234"/>
      <c r="C172" s="1234"/>
      <c r="D172" s="909"/>
      <c r="E172" s="909"/>
      <c r="F172" s="905"/>
      <c r="G172" s="905"/>
      <c r="H172" s="905"/>
      <c r="I172" s="901"/>
      <c r="J172" s="898"/>
      <c r="K172" s="908"/>
      <c r="L172" s="540"/>
      <c r="M172" s="552" t="s">
        <v>17</v>
      </c>
      <c r="N172" s="551"/>
      <c r="O172" s="547"/>
      <c r="P172" s="547"/>
      <c r="Q172" s="547"/>
      <c r="R172" s="575"/>
      <c r="S172" s="566"/>
      <c r="T172" s="565"/>
      <c r="U172" s="551"/>
      <c r="V172" s="566"/>
      <c r="W172" s="562"/>
      <c r="X172" s="589"/>
      <c r="Y172" s="589"/>
      <c r="Z172" s="589"/>
      <c r="AA172" s="589"/>
      <c r="AB172" s="589"/>
      <c r="AC172" s="589"/>
      <c r="AD172" s="589"/>
      <c r="AE172" s="589"/>
      <c r="AF172" s="589"/>
      <c r="AG172" s="589"/>
    </row>
    <row r="173" spans="1:33" s="524" customFormat="1" ht="15" customHeight="1">
      <c r="A173" s="1234"/>
      <c r="B173" s="1234"/>
      <c r="C173" s="909"/>
      <c r="D173" s="909"/>
      <c r="E173" s="909"/>
      <c r="F173" s="909"/>
      <c r="G173" s="914"/>
      <c r="H173" s="901"/>
      <c r="I173" s="912"/>
      <c r="J173" s="898"/>
      <c r="K173" s="913"/>
      <c r="L173" s="540"/>
      <c r="M173" s="551" t="s">
        <v>18</v>
      </c>
      <c r="N173" s="551"/>
      <c r="O173" s="547"/>
      <c r="P173" s="547"/>
      <c r="Q173" s="547"/>
      <c r="R173" s="575"/>
      <c r="S173" s="566"/>
      <c r="T173" s="565"/>
      <c r="U173" s="551"/>
      <c r="V173" s="566"/>
      <c r="W173" s="562"/>
      <c r="X173" s="589"/>
      <c r="Y173" s="589"/>
      <c r="Z173" s="589"/>
      <c r="AA173" s="589"/>
      <c r="AB173" s="589"/>
      <c r="AC173" s="589"/>
      <c r="AD173" s="589"/>
      <c r="AE173" s="589"/>
      <c r="AF173" s="589"/>
      <c r="AG173" s="589"/>
    </row>
    <row r="174" spans="1:33" s="524" customFormat="1" ht="15" customHeight="1">
      <c r="A174" s="1234"/>
      <c r="B174" s="909"/>
      <c r="C174" s="909"/>
      <c r="D174" s="909"/>
      <c r="E174" s="909"/>
      <c r="F174" s="909"/>
      <c r="G174" s="914"/>
      <c r="H174" s="901"/>
      <c r="I174" s="901"/>
      <c r="J174" s="898"/>
      <c r="K174" s="908"/>
      <c r="L174" s="540"/>
      <c r="M174" s="560" t="s">
        <v>19</v>
      </c>
      <c r="N174" s="551"/>
      <c r="O174" s="547"/>
      <c r="P174" s="547"/>
      <c r="Q174" s="547"/>
      <c r="R174" s="575"/>
      <c r="S174" s="566"/>
      <c r="T174" s="565"/>
      <c r="U174" s="551"/>
      <c r="V174" s="566"/>
      <c r="W174" s="562"/>
      <c r="X174" s="589"/>
      <c r="Y174" s="589"/>
      <c r="Z174" s="589"/>
      <c r="AA174" s="589"/>
      <c r="AB174" s="589"/>
      <c r="AC174" s="589"/>
      <c r="AD174" s="589"/>
      <c r="AE174" s="589"/>
      <c r="AF174" s="589"/>
      <c r="AG174" s="589"/>
    </row>
    <row r="175" spans="1:33" s="524" customFormat="1" ht="15" customHeight="1">
      <c r="A175" s="897"/>
      <c r="B175" s="897"/>
      <c r="C175" s="897"/>
      <c r="D175" s="897"/>
      <c r="E175" s="897"/>
      <c r="F175" s="897"/>
      <c r="G175" s="897"/>
      <c r="H175" s="897"/>
      <c r="I175" s="897"/>
      <c r="J175" s="897"/>
      <c r="K175" s="897"/>
      <c r="L175" s="540"/>
      <c r="M175" s="567" t="s">
        <v>309</v>
      </c>
      <c r="N175" s="551"/>
      <c r="O175" s="547"/>
      <c r="P175" s="547"/>
      <c r="Q175" s="547"/>
      <c r="R175" s="575"/>
      <c r="S175" s="566"/>
      <c r="T175" s="565"/>
      <c r="U175" s="551"/>
      <c r="V175" s="759"/>
      <c r="W175" s="759"/>
      <c r="X175" s="759"/>
      <c r="Y175" s="768"/>
      <c r="Z175" s="767"/>
      <c r="AA175" s="766"/>
      <c r="AB175" s="760"/>
      <c r="AC175" s="767"/>
      <c r="AD175" s="764"/>
      <c r="AE175" s="589"/>
      <c r="AF175" s="589"/>
      <c r="AG175" s="589"/>
    </row>
    <row r="177" spans="1:47" s="35" customFormat="1" ht="17.100000000000001" customHeight="1">
      <c r="G177" s="35" t="s">
        <v>13</v>
      </c>
      <c r="I177" s="35" t="s">
        <v>208</v>
      </c>
      <c r="AD177" s="158"/>
    </row>
    <row r="178" spans="1:47" ht="17.100000000000001" customHeight="1">
      <c r="L178" s="122"/>
      <c r="M178" s="122"/>
      <c r="N178" s="122"/>
      <c r="O178" s="122"/>
      <c r="P178" s="122"/>
      <c r="Q178" s="122"/>
      <c r="R178" s="122"/>
      <c r="S178" s="122"/>
      <c r="T178" s="122"/>
      <c r="U178" s="122"/>
      <c r="V178" s="122"/>
      <c r="W178" s="122"/>
      <c r="X178" s="122"/>
      <c r="Y178" s="122"/>
      <c r="Z178" s="122"/>
      <c r="AA178" s="122"/>
      <c r="AB178" s="122"/>
      <c r="AC178" s="122"/>
      <c r="AD178" s="122"/>
      <c r="AE178" s="122"/>
      <c r="AF178" s="122"/>
      <c r="AG178" s="122"/>
      <c r="AH178" s="122"/>
      <c r="AI178" s="122"/>
      <c r="AJ178" s="122"/>
      <c r="AK178" s="122"/>
      <c r="AL178" s="122"/>
      <c r="AM178" s="122"/>
    </row>
    <row r="179" spans="1:47" s="687" customFormat="1" ht="22.5">
      <c r="A179" s="1234">
        <v>1</v>
      </c>
      <c r="B179" s="982"/>
      <c r="C179" s="982"/>
      <c r="D179" s="982"/>
      <c r="E179" s="982"/>
      <c r="F179" s="982"/>
      <c r="G179" s="983"/>
      <c r="H179" s="983"/>
      <c r="I179" s="985"/>
      <c r="J179" s="977"/>
      <c r="K179" s="977"/>
      <c r="L179" s="726">
        <f>mergeValue(A179)</f>
        <v>1</v>
      </c>
      <c r="M179" s="643" t="s">
        <v>20</v>
      </c>
      <c r="N179" s="718"/>
      <c r="O179" s="1287"/>
      <c r="P179" s="1288"/>
      <c r="Q179" s="1288"/>
      <c r="R179" s="1288"/>
      <c r="S179" s="1288"/>
      <c r="T179" s="1288"/>
      <c r="U179" s="1288"/>
      <c r="V179" s="1288"/>
      <c r="W179" s="1289"/>
      <c r="X179" s="719" t="s">
        <v>476</v>
      </c>
      <c r="Y179" s="721"/>
      <c r="Z179" s="721"/>
      <c r="AA179" s="721"/>
      <c r="AB179" s="721"/>
      <c r="AC179" s="721"/>
      <c r="AD179" s="721"/>
      <c r="AE179" s="721"/>
      <c r="AF179" s="721"/>
      <c r="AG179" s="721"/>
    </row>
    <row r="180" spans="1:47" s="687" customFormat="1" ht="22.5">
      <c r="A180" s="1234"/>
      <c r="B180" s="1234">
        <v>1</v>
      </c>
      <c r="C180" s="982"/>
      <c r="D180" s="982"/>
      <c r="E180" s="982"/>
      <c r="F180" s="982"/>
      <c r="G180" s="987"/>
      <c r="H180" s="984"/>
      <c r="I180" s="989"/>
      <c r="J180" s="974"/>
      <c r="K180" s="973"/>
      <c r="L180" s="726" t="str">
        <f>mergeValue(A180) &amp;"."&amp; mergeValue(B180)</f>
        <v>1.1</v>
      </c>
      <c r="M180" s="694" t="s">
        <v>16</v>
      </c>
      <c r="N180" s="718"/>
      <c r="O180" s="1287"/>
      <c r="P180" s="1288"/>
      <c r="Q180" s="1288"/>
      <c r="R180" s="1288"/>
      <c r="S180" s="1288"/>
      <c r="T180" s="1288"/>
      <c r="U180" s="1288"/>
      <c r="V180" s="1288"/>
      <c r="W180" s="1289"/>
      <c r="X180" s="719" t="s">
        <v>477</v>
      </c>
      <c r="Y180" s="721"/>
      <c r="Z180" s="721"/>
      <c r="AA180" s="721"/>
      <c r="AB180" s="721"/>
      <c r="AC180" s="721"/>
      <c r="AD180" s="721"/>
      <c r="AE180" s="721"/>
      <c r="AF180" s="721"/>
      <c r="AG180" s="721"/>
    </row>
    <row r="181" spans="1:47" s="687" customFormat="1" ht="22.5">
      <c r="A181" s="1234"/>
      <c r="B181" s="1234"/>
      <c r="C181" s="1234">
        <v>1</v>
      </c>
      <c r="D181" s="982"/>
      <c r="E181" s="982"/>
      <c r="F181" s="982"/>
      <c r="G181" s="987"/>
      <c r="H181" s="984"/>
      <c r="I181" s="990"/>
      <c r="J181" s="974"/>
      <c r="K181" s="973"/>
      <c r="L181" s="726" t="str">
        <f>mergeValue(A181) &amp;"."&amp; mergeValue(B181)&amp;"."&amp; mergeValue(C181)</f>
        <v>1.1.1</v>
      </c>
      <c r="M181" s="695" t="s">
        <v>7</v>
      </c>
      <c r="N181" s="718"/>
      <c r="O181" s="1287"/>
      <c r="P181" s="1288"/>
      <c r="Q181" s="1288"/>
      <c r="R181" s="1288"/>
      <c r="S181" s="1288"/>
      <c r="T181" s="1288"/>
      <c r="U181" s="1288"/>
      <c r="V181" s="1288"/>
      <c r="W181" s="1289"/>
      <c r="X181" s="719" t="s">
        <v>634</v>
      </c>
      <c r="Y181" s="721"/>
      <c r="Z181" s="721"/>
      <c r="AA181" s="721"/>
      <c r="AB181" s="721"/>
      <c r="AC181" s="721"/>
      <c r="AD181" s="721"/>
      <c r="AE181" s="721"/>
      <c r="AF181" s="721"/>
      <c r="AG181" s="721"/>
    </row>
    <row r="182" spans="1:47" s="687" customFormat="1" ht="22.5">
      <c r="A182" s="1234"/>
      <c r="B182" s="1234"/>
      <c r="C182" s="1234"/>
      <c r="D182" s="1234">
        <v>1</v>
      </c>
      <c r="E182" s="982"/>
      <c r="F182" s="982"/>
      <c r="G182" s="987"/>
      <c r="H182" s="984"/>
      <c r="I182" s="990"/>
      <c r="J182" s="988"/>
      <c r="K182" s="973"/>
      <c r="L182" s="726" t="str">
        <f>mergeValue(A182) &amp;"."&amp; mergeValue(B182)&amp;"."&amp; mergeValue(C182)&amp;"."&amp; mergeValue(D182)</f>
        <v>1.1.1.1</v>
      </c>
      <c r="M182" s="696" t="s">
        <v>22</v>
      </c>
      <c r="N182" s="718"/>
      <c r="O182" s="1287"/>
      <c r="P182" s="1288"/>
      <c r="Q182" s="1288"/>
      <c r="R182" s="1288"/>
      <c r="S182" s="1288"/>
      <c r="T182" s="1288"/>
      <c r="U182" s="1288"/>
      <c r="V182" s="1288"/>
      <c r="W182" s="1289"/>
      <c r="X182" s="719" t="s">
        <v>688</v>
      </c>
      <c r="Y182" s="721"/>
      <c r="Z182" s="721"/>
      <c r="AA182" s="721"/>
      <c r="AB182" s="721"/>
      <c r="AC182" s="721"/>
      <c r="AD182" s="721"/>
      <c r="AE182" s="721"/>
      <c r="AF182" s="721"/>
      <c r="AG182" s="721"/>
    </row>
    <row r="183" spans="1:47" s="687" customFormat="1" ht="56.25" customHeight="1">
      <c r="A183" s="1234"/>
      <c r="B183" s="1234"/>
      <c r="C183" s="1234"/>
      <c r="D183" s="1234"/>
      <c r="E183" s="982">
        <v>1</v>
      </c>
      <c r="F183" s="982"/>
      <c r="G183" s="987"/>
      <c r="H183" s="984"/>
      <c r="I183" s="990"/>
      <c r="J183" s="988"/>
      <c r="K183" s="978"/>
      <c r="L183" s="726" t="str">
        <f>mergeValue(A183) &amp;"."&amp; mergeValue(B183)&amp;"."&amp; mergeValue(C183)&amp;"."&amp; mergeValue(D183)&amp;"."&amp; mergeValue(E183)</f>
        <v>1.1.1.1.1</v>
      </c>
      <c r="M183" s="1074"/>
      <c r="N183" s="692"/>
      <c r="O183" s="1076"/>
      <c r="P183" s="1077"/>
      <c r="Q183" s="673"/>
      <c r="R183" s="673"/>
      <c r="S183" s="1093"/>
      <c r="T183" s="652" t="s">
        <v>84</v>
      </c>
      <c r="U183" s="1093"/>
      <c r="V183" s="652" t="s">
        <v>84</v>
      </c>
      <c r="W183" s="729"/>
      <c r="X183" s="719" t="s">
        <v>689</v>
      </c>
      <c r="Y183" s="721" t="str">
        <f>strCheckDateTwo(N183:W183)</f>
        <v/>
      </c>
      <c r="Z183" s="721"/>
      <c r="AA183" s="721"/>
      <c r="AB183" s="721"/>
      <c r="AC183" s="721"/>
      <c r="AD183" s="721"/>
      <c r="AE183" s="721"/>
      <c r="AF183" s="721"/>
      <c r="AG183" s="721"/>
    </row>
    <row r="184" spans="1:47" s="687" customFormat="1" ht="14.25" hidden="1" customHeight="1">
      <c r="A184" s="1234"/>
      <c r="B184" s="1234"/>
      <c r="C184" s="1234"/>
      <c r="D184" s="1234"/>
      <c r="E184" s="982"/>
      <c r="F184" s="982"/>
      <c r="G184" s="987"/>
      <c r="H184" s="984"/>
      <c r="I184" s="990"/>
      <c r="J184" s="988"/>
      <c r="K184" s="978"/>
      <c r="L184" s="716"/>
      <c r="M184" s="703"/>
      <c r="N184" s="648"/>
      <c r="O184" s="648"/>
      <c r="P184" s="648"/>
      <c r="Q184" s="648"/>
      <c r="R184" s="720" t="str">
        <f>S183 &amp; "-" &amp; U183</f>
        <v>-</v>
      </c>
      <c r="S184" s="730"/>
      <c r="T184" s="722"/>
      <c r="U184" s="730"/>
      <c r="V184" s="648"/>
      <c r="W184" s="648"/>
      <c r="X184" s="702"/>
      <c r="Y184" s="721"/>
      <c r="Z184" s="721"/>
      <c r="AA184" s="721"/>
      <c r="AB184" s="721"/>
      <c r="AC184" s="721"/>
      <c r="AD184" s="721"/>
      <c r="AE184" s="721"/>
      <c r="AF184" s="721"/>
      <c r="AG184" s="721"/>
    </row>
    <row r="185" spans="1:47" s="687" customFormat="1" ht="15" customHeight="1">
      <c r="A185" s="1234"/>
      <c r="B185" s="1234"/>
      <c r="C185" s="1234"/>
      <c r="D185" s="1234"/>
      <c r="E185" s="982"/>
      <c r="F185" s="982"/>
      <c r="G185" s="987"/>
      <c r="H185" s="984"/>
      <c r="I185" s="990"/>
      <c r="J185" s="988"/>
      <c r="K185" s="978"/>
      <c r="L185" s="690"/>
      <c r="M185" s="699" t="s">
        <v>5</v>
      </c>
      <c r="N185" s="697"/>
      <c r="O185" s="693"/>
      <c r="P185" s="693"/>
      <c r="Q185" s="693"/>
      <c r="R185" s="693"/>
      <c r="S185" s="710"/>
      <c r="T185" s="706"/>
      <c r="U185" s="705"/>
      <c r="V185" s="697"/>
      <c r="W185" s="697"/>
      <c r="X185" s="701"/>
      <c r="Y185" s="721"/>
      <c r="Z185" s="721"/>
      <c r="AA185" s="721"/>
      <c r="AB185" s="721"/>
      <c r="AC185" s="721"/>
      <c r="AD185" s="721"/>
      <c r="AE185" s="721"/>
      <c r="AF185" s="721"/>
      <c r="AG185" s="721"/>
    </row>
    <row r="186" spans="1:47" s="686" customFormat="1" ht="15" customHeight="1">
      <c r="A186" s="1234"/>
      <c r="B186" s="1234"/>
      <c r="C186" s="1234"/>
      <c r="D186" s="986"/>
      <c r="E186" s="986"/>
      <c r="F186" s="986"/>
      <c r="G186" s="987"/>
      <c r="H186" s="986"/>
      <c r="I186" s="990"/>
      <c r="J186" s="976"/>
      <c r="K186" s="980"/>
      <c r="L186" s="690"/>
      <c r="M186" s="698" t="s">
        <v>17</v>
      </c>
      <c r="N186" s="697"/>
      <c r="O186" s="693"/>
      <c r="P186" s="693"/>
      <c r="Q186" s="693"/>
      <c r="R186" s="693"/>
      <c r="S186" s="710"/>
      <c r="T186" s="706"/>
      <c r="U186" s="705"/>
      <c r="V186" s="697"/>
      <c r="W186" s="706"/>
      <c r="X186" s="701"/>
      <c r="Y186" s="723"/>
      <c r="Z186" s="723"/>
      <c r="AA186" s="723"/>
      <c r="AB186" s="723"/>
      <c r="AC186" s="723"/>
      <c r="AD186" s="723"/>
      <c r="AE186" s="723"/>
      <c r="AF186" s="723"/>
      <c r="AG186" s="723"/>
    </row>
    <row r="187" spans="1:47" s="686" customFormat="1" ht="15" customHeight="1">
      <c r="A187" s="1234"/>
      <c r="B187" s="1234"/>
      <c r="C187" s="986"/>
      <c r="D187" s="986"/>
      <c r="E187" s="986"/>
      <c r="F187" s="986"/>
      <c r="G187" s="987"/>
      <c r="H187" s="986"/>
      <c r="I187" s="981"/>
      <c r="J187" s="976"/>
      <c r="K187" s="980"/>
      <c r="L187" s="690"/>
      <c r="M187" s="697" t="s">
        <v>18</v>
      </c>
      <c r="N187" s="697"/>
      <c r="O187" s="693"/>
      <c r="P187" s="693"/>
      <c r="Q187" s="693"/>
      <c r="R187" s="693"/>
      <c r="S187" s="710"/>
      <c r="T187" s="706"/>
      <c r="U187" s="705"/>
      <c r="V187" s="697"/>
      <c r="W187" s="706"/>
      <c r="X187" s="701"/>
      <c r="Y187" s="723"/>
      <c r="Z187" s="723"/>
      <c r="AA187" s="723"/>
      <c r="AB187" s="723"/>
      <c r="AC187" s="723"/>
      <c r="AD187" s="723"/>
      <c r="AE187" s="723"/>
      <c r="AF187" s="723"/>
      <c r="AG187" s="723"/>
    </row>
    <row r="188" spans="1:47" s="686" customFormat="1" ht="15" customHeight="1">
      <c r="A188" s="1234"/>
      <c r="B188" s="986"/>
      <c r="C188" s="986"/>
      <c r="D188" s="986"/>
      <c r="E188" s="986"/>
      <c r="F188" s="986"/>
      <c r="G188" s="987"/>
      <c r="H188" s="986"/>
      <c r="I188" s="981"/>
      <c r="J188" s="976"/>
      <c r="K188" s="980"/>
      <c r="L188" s="690"/>
      <c r="M188" s="700" t="s">
        <v>19</v>
      </c>
      <c r="N188" s="697"/>
      <c r="O188" s="693"/>
      <c r="P188" s="693"/>
      <c r="Q188" s="693"/>
      <c r="R188" s="693"/>
      <c r="S188" s="710"/>
      <c r="T188" s="706"/>
      <c r="U188" s="705"/>
      <c r="V188" s="697"/>
      <c r="W188" s="706"/>
      <c r="X188" s="701"/>
      <c r="Y188" s="723"/>
      <c r="Z188" s="723"/>
      <c r="AA188" s="723"/>
      <c r="AB188" s="723"/>
      <c r="AC188" s="723"/>
      <c r="AD188" s="723"/>
      <c r="AE188" s="723"/>
      <c r="AF188" s="723"/>
      <c r="AG188" s="723"/>
    </row>
    <row r="189" spans="1:47" s="686" customFormat="1" ht="15" customHeight="1">
      <c r="A189" s="972"/>
      <c r="B189" s="972"/>
      <c r="C189" s="972"/>
      <c r="D189" s="972"/>
      <c r="E189" s="972"/>
      <c r="F189" s="972"/>
      <c r="G189" s="979"/>
      <c r="H189" s="980"/>
      <c r="I189" s="975"/>
      <c r="J189" s="976"/>
      <c r="K189" s="972"/>
      <c r="L189" s="690"/>
      <c r="M189" s="707" t="s">
        <v>309</v>
      </c>
      <c r="N189" s="697"/>
      <c r="O189" s="693"/>
      <c r="P189" s="693"/>
      <c r="Q189" s="693"/>
      <c r="R189" s="693"/>
      <c r="S189" s="710"/>
      <c r="T189" s="706"/>
      <c r="U189" s="705"/>
      <c r="V189" s="697"/>
      <c r="W189" s="706"/>
      <c r="X189" s="701"/>
      <c r="Y189" s="723"/>
      <c r="Z189" s="723"/>
      <c r="AA189" s="723"/>
      <c r="AB189" s="723"/>
      <c r="AC189" s="723"/>
      <c r="AD189" s="723"/>
      <c r="AE189" s="723"/>
      <c r="AF189" s="723"/>
      <c r="AG189" s="723"/>
    </row>
    <row r="190" spans="1:47" ht="15" customHeight="1">
      <c r="G190" s="156"/>
      <c r="H190" s="157"/>
      <c r="I190" s="157"/>
      <c r="J190" s="85"/>
      <c r="K190" s="157"/>
      <c r="L190" s="157"/>
      <c r="M190" s="157"/>
      <c r="N190" s="157"/>
      <c r="O190" s="157"/>
      <c r="P190" s="157"/>
      <c r="Q190" s="157"/>
      <c r="R190" s="157"/>
      <c r="S190" s="157"/>
      <c r="T190" s="157"/>
      <c r="U190" s="157"/>
      <c r="V190" s="157"/>
      <c r="W190" s="157"/>
      <c r="X190" s="157"/>
      <c r="Y190" s="157"/>
      <c r="Z190" s="157"/>
      <c r="AA190" s="157"/>
      <c r="AB190" s="157"/>
      <c r="AC190" s="157"/>
      <c r="AD190" s="157"/>
      <c r="AE190" s="157"/>
      <c r="AF190" s="157"/>
      <c r="AG190" s="157"/>
      <c r="AH190" s="157"/>
      <c r="AI190" s="157"/>
      <c r="AJ190" s="157"/>
      <c r="AK190" s="157"/>
      <c r="AL190" s="204"/>
      <c r="AM190" s="204"/>
      <c r="AN190" s="204"/>
      <c r="AO190" s="204"/>
      <c r="AP190" s="204"/>
      <c r="AQ190" s="204"/>
      <c r="AR190" s="204"/>
      <c r="AS190" s="204"/>
      <c r="AT190" s="204"/>
      <c r="AU190" s="204"/>
    </row>
    <row r="191" spans="1:47" s="35" customFormat="1" ht="17.100000000000001" customHeight="1">
      <c r="G191" s="35" t="s">
        <v>13</v>
      </c>
      <c r="I191" s="35" t="s">
        <v>209</v>
      </c>
      <c r="T191" s="158"/>
    </row>
    <row r="192" spans="1:47" ht="17.100000000000001" customHeight="1">
      <c r="L192" s="122"/>
      <c r="M192" s="122"/>
      <c r="N192" s="122"/>
      <c r="O192" s="122"/>
      <c r="P192" s="122"/>
      <c r="Q192" s="122"/>
      <c r="R192" s="122"/>
      <c r="S192" s="122"/>
      <c r="T192" s="122"/>
      <c r="U192" s="122"/>
      <c r="V192" s="122"/>
      <c r="W192" s="122"/>
      <c r="X192" s="122"/>
      <c r="Y192" s="122"/>
      <c r="Z192" s="122"/>
      <c r="AA192" s="122"/>
      <c r="AB192" s="122"/>
      <c r="AC192" s="122"/>
      <c r="AD192" s="122"/>
      <c r="AE192" s="122"/>
      <c r="AF192" s="122"/>
      <c r="AG192" s="122"/>
      <c r="AH192" s="122"/>
      <c r="AI192" s="122"/>
      <c r="AJ192" s="122"/>
      <c r="AK192" s="122"/>
      <c r="AL192" s="122"/>
    </row>
    <row r="193" spans="1:46" s="687" customFormat="1" ht="22.5">
      <c r="A193" s="1234">
        <v>1</v>
      </c>
      <c r="B193" s="1017"/>
      <c r="C193" s="1017"/>
      <c r="D193" s="1017"/>
      <c r="E193" s="1017"/>
      <c r="F193" s="1010"/>
      <c r="G193" s="1016"/>
      <c r="H193" s="1016"/>
      <c r="I193" s="998"/>
      <c r="J193" s="997"/>
      <c r="K193" s="997"/>
      <c r="L193" s="726">
        <f>mergeValue(A193)</f>
        <v>1</v>
      </c>
      <c r="M193" s="643" t="s">
        <v>20</v>
      </c>
      <c r="N193" s="1315"/>
      <c r="O193" s="1316"/>
      <c r="P193" s="1316"/>
      <c r="Q193" s="1316"/>
      <c r="R193" s="1316"/>
      <c r="S193" s="1316"/>
      <c r="T193" s="1316"/>
      <c r="U193" s="1316"/>
      <c r="V193" s="1316"/>
      <c r="W193" s="1316"/>
      <c r="X193" s="1316"/>
      <c r="Y193" s="1316"/>
      <c r="Z193" s="1316"/>
      <c r="AA193" s="1316"/>
      <c r="AB193" s="1316"/>
      <c r="AC193" s="1316"/>
      <c r="AD193" s="1316"/>
      <c r="AE193" s="1316"/>
      <c r="AF193" s="1317"/>
      <c r="AG193" s="719" t="s">
        <v>476</v>
      </c>
      <c r="AH193" s="721"/>
      <c r="AI193" s="721"/>
      <c r="AJ193" s="721"/>
      <c r="AK193" s="721"/>
      <c r="AL193" s="721"/>
      <c r="AM193" s="721"/>
      <c r="AN193" s="721"/>
      <c r="AO193" s="721"/>
      <c r="AP193" s="721"/>
      <c r="AQ193" s="721"/>
      <c r="AR193" s="721"/>
    </row>
    <row r="194" spans="1:46" s="687" customFormat="1" ht="22.5">
      <c r="A194" s="1234"/>
      <c r="B194" s="1234">
        <v>1</v>
      </c>
      <c r="C194" s="1017"/>
      <c r="D194" s="1017"/>
      <c r="E194" s="1017"/>
      <c r="F194" s="1010"/>
      <c r="G194" s="1019"/>
      <c r="H194" s="1020"/>
      <c r="I194" s="999"/>
      <c r="J194" s="994"/>
      <c r="K194" s="992"/>
      <c r="L194" s="726" t="str">
        <f>mergeValue(A194) &amp;"."&amp; mergeValue(B194)</f>
        <v>1.1</v>
      </c>
      <c r="M194" s="694" t="s">
        <v>16</v>
      </c>
      <c r="N194" s="1312"/>
      <c r="O194" s="1313"/>
      <c r="P194" s="1313"/>
      <c r="Q194" s="1313"/>
      <c r="R194" s="1313"/>
      <c r="S194" s="1313"/>
      <c r="T194" s="1313"/>
      <c r="U194" s="1313"/>
      <c r="V194" s="1313"/>
      <c r="W194" s="1313"/>
      <c r="X194" s="1313"/>
      <c r="Y194" s="1313"/>
      <c r="Z194" s="1313"/>
      <c r="AA194" s="1313"/>
      <c r="AB194" s="1313"/>
      <c r="AC194" s="1313"/>
      <c r="AD194" s="1313"/>
      <c r="AE194" s="1313"/>
      <c r="AF194" s="1314"/>
      <c r="AG194" s="719" t="s">
        <v>477</v>
      </c>
      <c r="AH194" s="721"/>
      <c r="AI194" s="721"/>
      <c r="AJ194" s="721"/>
      <c r="AK194" s="721"/>
      <c r="AL194" s="721"/>
      <c r="AM194" s="721"/>
      <c r="AN194" s="721"/>
      <c r="AO194" s="721"/>
      <c r="AP194" s="721"/>
      <c r="AQ194" s="721"/>
      <c r="AR194" s="721"/>
    </row>
    <row r="195" spans="1:46" s="687" customFormat="1" ht="22.5">
      <c r="A195" s="1234"/>
      <c r="B195" s="1234"/>
      <c r="C195" s="1234">
        <v>1</v>
      </c>
      <c r="D195" s="1017"/>
      <c r="E195" s="1017"/>
      <c r="F195" s="1010"/>
      <c r="G195" s="1019"/>
      <c r="H195" s="1020"/>
      <c r="I195" s="999"/>
      <c r="J195" s="994"/>
      <c r="K195" s="992"/>
      <c r="L195" s="726" t="str">
        <f>mergeValue(A195) &amp;"."&amp; mergeValue(B195)&amp;"."&amp; mergeValue(C195)</f>
        <v>1.1.1</v>
      </c>
      <c r="M195" s="695" t="s">
        <v>7</v>
      </c>
      <c r="N195" s="1312"/>
      <c r="O195" s="1313"/>
      <c r="P195" s="1313"/>
      <c r="Q195" s="1313"/>
      <c r="R195" s="1313"/>
      <c r="S195" s="1313"/>
      <c r="T195" s="1313"/>
      <c r="U195" s="1313"/>
      <c r="V195" s="1313"/>
      <c r="W195" s="1313"/>
      <c r="X195" s="1313"/>
      <c r="Y195" s="1313"/>
      <c r="Z195" s="1313"/>
      <c r="AA195" s="1313"/>
      <c r="AB195" s="1313"/>
      <c r="AC195" s="1313"/>
      <c r="AD195" s="1313"/>
      <c r="AE195" s="1313"/>
      <c r="AF195" s="1314"/>
      <c r="AG195" s="719" t="s">
        <v>634</v>
      </c>
      <c r="AH195" s="721"/>
      <c r="AI195" s="721"/>
      <c r="AJ195" s="721"/>
      <c r="AK195" s="721"/>
      <c r="AL195" s="721"/>
      <c r="AM195" s="721"/>
      <c r="AN195" s="721"/>
      <c r="AO195" s="721"/>
      <c r="AP195" s="721"/>
      <c r="AQ195" s="721"/>
      <c r="AR195" s="721"/>
    </row>
    <row r="196" spans="1:46" s="687" customFormat="1" ht="15" customHeight="1">
      <c r="A196" s="1234"/>
      <c r="B196" s="1234"/>
      <c r="C196" s="1234"/>
      <c r="D196" s="1234">
        <v>1</v>
      </c>
      <c r="E196" s="1017"/>
      <c r="F196" s="1010"/>
      <c r="G196" s="1019"/>
      <c r="H196" s="1020"/>
      <c r="I196" s="999"/>
      <c r="J196" s="994"/>
      <c r="K196" s="992"/>
      <c r="L196" s="726" t="str">
        <f>mergeValue(A196) &amp;"."&amp; mergeValue(B196)&amp;"."&amp; mergeValue(C196)&amp;"."&amp; mergeValue(D196)</f>
        <v>1.1.1.1</v>
      </c>
      <c r="M196" s="696" t="s">
        <v>22</v>
      </c>
      <c r="N196" s="1312"/>
      <c r="O196" s="1313"/>
      <c r="P196" s="1313"/>
      <c r="Q196" s="1313"/>
      <c r="R196" s="1313"/>
      <c r="S196" s="1313"/>
      <c r="T196" s="1313"/>
      <c r="U196" s="1313"/>
      <c r="V196" s="1313"/>
      <c r="W196" s="1313"/>
      <c r="X196" s="1313"/>
      <c r="Y196" s="1313"/>
      <c r="Z196" s="1313"/>
      <c r="AA196" s="1313"/>
      <c r="AB196" s="1313"/>
      <c r="AC196" s="1313"/>
      <c r="AD196" s="1313"/>
      <c r="AE196" s="1313"/>
      <c r="AF196" s="1314"/>
      <c r="AG196" s="719" t="s">
        <v>681</v>
      </c>
      <c r="AH196" s="721"/>
      <c r="AI196" s="721"/>
      <c r="AJ196" s="721"/>
      <c r="AK196" s="721"/>
      <c r="AL196" s="721"/>
      <c r="AM196" s="721"/>
      <c r="AN196" s="721"/>
      <c r="AO196" s="721"/>
      <c r="AP196" s="721"/>
      <c r="AQ196" s="721"/>
      <c r="AR196" s="721"/>
    </row>
    <row r="197" spans="1:46" s="687" customFormat="1" ht="17.100000000000001" customHeight="1">
      <c r="A197" s="1234"/>
      <c r="B197" s="1234"/>
      <c r="C197" s="1234"/>
      <c r="D197" s="1234"/>
      <c r="E197" s="1234">
        <v>1</v>
      </c>
      <c r="F197" s="1010"/>
      <c r="G197" s="1019"/>
      <c r="H197" s="1020"/>
      <c r="I197" s="1021"/>
      <c r="J197" s="1011"/>
      <c r="K197" s="1152"/>
      <c r="L197" s="1273" t="str">
        <f>mergeValue(A197) &amp;"."&amp; mergeValue(B197)&amp;"."&amp; mergeValue(C197)&amp;"."&amp; mergeValue(D197)&amp;"."&amp; mergeValue(E197)</f>
        <v>1.1.1.1.1</v>
      </c>
      <c r="M197" s="1274"/>
      <c r="N197" s="1230" t="s">
        <v>85</v>
      </c>
      <c r="O197" s="1268"/>
      <c r="P197" s="1264">
        <v>1</v>
      </c>
      <c r="Q197" s="1293"/>
      <c r="R197" s="1230" t="s">
        <v>85</v>
      </c>
      <c r="S197" s="1268"/>
      <c r="T197" s="1264">
        <v>1</v>
      </c>
      <c r="U197" s="1293"/>
      <c r="V197" s="1230" t="s">
        <v>85</v>
      </c>
      <c r="W197" s="703"/>
      <c r="X197" s="691">
        <v>1</v>
      </c>
      <c r="Y197" s="1098"/>
      <c r="Z197" s="673"/>
      <c r="AA197" s="673"/>
      <c r="AB197" s="1244"/>
      <c r="AC197" s="1230" t="s">
        <v>84</v>
      </c>
      <c r="AD197" s="1244"/>
      <c r="AE197" s="1230" t="s">
        <v>84</v>
      </c>
      <c r="AF197" s="717"/>
      <c r="AG197" s="1261" t="s">
        <v>682</v>
      </c>
      <c r="AH197" s="721" t="str">
        <f>strCheckDate(Z198:AF198)</f>
        <v/>
      </c>
      <c r="AI197" s="724" t="str">
        <f>IF(AND(COUNTIF(AJ192:AJ192,AJ197)&gt;1,AJ197&lt;&gt;""),"ErrUnique:HasDoubleConn","")</f>
        <v/>
      </c>
      <c r="AJ197" s="724"/>
      <c r="AK197" s="724"/>
      <c r="AL197" s="724"/>
      <c r="AM197" s="724"/>
      <c r="AN197" s="724"/>
      <c r="AO197" s="721"/>
      <c r="AP197" s="721"/>
      <c r="AQ197" s="721"/>
      <c r="AR197" s="721"/>
    </row>
    <row r="198" spans="1:46" s="687" customFormat="1" ht="17.100000000000001" customHeight="1">
      <c r="A198" s="1234"/>
      <c r="B198" s="1234"/>
      <c r="C198" s="1234"/>
      <c r="D198" s="1234"/>
      <c r="E198" s="1234"/>
      <c r="F198" s="1010"/>
      <c r="G198" s="1019"/>
      <c r="H198" s="1020"/>
      <c r="I198" s="1021"/>
      <c r="J198" s="1011"/>
      <c r="K198" s="1152"/>
      <c r="L198" s="1273"/>
      <c r="M198" s="1274"/>
      <c r="N198" s="1230"/>
      <c r="O198" s="1268"/>
      <c r="P198" s="1264"/>
      <c r="Q198" s="1293"/>
      <c r="R198" s="1230"/>
      <c r="S198" s="1268"/>
      <c r="T198" s="1264"/>
      <c r="U198" s="1293"/>
      <c r="V198" s="1230"/>
      <c r="W198" s="728"/>
      <c r="X198" s="707"/>
      <c r="Y198" s="707"/>
      <c r="Z198" s="709"/>
      <c r="AA198" s="605" t="str">
        <f>AB197 &amp; "-" &amp; AD197</f>
        <v>-</v>
      </c>
      <c r="AB198" s="1229"/>
      <c r="AC198" s="1230"/>
      <c r="AD198" s="1229"/>
      <c r="AE198" s="1230"/>
      <c r="AF198" s="675"/>
      <c r="AG198" s="1262"/>
      <c r="AH198" s="721"/>
      <c r="AI198" s="724"/>
      <c r="AJ198" s="724"/>
      <c r="AK198" s="724"/>
      <c r="AL198" s="724"/>
      <c r="AM198" s="724"/>
      <c r="AN198" s="724"/>
      <c r="AO198" s="721"/>
      <c r="AP198" s="721"/>
      <c r="AQ198" s="721"/>
      <c r="AR198" s="721"/>
    </row>
    <row r="199" spans="1:46" s="687" customFormat="1" ht="17.100000000000001" customHeight="1">
      <c r="A199" s="1234"/>
      <c r="B199" s="1234"/>
      <c r="C199" s="1234"/>
      <c r="D199" s="1234"/>
      <c r="E199" s="1234"/>
      <c r="F199" s="1010"/>
      <c r="G199" s="1019"/>
      <c r="H199" s="1020"/>
      <c r="I199" s="1021"/>
      <c r="J199" s="1011"/>
      <c r="K199" s="1152"/>
      <c r="L199" s="1273"/>
      <c r="M199" s="1274"/>
      <c r="N199" s="1230"/>
      <c r="O199" s="1268"/>
      <c r="P199" s="1264"/>
      <c r="Q199" s="1293"/>
      <c r="R199" s="1230"/>
      <c r="S199" s="604"/>
      <c r="T199" s="700"/>
      <c r="U199" s="707"/>
      <c r="V199" s="708"/>
      <c r="W199" s="708"/>
      <c r="X199" s="708"/>
      <c r="Y199" s="708"/>
      <c r="Z199" s="709"/>
      <c r="AA199" s="709"/>
      <c r="AB199" s="710"/>
      <c r="AC199" s="706"/>
      <c r="AD199" s="706"/>
      <c r="AE199" s="710"/>
      <c r="AF199" s="706"/>
      <c r="AG199" s="1262"/>
      <c r="AH199" s="721"/>
      <c r="AI199" s="724"/>
      <c r="AJ199" s="724"/>
      <c r="AK199" s="724"/>
      <c r="AL199" s="724"/>
      <c r="AM199" s="724"/>
      <c r="AN199" s="724"/>
      <c r="AO199" s="721"/>
      <c r="AP199" s="721"/>
      <c r="AQ199" s="721"/>
      <c r="AR199" s="721"/>
    </row>
    <row r="200" spans="1:46" s="687" customFormat="1" ht="17.100000000000001" customHeight="1">
      <c r="A200" s="1234"/>
      <c r="B200" s="1234"/>
      <c r="C200" s="1234"/>
      <c r="D200" s="1234"/>
      <c r="E200" s="1234"/>
      <c r="F200" s="1010"/>
      <c r="G200" s="1019"/>
      <c r="H200" s="1020"/>
      <c r="I200" s="1021"/>
      <c r="J200" s="1011"/>
      <c r="K200" s="1152"/>
      <c r="L200" s="1273"/>
      <c r="M200" s="1274"/>
      <c r="N200" s="1230"/>
      <c r="O200" s="711"/>
      <c r="P200" s="713"/>
      <c r="Q200" s="712"/>
      <c r="R200" s="708"/>
      <c r="S200" s="708"/>
      <c r="T200" s="708"/>
      <c r="U200" s="708"/>
      <c r="V200" s="708"/>
      <c r="W200" s="708"/>
      <c r="X200" s="708"/>
      <c r="Y200" s="708"/>
      <c r="Z200" s="709"/>
      <c r="AA200" s="709"/>
      <c r="AB200" s="710"/>
      <c r="AC200" s="706"/>
      <c r="AD200" s="706"/>
      <c r="AE200" s="710"/>
      <c r="AF200" s="706"/>
      <c r="AG200" s="1262"/>
      <c r="AH200" s="721"/>
      <c r="AI200" s="724"/>
      <c r="AJ200" s="724"/>
      <c r="AK200" s="724"/>
      <c r="AL200" s="724"/>
      <c r="AM200" s="724"/>
      <c r="AN200" s="724"/>
      <c r="AO200" s="721"/>
      <c r="AP200" s="721"/>
      <c r="AQ200" s="721"/>
      <c r="AR200" s="721"/>
    </row>
    <row r="201" spans="1:46" s="686" customFormat="1" ht="15" customHeight="1">
      <c r="A201" s="1234"/>
      <c r="B201" s="1234"/>
      <c r="C201" s="1234"/>
      <c r="D201" s="1234"/>
      <c r="E201" s="1018"/>
      <c r="F201" s="1012"/>
      <c r="G201" s="1014"/>
      <c r="H201" s="1012"/>
      <c r="I201" s="1021"/>
      <c r="J201" s="1011"/>
      <c r="K201" s="1005"/>
      <c r="L201" s="690"/>
      <c r="M201" s="699" t="s">
        <v>5</v>
      </c>
      <c r="N201" s="699"/>
      <c r="O201" s="699"/>
      <c r="P201" s="699"/>
      <c r="Q201" s="699"/>
      <c r="R201" s="699"/>
      <c r="S201" s="699"/>
      <c r="T201" s="699"/>
      <c r="U201" s="699"/>
      <c r="V201" s="699"/>
      <c r="W201" s="699"/>
      <c r="X201" s="699"/>
      <c r="Y201" s="699"/>
      <c r="Z201" s="699"/>
      <c r="AA201" s="699"/>
      <c r="AB201" s="699"/>
      <c r="AC201" s="699"/>
      <c r="AD201" s="699"/>
      <c r="AE201" s="699"/>
      <c r="AF201" s="699"/>
      <c r="AG201" s="1263"/>
      <c r="AH201" s="723"/>
      <c r="AI201" s="723"/>
      <c r="AJ201" s="725"/>
      <c r="AK201" s="725"/>
      <c r="AL201" s="725"/>
      <c r="AM201" s="725"/>
      <c r="AN201" s="725"/>
      <c r="AO201" s="723"/>
      <c r="AP201" s="723"/>
      <c r="AQ201" s="723"/>
      <c r="AR201" s="723"/>
    </row>
    <row r="202" spans="1:46" s="686" customFormat="1" ht="15" customHeight="1">
      <c r="A202" s="1234"/>
      <c r="B202" s="1234"/>
      <c r="C202" s="1234"/>
      <c r="D202" s="1018"/>
      <c r="E202" s="1018"/>
      <c r="F202" s="1012"/>
      <c r="G202" s="1019"/>
      <c r="H202" s="1012"/>
      <c r="I202" s="1005"/>
      <c r="J202" s="996"/>
      <c r="K202" s="1005"/>
      <c r="L202" s="690"/>
      <c r="M202" s="698" t="s">
        <v>17</v>
      </c>
      <c r="N202" s="698"/>
      <c r="O202" s="698"/>
      <c r="P202" s="698"/>
      <c r="Q202" s="698"/>
      <c r="R202" s="698"/>
      <c r="S202" s="698"/>
      <c r="T202" s="698"/>
      <c r="U202" s="698"/>
      <c r="V202" s="698"/>
      <c r="W202" s="698"/>
      <c r="X202" s="698"/>
      <c r="Y202" s="698"/>
      <c r="Z202" s="698"/>
      <c r="AA202" s="698"/>
      <c r="AB202" s="698"/>
      <c r="AC202" s="698"/>
      <c r="AD202" s="698"/>
      <c r="AE202" s="698"/>
      <c r="AF202" s="706"/>
      <c r="AG202" s="701"/>
      <c r="AH202" s="723"/>
      <c r="AI202" s="723"/>
      <c r="AJ202" s="725"/>
      <c r="AK202" s="725"/>
      <c r="AL202" s="725"/>
      <c r="AM202" s="725"/>
      <c r="AN202" s="725"/>
      <c r="AO202" s="723"/>
      <c r="AP202" s="723"/>
      <c r="AQ202" s="723"/>
      <c r="AR202" s="723"/>
    </row>
    <row r="203" spans="1:46" s="686" customFormat="1" ht="15" customHeight="1">
      <c r="A203" s="1234"/>
      <c r="B203" s="1234"/>
      <c r="C203" s="1018"/>
      <c r="D203" s="1018"/>
      <c r="E203" s="1018"/>
      <c r="F203" s="1012"/>
      <c r="G203" s="1019"/>
      <c r="H203" s="1012"/>
      <c r="I203" s="1005"/>
      <c r="J203" s="996"/>
      <c r="K203" s="1005"/>
      <c r="L203" s="690"/>
      <c r="M203" s="697" t="s">
        <v>18</v>
      </c>
      <c r="N203" s="697"/>
      <c r="O203" s="697"/>
      <c r="P203" s="697"/>
      <c r="Q203" s="697"/>
      <c r="R203" s="697"/>
      <c r="S203" s="697"/>
      <c r="T203" s="697"/>
      <c r="U203" s="697"/>
      <c r="V203" s="697"/>
      <c r="W203" s="697"/>
      <c r="X203" s="697"/>
      <c r="Y203" s="697"/>
      <c r="Z203" s="693"/>
      <c r="AA203" s="693"/>
      <c r="AB203" s="710"/>
      <c r="AC203" s="706"/>
      <c r="AD203" s="705"/>
      <c r="AE203" s="697"/>
      <c r="AF203" s="706"/>
      <c r="AG203" s="701"/>
      <c r="AH203" s="723"/>
      <c r="AI203" s="723"/>
      <c r="AJ203" s="723"/>
      <c r="AK203" s="723"/>
      <c r="AL203" s="723"/>
      <c r="AM203" s="723"/>
      <c r="AN203" s="723"/>
      <c r="AO203" s="723"/>
      <c r="AP203" s="723"/>
      <c r="AQ203" s="723"/>
      <c r="AR203" s="723"/>
    </row>
    <row r="204" spans="1:46" s="686" customFormat="1" ht="15" customHeight="1">
      <c r="A204" s="1234"/>
      <c r="B204" s="1018"/>
      <c r="C204" s="1018"/>
      <c r="D204" s="1018"/>
      <c r="E204" s="1018"/>
      <c r="F204" s="1012"/>
      <c r="G204" s="1019"/>
      <c r="H204" s="1012"/>
      <c r="I204" s="1005"/>
      <c r="J204" s="996"/>
      <c r="K204" s="1005"/>
      <c r="L204" s="690"/>
      <c r="M204" s="700" t="s">
        <v>19</v>
      </c>
      <c r="N204" s="700"/>
      <c r="O204" s="700"/>
      <c r="P204" s="700"/>
      <c r="Q204" s="700"/>
      <c r="R204" s="700"/>
      <c r="S204" s="700"/>
      <c r="T204" s="700"/>
      <c r="U204" s="700"/>
      <c r="V204" s="700"/>
      <c r="W204" s="700"/>
      <c r="X204" s="700"/>
      <c r="Y204" s="700"/>
      <c r="Z204" s="693"/>
      <c r="AA204" s="693"/>
      <c r="AB204" s="710"/>
      <c r="AC204" s="706"/>
      <c r="AD204" s="705"/>
      <c r="AE204" s="697"/>
      <c r="AF204" s="706"/>
      <c r="AG204" s="701"/>
      <c r="AH204" s="723"/>
      <c r="AI204" s="723"/>
      <c r="AJ204" s="723"/>
      <c r="AK204" s="723"/>
      <c r="AL204" s="723"/>
      <c r="AM204" s="723"/>
      <c r="AN204" s="723"/>
      <c r="AO204" s="723"/>
      <c r="AP204" s="723"/>
      <c r="AQ204" s="723"/>
      <c r="AR204" s="723"/>
    </row>
    <row r="205" spans="1:46" s="686" customFormat="1" ht="15" customHeight="1">
      <c r="A205" s="991"/>
      <c r="B205" s="991"/>
      <c r="C205" s="991"/>
      <c r="D205" s="991"/>
      <c r="E205" s="991"/>
      <c r="F205" s="991"/>
      <c r="G205" s="1004"/>
      <c r="H205" s="1005"/>
      <c r="I205" s="995"/>
      <c r="J205" s="996"/>
      <c r="K205" s="991"/>
      <c r="L205" s="690"/>
      <c r="M205" s="707" t="s">
        <v>309</v>
      </c>
      <c r="N205" s="707"/>
      <c r="O205" s="707"/>
      <c r="P205" s="707"/>
      <c r="Q205" s="707"/>
      <c r="R205" s="707"/>
      <c r="S205" s="707"/>
      <c r="T205" s="707"/>
      <c r="U205" s="707"/>
      <c r="V205" s="707"/>
      <c r="W205" s="707"/>
      <c r="X205" s="707"/>
      <c r="Y205" s="707"/>
      <c r="Z205" s="693"/>
      <c r="AA205" s="693"/>
      <c r="AB205" s="710"/>
      <c r="AC205" s="706"/>
      <c r="AD205" s="705"/>
      <c r="AE205" s="697"/>
      <c r="AF205" s="706"/>
      <c r="AG205" s="701"/>
      <c r="AH205" s="723"/>
      <c r="AI205" s="723"/>
      <c r="AJ205" s="723"/>
      <c r="AK205" s="723"/>
      <c r="AL205" s="723"/>
      <c r="AM205" s="723"/>
      <c r="AN205" s="723"/>
      <c r="AO205" s="723"/>
      <c r="AP205" s="723"/>
      <c r="AQ205" s="723"/>
      <c r="AR205" s="723"/>
    </row>
    <row r="206" spans="1:46" ht="15" customHeight="1">
      <c r="G206" s="156"/>
      <c r="H206" s="157"/>
      <c r="I206" s="157"/>
      <c r="J206" s="85"/>
      <c r="K206" s="157"/>
      <c r="L206" s="157"/>
      <c r="M206" s="157"/>
      <c r="N206" s="157"/>
      <c r="O206" s="157"/>
      <c r="P206" s="157"/>
      <c r="Q206" s="157"/>
      <c r="R206" s="157"/>
      <c r="S206" s="157"/>
      <c r="T206" s="157"/>
      <c r="U206" s="157"/>
      <c r="V206" s="157"/>
      <c r="W206" s="157"/>
      <c r="X206" s="157"/>
      <c r="Y206" s="157"/>
      <c r="Z206" s="157"/>
      <c r="AA206" s="157"/>
      <c r="AB206" s="157"/>
      <c r="AC206" s="157"/>
      <c r="AD206" s="157"/>
      <c r="AE206" s="157"/>
      <c r="AF206" s="157"/>
      <c r="AG206" s="157"/>
      <c r="AH206" s="157"/>
      <c r="AI206" s="157"/>
      <c r="AJ206" s="157"/>
      <c r="AK206" s="204"/>
      <c r="AL206" s="204"/>
      <c r="AM206" s="204"/>
      <c r="AN206" s="204"/>
      <c r="AO206" s="204"/>
      <c r="AP206" s="204"/>
      <c r="AQ206" s="204"/>
      <c r="AR206" s="204"/>
      <c r="AS206" s="204"/>
      <c r="AT206" s="204"/>
    </row>
    <row r="207" spans="1:46" ht="15" customHeight="1">
      <c r="G207" s="156"/>
      <c r="H207" s="157"/>
      <c r="I207" s="157"/>
      <c r="J207" s="85"/>
      <c r="K207" s="157"/>
      <c r="L207" s="157"/>
      <c r="M207" s="157"/>
      <c r="N207" s="157"/>
      <c r="O207" s="157"/>
      <c r="P207" s="157"/>
      <c r="Q207" s="1236"/>
      <c r="R207" s="157"/>
      <c r="S207" s="157"/>
      <c r="T207" s="157"/>
      <c r="U207" s="1236"/>
      <c r="V207" s="157"/>
      <c r="W207" s="157"/>
      <c r="X207" s="157"/>
      <c r="Y207" s="1095"/>
      <c r="Z207" s="157"/>
      <c r="AA207" s="157"/>
      <c r="AB207" s="157"/>
      <c r="AC207" s="157"/>
      <c r="AD207" s="157"/>
      <c r="AE207" s="157"/>
      <c r="AF207" s="157"/>
      <c r="AG207" s="157"/>
      <c r="AH207" s="157"/>
      <c r="AI207" s="157"/>
      <c r="AJ207" s="157"/>
      <c r="AK207" s="204"/>
      <c r="AL207" s="204"/>
      <c r="AM207" s="204"/>
      <c r="AN207" s="204"/>
      <c r="AO207" s="204"/>
      <c r="AP207" s="204"/>
      <c r="AQ207" s="204"/>
      <c r="AR207" s="204"/>
      <c r="AS207" s="204"/>
      <c r="AT207" s="204"/>
    </row>
    <row r="208" spans="1:46" ht="15" customHeight="1">
      <c r="G208" s="156"/>
      <c r="H208" s="157"/>
      <c r="I208" s="157"/>
      <c r="J208" s="85"/>
      <c r="K208" s="157"/>
      <c r="L208" s="157"/>
      <c r="M208" s="157"/>
      <c r="N208" s="157"/>
      <c r="O208" s="157"/>
      <c r="P208" s="157"/>
      <c r="Q208" s="1236"/>
      <c r="R208" s="157"/>
      <c r="S208" s="157"/>
      <c r="T208" s="157"/>
      <c r="U208" s="1236"/>
      <c r="V208" s="157"/>
      <c r="W208" s="157"/>
      <c r="X208" s="157"/>
      <c r="Y208" s="157"/>
      <c r="Z208" s="157"/>
      <c r="AA208" s="157"/>
      <c r="AB208" s="157"/>
      <c r="AC208" s="157"/>
    </row>
    <row r="209" spans="1:83" ht="15" customHeight="1">
      <c r="G209" s="156"/>
      <c r="H209" s="157"/>
      <c r="I209" s="157"/>
      <c r="J209" s="85"/>
      <c r="K209" s="157"/>
      <c r="L209" s="157"/>
      <c r="M209" s="157"/>
      <c r="N209" s="157"/>
      <c r="O209" s="157"/>
      <c r="Q209" s="1236"/>
      <c r="V209" s="157"/>
      <c r="W209" s="157"/>
      <c r="X209" s="157"/>
      <c r="Z209" s="157"/>
      <c r="AA209" s="157"/>
      <c r="AB209" s="157"/>
      <c r="AC209" s="732"/>
      <c r="AD209" s="157"/>
    </row>
    <row r="210" spans="1:83" ht="15" customHeight="1">
      <c r="G210" s="156"/>
      <c r="H210" s="157"/>
      <c r="I210" s="157"/>
      <c r="J210" s="85"/>
      <c r="K210" s="157"/>
      <c r="L210" s="157"/>
      <c r="M210" s="157"/>
      <c r="N210" s="157"/>
      <c r="O210" s="157"/>
      <c r="Q210" s="225"/>
      <c r="Y210" s="157"/>
      <c r="Z210" s="157"/>
      <c r="AA210" s="157"/>
      <c r="AB210" s="157"/>
      <c r="AC210" s="157"/>
      <c r="AD210" s="157"/>
      <c r="AE210" s="157"/>
    </row>
    <row r="211" spans="1:83" ht="15" customHeight="1">
      <c r="A211" s="733"/>
      <c r="B211" s="733"/>
      <c r="C211" s="733"/>
      <c r="D211" s="733"/>
      <c r="E211" s="733"/>
      <c r="F211" s="733"/>
      <c r="G211" s="736"/>
      <c r="H211" s="737"/>
      <c r="I211" s="737"/>
      <c r="J211" s="734"/>
      <c r="K211" s="737"/>
      <c r="L211" s="737"/>
      <c r="M211" s="737"/>
      <c r="N211" s="1318" t="s">
        <v>85</v>
      </c>
      <c r="O211" s="1268"/>
      <c r="P211" s="1264">
        <v>1</v>
      </c>
      <c r="Q211" s="1290"/>
      <c r="R211" s="1230" t="s">
        <v>84</v>
      </c>
      <c r="S211" s="1319"/>
      <c r="T211" s="1310">
        <v>1</v>
      </c>
      <c r="U211" s="1237"/>
      <c r="V211" s="1230" t="s">
        <v>84</v>
      </c>
      <c r="W211" s="839"/>
      <c r="X211" s="740">
        <v>1</v>
      </c>
      <c r="Y211" s="1095"/>
      <c r="Z211" s="737"/>
      <c r="AA211" s="737"/>
      <c r="AB211" s="737"/>
      <c r="AC211" s="737"/>
      <c r="AD211" s="737"/>
      <c r="AE211" s="733"/>
      <c r="AF211" s="731"/>
      <c r="AG211" s="731"/>
      <c r="AH211" s="731"/>
      <c r="AI211" s="731"/>
      <c r="AJ211" s="731"/>
      <c r="AK211" s="731"/>
      <c r="AL211" s="731"/>
      <c r="AM211" s="731"/>
      <c r="AN211" s="731"/>
      <c r="AO211" s="731"/>
      <c r="AP211" s="731"/>
      <c r="AQ211" s="731"/>
      <c r="AR211" s="731"/>
      <c r="AS211" s="731"/>
      <c r="AT211" s="731"/>
      <c r="AU211" s="731"/>
      <c r="AV211" s="731"/>
      <c r="AW211" s="731"/>
      <c r="AX211" s="731"/>
      <c r="AY211" s="731"/>
      <c r="AZ211" s="731"/>
      <c r="BA211" s="731"/>
      <c r="BB211" s="731"/>
      <c r="BC211" s="731"/>
      <c r="BD211" s="731"/>
      <c r="BE211" s="731"/>
      <c r="BF211" s="731"/>
      <c r="BG211" s="731"/>
      <c r="BH211" s="731"/>
      <c r="BI211" s="731"/>
      <c r="BJ211" s="731"/>
      <c r="BK211" s="731"/>
      <c r="BL211" s="731"/>
      <c r="BM211" s="731"/>
      <c r="BN211" s="731"/>
      <c r="BO211" s="731"/>
      <c r="BP211" s="731"/>
      <c r="BQ211" s="731"/>
      <c r="BR211" s="731"/>
      <c r="BS211" s="731"/>
      <c r="BT211" s="731"/>
      <c r="BU211" s="731"/>
      <c r="BV211" s="731"/>
      <c r="BW211" s="731"/>
      <c r="BX211" s="731"/>
      <c r="BY211" s="731"/>
      <c r="BZ211" s="731"/>
      <c r="CA211" s="731"/>
      <c r="CB211" s="731"/>
      <c r="CC211" s="731"/>
      <c r="CD211" s="731"/>
      <c r="CE211" s="731"/>
    </row>
    <row r="212" spans="1:83" ht="15" customHeight="1">
      <c r="A212" s="733"/>
      <c r="B212" s="733"/>
      <c r="C212" s="733"/>
      <c r="D212" s="733"/>
      <c r="E212" s="733"/>
      <c r="F212" s="733"/>
      <c r="G212" s="736"/>
      <c r="H212" s="737"/>
      <c r="I212" s="737"/>
      <c r="J212" s="734"/>
      <c r="K212" s="737"/>
      <c r="L212" s="737"/>
      <c r="M212" s="737"/>
      <c r="N212" s="1318"/>
      <c r="O212" s="1268"/>
      <c r="P212" s="1264"/>
      <c r="Q212" s="1290"/>
      <c r="R212" s="1230"/>
      <c r="S212" s="1320"/>
      <c r="T212" s="1311"/>
      <c r="U212" s="1237"/>
      <c r="V212" s="1230"/>
      <c r="W212" s="738"/>
      <c r="X212" s="738"/>
      <c r="Y212" s="738" t="s">
        <v>714</v>
      </c>
      <c r="Z212" s="737"/>
      <c r="AA212" s="737"/>
      <c r="AB212" s="737"/>
      <c r="AC212" s="737"/>
      <c r="AD212" s="737"/>
      <c r="AE212" s="737"/>
      <c r="AF212" s="731"/>
      <c r="AG212" s="731"/>
      <c r="AH212" s="731"/>
      <c r="AI212" s="731"/>
      <c r="AJ212" s="731"/>
      <c r="AK212" s="731"/>
      <c r="AL212" s="731"/>
      <c r="AM212" s="731"/>
      <c r="AN212" s="731"/>
      <c r="AO212" s="731"/>
      <c r="AP212" s="731"/>
      <c r="AQ212" s="731"/>
      <c r="AR212" s="731"/>
      <c r="AS212" s="731"/>
      <c r="AT212" s="731"/>
      <c r="AU212" s="731"/>
      <c r="AV212" s="731"/>
      <c r="AW212" s="731"/>
      <c r="AX212" s="731"/>
      <c r="AY212" s="731"/>
      <c r="AZ212" s="731"/>
      <c r="BA212" s="731"/>
      <c r="BB212" s="731"/>
      <c r="BC212" s="731"/>
      <c r="BD212" s="731"/>
      <c r="BE212" s="731"/>
      <c r="BF212" s="731"/>
      <c r="BG212" s="731"/>
      <c r="BH212" s="731"/>
      <c r="BI212" s="731"/>
      <c r="BJ212" s="731"/>
      <c r="BK212" s="731"/>
      <c r="BL212" s="731"/>
      <c r="BM212" s="731"/>
      <c r="BN212" s="731"/>
      <c r="BO212" s="731"/>
      <c r="BP212" s="731"/>
      <c r="BQ212" s="731"/>
      <c r="BR212" s="731"/>
      <c r="BS212" s="731"/>
      <c r="BT212" s="731"/>
      <c r="BU212" s="731"/>
      <c r="BV212" s="731"/>
      <c r="BW212" s="731"/>
      <c r="BX212" s="731"/>
      <c r="BY212" s="731"/>
      <c r="BZ212" s="731"/>
      <c r="CA212" s="731"/>
      <c r="CB212" s="731"/>
      <c r="CC212" s="731"/>
      <c r="CD212" s="731"/>
      <c r="CE212" s="731"/>
    </row>
    <row r="213" spans="1:83" ht="15" customHeight="1">
      <c r="A213" s="733"/>
      <c r="B213" s="733"/>
      <c r="C213" s="733"/>
      <c r="D213" s="733"/>
      <c r="E213" s="733"/>
      <c r="F213" s="733"/>
      <c r="G213" s="736"/>
      <c r="H213" s="737"/>
      <c r="I213" s="737"/>
      <c r="J213" s="734"/>
      <c r="K213" s="737"/>
      <c r="L213" s="737"/>
      <c r="M213" s="737"/>
      <c r="N213" s="1318"/>
      <c r="O213" s="1268"/>
      <c r="P213" s="1264"/>
      <c r="Q213" s="1290"/>
      <c r="R213" s="1230"/>
      <c r="S213" s="735"/>
      <c r="T213" s="735"/>
      <c r="U213" s="738" t="s">
        <v>715</v>
      </c>
      <c r="V213" s="838"/>
      <c r="W213" s="739"/>
      <c r="X213" s="739"/>
      <c r="Y213" s="739"/>
      <c r="Z213" s="737"/>
      <c r="AA213" s="737"/>
      <c r="AB213" s="737"/>
      <c r="AC213" s="737"/>
      <c r="AD213" s="737"/>
      <c r="AE213" s="737"/>
      <c r="AF213" s="731"/>
      <c r="AG213" s="731"/>
      <c r="AH213" s="731"/>
      <c r="AI213" s="731"/>
      <c r="AJ213" s="731"/>
      <c r="AK213" s="731"/>
      <c r="AL213" s="731"/>
      <c r="AM213" s="731"/>
      <c r="AN213" s="731"/>
      <c r="AO213" s="731"/>
      <c r="AP213" s="731"/>
      <c r="AQ213" s="731"/>
      <c r="AR213" s="731"/>
      <c r="AS213" s="731"/>
      <c r="AT213" s="731"/>
      <c r="AU213" s="731"/>
      <c r="AV213" s="731"/>
      <c r="AW213" s="731"/>
      <c r="AX213" s="731"/>
      <c r="AY213" s="731"/>
      <c r="AZ213" s="731"/>
      <c r="BA213" s="731"/>
      <c r="BB213" s="731"/>
      <c r="BC213" s="731"/>
      <c r="BD213" s="731"/>
      <c r="BE213" s="731"/>
      <c r="BF213" s="731"/>
      <c r="BG213" s="731"/>
      <c r="BH213" s="731"/>
      <c r="BI213" s="731"/>
      <c r="BJ213" s="731"/>
      <c r="BK213" s="731"/>
      <c r="BL213" s="731"/>
      <c r="BM213" s="731"/>
      <c r="BN213" s="731"/>
      <c r="BO213" s="731"/>
      <c r="BP213" s="731"/>
      <c r="BQ213" s="731"/>
      <c r="BR213" s="731"/>
      <c r="BS213" s="731"/>
      <c r="BT213" s="731"/>
      <c r="BU213" s="731"/>
      <c r="BV213" s="731"/>
      <c r="BW213" s="731"/>
      <c r="BX213" s="731"/>
      <c r="BY213" s="731"/>
      <c r="BZ213" s="731"/>
      <c r="CA213" s="731"/>
      <c r="CB213" s="731"/>
      <c r="CC213" s="731"/>
      <c r="CD213" s="731"/>
      <c r="CE213" s="731"/>
    </row>
    <row r="214" spans="1:83" ht="15" customHeight="1">
      <c r="A214" s="733"/>
      <c r="B214" s="733"/>
      <c r="C214" s="733"/>
      <c r="D214" s="733"/>
      <c r="E214" s="733"/>
      <c r="F214" s="733"/>
      <c r="G214" s="736"/>
      <c r="H214" s="737"/>
      <c r="I214" s="737"/>
      <c r="J214" s="734"/>
      <c r="K214" s="737"/>
      <c r="L214" s="737"/>
      <c r="M214" s="737"/>
      <c r="N214" s="1230"/>
      <c r="O214" s="836"/>
      <c r="P214" s="836"/>
      <c r="Q214" s="837"/>
      <c r="R214" s="838"/>
      <c r="S214" s="739"/>
      <c r="T214" s="739"/>
      <c r="U214" s="739"/>
      <c r="V214" s="739"/>
      <c r="W214" s="739"/>
      <c r="X214" s="739"/>
      <c r="Y214" s="739"/>
      <c r="Z214" s="737"/>
      <c r="AA214" s="737"/>
      <c r="AB214" s="737"/>
      <c r="AC214" s="737"/>
      <c r="AD214" s="737"/>
      <c r="AE214" s="737"/>
      <c r="AF214" s="731"/>
      <c r="AG214" s="731"/>
      <c r="AH214" s="731"/>
      <c r="AI214" s="731"/>
      <c r="AJ214" s="731"/>
      <c r="AK214" s="731"/>
      <c r="AL214" s="731"/>
      <c r="AM214" s="731"/>
      <c r="AN214" s="731"/>
      <c r="AO214" s="731"/>
      <c r="AP214" s="731"/>
      <c r="AQ214" s="731"/>
      <c r="AR214" s="731"/>
      <c r="AS214" s="731"/>
      <c r="AT214" s="731"/>
      <c r="AU214" s="731"/>
      <c r="AV214" s="731"/>
      <c r="AW214" s="731"/>
      <c r="AX214" s="731"/>
      <c r="AY214" s="731"/>
      <c r="AZ214" s="731"/>
      <c r="BA214" s="731"/>
      <c r="BB214" s="731"/>
      <c r="BC214" s="731"/>
      <c r="BD214" s="731"/>
      <c r="BE214" s="731"/>
      <c r="BF214" s="731"/>
      <c r="BG214" s="731"/>
      <c r="BH214" s="731"/>
      <c r="BI214" s="731"/>
      <c r="BJ214" s="731"/>
      <c r="BK214" s="731"/>
      <c r="BL214" s="731"/>
      <c r="BM214" s="731"/>
      <c r="BN214" s="731"/>
      <c r="BO214" s="731"/>
      <c r="BP214" s="731"/>
      <c r="BQ214" s="731"/>
      <c r="BR214" s="731"/>
      <c r="BS214" s="731"/>
      <c r="BT214" s="731"/>
      <c r="BU214" s="731"/>
      <c r="BV214" s="731"/>
      <c r="BW214" s="731"/>
      <c r="BX214" s="731"/>
      <c r="BY214" s="731"/>
      <c r="BZ214" s="731"/>
      <c r="CA214" s="731"/>
      <c r="CB214" s="731"/>
      <c r="CC214" s="731"/>
      <c r="CD214" s="731"/>
      <c r="CE214" s="731"/>
    </row>
    <row r="216" spans="1:83" s="36" customFormat="1" ht="17.100000000000001" customHeight="1">
      <c r="A216" s="98"/>
      <c r="B216" s="98"/>
      <c r="C216" s="86"/>
      <c r="D216" s="151"/>
      <c r="E216" s="170"/>
      <c r="F216" s="172"/>
      <c r="G216" s="172"/>
      <c r="H216" s="171"/>
      <c r="I216" s="171"/>
      <c r="J216" s="171"/>
      <c r="K216" s="171"/>
      <c r="L216" s="171"/>
      <c r="M216" s="171"/>
      <c r="N216" s="171"/>
      <c r="O216" s="171"/>
      <c r="P216" s="171"/>
      <c r="Q216" s="171"/>
      <c r="R216" s="171"/>
      <c r="S216" s="171"/>
      <c r="T216" s="153"/>
      <c r="U216" s="153"/>
      <c r="V216" s="153"/>
      <c r="W216" s="173"/>
      <c r="X216" s="173"/>
    </row>
    <row r="217" spans="1:83" s="744" customFormat="1" ht="18.75" customHeight="1">
      <c r="X217" s="723"/>
      <c r="Y217" s="723"/>
      <c r="Z217" s="723"/>
      <c r="AA217" s="723"/>
      <c r="AB217" s="723"/>
      <c r="AC217" s="723"/>
      <c r="AD217" s="723"/>
      <c r="AE217" s="723"/>
      <c r="AF217" s="723"/>
      <c r="AG217" s="723"/>
      <c r="AH217" s="723"/>
      <c r="AI217" s="723"/>
      <c r="AJ217" s="723"/>
    </row>
    <row r="218" spans="1:83" s="35" customFormat="1" ht="17.100000000000001" customHeight="1">
      <c r="G218" s="35" t="s">
        <v>13</v>
      </c>
      <c r="I218" s="35" t="s">
        <v>747</v>
      </c>
      <c r="V218" s="158"/>
      <c r="X218" s="217"/>
      <c r="Y218" s="217"/>
      <c r="Z218" s="217"/>
      <c r="AA218" s="217"/>
      <c r="AB218" s="217"/>
      <c r="AC218" s="217"/>
      <c r="AD218" s="217"/>
      <c r="AE218" s="217"/>
      <c r="AF218" s="217"/>
      <c r="AG218" s="217"/>
      <c r="AH218" s="217"/>
      <c r="AI218" s="217"/>
      <c r="AJ218" s="217"/>
    </row>
    <row r="219" spans="1:83" s="744" customFormat="1" ht="17.100000000000001" customHeight="1">
      <c r="L219" s="122"/>
      <c r="M219" s="122"/>
      <c r="N219" s="122"/>
      <c r="O219" s="122"/>
      <c r="P219" s="122"/>
      <c r="Q219" s="122"/>
      <c r="R219" s="122"/>
      <c r="S219" s="122"/>
      <c r="T219" s="122"/>
      <c r="U219" s="122"/>
      <c r="V219" s="122"/>
      <c r="W219" s="122"/>
      <c r="X219" s="723"/>
      <c r="Y219" s="723"/>
      <c r="Z219" s="723"/>
      <c r="AA219" s="723"/>
      <c r="AB219" s="723"/>
      <c r="AC219" s="723"/>
      <c r="AD219" s="723"/>
      <c r="AE219" s="723"/>
      <c r="AF219" s="723"/>
      <c r="AG219" s="723"/>
      <c r="AH219" s="723"/>
      <c r="AI219" s="723"/>
      <c r="AJ219" s="723"/>
    </row>
    <row r="220" spans="1:83" s="801" customFormat="1" ht="22.5">
      <c r="A220" s="1234">
        <v>1</v>
      </c>
      <c r="B220" s="885"/>
      <c r="C220" s="885"/>
      <c r="D220" s="885"/>
      <c r="E220" s="886"/>
      <c r="F220" s="887"/>
      <c r="G220" s="887"/>
      <c r="H220" s="887"/>
      <c r="I220" s="888"/>
      <c r="J220" s="883"/>
      <c r="K220" s="890"/>
      <c r="L220" s="783">
        <f>mergeValue(A220)</f>
        <v>1</v>
      </c>
      <c r="M220" s="643" t="s">
        <v>20</v>
      </c>
      <c r="N220" s="648"/>
      <c r="O220" s="1284"/>
      <c r="P220" s="1285"/>
      <c r="Q220" s="1285"/>
      <c r="R220" s="1285"/>
      <c r="S220" s="1285"/>
      <c r="T220" s="1285"/>
      <c r="U220" s="1285"/>
      <c r="V220" s="1286"/>
      <c r="W220" s="632" t="s">
        <v>476</v>
      </c>
      <c r="X220" s="810"/>
      <c r="Y220" s="831"/>
      <c r="Z220" s="831" t="str">
        <f t="shared" ref="Z220:Z233" si="3">IF(M220="","",M220 )</f>
        <v>Наименование тарифа</v>
      </c>
      <c r="AA220" s="831"/>
      <c r="AB220" s="831"/>
      <c r="AC220" s="831"/>
      <c r="AD220" s="810"/>
      <c r="AE220" s="810"/>
      <c r="AF220" s="810"/>
      <c r="AG220" s="810"/>
      <c r="AH220" s="810"/>
      <c r="AI220" s="810"/>
      <c r="AJ220" s="810"/>
    </row>
    <row r="221" spans="1:83" s="801" customFormat="1" ht="22.5">
      <c r="A221" s="1234"/>
      <c r="B221" s="1234">
        <v>1</v>
      </c>
      <c r="C221" s="885"/>
      <c r="D221" s="885"/>
      <c r="E221" s="887"/>
      <c r="F221" s="887"/>
      <c r="G221" s="887"/>
      <c r="H221" s="887"/>
      <c r="I221" s="882"/>
      <c r="J221" s="881"/>
      <c r="K221" s="884"/>
      <c r="L221" s="783" t="str">
        <f>mergeValue(A221) &amp;"."&amp; mergeValue(B221)</f>
        <v>1.1</v>
      </c>
      <c r="M221" s="694" t="s">
        <v>16</v>
      </c>
      <c r="N221" s="648"/>
      <c r="O221" s="1284"/>
      <c r="P221" s="1285"/>
      <c r="Q221" s="1285"/>
      <c r="R221" s="1285"/>
      <c r="S221" s="1285"/>
      <c r="T221" s="1285"/>
      <c r="U221" s="1285"/>
      <c r="V221" s="1286"/>
      <c r="W221" s="632" t="s">
        <v>477</v>
      </c>
      <c r="X221" s="810"/>
      <c r="Y221" s="831"/>
      <c r="Z221" s="831" t="str">
        <f t="shared" si="3"/>
        <v>Территория действия тарифа</v>
      </c>
      <c r="AA221" s="831"/>
      <c r="AB221" s="831"/>
      <c r="AC221" s="831"/>
      <c r="AD221" s="810"/>
      <c r="AE221" s="810"/>
      <c r="AF221" s="810"/>
      <c r="AG221" s="810"/>
      <c r="AH221" s="810"/>
      <c r="AI221" s="810"/>
      <c r="AJ221" s="810"/>
    </row>
    <row r="222" spans="1:83" s="801" customFormat="1" ht="22.5">
      <c r="A222" s="1234"/>
      <c r="B222" s="1234"/>
      <c r="C222" s="1234">
        <v>1</v>
      </c>
      <c r="D222" s="885"/>
      <c r="E222" s="887"/>
      <c r="F222" s="887"/>
      <c r="G222" s="887"/>
      <c r="H222" s="887"/>
      <c r="I222" s="889"/>
      <c r="J222" s="881"/>
      <c r="K222" s="884"/>
      <c r="L222" s="783" t="str">
        <f>mergeValue(A222) &amp;"."&amp; mergeValue(B222)&amp;"."&amp; mergeValue(C222)</f>
        <v>1.1.1</v>
      </c>
      <c r="M222" s="695" t="s">
        <v>7</v>
      </c>
      <c r="N222" s="648"/>
      <c r="O222" s="1284"/>
      <c r="P222" s="1285"/>
      <c r="Q222" s="1285"/>
      <c r="R222" s="1285"/>
      <c r="S222" s="1285"/>
      <c r="T222" s="1285"/>
      <c r="U222" s="1285"/>
      <c r="V222" s="1286"/>
      <c r="W222" s="632" t="s">
        <v>634</v>
      </c>
      <c r="X222" s="810"/>
      <c r="Y222" s="831"/>
      <c r="Z222" s="831" t="str">
        <f t="shared" si="3"/>
        <v xml:space="preserve">Наименование системы теплоснабжения </v>
      </c>
      <c r="AA222" s="831"/>
      <c r="AB222" s="831"/>
      <c r="AC222" s="831"/>
      <c r="AD222" s="810"/>
      <c r="AE222" s="810"/>
      <c r="AF222" s="810"/>
      <c r="AG222" s="810"/>
      <c r="AH222" s="810"/>
      <c r="AI222" s="810"/>
      <c r="AJ222" s="810"/>
    </row>
    <row r="223" spans="1:83" s="801" customFormat="1" ht="22.5">
      <c r="A223" s="1234"/>
      <c r="B223" s="1234"/>
      <c r="C223" s="1234"/>
      <c r="D223" s="1234">
        <v>1</v>
      </c>
      <c r="E223" s="887"/>
      <c r="F223" s="887"/>
      <c r="G223" s="887"/>
      <c r="H223" s="887"/>
      <c r="I223" s="889"/>
      <c r="J223" s="881"/>
      <c r="K223" s="884"/>
      <c r="L223" s="783" t="str">
        <f>mergeValue(A223) &amp;"."&amp; mergeValue(B223)&amp;"."&amp; mergeValue(C223)&amp;"."&amp; mergeValue(D223)</f>
        <v>1.1.1.1</v>
      </c>
      <c r="M223" s="696" t="s">
        <v>22</v>
      </c>
      <c r="N223" s="648"/>
      <c r="O223" s="1284"/>
      <c r="P223" s="1285"/>
      <c r="Q223" s="1285"/>
      <c r="R223" s="1285"/>
      <c r="S223" s="1285"/>
      <c r="T223" s="1285"/>
      <c r="U223" s="1285"/>
      <c r="V223" s="1286"/>
      <c r="W223" s="632" t="s">
        <v>635</v>
      </c>
      <c r="X223" s="810"/>
      <c r="Y223" s="831"/>
      <c r="Z223" s="831" t="str">
        <f t="shared" si="3"/>
        <v xml:space="preserve">Источник тепловой энергии  </v>
      </c>
      <c r="AA223" s="831"/>
      <c r="AB223" s="831"/>
      <c r="AC223" s="831"/>
      <c r="AD223" s="810"/>
      <c r="AE223" s="810"/>
      <c r="AF223" s="810"/>
      <c r="AG223" s="810"/>
      <c r="AH223" s="810"/>
      <c r="AI223" s="810"/>
      <c r="AJ223" s="810"/>
    </row>
    <row r="224" spans="1:83" s="801" customFormat="1" ht="101.25">
      <c r="A224" s="1234"/>
      <c r="B224" s="1234"/>
      <c r="C224" s="1234"/>
      <c r="D224" s="1234"/>
      <c r="E224" s="1234">
        <v>1</v>
      </c>
      <c r="F224" s="887"/>
      <c r="G224" s="887"/>
      <c r="H224" s="885">
        <v>1</v>
      </c>
      <c r="I224" s="1234">
        <v>1</v>
      </c>
      <c r="J224" s="887"/>
      <c r="K224" s="892"/>
      <c r="L224" s="783" t="str">
        <f>mergeValue(A224) &amp;"."&amp; mergeValue(B224)&amp;"."&amp; mergeValue(C224)&amp;"."&amp; mergeValue(D224)&amp;"."&amp; mergeValue(E224)</f>
        <v>1.1.1.1.1</v>
      </c>
      <c r="M224" s="556" t="s">
        <v>9</v>
      </c>
      <c r="N224" s="648"/>
      <c r="O224" s="1237"/>
      <c r="P224" s="1238"/>
      <c r="Q224" s="1238"/>
      <c r="R224" s="1238"/>
      <c r="S224" s="1238"/>
      <c r="T224" s="1238"/>
      <c r="U224" s="1238"/>
      <c r="V224" s="1239"/>
      <c r="W224" s="632" t="s">
        <v>639</v>
      </c>
      <c r="X224" s="810"/>
      <c r="Y224" s="831"/>
      <c r="Z224" s="831" t="str">
        <f t="shared" si="3"/>
        <v>Схема подключения теплопотребляющей установки к коллектору источника тепловой энергии</v>
      </c>
      <c r="AA224" s="831"/>
      <c r="AB224" s="831"/>
      <c r="AC224" s="831"/>
      <c r="AD224" s="810"/>
      <c r="AE224" s="810"/>
      <c r="AF224" s="810"/>
      <c r="AG224" s="810"/>
      <c r="AH224" s="810"/>
      <c r="AI224" s="810"/>
      <c r="AJ224" s="810"/>
    </row>
    <row r="225" spans="1:71" s="801" customFormat="1" ht="90">
      <c r="A225" s="1234"/>
      <c r="B225" s="1234"/>
      <c r="C225" s="1234"/>
      <c r="D225" s="1234"/>
      <c r="E225" s="1234"/>
      <c r="F225" s="1234">
        <v>1</v>
      </c>
      <c r="G225" s="885"/>
      <c r="H225" s="885"/>
      <c r="I225" s="1234"/>
      <c r="J225" s="1234">
        <v>1</v>
      </c>
      <c r="K225" s="893"/>
      <c r="L225" s="783" t="str">
        <f>mergeValue(A225) &amp;"."&amp; mergeValue(B225)&amp;"."&amp; mergeValue(C225)&amp;"."&amp; mergeValue(D225)&amp;"."&amp; mergeValue(E225)&amp;"."&amp; mergeValue(F225)</f>
        <v>1.1.1.1.1.1</v>
      </c>
      <c r="M225" s="557" t="s">
        <v>10</v>
      </c>
      <c r="N225" s="648"/>
      <c r="O225" s="1237"/>
      <c r="P225" s="1238"/>
      <c r="Q225" s="1238"/>
      <c r="R225" s="1238"/>
      <c r="S225" s="1238"/>
      <c r="T225" s="1238"/>
      <c r="U225" s="1238"/>
      <c r="V225" s="1239"/>
      <c r="W225" s="632" t="s">
        <v>637</v>
      </c>
      <c r="X225" s="810"/>
      <c r="Y225" s="831"/>
      <c r="Z225" s="831" t="str">
        <f t="shared" si="3"/>
        <v>Группа потребителей</v>
      </c>
      <c r="AA225" s="831"/>
      <c r="AB225" s="831"/>
      <c r="AC225" s="831"/>
      <c r="AD225" s="810"/>
      <c r="AE225" s="810"/>
      <c r="AF225" s="810"/>
      <c r="AG225" s="810"/>
      <c r="AH225" s="810"/>
      <c r="AI225" s="810"/>
      <c r="AJ225" s="810"/>
    </row>
    <row r="226" spans="1:71" s="801" customFormat="1" ht="195.75" customHeight="1">
      <c r="A226" s="1234"/>
      <c r="B226" s="1234"/>
      <c r="C226" s="1234"/>
      <c r="D226" s="1234"/>
      <c r="E226" s="1234"/>
      <c r="F226" s="1234"/>
      <c r="G226" s="885">
        <v>1</v>
      </c>
      <c r="H226" s="885"/>
      <c r="I226" s="1234"/>
      <c r="J226" s="1234"/>
      <c r="K226" s="893">
        <v>1</v>
      </c>
      <c r="L226" s="783" t="str">
        <f>mergeValue(A226) &amp;"."&amp; mergeValue(B226)&amp;"."&amp; mergeValue(C226)&amp;"."&amp; mergeValue(D226)&amp;"."&amp; mergeValue(E226)&amp;"."&amp; mergeValue(F226)&amp;"."&amp; mergeValue(G226)</f>
        <v>1.1.1.1.1.1.1</v>
      </c>
      <c r="M226" s="1071"/>
      <c r="N226" s="648"/>
      <c r="O226" s="765"/>
      <c r="P226" s="765"/>
      <c r="Q226" s="765"/>
      <c r="R226" s="1229"/>
      <c r="S226" s="1230" t="s">
        <v>84</v>
      </c>
      <c r="T226" s="1229"/>
      <c r="U226" s="1230" t="s">
        <v>84</v>
      </c>
      <c r="V226" s="765"/>
      <c r="W226" s="1204" t="s">
        <v>656</v>
      </c>
      <c r="X226" s="810" t="str">
        <f>strCheckDate(O227:V227)</f>
        <v/>
      </c>
      <c r="Y226" s="831"/>
      <c r="Z226" s="831" t="str">
        <f t="shared" si="3"/>
        <v/>
      </c>
      <c r="AA226" s="831"/>
      <c r="AB226" s="831"/>
      <c r="AC226" s="831"/>
      <c r="AD226" s="810"/>
      <c r="AE226" s="810"/>
      <c r="AF226" s="810"/>
      <c r="AG226" s="810"/>
      <c r="AH226" s="810"/>
      <c r="AI226" s="810"/>
      <c r="AJ226" s="810"/>
    </row>
    <row r="227" spans="1:71" s="801" customFormat="1" ht="14.25" hidden="1" customHeight="1">
      <c r="A227" s="1234"/>
      <c r="B227" s="1234"/>
      <c r="C227" s="1234"/>
      <c r="D227" s="1234"/>
      <c r="E227" s="1234"/>
      <c r="F227" s="1234"/>
      <c r="G227" s="885"/>
      <c r="H227" s="885"/>
      <c r="I227" s="1234"/>
      <c r="J227" s="1234"/>
      <c r="K227" s="893"/>
      <c r="L227" s="802"/>
      <c r="M227" s="648"/>
      <c r="N227" s="648"/>
      <c r="O227" s="765"/>
      <c r="P227" s="765"/>
      <c r="Q227" s="771" t="str">
        <f>R226 &amp; "-" &amp; T226</f>
        <v>-</v>
      </c>
      <c r="R227" s="1229"/>
      <c r="S227" s="1230"/>
      <c r="T227" s="1229"/>
      <c r="U227" s="1230"/>
      <c r="V227" s="765"/>
      <c r="W227" s="1204"/>
      <c r="X227" s="810"/>
      <c r="Y227" s="831"/>
      <c r="Z227" s="831" t="str">
        <f t="shared" si="3"/>
        <v/>
      </c>
      <c r="AA227" s="831"/>
      <c r="AB227" s="831"/>
      <c r="AC227" s="831"/>
      <c r="AD227" s="810"/>
      <c r="AE227" s="810"/>
      <c r="AF227" s="810"/>
      <c r="AG227" s="810"/>
      <c r="AH227" s="810"/>
      <c r="AI227" s="810"/>
      <c r="AJ227" s="810"/>
    </row>
    <row r="228" spans="1:71" s="801" customFormat="1" ht="15" customHeight="1">
      <c r="A228" s="1234"/>
      <c r="B228" s="1234"/>
      <c r="C228" s="1234"/>
      <c r="D228" s="1234"/>
      <c r="E228" s="1234"/>
      <c r="F228" s="1234"/>
      <c r="G228" s="887"/>
      <c r="H228" s="885"/>
      <c r="I228" s="1234"/>
      <c r="J228" s="1234"/>
      <c r="K228" s="892"/>
      <c r="L228" s="690"/>
      <c r="M228" s="559" t="s">
        <v>25</v>
      </c>
      <c r="N228" s="767"/>
      <c r="O228" s="767"/>
      <c r="P228" s="767"/>
      <c r="Q228" s="767"/>
      <c r="R228" s="767"/>
      <c r="S228" s="767"/>
      <c r="T228" s="767"/>
      <c r="U228" s="767"/>
      <c r="V228" s="764"/>
      <c r="W228" s="1204"/>
      <c r="X228" s="810"/>
      <c r="Y228" s="831"/>
      <c r="Z228" s="831" t="str">
        <f t="shared" si="3"/>
        <v>Добавить вид теплоносителя (параметры теплоносителя)</v>
      </c>
      <c r="AA228" s="831"/>
      <c r="AB228" s="831"/>
      <c r="AC228" s="831"/>
      <c r="AD228" s="810"/>
      <c r="AE228" s="810"/>
      <c r="AF228" s="810"/>
      <c r="AG228" s="810"/>
      <c r="AH228" s="810"/>
      <c r="AI228" s="810"/>
      <c r="AJ228" s="810"/>
    </row>
    <row r="229" spans="1:71" s="801" customFormat="1" ht="15" customHeight="1">
      <c r="A229" s="1234"/>
      <c r="B229" s="1234"/>
      <c r="C229" s="1234"/>
      <c r="D229" s="1234"/>
      <c r="E229" s="1234"/>
      <c r="F229" s="887"/>
      <c r="G229" s="887"/>
      <c r="H229" s="885"/>
      <c r="I229" s="1234"/>
      <c r="J229" s="887"/>
      <c r="K229" s="892"/>
      <c r="L229" s="690"/>
      <c r="M229" s="558" t="s">
        <v>11</v>
      </c>
      <c r="N229" s="767"/>
      <c r="O229" s="767"/>
      <c r="P229" s="767"/>
      <c r="Q229" s="767"/>
      <c r="R229" s="767"/>
      <c r="S229" s="767"/>
      <c r="T229" s="767"/>
      <c r="U229" s="766"/>
      <c r="V229" s="767"/>
      <c r="W229" s="667"/>
      <c r="X229" s="810"/>
      <c r="Y229" s="831"/>
      <c r="Z229" s="831" t="str">
        <f t="shared" si="3"/>
        <v>Добавить группу потребителей</v>
      </c>
      <c r="AA229" s="831"/>
      <c r="AB229" s="831"/>
      <c r="AC229" s="831"/>
      <c r="AD229" s="810"/>
      <c r="AE229" s="810"/>
      <c r="AF229" s="810"/>
      <c r="AG229" s="810"/>
      <c r="AH229" s="810"/>
      <c r="AI229" s="810"/>
      <c r="AJ229" s="810"/>
    </row>
    <row r="230" spans="1:71" s="801" customFormat="1" ht="15" customHeight="1">
      <c r="A230" s="1234"/>
      <c r="B230" s="1234"/>
      <c r="C230" s="1234"/>
      <c r="D230" s="1234"/>
      <c r="E230" s="891"/>
      <c r="F230" s="887"/>
      <c r="G230" s="887"/>
      <c r="H230" s="887"/>
      <c r="I230" s="883"/>
      <c r="J230" s="880"/>
      <c r="K230" s="890"/>
      <c r="L230" s="690"/>
      <c r="M230" s="762" t="s">
        <v>12</v>
      </c>
      <c r="N230" s="767"/>
      <c r="O230" s="767"/>
      <c r="P230" s="767"/>
      <c r="Q230" s="767"/>
      <c r="R230" s="767"/>
      <c r="S230" s="767"/>
      <c r="T230" s="767"/>
      <c r="U230" s="766"/>
      <c r="V230" s="767"/>
      <c r="W230" s="667"/>
      <c r="X230" s="810"/>
      <c r="Y230" s="831"/>
      <c r="Z230" s="831" t="str">
        <f t="shared" si="3"/>
        <v>Добавить схему подключения</v>
      </c>
      <c r="AA230" s="831"/>
      <c r="AB230" s="831"/>
      <c r="AC230" s="831"/>
      <c r="AD230" s="810"/>
      <c r="AE230" s="810"/>
      <c r="AF230" s="810"/>
      <c r="AG230" s="810"/>
      <c r="AH230" s="810"/>
      <c r="AI230" s="810"/>
      <c r="AJ230" s="810"/>
    </row>
    <row r="231" spans="1:71" s="801" customFormat="1" ht="15" customHeight="1">
      <c r="A231" s="1234"/>
      <c r="B231" s="1234"/>
      <c r="C231" s="1234"/>
      <c r="D231" s="891"/>
      <c r="E231" s="891"/>
      <c r="F231" s="887"/>
      <c r="G231" s="887"/>
      <c r="H231" s="887"/>
      <c r="I231" s="883"/>
      <c r="J231" s="880"/>
      <c r="K231" s="890"/>
      <c r="L231" s="690"/>
      <c r="M231" s="761" t="s">
        <v>17</v>
      </c>
      <c r="N231" s="767"/>
      <c r="O231" s="767"/>
      <c r="P231" s="767"/>
      <c r="Q231" s="767"/>
      <c r="R231" s="767"/>
      <c r="S231" s="767"/>
      <c r="T231" s="767"/>
      <c r="U231" s="766"/>
      <c r="V231" s="767"/>
      <c r="W231" s="667"/>
      <c r="X231" s="810"/>
      <c r="Y231" s="831"/>
      <c r="Z231" s="831" t="str">
        <f t="shared" si="3"/>
        <v>Добавить источник тепловой энергии</v>
      </c>
      <c r="AA231" s="831"/>
      <c r="AB231" s="831"/>
      <c r="AC231" s="831"/>
      <c r="AD231" s="810"/>
      <c r="AE231" s="810"/>
      <c r="AF231" s="810"/>
      <c r="AG231" s="810"/>
      <c r="AH231" s="810"/>
      <c r="AI231" s="810"/>
      <c r="AJ231" s="810"/>
    </row>
    <row r="232" spans="1:71" s="801" customFormat="1" ht="15" customHeight="1">
      <c r="A232" s="1234"/>
      <c r="B232" s="1234"/>
      <c r="C232" s="891"/>
      <c r="D232" s="891"/>
      <c r="E232" s="891"/>
      <c r="F232" s="891"/>
      <c r="G232" s="896"/>
      <c r="H232" s="883"/>
      <c r="I232" s="894"/>
      <c r="J232" s="880"/>
      <c r="K232" s="895"/>
      <c r="L232" s="690"/>
      <c r="M232" s="760" t="s">
        <v>18</v>
      </c>
      <c r="N232" s="767"/>
      <c r="O232" s="767"/>
      <c r="P232" s="767"/>
      <c r="Q232" s="767"/>
      <c r="R232" s="767"/>
      <c r="S232" s="767"/>
      <c r="T232" s="767"/>
      <c r="U232" s="766"/>
      <c r="V232" s="767"/>
      <c r="W232" s="667"/>
      <c r="X232" s="810"/>
      <c r="Y232" s="831"/>
      <c r="Z232" s="831" t="str">
        <f t="shared" si="3"/>
        <v>Добавить наименование системы теплоснабжения</v>
      </c>
      <c r="AA232" s="831"/>
      <c r="AB232" s="831"/>
      <c r="AC232" s="831"/>
      <c r="AD232" s="810"/>
      <c r="AE232" s="810"/>
      <c r="AF232" s="810"/>
      <c r="AG232" s="810"/>
      <c r="AH232" s="810"/>
      <c r="AI232" s="810"/>
      <c r="AJ232" s="810"/>
    </row>
    <row r="233" spans="1:71" s="801" customFormat="1" ht="15" customHeight="1">
      <c r="A233" s="1234"/>
      <c r="B233" s="891"/>
      <c r="C233" s="891"/>
      <c r="D233" s="891"/>
      <c r="E233" s="891"/>
      <c r="F233" s="891"/>
      <c r="G233" s="896"/>
      <c r="H233" s="883"/>
      <c r="I233" s="883"/>
      <c r="J233" s="880"/>
      <c r="K233" s="890"/>
      <c r="L233" s="690"/>
      <c r="M233" s="735" t="s">
        <v>19</v>
      </c>
      <c r="N233" s="767"/>
      <c r="O233" s="767"/>
      <c r="P233" s="767"/>
      <c r="Q233" s="767"/>
      <c r="R233" s="767"/>
      <c r="S233" s="767"/>
      <c r="T233" s="767"/>
      <c r="U233" s="766"/>
      <c r="V233" s="767"/>
      <c r="W233" s="667"/>
      <c r="X233" s="810"/>
      <c r="Y233" s="831"/>
      <c r="Z233" s="831" t="str">
        <f t="shared" si="3"/>
        <v>Добавить территорию действия тарифа</v>
      </c>
      <c r="AA233" s="831"/>
      <c r="AB233" s="831"/>
      <c r="AC233" s="831"/>
      <c r="AD233" s="810"/>
      <c r="AE233" s="810"/>
      <c r="AF233" s="810"/>
      <c r="AG233" s="810"/>
      <c r="AH233" s="810"/>
      <c r="AI233" s="810"/>
      <c r="AJ233" s="810"/>
    </row>
    <row r="234" spans="1:71" s="744" customFormat="1" ht="15" customHeight="1">
      <c r="A234" s="879"/>
      <c r="B234" s="879"/>
      <c r="C234" s="879"/>
      <c r="D234" s="879"/>
      <c r="E234" s="879"/>
      <c r="F234" s="879"/>
      <c r="G234" s="879"/>
      <c r="H234" s="879"/>
      <c r="I234" s="879"/>
      <c r="J234" s="879"/>
      <c r="K234" s="879"/>
      <c r="L234" s="494"/>
      <c r="M234" s="738" t="s">
        <v>309</v>
      </c>
      <c r="N234" s="767"/>
      <c r="O234" s="767"/>
      <c r="P234" s="767"/>
      <c r="Q234" s="767"/>
      <c r="R234" s="767"/>
      <c r="S234" s="767"/>
      <c r="T234" s="767"/>
      <c r="U234" s="766"/>
      <c r="V234" s="767"/>
      <c r="W234" s="767"/>
      <c r="X234" s="767"/>
      <c r="Y234" s="767"/>
      <c r="Z234" s="767"/>
      <c r="AA234" s="767"/>
      <c r="AB234" s="766"/>
      <c r="AC234" s="767"/>
      <c r="AD234" s="667"/>
      <c r="AE234" s="723"/>
      <c r="AF234" s="723"/>
      <c r="AG234" s="723"/>
      <c r="AH234" s="723"/>
    </row>
    <row r="235" spans="1:71" s="991" customFormat="1" ht="18.75" customHeight="1">
      <c r="X235" s="1012"/>
      <c r="Y235" s="1012"/>
      <c r="Z235" s="1012"/>
      <c r="AA235" s="1012"/>
      <c r="AB235" s="1012"/>
      <c r="AC235" s="1012"/>
      <c r="AD235" s="1012"/>
      <c r="AE235" s="1012"/>
      <c r="AF235" s="1012"/>
      <c r="AG235" s="1012"/>
      <c r="AH235" s="1012"/>
      <c r="AI235" s="1012"/>
      <c r="AJ235" s="1012"/>
    </row>
    <row r="236" spans="1:71" s="35" customFormat="1" ht="17.100000000000001" customHeight="1">
      <c r="G236" s="35" t="s">
        <v>13</v>
      </c>
      <c r="I236" s="35" t="s">
        <v>212</v>
      </c>
      <c r="V236" s="158"/>
      <c r="X236" s="217"/>
      <c r="Y236" s="217"/>
      <c r="Z236" s="217"/>
      <c r="AA236" s="217"/>
      <c r="AB236" s="217"/>
      <c r="AC236" s="217"/>
      <c r="AD236" s="217"/>
      <c r="AE236" s="217"/>
      <c r="AF236" s="217"/>
      <c r="AG236" s="217"/>
      <c r="AH236" s="217"/>
      <c r="AI236" s="217"/>
      <c r="AJ236" s="217"/>
    </row>
    <row r="237" spans="1:71" s="991" customFormat="1" ht="17.100000000000001" customHeight="1">
      <c r="L237" s="122"/>
      <c r="M237" s="122"/>
      <c r="N237" s="122"/>
      <c r="O237" s="122"/>
      <c r="P237" s="122"/>
      <c r="Q237" s="122"/>
      <c r="R237" s="122"/>
      <c r="S237" s="122"/>
      <c r="T237" s="122"/>
      <c r="U237" s="122"/>
      <c r="V237" s="122"/>
      <c r="W237" s="122"/>
      <c r="X237" s="1012"/>
      <c r="Y237" s="1012"/>
      <c r="Z237" s="1012"/>
      <c r="AA237" s="1012"/>
      <c r="AB237" s="1012"/>
      <c r="AC237" s="1012"/>
      <c r="AD237" s="1012"/>
      <c r="AE237" s="1012"/>
      <c r="AF237" s="1012"/>
      <c r="AG237" s="1012"/>
      <c r="AH237" s="1012"/>
      <c r="AI237" s="1012"/>
      <c r="AJ237" s="1012"/>
    </row>
    <row r="238" spans="1:71" s="992" customFormat="1" ht="22.5">
      <c r="A238" s="1234">
        <v>1</v>
      </c>
      <c r="B238" s="1017"/>
      <c r="C238" s="1017"/>
      <c r="D238" s="1017"/>
      <c r="E238" s="983"/>
      <c r="F238" s="1028"/>
      <c r="G238" s="1028"/>
      <c r="H238" s="1028"/>
      <c r="I238" s="985"/>
      <c r="J238" s="981"/>
      <c r="K238" s="965"/>
      <c r="L238" s="1032">
        <f>mergeValue(A238)</f>
        <v>1</v>
      </c>
      <c r="M238" s="643" t="s">
        <v>20</v>
      </c>
      <c r="N238" s="648"/>
      <c r="O238" s="1284"/>
      <c r="P238" s="1285"/>
      <c r="Q238" s="1285"/>
      <c r="R238" s="1285"/>
      <c r="S238" s="1285"/>
      <c r="T238" s="1285"/>
      <c r="U238" s="1285"/>
      <c r="V238" s="1285"/>
      <c r="W238" s="1285"/>
      <c r="X238" s="1285"/>
      <c r="Y238" s="1285"/>
      <c r="Z238" s="1285"/>
      <c r="AA238" s="1285"/>
      <c r="AB238" s="1285"/>
      <c r="AC238" s="1285"/>
      <c r="AD238" s="1285"/>
      <c r="AE238" s="1285"/>
      <c r="AF238" s="1285"/>
      <c r="AG238" s="1285"/>
      <c r="AH238" s="1285"/>
      <c r="AI238" s="1285"/>
      <c r="AJ238" s="1285"/>
      <c r="AK238" s="1285"/>
      <c r="AL238" s="1285"/>
      <c r="AM238" s="1285"/>
      <c r="AN238" s="1285"/>
      <c r="AO238" s="1285"/>
      <c r="AP238" s="1285"/>
      <c r="AQ238" s="1285"/>
      <c r="AR238" s="1285"/>
      <c r="AS238" s="1285"/>
      <c r="AT238" s="1285"/>
      <c r="AU238" s="1285"/>
      <c r="AV238" s="1285"/>
      <c r="AW238" s="1285"/>
      <c r="AX238" s="1285"/>
      <c r="AY238" s="1285"/>
      <c r="AZ238" s="1285"/>
      <c r="BA238" s="1285"/>
      <c r="BB238" s="1285"/>
      <c r="BC238" s="1285"/>
      <c r="BD238" s="1285"/>
      <c r="BE238" s="1286"/>
      <c r="BF238" s="632" t="s">
        <v>476</v>
      </c>
      <c r="BG238" s="1010"/>
      <c r="BH238" s="831"/>
      <c r="BI238" s="831" t="str">
        <f t="shared" ref="BI238:BI251" si="4">IF(M238="","",M238 )</f>
        <v>Наименование тарифа</v>
      </c>
      <c r="BJ238" s="831"/>
      <c r="BK238" s="831"/>
      <c r="BL238" s="831"/>
      <c r="BM238" s="1010"/>
      <c r="BN238" s="1010"/>
      <c r="BO238" s="1010"/>
      <c r="BP238" s="1010"/>
      <c r="BQ238" s="1010"/>
      <c r="BR238" s="1010"/>
      <c r="BS238" s="1010"/>
    </row>
    <row r="239" spans="1:71" s="992" customFormat="1" ht="22.5">
      <c r="A239" s="1234"/>
      <c r="B239" s="1234">
        <v>1</v>
      </c>
      <c r="C239" s="1017"/>
      <c r="D239" s="1017"/>
      <c r="E239" s="1028"/>
      <c r="F239" s="1028"/>
      <c r="G239" s="1028"/>
      <c r="H239" s="1028"/>
      <c r="I239" s="1023"/>
      <c r="J239" s="956"/>
      <c r="K239" s="959"/>
      <c r="L239" s="1032" t="str">
        <f>mergeValue(A239) &amp;"."&amp; mergeValue(B239)</f>
        <v>1.1</v>
      </c>
      <c r="M239" s="694" t="s">
        <v>16</v>
      </c>
      <c r="N239" s="648"/>
      <c r="O239" s="1284"/>
      <c r="P239" s="1285"/>
      <c r="Q239" s="1285"/>
      <c r="R239" s="1285"/>
      <c r="S239" s="1285"/>
      <c r="T239" s="1285"/>
      <c r="U239" s="1285"/>
      <c r="V239" s="1285"/>
      <c r="W239" s="1285"/>
      <c r="X239" s="1285"/>
      <c r="Y239" s="1285"/>
      <c r="Z239" s="1285"/>
      <c r="AA239" s="1285"/>
      <c r="AB239" s="1285"/>
      <c r="AC239" s="1285"/>
      <c r="AD239" s="1285"/>
      <c r="AE239" s="1285"/>
      <c r="AF239" s="1285"/>
      <c r="AG239" s="1285"/>
      <c r="AH239" s="1285"/>
      <c r="AI239" s="1285"/>
      <c r="AJ239" s="1285"/>
      <c r="AK239" s="1285"/>
      <c r="AL239" s="1285"/>
      <c r="AM239" s="1285"/>
      <c r="AN239" s="1285"/>
      <c r="AO239" s="1285"/>
      <c r="AP239" s="1285"/>
      <c r="AQ239" s="1285"/>
      <c r="AR239" s="1285"/>
      <c r="AS239" s="1285"/>
      <c r="AT239" s="1285"/>
      <c r="AU239" s="1285"/>
      <c r="AV239" s="1285"/>
      <c r="AW239" s="1285"/>
      <c r="AX239" s="1285"/>
      <c r="AY239" s="1285"/>
      <c r="AZ239" s="1285"/>
      <c r="BA239" s="1285"/>
      <c r="BB239" s="1285"/>
      <c r="BC239" s="1285"/>
      <c r="BD239" s="1285"/>
      <c r="BE239" s="1286"/>
      <c r="BF239" s="632" t="s">
        <v>477</v>
      </c>
      <c r="BG239" s="1010"/>
      <c r="BH239" s="831"/>
      <c r="BI239" s="831" t="str">
        <f t="shared" si="4"/>
        <v>Территория действия тарифа</v>
      </c>
      <c r="BJ239" s="831"/>
      <c r="BK239" s="831"/>
      <c r="BL239" s="831"/>
      <c r="BM239" s="1010"/>
      <c r="BN239" s="1010"/>
      <c r="BO239" s="1010"/>
      <c r="BP239" s="1010"/>
      <c r="BQ239" s="1010"/>
      <c r="BR239" s="1010"/>
      <c r="BS239" s="1010"/>
    </row>
    <row r="240" spans="1:71" s="992" customFormat="1" ht="22.5">
      <c r="A240" s="1234"/>
      <c r="B240" s="1234"/>
      <c r="C240" s="1234">
        <v>1</v>
      </c>
      <c r="D240" s="1017"/>
      <c r="E240" s="1028"/>
      <c r="F240" s="1028"/>
      <c r="G240" s="1028"/>
      <c r="H240" s="1028"/>
      <c r="I240" s="964"/>
      <c r="J240" s="956"/>
      <c r="K240" s="959"/>
      <c r="L240" s="1032" t="str">
        <f>mergeValue(A240) &amp;"."&amp; mergeValue(B240)&amp;"."&amp; mergeValue(C240)</f>
        <v>1.1.1</v>
      </c>
      <c r="M240" s="695" t="s">
        <v>7</v>
      </c>
      <c r="N240" s="648"/>
      <c r="O240" s="1284"/>
      <c r="P240" s="1285"/>
      <c r="Q240" s="1285"/>
      <c r="R240" s="1285"/>
      <c r="S240" s="1285"/>
      <c r="T240" s="1285"/>
      <c r="U240" s="1285"/>
      <c r="V240" s="1285"/>
      <c r="W240" s="1285"/>
      <c r="X240" s="1285"/>
      <c r="Y240" s="1285"/>
      <c r="Z240" s="1285"/>
      <c r="AA240" s="1285"/>
      <c r="AB240" s="1285"/>
      <c r="AC240" s="1285"/>
      <c r="AD240" s="1285"/>
      <c r="AE240" s="1285"/>
      <c r="AF240" s="1285"/>
      <c r="AG240" s="1285"/>
      <c r="AH240" s="1285"/>
      <c r="AI240" s="1285"/>
      <c r="AJ240" s="1285"/>
      <c r="AK240" s="1285"/>
      <c r="AL240" s="1285"/>
      <c r="AM240" s="1285"/>
      <c r="AN240" s="1285"/>
      <c r="AO240" s="1285"/>
      <c r="AP240" s="1285"/>
      <c r="AQ240" s="1285"/>
      <c r="AR240" s="1285"/>
      <c r="AS240" s="1285"/>
      <c r="AT240" s="1285"/>
      <c r="AU240" s="1285"/>
      <c r="AV240" s="1285"/>
      <c r="AW240" s="1285"/>
      <c r="AX240" s="1285"/>
      <c r="AY240" s="1285"/>
      <c r="AZ240" s="1285"/>
      <c r="BA240" s="1285"/>
      <c r="BB240" s="1285"/>
      <c r="BC240" s="1285"/>
      <c r="BD240" s="1285"/>
      <c r="BE240" s="1286"/>
      <c r="BF240" s="632" t="s">
        <v>634</v>
      </c>
      <c r="BG240" s="1010"/>
      <c r="BH240" s="831"/>
      <c r="BI240" s="831" t="str">
        <f t="shared" si="4"/>
        <v xml:space="preserve">Наименование системы теплоснабжения </v>
      </c>
      <c r="BJ240" s="831"/>
      <c r="BK240" s="831"/>
      <c r="BL240" s="831"/>
      <c r="BM240" s="1010"/>
      <c r="BN240" s="1010"/>
      <c r="BO240" s="1010"/>
      <c r="BP240" s="1010"/>
      <c r="BQ240" s="1010"/>
      <c r="BR240" s="1010"/>
      <c r="BS240" s="1010"/>
    </row>
    <row r="241" spans="1:71" s="992" customFormat="1" ht="22.5">
      <c r="A241" s="1234"/>
      <c r="B241" s="1234"/>
      <c r="C241" s="1234"/>
      <c r="D241" s="1234">
        <v>1</v>
      </c>
      <c r="E241" s="1028"/>
      <c r="F241" s="1028"/>
      <c r="G241" s="1028"/>
      <c r="H241" s="1028"/>
      <c r="I241" s="964"/>
      <c r="J241" s="956"/>
      <c r="K241" s="959"/>
      <c r="L241" s="1032" t="str">
        <f>mergeValue(A241) &amp;"."&amp; mergeValue(B241)&amp;"."&amp; mergeValue(C241)&amp;"."&amp; mergeValue(D241)</f>
        <v>1.1.1.1</v>
      </c>
      <c r="M241" s="696" t="s">
        <v>22</v>
      </c>
      <c r="N241" s="648"/>
      <c r="O241" s="1284"/>
      <c r="P241" s="1285"/>
      <c r="Q241" s="1285"/>
      <c r="R241" s="1285"/>
      <c r="S241" s="1285"/>
      <c r="T241" s="1285"/>
      <c r="U241" s="1285"/>
      <c r="V241" s="1285"/>
      <c r="W241" s="1285"/>
      <c r="X241" s="1285"/>
      <c r="Y241" s="1285"/>
      <c r="Z241" s="1285"/>
      <c r="AA241" s="1285"/>
      <c r="AB241" s="1285"/>
      <c r="AC241" s="1285"/>
      <c r="AD241" s="1285"/>
      <c r="AE241" s="1285"/>
      <c r="AF241" s="1285"/>
      <c r="AG241" s="1285"/>
      <c r="AH241" s="1285"/>
      <c r="AI241" s="1285"/>
      <c r="AJ241" s="1285"/>
      <c r="AK241" s="1285"/>
      <c r="AL241" s="1285"/>
      <c r="AM241" s="1285"/>
      <c r="AN241" s="1285"/>
      <c r="AO241" s="1285"/>
      <c r="AP241" s="1285"/>
      <c r="AQ241" s="1285"/>
      <c r="AR241" s="1285"/>
      <c r="AS241" s="1285"/>
      <c r="AT241" s="1285"/>
      <c r="AU241" s="1285"/>
      <c r="AV241" s="1285"/>
      <c r="AW241" s="1285"/>
      <c r="AX241" s="1285"/>
      <c r="AY241" s="1285"/>
      <c r="AZ241" s="1285"/>
      <c r="BA241" s="1285"/>
      <c r="BB241" s="1285"/>
      <c r="BC241" s="1285"/>
      <c r="BD241" s="1285"/>
      <c r="BE241" s="1286"/>
      <c r="BF241" s="632" t="s">
        <v>635</v>
      </c>
      <c r="BG241" s="1010"/>
      <c r="BH241" s="831"/>
      <c r="BI241" s="831" t="str">
        <f t="shared" si="4"/>
        <v xml:space="preserve">Источник тепловой энергии  </v>
      </c>
      <c r="BJ241" s="831"/>
      <c r="BK241" s="831"/>
      <c r="BL241" s="831"/>
      <c r="BM241" s="1010"/>
      <c r="BN241" s="1010"/>
      <c r="BO241" s="1010"/>
      <c r="BP241" s="1010"/>
      <c r="BQ241" s="1010"/>
      <c r="BR241" s="1010"/>
      <c r="BS241" s="1010"/>
    </row>
    <row r="242" spans="1:71" s="992" customFormat="1" ht="101.25">
      <c r="A242" s="1234"/>
      <c r="B242" s="1234"/>
      <c r="C242" s="1234"/>
      <c r="D242" s="1234"/>
      <c r="E242" s="1234">
        <v>1</v>
      </c>
      <c r="F242" s="1028"/>
      <c r="G242" s="1028"/>
      <c r="H242" s="1017">
        <v>1</v>
      </c>
      <c r="I242" s="1234">
        <v>1</v>
      </c>
      <c r="J242" s="1028"/>
      <c r="K242" s="967"/>
      <c r="L242" s="1032" t="str">
        <f>mergeValue(A242) &amp;"."&amp; mergeValue(B242)&amp;"."&amp; mergeValue(C242)&amp;"."&amp; mergeValue(D242)&amp;"."&amp; mergeValue(E242)</f>
        <v>1.1.1.1.1</v>
      </c>
      <c r="M242" s="556" t="s">
        <v>9</v>
      </c>
      <c r="N242" s="648"/>
      <c r="O242" s="1237"/>
      <c r="P242" s="1238"/>
      <c r="Q242" s="1238"/>
      <c r="R242" s="1238"/>
      <c r="S242" s="1238"/>
      <c r="T242" s="1238"/>
      <c r="U242" s="1238"/>
      <c r="V242" s="1238"/>
      <c r="W242" s="1238"/>
      <c r="X242" s="1238"/>
      <c r="Y242" s="1238"/>
      <c r="Z242" s="1238"/>
      <c r="AA242" s="1238"/>
      <c r="AB242" s="1238"/>
      <c r="AC242" s="1238"/>
      <c r="AD242" s="1238"/>
      <c r="AE242" s="1238"/>
      <c r="AF242" s="1238"/>
      <c r="AG242" s="1238"/>
      <c r="AH242" s="1238"/>
      <c r="AI242" s="1238"/>
      <c r="AJ242" s="1238"/>
      <c r="AK242" s="1238"/>
      <c r="AL242" s="1238"/>
      <c r="AM242" s="1238"/>
      <c r="AN242" s="1238"/>
      <c r="AO242" s="1238"/>
      <c r="AP242" s="1238"/>
      <c r="AQ242" s="1238"/>
      <c r="AR242" s="1238"/>
      <c r="AS242" s="1238"/>
      <c r="AT242" s="1238"/>
      <c r="AU242" s="1238"/>
      <c r="AV242" s="1238"/>
      <c r="AW242" s="1238"/>
      <c r="AX242" s="1238"/>
      <c r="AY242" s="1238"/>
      <c r="AZ242" s="1238"/>
      <c r="BA242" s="1238"/>
      <c r="BB242" s="1238"/>
      <c r="BC242" s="1238"/>
      <c r="BD242" s="1238"/>
      <c r="BE242" s="1239"/>
      <c r="BF242" s="632" t="s">
        <v>639</v>
      </c>
      <c r="BG242" s="1010"/>
      <c r="BH242" s="831"/>
      <c r="BI242" s="831" t="str">
        <f t="shared" si="4"/>
        <v>Схема подключения теплопотребляющей установки к коллектору источника тепловой энергии</v>
      </c>
      <c r="BJ242" s="831"/>
      <c r="BK242" s="831"/>
      <c r="BL242" s="831"/>
      <c r="BM242" s="1010"/>
      <c r="BN242" s="1010"/>
      <c r="BO242" s="1010"/>
      <c r="BP242" s="1010"/>
      <c r="BQ242" s="1010"/>
      <c r="BR242" s="1010"/>
      <c r="BS242" s="1010"/>
    </row>
    <row r="243" spans="1:71" s="992" customFormat="1" ht="90">
      <c r="A243" s="1234"/>
      <c r="B243" s="1234"/>
      <c r="C243" s="1234"/>
      <c r="D243" s="1234"/>
      <c r="E243" s="1234"/>
      <c r="F243" s="1234">
        <v>1</v>
      </c>
      <c r="G243" s="1017"/>
      <c r="H243" s="1017"/>
      <c r="I243" s="1234"/>
      <c r="J243" s="1234">
        <v>1</v>
      </c>
      <c r="K243" s="968"/>
      <c r="L243" s="1032" t="str">
        <f>mergeValue(A243) &amp;"."&amp; mergeValue(B243)&amp;"."&amp; mergeValue(C243)&amp;"."&amp; mergeValue(D243)&amp;"."&amp; mergeValue(E243)&amp;"."&amp; mergeValue(F243)</f>
        <v>1.1.1.1.1.1</v>
      </c>
      <c r="M243" s="557" t="s">
        <v>10</v>
      </c>
      <c r="N243" s="648"/>
      <c r="O243" s="1237"/>
      <c r="P243" s="1238"/>
      <c r="Q243" s="1238"/>
      <c r="R243" s="1238"/>
      <c r="S243" s="1238"/>
      <c r="T243" s="1238"/>
      <c r="U243" s="1238"/>
      <c r="V243" s="1238"/>
      <c r="W243" s="1238"/>
      <c r="X243" s="1238"/>
      <c r="Y243" s="1238"/>
      <c r="Z243" s="1238"/>
      <c r="AA243" s="1238"/>
      <c r="AB243" s="1238"/>
      <c r="AC243" s="1238"/>
      <c r="AD243" s="1238"/>
      <c r="AE243" s="1238"/>
      <c r="AF243" s="1238"/>
      <c r="AG243" s="1238"/>
      <c r="AH243" s="1238"/>
      <c r="AI243" s="1238"/>
      <c r="AJ243" s="1238"/>
      <c r="AK243" s="1238"/>
      <c r="AL243" s="1238"/>
      <c r="AM243" s="1238"/>
      <c r="AN243" s="1238"/>
      <c r="AO243" s="1238"/>
      <c r="AP243" s="1238"/>
      <c r="AQ243" s="1238"/>
      <c r="AR243" s="1238"/>
      <c r="AS243" s="1238"/>
      <c r="AT243" s="1238"/>
      <c r="AU243" s="1238"/>
      <c r="AV243" s="1238"/>
      <c r="AW243" s="1238"/>
      <c r="AX243" s="1238"/>
      <c r="AY243" s="1238"/>
      <c r="AZ243" s="1238"/>
      <c r="BA243" s="1238"/>
      <c r="BB243" s="1238"/>
      <c r="BC243" s="1238"/>
      <c r="BD243" s="1238"/>
      <c r="BE243" s="1239"/>
      <c r="BF243" s="632" t="s">
        <v>637</v>
      </c>
      <c r="BG243" s="1010"/>
      <c r="BH243" s="831"/>
      <c r="BI243" s="831" t="str">
        <f t="shared" si="4"/>
        <v>Группа потребителей</v>
      </c>
      <c r="BJ243" s="831"/>
      <c r="BK243" s="831"/>
      <c r="BL243" s="831"/>
      <c r="BM243" s="1010"/>
      <c r="BN243" s="1010"/>
      <c r="BO243" s="1010"/>
      <c r="BP243" s="1010"/>
      <c r="BQ243" s="1010"/>
      <c r="BR243" s="1010"/>
      <c r="BS243" s="1010"/>
    </row>
    <row r="244" spans="1:71" s="992" customFormat="1" ht="189" customHeight="1">
      <c r="A244" s="1234"/>
      <c r="B244" s="1234"/>
      <c r="C244" s="1234"/>
      <c r="D244" s="1234"/>
      <c r="E244" s="1234"/>
      <c r="F244" s="1234"/>
      <c r="G244" s="1017">
        <v>1</v>
      </c>
      <c r="H244" s="1017"/>
      <c r="I244" s="1234"/>
      <c r="J244" s="1234"/>
      <c r="K244" s="968">
        <v>1</v>
      </c>
      <c r="L244" s="1032" t="str">
        <f>mergeValue(A244) &amp;"."&amp; mergeValue(B244)&amp;"."&amp; mergeValue(C244)&amp;"."&amp; mergeValue(D244)&amp;"."&amp; mergeValue(E244)&amp;"."&amp; mergeValue(F244)&amp;"."&amp; mergeValue(G244)</f>
        <v>1.1.1.1.1.1.1</v>
      </c>
      <c r="M244" s="1071"/>
      <c r="N244" s="648"/>
      <c r="O244" s="685"/>
      <c r="P244" s="765"/>
      <c r="Q244" s="1096"/>
      <c r="R244" s="1229"/>
      <c r="S244" s="1230" t="s">
        <v>84</v>
      </c>
      <c r="T244" s="1229"/>
      <c r="U244" s="1230" t="s">
        <v>84</v>
      </c>
      <c r="V244" s="685"/>
      <c r="W244" s="765"/>
      <c r="X244" s="1096"/>
      <c r="Y244" s="1229"/>
      <c r="Z244" s="1230" t="s">
        <v>84</v>
      </c>
      <c r="AA244" s="1229"/>
      <c r="AB244" s="1230" t="s">
        <v>84</v>
      </c>
      <c r="AC244" s="685"/>
      <c r="AD244" s="765"/>
      <c r="AE244" s="1096"/>
      <c r="AF244" s="1229"/>
      <c r="AG244" s="1230" t="s">
        <v>84</v>
      </c>
      <c r="AH244" s="1229"/>
      <c r="AI244" s="1230" t="s">
        <v>84</v>
      </c>
      <c r="AJ244" s="685"/>
      <c r="AK244" s="765"/>
      <c r="AL244" s="1096"/>
      <c r="AM244" s="1229"/>
      <c r="AN244" s="1230" t="s">
        <v>84</v>
      </c>
      <c r="AO244" s="1229"/>
      <c r="AP244" s="1230" t="s">
        <v>84</v>
      </c>
      <c r="AQ244" s="685"/>
      <c r="AR244" s="765"/>
      <c r="AS244" s="1096"/>
      <c r="AT244" s="1229"/>
      <c r="AU244" s="1230" t="s">
        <v>84</v>
      </c>
      <c r="AV244" s="1229"/>
      <c r="AW244" s="1230" t="s">
        <v>84</v>
      </c>
      <c r="AX244" s="685"/>
      <c r="AY244" s="765"/>
      <c r="AZ244" s="1096"/>
      <c r="BA244" s="1229"/>
      <c r="BB244" s="1230" t="s">
        <v>84</v>
      </c>
      <c r="BC244" s="1229"/>
      <c r="BD244" s="1230" t="s">
        <v>85</v>
      </c>
      <c r="BE244" s="765"/>
      <c r="BF244" s="1205" t="s">
        <v>656</v>
      </c>
      <c r="BG244" s="1010" t="str">
        <f>strCheckDate(O245:BE245)</f>
        <v/>
      </c>
      <c r="BH244" s="831"/>
      <c r="BI244" s="831" t="str">
        <f t="shared" si="4"/>
        <v/>
      </c>
      <c r="BJ244" s="831"/>
      <c r="BK244" s="831"/>
      <c r="BL244" s="831"/>
      <c r="BM244" s="1010"/>
      <c r="BN244" s="1010"/>
      <c r="BO244" s="1010"/>
      <c r="BP244" s="1010"/>
      <c r="BQ244" s="1010"/>
      <c r="BR244" s="1010"/>
      <c r="BS244" s="1010"/>
    </row>
    <row r="245" spans="1:71" s="992" customFormat="1" ht="11.25" hidden="1" customHeight="1">
      <c r="A245" s="1234"/>
      <c r="B245" s="1234"/>
      <c r="C245" s="1234"/>
      <c r="D245" s="1234"/>
      <c r="E245" s="1234"/>
      <c r="F245" s="1234"/>
      <c r="G245" s="1017"/>
      <c r="H245" s="1017"/>
      <c r="I245" s="1234"/>
      <c r="J245" s="1234"/>
      <c r="K245" s="968"/>
      <c r="L245" s="802"/>
      <c r="M245" s="648"/>
      <c r="N245" s="648"/>
      <c r="O245" s="765"/>
      <c r="P245" s="765"/>
      <c r="Q245" s="771" t="str">
        <f>R244 &amp; "-" &amp; T244</f>
        <v>-</v>
      </c>
      <c r="R245" s="1229"/>
      <c r="S245" s="1230"/>
      <c r="T245" s="1229"/>
      <c r="U245" s="1230"/>
      <c r="V245" s="765"/>
      <c r="W245" s="765"/>
      <c r="X245" s="771" t="str">
        <f>Y244 &amp; "-" &amp; AA244</f>
        <v>-</v>
      </c>
      <c r="Y245" s="1229"/>
      <c r="Z245" s="1230"/>
      <c r="AA245" s="1229"/>
      <c r="AB245" s="1230"/>
      <c r="AC245" s="765"/>
      <c r="AD245" s="765"/>
      <c r="AE245" s="771" t="str">
        <f>AF244 &amp; "-" &amp; AH244</f>
        <v>-</v>
      </c>
      <c r="AF245" s="1229"/>
      <c r="AG245" s="1230"/>
      <c r="AH245" s="1229"/>
      <c r="AI245" s="1230"/>
      <c r="AJ245" s="765"/>
      <c r="AK245" s="765"/>
      <c r="AL245" s="771" t="str">
        <f>AM244 &amp; "-" &amp; AO244</f>
        <v>-</v>
      </c>
      <c r="AM245" s="1229"/>
      <c r="AN245" s="1230"/>
      <c r="AO245" s="1229"/>
      <c r="AP245" s="1230"/>
      <c r="AQ245" s="765"/>
      <c r="AR245" s="765"/>
      <c r="AS245" s="771" t="str">
        <f>AT244 &amp; "-" &amp; AV244</f>
        <v>-</v>
      </c>
      <c r="AT245" s="1229"/>
      <c r="AU245" s="1230"/>
      <c r="AV245" s="1229"/>
      <c r="AW245" s="1230"/>
      <c r="AX245" s="765"/>
      <c r="AY245" s="765"/>
      <c r="AZ245" s="771" t="str">
        <f>BA244 &amp; "-" &amp; BC244</f>
        <v>-</v>
      </c>
      <c r="BA245" s="1229"/>
      <c r="BB245" s="1230"/>
      <c r="BC245" s="1229"/>
      <c r="BD245" s="1230"/>
      <c r="BE245" s="765"/>
      <c r="BF245" s="1206"/>
      <c r="BG245" s="1010"/>
      <c r="BH245" s="831"/>
      <c r="BI245" s="831" t="str">
        <f t="shared" si="4"/>
        <v/>
      </c>
      <c r="BJ245" s="831"/>
      <c r="BK245" s="831"/>
      <c r="BL245" s="831"/>
      <c r="BM245" s="1010"/>
      <c r="BN245" s="1010"/>
      <c r="BO245" s="1010"/>
      <c r="BP245" s="1010"/>
      <c r="BQ245" s="1010"/>
      <c r="BR245" s="1010"/>
      <c r="BS245" s="1010"/>
    </row>
    <row r="246" spans="1:71" s="992" customFormat="1" ht="15" customHeight="1">
      <c r="A246" s="1234"/>
      <c r="B246" s="1234"/>
      <c r="C246" s="1234"/>
      <c r="D246" s="1234"/>
      <c r="E246" s="1234"/>
      <c r="F246" s="1234"/>
      <c r="G246" s="1028"/>
      <c r="H246" s="1017"/>
      <c r="I246" s="1234"/>
      <c r="J246" s="1234"/>
      <c r="K246" s="967"/>
      <c r="L246" s="690"/>
      <c r="M246" s="559" t="s">
        <v>25</v>
      </c>
      <c r="N246" s="1008"/>
      <c r="O246" s="1008"/>
      <c r="P246" s="1008"/>
      <c r="Q246" s="1008"/>
      <c r="R246" s="1008"/>
      <c r="S246" s="1008"/>
      <c r="T246" s="1008"/>
      <c r="U246" s="1008"/>
      <c r="V246" s="1008"/>
      <c r="W246" s="1008"/>
      <c r="X246" s="1008"/>
      <c r="Y246" s="1008"/>
      <c r="Z246" s="1008"/>
      <c r="AA246" s="1008"/>
      <c r="AB246" s="1008"/>
      <c r="AC246" s="1008"/>
      <c r="AD246" s="1008"/>
      <c r="AE246" s="1008"/>
      <c r="AF246" s="1008"/>
      <c r="AG246" s="1008"/>
      <c r="AH246" s="1008"/>
      <c r="AI246" s="1008"/>
      <c r="AJ246" s="1008"/>
      <c r="AK246" s="1008"/>
      <c r="AL246" s="1008"/>
      <c r="AM246" s="1008"/>
      <c r="AN246" s="1008"/>
      <c r="AO246" s="1008"/>
      <c r="AP246" s="1008"/>
      <c r="AQ246" s="1008"/>
      <c r="AR246" s="1008"/>
      <c r="AS246" s="1008"/>
      <c r="AT246" s="1008"/>
      <c r="AU246" s="1008"/>
      <c r="AV246" s="1008"/>
      <c r="AW246" s="1008"/>
      <c r="AX246" s="1008"/>
      <c r="AY246" s="1008"/>
      <c r="AZ246" s="1008"/>
      <c r="BA246" s="1008"/>
      <c r="BB246" s="1008"/>
      <c r="BC246" s="1008"/>
      <c r="BD246" s="1008"/>
      <c r="BE246" s="764"/>
      <c r="BF246" s="1207"/>
      <c r="BG246" s="1010"/>
      <c r="BH246" s="831"/>
      <c r="BI246" s="831" t="str">
        <f t="shared" si="4"/>
        <v>Добавить вид теплоносителя (параметры теплоносителя)</v>
      </c>
      <c r="BJ246" s="831"/>
      <c r="BK246" s="831"/>
      <c r="BL246" s="831"/>
      <c r="BM246" s="1010"/>
      <c r="BN246" s="1010"/>
      <c r="BO246" s="1010"/>
      <c r="BP246" s="1010"/>
      <c r="BQ246" s="1010"/>
      <c r="BR246" s="1010"/>
      <c r="BS246" s="1010"/>
    </row>
    <row r="247" spans="1:71" s="992" customFormat="1" ht="15" customHeight="1">
      <c r="A247" s="1234"/>
      <c r="B247" s="1234"/>
      <c r="C247" s="1234"/>
      <c r="D247" s="1234"/>
      <c r="E247" s="1234"/>
      <c r="F247" s="1028"/>
      <c r="G247" s="1028"/>
      <c r="H247" s="1017"/>
      <c r="I247" s="1234"/>
      <c r="J247" s="1028"/>
      <c r="K247" s="967"/>
      <c r="L247" s="690"/>
      <c r="M247" s="558" t="s">
        <v>11</v>
      </c>
      <c r="N247" s="1008"/>
      <c r="O247" s="1008"/>
      <c r="P247" s="1008"/>
      <c r="Q247" s="1008"/>
      <c r="R247" s="1008"/>
      <c r="S247" s="1008"/>
      <c r="T247" s="1008"/>
      <c r="U247" s="1007"/>
      <c r="V247" s="1008"/>
      <c r="W247" s="1008"/>
      <c r="X247" s="1008"/>
      <c r="Y247" s="1008"/>
      <c r="Z247" s="1008"/>
      <c r="AA247" s="1008"/>
      <c r="AB247" s="1007"/>
      <c r="AC247" s="1008"/>
      <c r="AD247" s="1008"/>
      <c r="AE247" s="1008"/>
      <c r="AF247" s="1008"/>
      <c r="AG247" s="1008"/>
      <c r="AH247" s="1008"/>
      <c r="AI247" s="1007"/>
      <c r="AJ247" s="1008"/>
      <c r="AK247" s="1008"/>
      <c r="AL247" s="1008"/>
      <c r="AM247" s="1008"/>
      <c r="AN247" s="1008"/>
      <c r="AO247" s="1008"/>
      <c r="AP247" s="1007"/>
      <c r="AQ247" s="1008"/>
      <c r="AR247" s="1008"/>
      <c r="AS247" s="1008"/>
      <c r="AT247" s="1008"/>
      <c r="AU247" s="1008"/>
      <c r="AV247" s="1008"/>
      <c r="AW247" s="1007"/>
      <c r="AX247" s="1008"/>
      <c r="AY247" s="1008"/>
      <c r="AZ247" s="1008"/>
      <c r="BA247" s="1008"/>
      <c r="BB247" s="1008"/>
      <c r="BC247" s="1008"/>
      <c r="BD247" s="1007"/>
      <c r="BE247" s="1008"/>
      <c r="BF247" s="667"/>
      <c r="BG247" s="1010"/>
      <c r="BH247" s="831"/>
      <c r="BI247" s="831" t="str">
        <f t="shared" si="4"/>
        <v>Добавить группу потребителей</v>
      </c>
      <c r="BJ247" s="831"/>
      <c r="BK247" s="831"/>
      <c r="BL247" s="831"/>
      <c r="BM247" s="1010"/>
      <c r="BN247" s="1010"/>
      <c r="BO247" s="1010"/>
      <c r="BP247" s="1010"/>
      <c r="BQ247" s="1010"/>
      <c r="BR247" s="1010"/>
      <c r="BS247" s="1010"/>
    </row>
    <row r="248" spans="1:71" s="992" customFormat="1" ht="15" customHeight="1">
      <c r="A248" s="1234"/>
      <c r="B248" s="1234"/>
      <c r="C248" s="1234"/>
      <c r="D248" s="1234"/>
      <c r="E248" s="966"/>
      <c r="F248" s="1028"/>
      <c r="G248" s="1028"/>
      <c r="H248" s="1028"/>
      <c r="I248" s="981"/>
      <c r="J248" s="996"/>
      <c r="K248" s="965"/>
      <c r="L248" s="690"/>
      <c r="M248" s="1003" t="s">
        <v>12</v>
      </c>
      <c r="N248" s="1008"/>
      <c r="O248" s="1008"/>
      <c r="P248" s="1008"/>
      <c r="Q248" s="1008"/>
      <c r="R248" s="1008"/>
      <c r="S248" s="1008"/>
      <c r="T248" s="1008"/>
      <c r="U248" s="1007"/>
      <c r="V248" s="1008"/>
      <c r="W248" s="1008"/>
      <c r="X248" s="1008"/>
      <c r="Y248" s="1008"/>
      <c r="Z248" s="1008"/>
      <c r="AA248" s="1008"/>
      <c r="AB248" s="1007"/>
      <c r="AC248" s="1008"/>
      <c r="AD248" s="1008"/>
      <c r="AE248" s="1008"/>
      <c r="AF248" s="1008"/>
      <c r="AG248" s="1008"/>
      <c r="AH248" s="1008"/>
      <c r="AI248" s="1007"/>
      <c r="AJ248" s="1008"/>
      <c r="AK248" s="1008"/>
      <c r="AL248" s="1008"/>
      <c r="AM248" s="1008"/>
      <c r="AN248" s="1008"/>
      <c r="AO248" s="1008"/>
      <c r="AP248" s="1007"/>
      <c r="AQ248" s="1008"/>
      <c r="AR248" s="1008"/>
      <c r="AS248" s="1008"/>
      <c r="AT248" s="1008"/>
      <c r="AU248" s="1008"/>
      <c r="AV248" s="1008"/>
      <c r="AW248" s="1007"/>
      <c r="AX248" s="1008"/>
      <c r="AY248" s="1008"/>
      <c r="AZ248" s="1008"/>
      <c r="BA248" s="1008"/>
      <c r="BB248" s="1008"/>
      <c r="BC248" s="1008"/>
      <c r="BD248" s="1007"/>
      <c r="BE248" s="1008"/>
      <c r="BF248" s="667"/>
      <c r="BG248" s="1010"/>
      <c r="BH248" s="831"/>
      <c r="BI248" s="831" t="str">
        <f t="shared" si="4"/>
        <v>Добавить схему подключения</v>
      </c>
      <c r="BJ248" s="831"/>
      <c r="BK248" s="831"/>
      <c r="BL248" s="831"/>
      <c r="BM248" s="1010"/>
      <c r="BN248" s="1010"/>
      <c r="BO248" s="1010"/>
      <c r="BP248" s="1010"/>
      <c r="BQ248" s="1010"/>
      <c r="BR248" s="1010"/>
      <c r="BS248" s="1010"/>
    </row>
    <row r="249" spans="1:71" s="992" customFormat="1" ht="15" customHeight="1">
      <c r="A249" s="1234"/>
      <c r="B249" s="1234"/>
      <c r="C249" s="1234"/>
      <c r="D249" s="966"/>
      <c r="E249" s="966"/>
      <c r="F249" s="1028"/>
      <c r="G249" s="1028"/>
      <c r="H249" s="1028"/>
      <c r="I249" s="981"/>
      <c r="J249" s="996"/>
      <c r="K249" s="965"/>
      <c r="L249" s="690"/>
      <c r="M249" s="1002" t="s">
        <v>17</v>
      </c>
      <c r="N249" s="1008"/>
      <c r="O249" s="1008"/>
      <c r="P249" s="1008"/>
      <c r="Q249" s="1008"/>
      <c r="R249" s="1008"/>
      <c r="S249" s="1008"/>
      <c r="T249" s="1008"/>
      <c r="U249" s="1007"/>
      <c r="V249" s="1008"/>
      <c r="W249" s="1008"/>
      <c r="X249" s="1008"/>
      <c r="Y249" s="1008"/>
      <c r="Z249" s="1008"/>
      <c r="AA249" s="1008"/>
      <c r="AB249" s="1007"/>
      <c r="AC249" s="1008"/>
      <c r="AD249" s="1008"/>
      <c r="AE249" s="1008"/>
      <c r="AF249" s="1008"/>
      <c r="AG249" s="1008"/>
      <c r="AH249" s="1008"/>
      <c r="AI249" s="1007"/>
      <c r="AJ249" s="1008"/>
      <c r="AK249" s="1008"/>
      <c r="AL249" s="1008"/>
      <c r="AM249" s="1008"/>
      <c r="AN249" s="1008"/>
      <c r="AO249" s="1008"/>
      <c r="AP249" s="1007"/>
      <c r="AQ249" s="1008"/>
      <c r="AR249" s="1008"/>
      <c r="AS249" s="1008"/>
      <c r="AT249" s="1008"/>
      <c r="AU249" s="1008"/>
      <c r="AV249" s="1008"/>
      <c r="AW249" s="1007"/>
      <c r="AX249" s="1008"/>
      <c r="AY249" s="1008"/>
      <c r="AZ249" s="1008"/>
      <c r="BA249" s="1008"/>
      <c r="BB249" s="1008"/>
      <c r="BC249" s="1008"/>
      <c r="BD249" s="1007"/>
      <c r="BE249" s="1008"/>
      <c r="BF249" s="667"/>
      <c r="BG249" s="1010"/>
      <c r="BH249" s="831"/>
      <c r="BI249" s="831" t="str">
        <f t="shared" si="4"/>
        <v>Добавить источник тепловой энергии</v>
      </c>
      <c r="BJ249" s="831"/>
      <c r="BK249" s="831"/>
      <c r="BL249" s="831"/>
      <c r="BM249" s="1010"/>
      <c r="BN249" s="1010"/>
      <c r="BO249" s="1010"/>
      <c r="BP249" s="1010"/>
      <c r="BQ249" s="1010"/>
      <c r="BR249" s="1010"/>
      <c r="BS249" s="1010"/>
    </row>
    <row r="250" spans="1:71" s="992" customFormat="1" ht="15" customHeight="1">
      <c r="A250" s="1234"/>
      <c r="B250" s="1234"/>
      <c r="C250" s="966"/>
      <c r="D250" s="966"/>
      <c r="E250" s="966"/>
      <c r="F250" s="966"/>
      <c r="G250" s="971"/>
      <c r="H250" s="981"/>
      <c r="I250" s="969"/>
      <c r="J250" s="996"/>
      <c r="K250" s="970"/>
      <c r="L250" s="690"/>
      <c r="M250" s="1001" t="s">
        <v>18</v>
      </c>
      <c r="N250" s="1008"/>
      <c r="O250" s="1008"/>
      <c r="P250" s="1008"/>
      <c r="Q250" s="1008"/>
      <c r="R250" s="1008"/>
      <c r="S250" s="1008"/>
      <c r="T250" s="1008"/>
      <c r="U250" s="1007"/>
      <c r="V250" s="1008"/>
      <c r="W250" s="1008"/>
      <c r="X250" s="1008"/>
      <c r="Y250" s="1008"/>
      <c r="Z250" s="1008"/>
      <c r="AA250" s="1008"/>
      <c r="AB250" s="1007"/>
      <c r="AC250" s="1008"/>
      <c r="AD250" s="1008"/>
      <c r="AE250" s="1008"/>
      <c r="AF250" s="1008"/>
      <c r="AG250" s="1008"/>
      <c r="AH250" s="1008"/>
      <c r="AI250" s="1007"/>
      <c r="AJ250" s="1008"/>
      <c r="AK250" s="1008"/>
      <c r="AL250" s="1008"/>
      <c r="AM250" s="1008"/>
      <c r="AN250" s="1008"/>
      <c r="AO250" s="1008"/>
      <c r="AP250" s="1007"/>
      <c r="AQ250" s="1008"/>
      <c r="AR250" s="1008"/>
      <c r="AS250" s="1008"/>
      <c r="AT250" s="1008"/>
      <c r="AU250" s="1008"/>
      <c r="AV250" s="1008"/>
      <c r="AW250" s="1007"/>
      <c r="AX250" s="1008"/>
      <c r="AY250" s="1008"/>
      <c r="AZ250" s="1008"/>
      <c r="BA250" s="1008"/>
      <c r="BB250" s="1008"/>
      <c r="BC250" s="1008"/>
      <c r="BD250" s="1007"/>
      <c r="BE250" s="1008"/>
      <c r="BF250" s="667"/>
      <c r="BG250" s="1010"/>
      <c r="BH250" s="831"/>
      <c r="BI250" s="831" t="str">
        <f t="shared" si="4"/>
        <v>Добавить наименование системы теплоснабжения</v>
      </c>
      <c r="BJ250" s="831"/>
      <c r="BK250" s="831"/>
      <c r="BL250" s="831"/>
      <c r="BM250" s="1010"/>
      <c r="BN250" s="1010"/>
      <c r="BO250" s="1010"/>
      <c r="BP250" s="1010"/>
      <c r="BQ250" s="1010"/>
      <c r="BR250" s="1010"/>
      <c r="BS250" s="1010"/>
    </row>
    <row r="251" spans="1:71" s="992" customFormat="1" ht="15" customHeight="1">
      <c r="A251" s="1234"/>
      <c r="B251" s="966"/>
      <c r="C251" s="966"/>
      <c r="D251" s="966"/>
      <c r="E251" s="966"/>
      <c r="F251" s="966"/>
      <c r="G251" s="971"/>
      <c r="H251" s="981"/>
      <c r="I251" s="981"/>
      <c r="J251" s="996"/>
      <c r="K251" s="965"/>
      <c r="L251" s="690"/>
      <c r="M251" s="735" t="s">
        <v>19</v>
      </c>
      <c r="N251" s="1008"/>
      <c r="O251" s="1008"/>
      <c r="P251" s="1008"/>
      <c r="Q251" s="1008"/>
      <c r="R251" s="1008"/>
      <c r="S251" s="1008"/>
      <c r="T251" s="1008"/>
      <c r="U251" s="1007"/>
      <c r="V251" s="1008"/>
      <c r="W251" s="1008"/>
      <c r="X251" s="1008"/>
      <c r="Y251" s="1008"/>
      <c r="Z251" s="1008"/>
      <c r="AA251" s="1008"/>
      <c r="AB251" s="1007"/>
      <c r="AC251" s="1008"/>
      <c r="AD251" s="1008"/>
      <c r="AE251" s="1008"/>
      <c r="AF251" s="1008"/>
      <c r="AG251" s="1008"/>
      <c r="AH251" s="1008"/>
      <c r="AI251" s="1007"/>
      <c r="AJ251" s="1008"/>
      <c r="AK251" s="1008"/>
      <c r="AL251" s="1008"/>
      <c r="AM251" s="1008"/>
      <c r="AN251" s="1008"/>
      <c r="AO251" s="1008"/>
      <c r="AP251" s="1007"/>
      <c r="AQ251" s="1008"/>
      <c r="AR251" s="1008"/>
      <c r="AS251" s="1008"/>
      <c r="AT251" s="1008"/>
      <c r="AU251" s="1008"/>
      <c r="AV251" s="1008"/>
      <c r="AW251" s="1007"/>
      <c r="AX251" s="1008"/>
      <c r="AY251" s="1008"/>
      <c r="AZ251" s="1008"/>
      <c r="BA251" s="1008"/>
      <c r="BB251" s="1008"/>
      <c r="BC251" s="1008"/>
      <c r="BD251" s="1007"/>
      <c r="BE251" s="1008"/>
      <c r="BF251" s="667"/>
      <c r="BG251" s="1010"/>
      <c r="BH251" s="831"/>
      <c r="BI251" s="831" t="str">
        <f t="shared" si="4"/>
        <v>Добавить территорию действия тарифа</v>
      </c>
      <c r="BJ251" s="831"/>
      <c r="BK251" s="831"/>
      <c r="BL251" s="831"/>
      <c r="BM251" s="1010"/>
      <c r="BN251" s="1010"/>
      <c r="BO251" s="1010"/>
      <c r="BP251" s="1010"/>
      <c r="BQ251" s="1010"/>
      <c r="BR251" s="1010"/>
      <c r="BS251" s="1010"/>
    </row>
    <row r="252" spans="1:71" s="991" customFormat="1" ht="15" customHeight="1">
      <c r="L252" s="494"/>
      <c r="M252" s="738" t="s">
        <v>309</v>
      </c>
      <c r="N252" s="1008"/>
      <c r="O252" s="1008"/>
      <c r="P252" s="1008"/>
      <c r="Q252" s="1008"/>
      <c r="R252" s="1008"/>
      <c r="S252" s="1008"/>
      <c r="T252" s="1008"/>
      <c r="U252" s="1007"/>
      <c r="V252" s="1008"/>
      <c r="W252" s="667"/>
      <c r="X252" s="1012"/>
      <c r="Y252" s="1012"/>
      <c r="Z252" s="1012"/>
      <c r="AA252" s="1012"/>
      <c r="AB252" s="1012"/>
      <c r="AC252" s="1012"/>
      <c r="AD252" s="1012"/>
      <c r="AE252" s="1012"/>
      <c r="AF252" s="1012"/>
      <c r="AG252" s="1012"/>
      <c r="AH252" s="1012"/>
    </row>
    <row r="253" spans="1:71" s="599" customFormat="1" ht="15" customHeight="1">
      <c r="A253" s="598"/>
      <c r="B253" s="598"/>
      <c r="C253" s="598"/>
      <c r="D253" s="598"/>
      <c r="E253" s="598"/>
      <c r="F253" s="598"/>
      <c r="G253" s="597"/>
      <c r="H253" s="598"/>
      <c r="I253" s="408"/>
      <c r="J253" s="684"/>
      <c r="K253" s="408"/>
      <c r="L253" s="600"/>
      <c r="M253" s="678"/>
      <c r="N253" s="777"/>
      <c r="O253" s="777"/>
      <c r="P253" s="777"/>
      <c r="Q253" s="777"/>
      <c r="R253" s="777"/>
      <c r="S253" s="777"/>
      <c r="T253" s="777"/>
      <c r="U253" s="682"/>
      <c r="V253" s="777"/>
      <c r="W253" s="777"/>
      <c r="X253" s="777"/>
      <c r="Y253" s="777"/>
      <c r="Z253" s="777"/>
      <c r="AA253" s="777"/>
      <c r="AB253" s="682"/>
      <c r="AC253" s="777"/>
      <c r="AD253" s="682"/>
      <c r="AE253" s="598"/>
      <c r="AF253" s="598"/>
      <c r="AG253" s="598"/>
      <c r="AH253" s="598"/>
    </row>
    <row r="254" spans="1:71" s="35" customFormat="1" ht="11.25">
      <c r="A254" s="35" t="s">
        <v>277</v>
      </c>
    </row>
    <row r="255" spans="1:71" ht="11.25"/>
    <row r="256" spans="1:71" s="13" customFormat="1" ht="15" customHeight="1">
      <c r="C256" s="167"/>
      <c r="D256" s="123"/>
      <c r="E256" s="1075"/>
    </row>
    <row r="258" spans="1:24" s="35" customFormat="1" ht="17.100000000000001" customHeight="1">
      <c r="A258" s="35" t="s">
        <v>276</v>
      </c>
    </row>
    <row r="260" spans="1:24" s="36" customFormat="1" ht="17.100000000000001" customHeight="1">
      <c r="A260" s="98"/>
      <c r="B260" s="98"/>
      <c r="C260" s="86"/>
      <c r="D260" s="151"/>
      <c r="E260" s="106">
        <v>1</v>
      </c>
      <c r="F260" s="107"/>
      <c r="G260" s="107"/>
      <c r="H260" s="107"/>
      <c r="I260" s="107"/>
      <c r="J260" s="107"/>
      <c r="K260" s="107"/>
      <c r="L260" s="107"/>
      <c r="M260" s="107"/>
      <c r="N260" s="107"/>
      <c r="O260" s="107"/>
      <c r="P260" s="107"/>
      <c r="Q260" s="107"/>
      <c r="R260" s="108"/>
      <c r="S260" s="108"/>
      <c r="T260" s="108"/>
      <c r="U260" s="109"/>
      <c r="V260" s="109"/>
      <c r="W260" s="109"/>
      <c r="X260" s="110"/>
    </row>
    <row r="262" spans="1:24" s="35" customFormat="1" ht="17.100000000000001" customHeight="1">
      <c r="A262" s="35" t="s">
        <v>277</v>
      </c>
    </row>
    <row r="263" spans="1:24" ht="17.100000000000001" customHeight="1">
      <c r="G263" s="95"/>
      <c r="H263" s="95"/>
    </row>
    <row r="264" spans="1:24" s="36" customFormat="1" ht="17.100000000000001" customHeight="1">
      <c r="A264" s="97"/>
      <c r="B264" s="88"/>
      <c r="C264" s="86"/>
      <c r="D264" s="151"/>
      <c r="E264" s="111" t="s">
        <v>93</v>
      </c>
      <c r="F264" s="107"/>
      <c r="G264" s="107"/>
      <c r="H264" s="107"/>
      <c r="I264" s="107"/>
      <c r="J264" s="108"/>
      <c r="K264" s="108"/>
      <c r="L264" s="108"/>
      <c r="M264" s="109"/>
      <c r="N264" s="109"/>
      <c r="O264" s="109"/>
      <c r="P264" s="110"/>
      <c r="Q264" s="89"/>
      <c r="R264" s="89"/>
      <c r="S264" s="89"/>
      <c r="T264" s="89"/>
      <c r="U264" s="89"/>
      <c r="V264" s="89"/>
      <c r="W264" s="89"/>
      <c r="X264" s="89"/>
    </row>
    <row r="266" spans="1:24" s="35" customFormat="1" ht="17.100000000000001" customHeight="1">
      <c r="A266" s="35" t="s">
        <v>278</v>
      </c>
    </row>
    <row r="267" spans="1:24" ht="17.100000000000001" customHeight="1">
      <c r="G267" s="95"/>
      <c r="H267" s="95"/>
    </row>
    <row r="268" spans="1:24" s="36" customFormat="1" ht="17.100000000000001" customHeight="1">
      <c r="A268" s="97"/>
      <c r="B268" s="88"/>
      <c r="C268" s="86"/>
      <c r="D268" s="151"/>
      <c r="E268" s="111" t="s">
        <v>93</v>
      </c>
      <c r="F268" s="107"/>
      <c r="G268" s="107"/>
      <c r="H268" s="107"/>
      <c r="I268" s="107"/>
      <c r="J268" s="108"/>
      <c r="K268" s="108"/>
      <c r="L268" s="108"/>
      <c r="M268" s="109"/>
      <c r="N268" s="109"/>
      <c r="O268" s="109"/>
      <c r="P268" s="110"/>
      <c r="Q268" s="89"/>
      <c r="R268" s="89"/>
      <c r="S268" s="89"/>
      <c r="T268" s="89"/>
      <c r="U268" s="89"/>
      <c r="V268" s="89"/>
      <c r="W268" s="89"/>
      <c r="X268" s="89"/>
    </row>
    <row r="270" spans="1:24" s="35" customFormat="1" ht="17.100000000000001" customHeight="1">
      <c r="A270" s="35" t="s">
        <v>305</v>
      </c>
      <c r="B270" s="35" t="s">
        <v>306</v>
      </c>
      <c r="C270" s="35" t="s">
        <v>307</v>
      </c>
    </row>
    <row r="272" spans="1:24" s="23" customFormat="1" ht="20.100000000000001" customHeight="1">
      <c r="A272" s="91"/>
      <c r="B272" s="90"/>
      <c r="C272" s="20"/>
      <c r="D272" s="21"/>
      <c r="F272" s="40" t="s">
        <v>81</v>
      </c>
      <c r="G272" s="27"/>
      <c r="I272" s="55"/>
    </row>
    <row r="273" spans="1:9" s="23" customFormat="1" ht="22.5">
      <c r="A273" s="91"/>
      <c r="B273" s="92"/>
      <c r="C273" s="20"/>
      <c r="D273" s="33"/>
      <c r="E273" s="32" t="s">
        <v>77</v>
      </c>
      <c r="F273" s="34"/>
      <c r="G273" s="27"/>
      <c r="I273" s="55"/>
    </row>
    <row r="274" spans="1:9" s="23" customFormat="1" ht="19.5">
      <c r="A274" s="91"/>
      <c r="B274" s="92"/>
      <c r="C274" s="20"/>
      <c r="D274" s="33"/>
      <c r="E274" s="32" t="s">
        <v>78</v>
      </c>
      <c r="F274" s="34"/>
      <c r="G274" s="27"/>
      <c r="I274" s="55"/>
    </row>
    <row r="275" spans="1:9" s="23" customFormat="1" ht="13.5" customHeight="1">
      <c r="A275" s="90"/>
      <c r="B275" s="90"/>
      <c r="C275" s="20"/>
      <c r="D275" s="24"/>
      <c r="E275" s="25"/>
      <c r="F275" s="39"/>
      <c r="G275" s="21"/>
      <c r="I275" s="55"/>
    </row>
    <row r="276" spans="1:9" s="23" customFormat="1" ht="20.100000000000001" customHeight="1">
      <c r="A276" s="91"/>
      <c r="B276" s="90"/>
      <c r="C276" s="20"/>
      <c r="D276" s="21"/>
      <c r="F276" s="40" t="s">
        <v>172</v>
      </c>
      <c r="G276" s="27"/>
      <c r="I276" s="55"/>
    </row>
    <row r="277" spans="1:9" s="23" customFormat="1" ht="22.5">
      <c r="A277" s="91"/>
      <c r="B277" s="92"/>
      <c r="C277" s="20"/>
      <c r="D277" s="33"/>
      <c r="E277" s="41" t="s">
        <v>87</v>
      </c>
      <c r="F277" s="34"/>
      <c r="G277" s="27"/>
      <c r="I277" s="55"/>
    </row>
    <row r="278" spans="1:9" s="23" customFormat="1" ht="22.5">
      <c r="A278" s="91"/>
      <c r="B278" s="92"/>
      <c r="C278" s="20"/>
      <c r="D278" s="33"/>
      <c r="E278" s="41" t="s">
        <v>171</v>
      </c>
      <c r="F278" s="34"/>
      <c r="G278" s="27"/>
      <c r="I278" s="55"/>
    </row>
    <row r="279" spans="1:9" s="23" customFormat="1" ht="13.5" customHeight="1">
      <c r="A279" s="90"/>
      <c r="B279" s="90"/>
      <c r="C279" s="20"/>
      <c r="D279" s="24"/>
      <c r="E279" s="25"/>
      <c r="F279" s="39"/>
      <c r="G279" s="21"/>
      <c r="I279" s="55"/>
    </row>
    <row r="280" spans="1:9" s="23" customFormat="1" ht="20.100000000000001" customHeight="1">
      <c r="A280" s="91"/>
      <c r="B280" s="90"/>
      <c r="C280" s="20"/>
      <c r="D280" s="21"/>
      <c r="F280" s="40" t="s">
        <v>173</v>
      </c>
      <c r="G280" s="27"/>
      <c r="I280" s="55"/>
    </row>
    <row r="281" spans="1:9" s="23" customFormat="1" ht="22.5">
      <c r="A281" s="91"/>
      <c r="B281" s="92"/>
      <c r="C281" s="20"/>
      <c r="D281" s="33"/>
      <c r="E281" s="41" t="s">
        <v>87</v>
      </c>
      <c r="F281" s="34"/>
      <c r="G281" s="27"/>
      <c r="I281" s="55"/>
    </row>
    <row r="282" spans="1:9" s="23" customFormat="1" ht="22.5">
      <c r="A282" s="91"/>
      <c r="B282" s="92"/>
      <c r="C282" s="20"/>
      <c r="D282" s="33"/>
      <c r="E282" s="41" t="s">
        <v>171</v>
      </c>
      <c r="F282" s="34"/>
      <c r="G282" s="27"/>
      <c r="I282" s="55"/>
    </row>
    <row r="283" spans="1:9" s="23" customFormat="1" ht="13.5" customHeight="1">
      <c r="A283" s="90"/>
      <c r="B283" s="90"/>
      <c r="C283" s="20"/>
      <c r="D283" s="24"/>
      <c r="E283" s="25"/>
      <c r="F283" s="39"/>
      <c r="G283" s="21"/>
      <c r="I283" s="55"/>
    </row>
    <row r="284" spans="1:9" s="23" customFormat="1" ht="20.100000000000001" customHeight="1">
      <c r="A284" s="91"/>
      <c r="B284" s="90"/>
      <c r="C284" s="20"/>
      <c r="D284" s="21"/>
      <c r="F284" s="40" t="s">
        <v>174</v>
      </c>
      <c r="G284" s="27"/>
      <c r="I284" s="55"/>
    </row>
    <row r="285" spans="1:9" s="23" customFormat="1" ht="22.5">
      <c r="A285" s="91"/>
      <c r="B285" s="92"/>
      <c r="C285" s="20"/>
      <c r="D285" s="33"/>
      <c r="E285" s="32" t="s">
        <v>87</v>
      </c>
      <c r="F285" s="34"/>
      <c r="G285" s="27"/>
      <c r="I285" s="55"/>
    </row>
    <row r="286" spans="1:9" s="23" customFormat="1" ht="19.5">
      <c r="A286" s="91"/>
      <c r="B286" s="92"/>
      <c r="C286" s="20"/>
      <c r="D286" s="33"/>
      <c r="E286" s="32" t="s">
        <v>88</v>
      </c>
      <c r="F286" s="34"/>
      <c r="G286" s="27"/>
      <c r="I286" s="55"/>
    </row>
    <row r="287" spans="1:9" s="23" customFormat="1" ht="22.5">
      <c r="A287" s="91"/>
      <c r="B287" s="92"/>
      <c r="C287" s="20"/>
      <c r="D287" s="33"/>
      <c r="E287" s="41" t="s">
        <v>171</v>
      </c>
      <c r="F287" s="34"/>
      <c r="G287" s="27"/>
      <c r="I287" s="55"/>
    </row>
    <row r="288" spans="1:9" s="23" customFormat="1" ht="19.5">
      <c r="A288" s="91"/>
      <c r="B288" s="92"/>
      <c r="C288" s="20"/>
      <c r="D288" s="33"/>
      <c r="E288" s="32" t="s">
        <v>89</v>
      </c>
      <c r="F288" s="34"/>
      <c r="G288" s="27"/>
      <c r="I288" s="55"/>
    </row>
    <row r="290" spans="1:83" s="35" customFormat="1" ht="17.100000000000001" customHeight="1">
      <c r="A290" s="35" t="s">
        <v>326</v>
      </c>
    </row>
    <row r="292" spans="1:83" s="127" customFormat="1" ht="14.25">
      <c r="A292" s="185" t="s">
        <v>50</v>
      </c>
      <c r="B292" s="135" t="s">
        <v>253</v>
      </c>
      <c r="C292" s="136"/>
      <c r="D292" s="138"/>
      <c r="E292" s="448"/>
      <c r="F292" s="1088"/>
      <c r="G292" s="1088"/>
      <c r="H292" s="1088"/>
      <c r="I292" s="1093"/>
      <c r="J292" s="314"/>
      <c r="K292" s="315"/>
      <c r="M292" s="454" t="str">
        <f>IF(ISERROR(INDEX(kind_of_nameforms,MATCH(E292,kind_of_forms,0),1)),"",INDEX(kind_of_nameforms,MATCH(E292,kind_of_forms,0),1))</f>
        <v/>
      </c>
    </row>
    <row r="295" spans="1:83" s="261" customFormat="1" ht="15">
      <c r="A295" s="35" t="s">
        <v>404</v>
      </c>
      <c r="B295" s="35"/>
      <c r="C295" s="35"/>
      <c r="D295" s="35"/>
      <c r="E295" s="35"/>
      <c r="F295" s="35"/>
      <c r="G295" s="35"/>
      <c r="H295" s="35"/>
      <c r="I295" s="35"/>
      <c r="J295" s="35"/>
      <c r="K295" s="35"/>
      <c r="L295" s="35"/>
      <c r="M295" s="35"/>
      <c r="N295" s="35"/>
      <c r="O295" s="35"/>
      <c r="P295" s="35"/>
      <c r="Q295" s="35"/>
      <c r="R295" s="35"/>
      <c r="S295" s="35"/>
      <c r="T295" s="35"/>
      <c r="U295" s="260"/>
      <c r="V295" s="35"/>
      <c r="W295" s="35"/>
    </row>
    <row r="296" spans="1:83" s="261" customFormat="1" ht="15">
      <c r="D296" s="359"/>
      <c r="E296" s="359"/>
      <c r="F296" s="359"/>
      <c r="G296" s="359"/>
      <c r="H296" s="359"/>
      <c r="I296" s="359"/>
      <c r="J296" s="359"/>
      <c r="K296" s="359"/>
      <c r="L296" s="359"/>
      <c r="U296" s="262"/>
    </row>
    <row r="297" spans="1:83" s="265" customFormat="1" ht="15" customHeight="1">
      <c r="A297" s="89"/>
      <c r="B297" s="186" t="s">
        <v>405</v>
      </c>
      <c r="C297" s="1321"/>
      <c r="D297" s="1153">
        <v>1</v>
      </c>
      <c r="E297" s="1236"/>
      <c r="F297" s="353"/>
      <c r="G297" s="188">
        <v>0</v>
      </c>
      <c r="H297" s="358"/>
      <c r="I297" s="250"/>
      <c r="J297" s="395" t="s">
        <v>519</v>
      </c>
      <c r="K297" s="155"/>
      <c r="L297" s="266"/>
      <c r="M297" s="212">
        <f>mergeValue(H297)</f>
        <v>0</v>
      </c>
      <c r="N297" s="202"/>
      <c r="O297" s="202"/>
      <c r="P297" s="212" t="str">
        <f>IF(ISERROR(MATCH(Q297,MODesc,0)),"n","y")</f>
        <v>n</v>
      </c>
      <c r="Q297" s="202"/>
      <c r="R297" s="212" t="str">
        <f>K297&amp;"("&amp;L297&amp;")"</f>
        <v>()</v>
      </c>
      <c r="S297" s="186"/>
      <c r="T297" s="186"/>
      <c r="U297" s="248"/>
      <c r="V297" s="186"/>
      <c r="W297" s="186"/>
      <c r="X297" s="186"/>
      <c r="Y297" s="264"/>
      <c r="Z297" s="264"/>
      <c r="AA297" s="227"/>
      <c r="AB297" s="227"/>
      <c r="AC297" s="227"/>
      <c r="AD297" s="227"/>
      <c r="AE297" s="227"/>
      <c r="AF297" s="227"/>
      <c r="AG297" s="227"/>
      <c r="AH297" s="227"/>
      <c r="AI297" s="227"/>
      <c r="AJ297" s="227"/>
      <c r="AK297" s="227"/>
      <c r="AL297" s="227"/>
      <c r="AM297" s="227"/>
      <c r="AN297" s="227"/>
      <c r="AO297" s="227"/>
      <c r="AP297" s="227"/>
      <c r="AQ297" s="227"/>
      <c r="AR297" s="227"/>
      <c r="AS297" s="227"/>
      <c r="AT297" s="227"/>
      <c r="AU297" s="227"/>
      <c r="AV297" s="227"/>
      <c r="AW297" s="227"/>
      <c r="AX297" s="227"/>
      <c r="AY297" s="227"/>
      <c r="AZ297" s="227"/>
      <c r="BA297" s="227"/>
      <c r="BB297" s="227"/>
      <c r="BC297" s="227"/>
      <c r="BD297" s="227"/>
      <c r="BE297" s="227"/>
      <c r="BF297" s="227"/>
      <c r="BG297" s="227"/>
      <c r="BH297" s="227"/>
      <c r="BI297" s="227"/>
      <c r="BJ297" s="227"/>
      <c r="BK297" s="227"/>
      <c r="BL297" s="227"/>
      <c r="BM297" s="227"/>
      <c r="BN297" s="227"/>
      <c r="BO297" s="227"/>
      <c r="BP297" s="227"/>
      <c r="BQ297" s="227"/>
      <c r="BR297" s="227"/>
      <c r="BS297" s="227"/>
      <c r="BT297" s="227"/>
      <c r="BU297" s="227"/>
      <c r="BV297" s="264"/>
      <c r="BW297" s="264"/>
      <c r="BX297" s="264"/>
      <c r="BY297" s="264"/>
      <c r="BZ297" s="264"/>
      <c r="CA297" s="264"/>
      <c r="CB297" s="264"/>
      <c r="CC297" s="264"/>
      <c r="CD297" s="264"/>
      <c r="CE297" s="264"/>
    </row>
    <row r="298" spans="1:83" s="265" customFormat="1" ht="15" customHeight="1">
      <c r="A298" s="89"/>
      <c r="B298" s="89"/>
      <c r="C298" s="1321"/>
      <c r="D298" s="1153"/>
      <c r="E298" s="1236"/>
      <c r="F298" s="250"/>
      <c r="G298" s="251"/>
      <c r="H298" s="155" t="s">
        <v>403</v>
      </c>
      <c r="I298" s="251"/>
      <c r="J298" s="251"/>
      <c r="K298" s="267"/>
      <c r="L298" s="266"/>
      <c r="M298" s="202"/>
      <c r="N298" s="202"/>
      <c r="O298" s="202"/>
      <c r="P298" s="202"/>
      <c r="Q298" s="212"/>
      <c r="R298" s="202"/>
      <c r="S298" s="186"/>
      <c r="T298" s="186"/>
      <c r="U298" s="248"/>
      <c r="V298" s="186"/>
      <c r="W298" s="186"/>
      <c r="X298" s="186"/>
      <c r="Y298" s="264"/>
      <c r="Z298" s="264"/>
      <c r="AA298" s="227"/>
      <c r="AB298" s="227"/>
      <c r="AC298" s="227"/>
      <c r="AD298" s="227"/>
      <c r="AE298" s="227"/>
      <c r="AF298" s="227"/>
      <c r="AG298" s="227"/>
      <c r="AH298" s="227"/>
      <c r="AI298" s="227"/>
      <c r="AJ298" s="227"/>
      <c r="AK298" s="227"/>
      <c r="AL298" s="227"/>
      <c r="AM298" s="227"/>
      <c r="AN298" s="227"/>
      <c r="AO298" s="227"/>
      <c r="AP298" s="227"/>
      <c r="AQ298" s="227"/>
      <c r="AR298" s="227"/>
      <c r="AS298" s="227"/>
      <c r="AT298" s="227"/>
      <c r="AU298" s="227"/>
      <c r="AV298" s="227"/>
      <c r="AW298" s="227"/>
      <c r="AX298" s="227"/>
      <c r="AY298" s="227"/>
      <c r="AZ298" s="227"/>
      <c r="BA298" s="227"/>
      <c r="BB298" s="227"/>
      <c r="BC298" s="227"/>
      <c r="BD298" s="227"/>
      <c r="BE298" s="227"/>
      <c r="BF298" s="227"/>
      <c r="BG298" s="227"/>
      <c r="BH298" s="227"/>
      <c r="BI298" s="227"/>
      <c r="BJ298" s="227"/>
      <c r="BK298" s="227"/>
      <c r="BL298" s="227"/>
      <c r="BM298" s="227"/>
      <c r="BN298" s="227"/>
      <c r="BO298" s="227"/>
      <c r="BP298" s="227"/>
      <c r="BQ298" s="227"/>
      <c r="BR298" s="227"/>
      <c r="BS298" s="227"/>
      <c r="BT298" s="227"/>
      <c r="BU298" s="227"/>
      <c r="BV298" s="264"/>
      <c r="BW298" s="264"/>
      <c r="BX298" s="264"/>
      <c r="BY298" s="264"/>
      <c r="BZ298" s="264"/>
      <c r="CA298" s="264"/>
      <c r="CB298" s="264"/>
      <c r="CC298" s="264"/>
      <c r="CD298" s="264"/>
      <c r="CE298" s="264"/>
    </row>
    <row r="299" spans="1:83" s="261" customFormat="1" ht="15">
      <c r="Q299" s="268"/>
      <c r="U299" s="262"/>
    </row>
    <row r="300" spans="1:83" s="261" customFormat="1" ht="15">
      <c r="A300" s="35" t="s">
        <v>406</v>
      </c>
      <c r="B300" s="35"/>
      <c r="C300" s="35"/>
      <c r="D300" s="35"/>
      <c r="E300" s="35"/>
      <c r="F300" s="35"/>
      <c r="G300" s="35"/>
      <c r="H300" s="35"/>
      <c r="I300" s="35"/>
      <c r="J300" s="35"/>
      <c r="K300" s="35"/>
      <c r="L300" s="35"/>
      <c r="M300" s="35"/>
      <c r="N300" s="35"/>
      <c r="O300" s="35"/>
      <c r="P300" s="35"/>
      <c r="Q300" s="269"/>
      <c r="R300" s="35"/>
      <c r="S300" s="35"/>
      <c r="T300" s="35"/>
      <c r="U300" s="260"/>
      <c r="V300" s="35"/>
      <c r="W300" s="35"/>
    </row>
    <row r="301" spans="1:83" s="261" customFormat="1" ht="15">
      <c r="F301" s="359"/>
      <c r="G301" s="359"/>
      <c r="H301" s="359"/>
      <c r="I301" s="359"/>
      <c r="J301" s="359"/>
      <c r="K301" s="359"/>
      <c r="L301" s="359"/>
      <c r="Q301" s="268"/>
      <c r="U301" s="262"/>
    </row>
    <row r="302" spans="1:83" s="265" customFormat="1" ht="15" customHeight="1">
      <c r="A302" s="89"/>
      <c r="B302" s="186" t="s">
        <v>405</v>
      </c>
      <c r="C302" s="1322"/>
      <c r="D302" s="249"/>
      <c r="E302" s="456"/>
      <c r="F302" s="1323"/>
      <c r="G302" s="1153">
        <v>0</v>
      </c>
      <c r="H302" s="1151"/>
      <c r="I302" s="250"/>
      <c r="J302" s="395" t="s">
        <v>519</v>
      </c>
      <c r="K302" s="155"/>
      <c r="L302" s="266"/>
      <c r="M302" s="212">
        <f>mergeValue(H302)</f>
        <v>0</v>
      </c>
      <c r="N302" s="202"/>
      <c r="O302" s="202"/>
      <c r="P302" s="202"/>
      <c r="Q302" s="202"/>
      <c r="R302" s="212" t="str">
        <f>K302&amp;"("&amp;L302&amp;")"</f>
        <v>()</v>
      </c>
      <c r="S302" s="186"/>
      <c r="T302" s="186"/>
      <c r="U302" s="248"/>
      <c r="V302" s="186"/>
      <c r="W302" s="186"/>
      <c r="X302" s="186"/>
      <c r="Y302" s="264"/>
      <c r="Z302" s="264"/>
      <c r="AA302" s="227"/>
      <c r="AB302" s="227"/>
      <c r="AC302" s="227"/>
      <c r="AD302" s="227"/>
      <c r="AE302" s="227"/>
      <c r="AF302" s="227"/>
      <c r="AG302" s="227"/>
      <c r="AH302" s="227"/>
      <c r="AI302" s="227"/>
      <c r="AJ302" s="227"/>
      <c r="AK302" s="227"/>
      <c r="AL302" s="227"/>
      <c r="AM302" s="227"/>
      <c r="AN302" s="227"/>
      <c r="AO302" s="227"/>
      <c r="AP302" s="227"/>
      <c r="AQ302" s="227"/>
      <c r="AR302" s="227"/>
      <c r="AS302" s="227"/>
      <c r="AT302" s="227"/>
      <c r="AU302" s="227"/>
      <c r="AV302" s="227"/>
      <c r="AW302" s="227"/>
      <c r="AX302" s="227"/>
      <c r="AY302" s="227"/>
      <c r="AZ302" s="227"/>
      <c r="BA302" s="227"/>
      <c r="BB302" s="227"/>
      <c r="BC302" s="227"/>
      <c r="BD302" s="227"/>
      <c r="BE302" s="227"/>
      <c r="BF302" s="227"/>
      <c r="BG302" s="227"/>
      <c r="BH302" s="227"/>
      <c r="BI302" s="227"/>
      <c r="BJ302" s="227"/>
      <c r="BK302" s="227"/>
      <c r="BL302" s="227"/>
      <c r="BM302" s="227"/>
      <c r="BN302" s="227"/>
      <c r="BO302" s="227"/>
      <c r="BP302" s="227"/>
      <c r="BQ302" s="227"/>
      <c r="BR302" s="227"/>
      <c r="BS302" s="227"/>
      <c r="BT302" s="227"/>
      <c r="BU302" s="227"/>
      <c r="BV302" s="264"/>
      <c r="BW302" s="264"/>
      <c r="BX302" s="264"/>
      <c r="BY302" s="264"/>
      <c r="BZ302" s="264"/>
      <c r="CA302" s="264"/>
      <c r="CB302" s="264"/>
      <c r="CC302" s="264"/>
      <c r="CD302" s="264"/>
      <c r="CE302" s="264"/>
    </row>
    <row r="303" spans="1:83" s="265" customFormat="1" ht="15" customHeight="1">
      <c r="A303" s="89"/>
      <c r="B303" s="89"/>
      <c r="C303" s="1322"/>
      <c r="D303" s="249"/>
      <c r="E303" s="456"/>
      <c r="F303" s="1323"/>
      <c r="G303" s="1153"/>
      <c r="H303" s="1151"/>
      <c r="I303" s="251"/>
      <c r="J303" s="251"/>
      <c r="K303" s="155" t="s">
        <v>4</v>
      </c>
      <c r="L303" s="266"/>
      <c r="M303" s="202"/>
      <c r="N303" s="202"/>
      <c r="O303" s="202"/>
      <c r="P303" s="202"/>
      <c r="Q303" s="212"/>
      <c r="R303" s="202"/>
      <c r="S303" s="186"/>
      <c r="T303" s="186"/>
      <c r="U303" s="248"/>
      <c r="V303" s="186"/>
      <c r="W303" s="186"/>
      <c r="X303" s="186"/>
      <c r="Y303" s="264"/>
      <c r="Z303" s="264"/>
      <c r="AA303" s="227"/>
      <c r="AB303" s="227"/>
      <c r="AC303" s="227"/>
      <c r="AD303" s="227"/>
      <c r="AE303" s="227"/>
      <c r="AF303" s="227"/>
      <c r="AG303" s="227"/>
      <c r="AH303" s="227"/>
      <c r="AI303" s="227"/>
      <c r="AJ303" s="227"/>
      <c r="AK303" s="227"/>
      <c r="AL303" s="227"/>
      <c r="AM303" s="227"/>
      <c r="AN303" s="227"/>
      <c r="AO303" s="227"/>
      <c r="AP303" s="227"/>
      <c r="AQ303" s="227"/>
      <c r="AR303" s="227"/>
      <c r="AS303" s="227"/>
      <c r="AT303" s="227"/>
      <c r="AU303" s="227"/>
      <c r="AV303" s="227"/>
      <c r="AW303" s="227"/>
      <c r="AX303" s="227"/>
      <c r="AY303" s="227"/>
      <c r="AZ303" s="227"/>
      <c r="BA303" s="227"/>
      <c r="BB303" s="227"/>
      <c r="BC303" s="227"/>
      <c r="BD303" s="227"/>
      <c r="BE303" s="227"/>
      <c r="BF303" s="227"/>
      <c r="BG303" s="227"/>
      <c r="BH303" s="227"/>
      <c r="BI303" s="227"/>
      <c r="BJ303" s="227"/>
      <c r="BK303" s="227"/>
      <c r="BL303" s="227"/>
      <c r="BM303" s="227"/>
      <c r="BN303" s="227"/>
      <c r="BO303" s="227"/>
      <c r="BP303" s="227"/>
      <c r="BQ303" s="227"/>
      <c r="BR303" s="227"/>
      <c r="BS303" s="227"/>
      <c r="BT303" s="227"/>
      <c r="BU303" s="227"/>
      <c r="BV303" s="264"/>
      <c r="BW303" s="264"/>
      <c r="BX303" s="264"/>
      <c r="BY303" s="264"/>
      <c r="BZ303" s="264"/>
      <c r="CA303" s="264"/>
      <c r="CB303" s="264"/>
      <c r="CC303" s="264"/>
      <c r="CD303" s="264"/>
      <c r="CE303" s="264"/>
    </row>
    <row r="304" spans="1:83" s="261" customFormat="1" ht="15">
      <c r="Q304" s="268"/>
      <c r="U304" s="262"/>
    </row>
    <row r="305" spans="1:83" s="261" customFormat="1" ht="15">
      <c r="A305" s="35" t="s">
        <v>407</v>
      </c>
      <c r="B305" s="35"/>
      <c r="C305" s="35"/>
      <c r="D305" s="35"/>
      <c r="E305" s="35"/>
      <c r="F305" s="35"/>
      <c r="G305" s="35"/>
      <c r="H305" s="35"/>
      <c r="I305" s="35"/>
      <c r="J305" s="35"/>
      <c r="K305" s="35"/>
      <c r="L305" s="35"/>
      <c r="M305" s="35"/>
      <c r="N305" s="35"/>
      <c r="O305" s="35"/>
      <c r="P305" s="35"/>
      <c r="Q305" s="269"/>
      <c r="R305" s="35"/>
      <c r="S305" s="35"/>
      <c r="T305" s="35"/>
      <c r="U305" s="260"/>
      <c r="V305" s="35"/>
      <c r="W305" s="35"/>
    </row>
    <row r="306" spans="1:83" s="261" customFormat="1" ht="15">
      <c r="Q306" s="268"/>
      <c r="U306" s="262"/>
    </row>
    <row r="307" spans="1:83" s="265" customFormat="1" ht="15" customHeight="1">
      <c r="A307" s="89"/>
      <c r="B307" s="186" t="s">
        <v>405</v>
      </c>
      <c r="C307" s="399"/>
      <c r="D307" s="261"/>
      <c r="E307" s="457"/>
      <c r="F307" s="261"/>
      <c r="G307" s="261"/>
      <c r="H307" s="261"/>
      <c r="I307" s="221"/>
      <c r="J307" s="188">
        <v>0</v>
      </c>
      <c r="K307" s="398"/>
      <c r="L307" s="247"/>
      <c r="M307" s="212">
        <f>mergeValue(H307)</f>
        <v>0</v>
      </c>
      <c r="N307" s="202"/>
      <c r="O307" s="202"/>
      <c r="P307" s="202"/>
      <c r="Q307" s="202"/>
      <c r="R307" s="212" t="str">
        <f>K307&amp;" ("&amp;L307&amp;")"</f>
        <v xml:space="preserve"> ()</v>
      </c>
      <c r="S307" s="186"/>
      <c r="T307" s="186"/>
      <c r="U307" s="248"/>
      <c r="V307" s="186"/>
      <c r="W307" s="186"/>
      <c r="X307" s="186"/>
      <c r="Y307" s="264"/>
      <c r="Z307" s="264"/>
      <c r="AA307" s="227"/>
      <c r="AB307" s="227"/>
      <c r="AC307" s="227"/>
      <c r="AD307" s="227"/>
      <c r="AE307" s="227"/>
      <c r="AF307" s="227"/>
      <c r="AG307" s="227"/>
      <c r="AH307" s="227"/>
      <c r="AI307" s="227"/>
      <c r="AJ307" s="227"/>
      <c r="AK307" s="227"/>
      <c r="AL307" s="227"/>
      <c r="AM307" s="227"/>
      <c r="AN307" s="227"/>
      <c r="AO307" s="227"/>
      <c r="AP307" s="227"/>
      <c r="AQ307" s="227"/>
      <c r="AR307" s="227"/>
      <c r="AS307" s="227"/>
      <c r="AT307" s="227"/>
      <c r="AU307" s="227"/>
      <c r="AV307" s="227"/>
      <c r="AW307" s="227"/>
      <c r="AX307" s="227"/>
      <c r="AY307" s="227"/>
      <c r="AZ307" s="227"/>
      <c r="BA307" s="227"/>
      <c r="BB307" s="227"/>
      <c r="BC307" s="227"/>
      <c r="BD307" s="227"/>
      <c r="BE307" s="227"/>
      <c r="BF307" s="227"/>
      <c r="BG307" s="227"/>
      <c r="BH307" s="227"/>
      <c r="BI307" s="227"/>
      <c r="BJ307" s="227"/>
      <c r="BK307" s="227"/>
      <c r="BL307" s="227"/>
      <c r="BM307" s="227"/>
      <c r="BN307" s="227"/>
      <c r="BO307" s="227"/>
      <c r="BP307" s="227"/>
      <c r="BQ307" s="227"/>
      <c r="BR307" s="227"/>
      <c r="BS307" s="227"/>
      <c r="BT307" s="227"/>
      <c r="BU307" s="227"/>
      <c r="BV307" s="264"/>
      <c r="BW307" s="264"/>
      <c r="BX307" s="264"/>
      <c r="BY307" s="264"/>
      <c r="BZ307" s="264"/>
      <c r="CA307" s="264"/>
      <c r="CB307" s="264"/>
      <c r="CC307" s="264"/>
      <c r="CD307" s="264"/>
      <c r="CE307" s="264"/>
    </row>
    <row r="309" spans="1:83" ht="11.25"/>
    <row r="310" spans="1:83" s="35" customFormat="1" ht="11.25">
      <c r="A310" s="35" t="s">
        <v>453</v>
      </c>
    </row>
    <row r="311" spans="1:83" ht="11.25"/>
    <row r="312" spans="1:83" s="36" customFormat="1" ht="20.100000000000001" customHeight="1">
      <c r="A312" s="97"/>
      <c r="B312" s="186"/>
      <c r="C312" s="86"/>
      <c r="D312" s="187"/>
      <c r="E312" s="292"/>
      <c r="F312" s="288"/>
      <c r="G312" s="293"/>
      <c r="I312" s="212"/>
      <c r="J312" s="212"/>
    </row>
    <row r="313" spans="1:83" ht="11.25"/>
    <row r="314" spans="1:83" ht="11.25"/>
    <row r="315" spans="1:83" s="35" customFormat="1" ht="11.25">
      <c r="A315" s="35" t="s">
        <v>468</v>
      </c>
    </row>
    <row r="316" spans="1:83" ht="11.25"/>
    <row r="317" spans="1:83" s="36" customFormat="1" ht="20.100000000000001" customHeight="1">
      <c r="A317" s="285"/>
      <c r="B317" s="186"/>
      <c r="C317" s="86"/>
      <c r="D317" s="187"/>
      <c r="E317" s="296"/>
      <c r="F317" s="295" t="s">
        <v>458</v>
      </c>
      <c r="G317" s="295" t="s">
        <v>458</v>
      </c>
      <c r="H317" s="314"/>
      <c r="I317" s="212"/>
      <c r="K317" s="212"/>
      <c r="L317" s="212"/>
    </row>
    <row r="318" spans="1:83" ht="11.25"/>
    <row r="319" spans="1:83" ht="11.25"/>
    <row r="320" spans="1:83" s="35" customFormat="1" ht="11.25">
      <c r="A320" s="35" t="s">
        <v>469</v>
      </c>
    </row>
    <row r="321" spans="1:12" ht="11.25"/>
    <row r="322" spans="1:12" s="36" customFormat="1" ht="20.100000000000001" customHeight="1">
      <c r="A322" s="285"/>
      <c r="B322" s="186"/>
      <c r="C322" s="86"/>
      <c r="D322" s="187"/>
      <c r="E322" s="296"/>
      <c r="F322" s="295" t="s">
        <v>458</v>
      </c>
      <c r="G322" s="414"/>
      <c r="H322" s="295" t="s">
        <v>458</v>
      </c>
      <c r="I322" s="212"/>
      <c r="K322" s="212"/>
      <c r="L322" s="212"/>
    </row>
    <row r="323" spans="1:12" ht="11.25"/>
    <row r="324" spans="1:12" ht="11.25"/>
    <row r="325" spans="1:12" s="35" customFormat="1" ht="11.25">
      <c r="A325" s="35" t="s">
        <v>470</v>
      </c>
    </row>
    <row r="326" spans="1:12" ht="11.25"/>
    <row r="327" spans="1:12" s="36" customFormat="1" ht="20.100000000000001" customHeight="1">
      <c r="A327" s="285"/>
      <c r="B327" s="186"/>
      <c r="C327" s="86"/>
      <c r="D327" s="187"/>
      <c r="E327" s="303">
        <f>E326</f>
        <v>0</v>
      </c>
      <c r="F327" s="295" t="s">
        <v>458</v>
      </c>
      <c r="G327" s="414"/>
      <c r="H327" s="295" t="s">
        <v>458</v>
      </c>
      <c r="I327" s="212"/>
      <c r="K327" s="212"/>
      <c r="L327" s="212"/>
    </row>
    <row r="328" spans="1:12" s="36" customFormat="1" ht="14.25">
      <c r="A328" s="285"/>
      <c r="B328" s="186"/>
      <c r="C328" s="86"/>
      <c r="D328" s="101"/>
      <c r="E328" s="304"/>
      <c r="F328" s="305"/>
      <c r="G328"/>
      <c r="H328" s="305"/>
      <c r="I328" s="212"/>
      <c r="K328" s="212"/>
      <c r="L328" s="212"/>
    </row>
    <row r="330" spans="1:12" s="35" customFormat="1" ht="11.25">
      <c r="A330" s="35" t="s">
        <v>471</v>
      </c>
    </row>
    <row r="331" spans="1:12" ht="11.25"/>
    <row r="332" spans="1:12" s="36" customFormat="1" ht="20.100000000000001" customHeight="1">
      <c r="A332" s="285"/>
      <c r="B332" s="186"/>
      <c r="C332" s="86"/>
      <c r="D332" s="187"/>
      <c r="E332" s="303">
        <f>E331</f>
        <v>0</v>
      </c>
      <c r="F332" s="295" t="s">
        <v>458</v>
      </c>
      <c r="G332" s="306"/>
      <c r="H332" s="295" t="s">
        <v>458</v>
      </c>
      <c r="I332" s="212"/>
      <c r="K332" s="212"/>
      <c r="L332" s="212"/>
    </row>
    <row r="335" spans="1:12" s="35" customFormat="1" ht="17.100000000000001" customHeight="1">
      <c r="A335" s="35" t="s">
        <v>507</v>
      </c>
    </row>
    <row r="337" spans="1:20" s="190" customFormat="1" ht="409.5">
      <c r="A337" s="1203">
        <v>1</v>
      </c>
      <c r="B337" s="214"/>
      <c r="C337" s="214"/>
      <c r="D337" s="214"/>
      <c r="F337" s="335" t="str">
        <f>"2." &amp;mergeValue(A337)</f>
        <v>2.1</v>
      </c>
      <c r="G337" s="417" t="s">
        <v>494</v>
      </c>
      <c r="H337" s="317"/>
      <c r="I337" s="196" t="s">
        <v>591</v>
      </c>
      <c r="J337" s="334"/>
      <c r="K337" s="214"/>
      <c r="L337" s="214"/>
      <c r="M337" s="214"/>
      <c r="N337" s="214"/>
      <c r="O337" s="214"/>
      <c r="P337" s="214"/>
      <c r="Q337" s="214"/>
      <c r="R337" s="214"/>
      <c r="S337" s="214"/>
      <c r="T337" s="214"/>
    </row>
    <row r="338" spans="1:20" s="190" customFormat="1" ht="90">
      <c r="A338" s="1203"/>
      <c r="B338" s="214"/>
      <c r="C338" s="214"/>
      <c r="D338" s="214"/>
      <c r="F338" s="335" t="str">
        <f>"3." &amp;mergeValue(A338)</f>
        <v>3.1</v>
      </c>
      <c r="G338" s="417" t="s">
        <v>495</v>
      </c>
      <c r="H338" s="317"/>
      <c r="I338" s="196" t="s">
        <v>589</v>
      </c>
      <c r="J338" s="334"/>
      <c r="K338" s="214"/>
      <c r="L338" s="214"/>
      <c r="M338" s="214"/>
      <c r="N338" s="214"/>
      <c r="O338" s="214"/>
      <c r="P338" s="214"/>
      <c r="Q338" s="214"/>
      <c r="R338" s="214"/>
      <c r="S338" s="214"/>
      <c r="T338" s="214"/>
    </row>
    <row r="339" spans="1:20" s="190" customFormat="1" ht="45">
      <c r="A339" s="1203"/>
      <c r="B339" s="214"/>
      <c r="C339" s="214"/>
      <c r="D339" s="214"/>
      <c r="F339" s="335" t="str">
        <f>"4."&amp;mergeValue(A339)</f>
        <v>4.1</v>
      </c>
      <c r="G339" s="417" t="s">
        <v>496</v>
      </c>
      <c r="H339" s="318" t="s">
        <v>458</v>
      </c>
      <c r="I339" s="196"/>
      <c r="J339" s="334"/>
      <c r="K339" s="214"/>
      <c r="L339" s="214"/>
      <c r="M339" s="214"/>
      <c r="N339" s="214"/>
      <c r="O339" s="214"/>
      <c r="P339" s="214"/>
      <c r="Q339" s="214"/>
      <c r="R339" s="214"/>
      <c r="S339" s="214"/>
      <c r="T339" s="214"/>
    </row>
    <row r="340" spans="1:20" s="190" customFormat="1" ht="101.25">
      <c r="A340" s="1203"/>
      <c r="B340" s="1203">
        <v>1</v>
      </c>
      <c r="C340" s="342"/>
      <c r="D340" s="342"/>
      <c r="F340" s="335" t="str">
        <f>"4."&amp;mergeValue(A340) &amp;"."&amp;mergeValue(B340)</f>
        <v>4.1.1</v>
      </c>
      <c r="G340" s="324" t="s">
        <v>593</v>
      </c>
      <c r="H340" s="317" t="str">
        <f>IF(region_name="","",region_name)</f>
        <v>Нижегородская область</v>
      </c>
      <c r="I340" s="196" t="s">
        <v>499</v>
      </c>
      <c r="J340" s="334"/>
      <c r="K340" s="214"/>
      <c r="L340" s="214"/>
      <c r="M340" s="214"/>
      <c r="N340" s="214"/>
      <c r="O340" s="214"/>
      <c r="P340" s="214"/>
      <c r="Q340" s="214"/>
      <c r="R340" s="214"/>
      <c r="S340" s="214"/>
      <c r="T340" s="214"/>
    </row>
    <row r="341" spans="1:20" s="190" customFormat="1" ht="191.25">
      <c r="A341" s="1203"/>
      <c r="B341" s="1203"/>
      <c r="C341" s="1203">
        <v>1</v>
      </c>
      <c r="D341" s="342"/>
      <c r="F341" s="335" t="str">
        <f>"4."&amp;mergeValue(A341) &amp;"."&amp;mergeValue(B341)&amp;"."&amp;mergeValue(C341)</f>
        <v>4.1.1.1</v>
      </c>
      <c r="G341" s="341" t="s">
        <v>497</v>
      </c>
      <c r="H341" s="317"/>
      <c r="I341" s="196" t="s">
        <v>500</v>
      </c>
      <c r="J341" s="334"/>
      <c r="K341" s="214"/>
      <c r="L341" s="214"/>
      <c r="M341" s="214"/>
      <c r="N341" s="214"/>
      <c r="O341" s="214"/>
      <c r="P341" s="214"/>
      <c r="Q341" s="214"/>
      <c r="R341" s="214"/>
      <c r="S341" s="214"/>
      <c r="T341" s="214"/>
    </row>
    <row r="342" spans="1:20" s="190" customFormat="1" ht="33.75" customHeight="1">
      <c r="A342" s="1203"/>
      <c r="B342" s="1203"/>
      <c r="C342" s="1203"/>
      <c r="D342" s="342">
        <v>1</v>
      </c>
      <c r="F342" s="335" t="str">
        <f>"4."&amp;mergeValue(A342) &amp;"."&amp;mergeValue(B342)&amp;"."&amp;mergeValue(C342)&amp;"."&amp;mergeValue(D342)</f>
        <v>4.1.1.1.1</v>
      </c>
      <c r="G342" s="420" t="s">
        <v>498</v>
      </c>
      <c r="H342" s="317"/>
      <c r="I342" s="1204" t="s">
        <v>592</v>
      </c>
      <c r="J342" s="334"/>
      <c r="K342" s="214"/>
      <c r="L342" s="214"/>
      <c r="M342" s="214"/>
      <c r="N342" s="214"/>
      <c r="O342" s="214"/>
      <c r="P342" s="214"/>
      <c r="Q342" s="214"/>
      <c r="R342" s="214"/>
      <c r="S342" s="214"/>
      <c r="T342" s="214"/>
    </row>
    <row r="343" spans="1:20" s="190" customFormat="1" ht="18.75">
      <c r="A343" s="1203"/>
      <c r="B343" s="1203"/>
      <c r="C343" s="1203"/>
      <c r="D343" s="342"/>
      <c r="F343" s="424"/>
      <c r="G343" s="425" t="s">
        <v>4</v>
      </c>
      <c r="H343" s="426"/>
      <c r="I343" s="1204"/>
      <c r="J343" s="334"/>
      <c r="K343" s="214"/>
      <c r="L343" s="214"/>
      <c r="M343" s="214"/>
      <c r="N343" s="214"/>
      <c r="O343" s="214"/>
      <c r="P343" s="214"/>
      <c r="Q343" s="214"/>
      <c r="R343" s="214"/>
      <c r="S343" s="214"/>
      <c r="T343" s="214"/>
    </row>
    <row r="344" spans="1:20" s="190" customFormat="1" ht="18.75">
      <c r="A344" s="1203"/>
      <c r="B344" s="1203"/>
      <c r="C344" s="342"/>
      <c r="D344" s="342"/>
      <c r="F344" s="338"/>
      <c r="G344" s="149" t="s">
        <v>403</v>
      </c>
      <c r="H344" s="339"/>
      <c r="I344" s="340"/>
      <c r="J344" s="334"/>
      <c r="K344" s="214"/>
      <c r="L344" s="214"/>
      <c r="M344" s="214"/>
      <c r="N344" s="214"/>
      <c r="O344" s="214"/>
      <c r="P344" s="214"/>
      <c r="Q344" s="214"/>
      <c r="R344" s="214"/>
      <c r="S344" s="214"/>
      <c r="T344" s="214"/>
    </row>
    <row r="345" spans="1:20" s="190" customFormat="1" ht="18.75">
      <c r="A345" s="1203"/>
      <c r="B345" s="214"/>
      <c r="C345" s="214"/>
      <c r="D345" s="214"/>
      <c r="F345" s="338"/>
      <c r="G345" s="155" t="s">
        <v>506</v>
      </c>
      <c r="H345" s="339"/>
      <c r="I345" s="340"/>
      <c r="J345" s="334"/>
      <c r="K345" s="214"/>
      <c r="L345" s="214"/>
      <c r="M345" s="214"/>
      <c r="N345" s="214"/>
      <c r="O345" s="214"/>
      <c r="P345" s="214"/>
      <c r="Q345" s="214"/>
      <c r="R345" s="214"/>
      <c r="S345" s="214"/>
      <c r="T345" s="214"/>
    </row>
    <row r="346" spans="1:20" s="190" customFormat="1" ht="18.75">
      <c r="A346" s="214"/>
      <c r="B346" s="214"/>
      <c r="C346" s="214"/>
      <c r="D346" s="214"/>
      <c r="F346" s="338"/>
      <c r="G346" s="165" t="s">
        <v>505</v>
      </c>
      <c r="H346" s="339"/>
      <c r="I346" s="340"/>
      <c r="J346" s="334"/>
      <c r="K346" s="214"/>
      <c r="L346" s="214"/>
      <c r="M346" s="214"/>
      <c r="N346" s="214"/>
      <c r="O346" s="214"/>
      <c r="P346" s="214"/>
      <c r="Q346" s="214"/>
      <c r="R346" s="214"/>
      <c r="S346" s="214"/>
      <c r="T346" s="214"/>
    </row>
  </sheetData>
  <sheetProtection formatColumns="0" formatRows="0"/>
  <dataConsolidate/>
  <mergeCells count="305">
    <mergeCell ref="D196:D201"/>
    <mergeCell ref="E197:E200"/>
    <mergeCell ref="O31:V31"/>
    <mergeCell ref="O32:V32"/>
    <mergeCell ref="O33:V33"/>
    <mergeCell ref="O34:V34"/>
    <mergeCell ref="O35:V35"/>
    <mergeCell ref="O36:V36"/>
    <mergeCell ref="O67:V67"/>
    <mergeCell ref="O68:V68"/>
    <mergeCell ref="O69:V69"/>
    <mergeCell ref="O49:V49"/>
    <mergeCell ref="O50:V50"/>
    <mergeCell ref="O51:V51"/>
    <mergeCell ref="O52:V52"/>
    <mergeCell ref="O53:V53"/>
    <mergeCell ref="O54:V54"/>
    <mergeCell ref="O70:V70"/>
    <mergeCell ref="O71:V71"/>
    <mergeCell ref="O72:V72"/>
    <mergeCell ref="R131:R132"/>
    <mergeCell ref="R73:R74"/>
    <mergeCell ref="S73:S74"/>
    <mergeCell ref="T73:T74"/>
    <mergeCell ref="D70:D77"/>
    <mergeCell ref="E71:E76"/>
    <mergeCell ref="A85:A98"/>
    <mergeCell ref="B86:B97"/>
    <mergeCell ref="C87:C96"/>
    <mergeCell ref="D88:D95"/>
    <mergeCell ref="E89:E94"/>
    <mergeCell ref="A49:A62"/>
    <mergeCell ref="B50:B61"/>
    <mergeCell ref="C51:C60"/>
    <mergeCell ref="D52:D59"/>
    <mergeCell ref="A337:A345"/>
    <mergeCell ref="C341:C343"/>
    <mergeCell ref="I342:I343"/>
    <mergeCell ref="H302:H303"/>
    <mergeCell ref="B340:B344"/>
    <mergeCell ref="C297:C298"/>
    <mergeCell ref="C302:C303"/>
    <mergeCell ref="F302:F303"/>
    <mergeCell ref="G302:G303"/>
    <mergeCell ref="T211:T212"/>
    <mergeCell ref="R167:R168"/>
    <mergeCell ref="T167:T168"/>
    <mergeCell ref="U167:U168"/>
    <mergeCell ref="O220:V220"/>
    <mergeCell ref="N195:AF195"/>
    <mergeCell ref="N196:AF196"/>
    <mergeCell ref="W167:W169"/>
    <mergeCell ref="N193:AF193"/>
    <mergeCell ref="V211:V212"/>
    <mergeCell ref="Q207:Q209"/>
    <mergeCell ref="S167:S168"/>
    <mergeCell ref="O179:W179"/>
    <mergeCell ref="N194:AF194"/>
    <mergeCell ref="U207:U208"/>
    <mergeCell ref="R211:R213"/>
    <mergeCell ref="N211:N214"/>
    <mergeCell ref="Q211:Q213"/>
    <mergeCell ref="O211:O213"/>
    <mergeCell ref="P211:P213"/>
    <mergeCell ref="U211:U212"/>
    <mergeCell ref="S211:S212"/>
    <mergeCell ref="O180:W180"/>
    <mergeCell ref="O181:W181"/>
    <mergeCell ref="J109:J112"/>
    <mergeCell ref="F90:F93"/>
    <mergeCell ref="J90:J93"/>
    <mergeCell ref="O163:V163"/>
    <mergeCell ref="O164:V164"/>
    <mergeCell ref="O165:V165"/>
    <mergeCell ref="O166:V166"/>
    <mergeCell ref="S149:S150"/>
    <mergeCell ref="O161:V161"/>
    <mergeCell ref="O162:V162"/>
    <mergeCell ref="F166:F169"/>
    <mergeCell ref="I165:I170"/>
    <mergeCell ref="J166:J169"/>
    <mergeCell ref="F148:F151"/>
    <mergeCell ref="I147:I152"/>
    <mergeCell ref="J148:J151"/>
    <mergeCell ref="O103:AA103"/>
    <mergeCell ref="O104:AA104"/>
    <mergeCell ref="O105:AA105"/>
    <mergeCell ref="U131:U132"/>
    <mergeCell ref="S131:S132"/>
    <mergeCell ref="W131:W133"/>
    <mergeCell ref="Y109:Y111"/>
    <mergeCell ref="O125:V125"/>
    <mergeCell ref="A31:A44"/>
    <mergeCell ref="B32:B43"/>
    <mergeCell ref="C33:C42"/>
    <mergeCell ref="D34:D41"/>
    <mergeCell ref="D297:D298"/>
    <mergeCell ref="E297:E298"/>
    <mergeCell ref="A161:A174"/>
    <mergeCell ref="B162:B173"/>
    <mergeCell ref="C163:C172"/>
    <mergeCell ref="D164:D171"/>
    <mergeCell ref="E165:E170"/>
    <mergeCell ref="E129:E134"/>
    <mergeCell ref="B144:B155"/>
    <mergeCell ref="C145:C154"/>
    <mergeCell ref="D146:D153"/>
    <mergeCell ref="E147:E152"/>
    <mergeCell ref="A125:A138"/>
    <mergeCell ref="B126:B137"/>
    <mergeCell ref="C127:C136"/>
    <mergeCell ref="D128:D135"/>
    <mergeCell ref="E53:E58"/>
    <mergeCell ref="A67:A80"/>
    <mergeCell ref="B68:B79"/>
    <mergeCell ref="C69:C78"/>
    <mergeCell ref="M9:M11"/>
    <mergeCell ref="F15:F19"/>
    <mergeCell ref="G9:G13"/>
    <mergeCell ref="H9:H12"/>
    <mergeCell ref="G15:G19"/>
    <mergeCell ref="W27:W29"/>
    <mergeCell ref="R37:R38"/>
    <mergeCell ref="T37:T38"/>
    <mergeCell ref="P28:Q28"/>
    <mergeCell ref="W37:W39"/>
    <mergeCell ref="O28:O29"/>
    <mergeCell ref="O30:U30"/>
    <mergeCell ref="U27:U29"/>
    <mergeCell ref="J36:J39"/>
    <mergeCell ref="F36:F39"/>
    <mergeCell ref="I35:I40"/>
    <mergeCell ref="U37:U38"/>
    <mergeCell ref="P9:P10"/>
    <mergeCell ref="Q9:Q10"/>
    <mergeCell ref="R9:R10"/>
    <mergeCell ref="S9:S10"/>
    <mergeCell ref="Q15:Q16"/>
    <mergeCell ref="R15:R16"/>
    <mergeCell ref="S15:S16"/>
    <mergeCell ref="D9:D13"/>
    <mergeCell ref="D15:D19"/>
    <mergeCell ref="S37:S38"/>
    <mergeCell ref="O9:O11"/>
    <mergeCell ref="R27:T28"/>
    <mergeCell ref="I9:I12"/>
    <mergeCell ref="H15:H18"/>
    <mergeCell ref="J15:J18"/>
    <mergeCell ref="K15:K18"/>
    <mergeCell ref="M15:M17"/>
    <mergeCell ref="O15:O17"/>
    <mergeCell ref="L15:L17"/>
    <mergeCell ref="O27:Q27"/>
    <mergeCell ref="S29:T29"/>
    <mergeCell ref="L9:L11"/>
    <mergeCell ref="N15:N17"/>
    <mergeCell ref="E9:E13"/>
    <mergeCell ref="N9:N11"/>
    <mergeCell ref="K9:K12"/>
    <mergeCell ref="J9:J12"/>
    <mergeCell ref="F9:F13"/>
    <mergeCell ref="E15:E19"/>
    <mergeCell ref="I15:I18"/>
    <mergeCell ref="E35:E40"/>
    <mergeCell ref="AB110:AB112"/>
    <mergeCell ref="O127:V127"/>
    <mergeCell ref="O145:V145"/>
    <mergeCell ref="O143:V143"/>
    <mergeCell ref="W109:W111"/>
    <mergeCell ref="X109:X111"/>
    <mergeCell ref="T55:T56"/>
    <mergeCell ref="U55:U56"/>
    <mergeCell ref="R55:R56"/>
    <mergeCell ref="S55:S56"/>
    <mergeCell ref="O144:V144"/>
    <mergeCell ref="R91:R92"/>
    <mergeCell ref="S91:S92"/>
    <mergeCell ref="T91:T92"/>
    <mergeCell ref="U91:U92"/>
    <mergeCell ref="O126:V126"/>
    <mergeCell ref="W91:W93"/>
    <mergeCell ref="Z109:Z111"/>
    <mergeCell ref="W55:W57"/>
    <mergeCell ref="W73:W75"/>
    <mergeCell ref="O106:AA106"/>
    <mergeCell ref="O107:AA107"/>
    <mergeCell ref="O108:AA108"/>
    <mergeCell ref="U73:U74"/>
    <mergeCell ref="AG197:AG201"/>
    <mergeCell ref="L197:L200"/>
    <mergeCell ref="M197:M200"/>
    <mergeCell ref="N197:N200"/>
    <mergeCell ref="O197:O199"/>
    <mergeCell ref="P197:P199"/>
    <mergeCell ref="Q197:Q199"/>
    <mergeCell ref="R197:R199"/>
    <mergeCell ref="S197:S198"/>
    <mergeCell ref="T197:T198"/>
    <mergeCell ref="V197:V198"/>
    <mergeCell ref="AB197:AB198"/>
    <mergeCell ref="AC197:AC198"/>
    <mergeCell ref="AD197:AD198"/>
    <mergeCell ref="AE197:AE198"/>
    <mergeCell ref="U197:U198"/>
    <mergeCell ref="O221:V221"/>
    <mergeCell ref="O222:V222"/>
    <mergeCell ref="O223:V223"/>
    <mergeCell ref="O224:V224"/>
    <mergeCell ref="O225:V225"/>
    <mergeCell ref="P15:P16"/>
    <mergeCell ref="A220:A233"/>
    <mergeCell ref="B221:B232"/>
    <mergeCell ref="C222:C231"/>
    <mergeCell ref="D223:D230"/>
    <mergeCell ref="E224:E229"/>
    <mergeCell ref="F225:F228"/>
    <mergeCell ref="R226:R227"/>
    <mergeCell ref="S226:S227"/>
    <mergeCell ref="F54:F57"/>
    <mergeCell ref="I53:I58"/>
    <mergeCell ref="J54:J57"/>
    <mergeCell ref="F72:F75"/>
    <mergeCell ref="J72:J75"/>
    <mergeCell ref="I71:I76"/>
    <mergeCell ref="F130:F133"/>
    <mergeCell ref="J130:J133"/>
    <mergeCell ref="I129:I134"/>
    <mergeCell ref="K197:K200"/>
    <mergeCell ref="I88:I95"/>
    <mergeCell ref="G109:G112"/>
    <mergeCell ref="F108:F113"/>
    <mergeCell ref="I108:I113"/>
    <mergeCell ref="A238:A251"/>
    <mergeCell ref="B239:B250"/>
    <mergeCell ref="C240:C249"/>
    <mergeCell ref="D241:D248"/>
    <mergeCell ref="E242:E247"/>
    <mergeCell ref="I242:I247"/>
    <mergeCell ref="F243:F246"/>
    <mergeCell ref="E107:E114"/>
    <mergeCell ref="A103:A118"/>
    <mergeCell ref="B104:B117"/>
    <mergeCell ref="C105:C116"/>
    <mergeCell ref="D106:D114"/>
    <mergeCell ref="A143:A156"/>
    <mergeCell ref="A179:A188"/>
    <mergeCell ref="B180:B187"/>
    <mergeCell ref="C181:C186"/>
    <mergeCell ref="D182:D185"/>
    <mergeCell ref="A193:A204"/>
    <mergeCell ref="B194:B203"/>
    <mergeCell ref="C195:C202"/>
    <mergeCell ref="J243:J246"/>
    <mergeCell ref="J225:J228"/>
    <mergeCell ref="I224:I229"/>
    <mergeCell ref="BF244:BF246"/>
    <mergeCell ref="R244:R245"/>
    <mergeCell ref="S244:S245"/>
    <mergeCell ref="T244:T245"/>
    <mergeCell ref="U244:U245"/>
    <mergeCell ref="T226:T227"/>
    <mergeCell ref="W226:W228"/>
    <mergeCell ref="U226:U227"/>
    <mergeCell ref="Y244:Y245"/>
    <mergeCell ref="Z244:Z245"/>
    <mergeCell ref="AA244:AA245"/>
    <mergeCell ref="AB244:AB245"/>
    <mergeCell ref="O182:W182"/>
    <mergeCell ref="O85:V85"/>
    <mergeCell ref="O86:V86"/>
    <mergeCell ref="O87:V87"/>
    <mergeCell ref="O88:V88"/>
    <mergeCell ref="O89:V89"/>
    <mergeCell ref="O90:V90"/>
    <mergeCell ref="T131:T132"/>
    <mergeCell ref="O148:V148"/>
    <mergeCell ref="T149:T150"/>
    <mergeCell ref="R149:R150"/>
    <mergeCell ref="U149:U150"/>
    <mergeCell ref="O146:V146"/>
    <mergeCell ref="O128:V128"/>
    <mergeCell ref="O130:V130"/>
    <mergeCell ref="W149:W151"/>
    <mergeCell ref="BA244:BA245"/>
    <mergeCell ref="BB244:BB245"/>
    <mergeCell ref="BC244:BC245"/>
    <mergeCell ref="BD244:BD245"/>
    <mergeCell ref="O238:BE238"/>
    <mergeCell ref="O239:BE239"/>
    <mergeCell ref="O240:BE240"/>
    <mergeCell ref="O241:BE241"/>
    <mergeCell ref="O242:BE242"/>
    <mergeCell ref="O243:BE243"/>
    <mergeCell ref="AT244:AT245"/>
    <mergeCell ref="AU244:AU245"/>
    <mergeCell ref="AV244:AV245"/>
    <mergeCell ref="AW244:AW245"/>
    <mergeCell ref="AM244:AM245"/>
    <mergeCell ref="AN244:AN245"/>
    <mergeCell ref="AO244:AO245"/>
    <mergeCell ref="AP244:AP245"/>
    <mergeCell ref="AF244:AF245"/>
    <mergeCell ref="AG244:AG245"/>
    <mergeCell ref="AH244:AH245"/>
    <mergeCell ref="AI244:AI245"/>
  </mergeCells>
  <phoneticPr fontId="13" type="noConversion"/>
  <dataValidations xWindow="636" yWindow="660" count="28">
    <dataValidation type="textLength" operator="lessThanOrEqual" allowBlank="1" showInputMessage="1" showErrorMessage="1" errorTitle="Ошибка" error="Допускается ввод не более 900 символов!" sqref="WWE161:WWE167 K292 WWJ103:WWJ109 I332 E307 WWE85:WWE91 WWE49:WWE56 WWE67:WWE74 WWE125:WWE131 I344:I346 J9:J10 E4 J15:J16 AB211 U260:X260 G312 F277:F278 F281:F282 F285:F288 F273:F274 M264:P264 M268:P268 WWE143:WWE149 WWO193:WWO197 TP179:TP184 G327 E256 F292:H292 I317 E322 E312 E317 G322 I322 I327:I328 E328 WWE31:WWE38 E297:E298 JS31:JS38 TO31:TO38 ADK31:ADK38 ANG31:ANG38 AXC31:AXC38 BGY31:BGY38 BQU31:BQU38 CAQ31:CAQ38 CKM31:CKM38 CUI31:CUI38 DEE31:DEE38 DOA31:DOA38 DXW31:DXW38 EHS31:EHS38 ERO31:ERO38 FBK31:FBK38 FLG31:FLG38 FVC31:FVC38 GEY31:GEY38 GOU31:GOU38 GYQ31:GYQ38 HIM31:HIM38 HSI31:HSI38 ICE31:ICE38 IMA31:IMA38 IVW31:IVW38 JFS31:JFS38 JPO31:JPO38 JZK31:JZK38 KJG31:KJG38 KTC31:KTC38 LCY31:LCY38 LMU31:LMU38 LWQ31:LWQ38 MGM31:MGM38 MQI31:MQI38 NAE31:NAE38 NKA31:NKA38 NTW31:NTW38 ODS31:ODS38 ONO31:ONO38 OXK31:OXK38 PHG31:PHG38 PRC31:PRC38 QAY31:QAY38 QKU31:QKU38 QUQ31:QUQ38 REM31:REM38 ROI31:ROI38 RYE31:RYE38 SIA31:SIA38 SRW31:SRW38 TBS31:TBS38 TLO31:TLO38 TVK31:TVK38 UFG31:UFG38 UPC31:UPC38 UYY31:UYY38 VIU31:VIU38 VSQ31:VSQ38 WCM31:WCM38 WMI31:WMI38 JS49:JS56 TO49:TO56 ADK49:ADK56 ANG49:ANG56 AXC49:AXC56 BGY49:BGY56 BQU49:BQU56 CAQ49:CAQ56 CKM49:CKM56 CUI49:CUI56 DEE49:DEE56 DOA49:DOA56 DXW49:DXW56 EHS49:EHS56 ERO49:ERO56 FBK49:FBK56 FLG49:FLG56 FVC49:FVC56 GEY49:GEY56 GOU49:GOU56 GYQ49:GYQ56 HIM49:HIM56 HSI49:HSI56 ICE49:ICE56 IMA49:IMA56 IVW49:IVW56 JFS49:JFS56 JPO49:JPO56 JZK49:JZK56 KJG49:KJG56 KTC49:KTC56 LCY49:LCY56 LMU49:LMU56 LWQ49:LWQ56 MGM49:MGM56 MQI49:MQI56 NAE49:NAE56 NKA49:NKA56 NTW49:NTW56 ODS49:ODS56 ONO49:ONO56 OXK49:OXK56 PHG49:PHG56 PRC49:PRC56 QAY49:QAY56 QKU49:QKU56 QUQ49:QUQ56 REM49:REM56 ROI49:ROI56 RYE49:RYE56 SIA49:SIA56 SRW49:SRW56 TBS49:TBS56 TLO49:TLO56 TVK49:TVK56 UFG49:UFG56 UPC49:UPC56 UYY49:UYY56 VIU49:VIU56 VSQ49:VSQ56 WCM49:WCM56 WMI49:WMI56 JS67:JS74 TO67:TO74 ADK67:ADK74 ANG67:ANG74 AXC67:AXC74 BGY67:BGY74 BQU67:BQU74 CAQ67:CAQ74 CKM67:CKM74 CUI67:CUI74 DEE67:DEE74 DOA67:DOA74 DXW67:DXW74 EHS67:EHS74 ERO67:ERO74 FBK67:FBK74 FLG67:FLG74 FVC67:FVC74 GEY67:GEY74 GOU67:GOU74 GYQ67:GYQ74 HIM67:HIM74 HSI67:HSI74 ICE67:ICE74 IMA67:IMA74 IVW67:IVW74 JFS67:JFS74 JPO67:JPO74 JZK67:JZK74 KJG67:KJG74 KTC67:KTC74 LCY67:LCY74 LMU67:LMU74 LWQ67:LWQ74 MGM67:MGM74 MQI67:MQI74 NAE67:NAE74 NKA67:NKA74 NTW67:NTW74 ODS67:ODS74 ONO67:ONO74 OXK67:OXK74 PHG67:PHG74 PRC67:PRC74 QAY67:QAY74 QKU67:QKU74 QUQ67:QUQ74 REM67:REM74 ROI67:ROI74 RYE67:RYE74 SIA67:SIA74 SRW67:SRW74 TBS67:TBS74 TLO67:TLO74 TVK67:TVK74 UFG67:UFG74 UPC67:UPC74 UYY67:UYY74 VIU67:VIU74 VSQ67:VSQ74 WCM67:WCM74 WMI67:WMI74 JS161:JS167 TO161:TO167 ADK161:ADK167 ANG161:ANG167 AXC161:AXC167 BGY161:BGY167 BQU161:BQU167 CAQ161:CAQ167 CKM161:CKM167 CUI161:CUI167 DEE161:DEE167 DOA161:DOA167 DXW161:DXW167 EHS161:EHS167 ERO161:ERO167 FBK161:FBK167 FLG161:FLG167 FVC161:FVC167 GEY161:GEY167 GOU161:GOU167 GYQ161:GYQ167 HIM161:HIM167 HSI161:HSI167 ICE161:ICE167 IMA161:IMA167 IVW161:IVW167 JFS161:JFS167 JPO161:JPO167 JZK161:JZK167 KJG161:KJG167 KTC161:KTC167 LCY161:LCY167 LMU161:LMU167 LWQ161:LWQ167 MGM161:MGM167 MQI161:MQI167 NAE161:NAE167 NKA161:NKA167 NTW161:NTW167 ODS161:ODS167 ONO161:ONO167 OXK161:OXK167 PHG161:PHG167 PRC161:PRC167 QAY161:QAY167 QKU161:QKU167 QUQ161:QUQ167 REM161:REM167 ROI161:ROI167 RYE161:RYE167 SIA161:SIA167 SRW161:SRW167 TBS161:TBS167 TLO161:TLO167 TVK161:TVK167 UFG161:UFG167 UPC161:UPC167 UYY161:UYY167 VIU161:VIU167 VSQ161:VSQ167 WCM161:WCM167 WMI161:WMI167 JS85:JS91 TO85:TO91 ADK85:ADK91 ANG85:ANG91 AXC85:AXC91 BGY85:BGY91 BQU85:BQU91 CAQ85:CAQ91 CKM85:CKM91 CUI85:CUI91 DEE85:DEE91 DOA85:DOA91 DXW85:DXW91 EHS85:EHS91 ERO85:ERO91 FBK85:FBK91 FLG85:FLG91 FVC85:FVC91 GEY85:GEY91 GOU85:GOU91 GYQ85:GYQ91 HIM85:HIM91 HSI85:HSI91 ICE85:ICE91 IMA85:IMA91 IVW85:IVW91 JFS85:JFS91 JPO85:JPO91 JZK85:JZK91 KJG85:KJG91 KTC85:KTC91 LCY85:LCY91 LMU85:LMU91 LWQ85:LWQ91 MGM85:MGM91 MQI85:MQI91 NAE85:NAE91 NKA85:NKA91 NTW85:NTW91 ODS85:ODS91 ONO85:ONO91 OXK85:OXK91 PHG85:PHG91 PRC85:PRC91 QAY85:QAY91 QKU85:QKU91 QUQ85:QUQ91 REM85:REM91 ROI85:ROI91 RYE85:RYE91 SIA85:SIA91 SRW85:SRW91 TBS85:TBS91 TLO85:TLO91 TVK85:TVK91 UFG85:UFG91 UPC85:UPC91 UYY85:UYY91 VIU85:VIU91 VSQ85:VSQ91 WCM85:WCM91 WMI85:WMI91 JS125:JS131 TO125:TO131 ADK125:ADK131 ANG125:ANG131 AXC125:AXC131 BGY125:BGY131 BQU125:BQU131 CAQ125:CAQ131 CKM125:CKM131 CUI125:CUI131 DEE125:DEE131 DOA125:DOA131 DXW125:DXW131 EHS125:EHS131 ERO125:ERO131 FBK125:FBK131 FLG125:FLG131 FVC125:FVC131 GEY125:GEY131 GOU125:GOU131 GYQ125:GYQ131 HIM125:HIM131 HSI125:HSI131 ICE125:ICE131 IMA125:IMA131 IVW125:IVW131 JFS125:JFS131 JPO125:JPO131 JZK125:JZK131 KJG125:KJG131 KTC125:KTC131 LCY125:LCY131 LMU125:LMU131 LWQ125:LWQ131 MGM125:MGM131 MQI125:MQI131 NAE125:NAE131 NKA125:NKA131 NTW125:NTW131 ODS125:ODS131 ONO125:ONO131 OXK125:OXK131 PHG125:PHG131 PRC125:PRC131 QAY125:QAY131 QKU125:QKU131 QUQ125:QUQ131 REM125:REM131 ROI125:ROI131 RYE125:RYE131 SIA125:SIA131 SRW125:SRW131 TBS125:TBS131 TLO125:TLO131 TVK125:TVK131 UFG125:UFG131 UPC125:UPC131 UYY125:UYY131 VIU125:VIU131 VSQ125:VSQ131 WCM125:WCM131 WMI125:WMI131 JS143:JS149 TO143:TO149 ADK143:ADK149 ANG143:ANG149 AXC143:AXC149 BGY143:BGY149 BQU143:BQU149 CAQ143:CAQ149 CKM143:CKM149 CUI143:CUI149 DEE143:DEE149 DOA143:DOA149 DXW143:DXW149 EHS143:EHS149 ERO143:ERO149 FBK143:FBK149 FLG143:FLG149 FVC143:FVC149 GEY143:GEY149 GOU143:GOU149 GYQ143:GYQ149 HIM143:HIM149 HSI143:HSI149 ICE143:ICE149 IMA143:IMA149 IVW143:IVW149 JFS143:JFS149 JPO143:JPO149 JZK143:JZK149 KJG143:KJG149 KTC143:KTC149 LCY143:LCY149 LMU143:LMU149 LWQ143:LWQ149 MGM143:MGM149 MQI143:MQI149 NAE143:NAE149 NKA143:NKA149 NTW143:NTW149 ODS143:ODS149 ONO143:ONO149 OXK143:OXK149 PHG143:PHG149 PRC143:PRC149 QAY143:QAY149 QKU143:QKU149 QUQ143:QUQ149 REM143:REM149 ROI143:ROI149 RYE143:RYE149 SIA143:SIA149 SRW143:SRW149 TBS143:TBS149 TLO143:TLO149 TVK143:TVK149 UFG143:UFG149 UPC143:UPC149 UYY143:UYY149 VIU143:VIU149 VSQ143:VSQ149 WCM143:WCM149 WMI143:WMI149 JX103:JX109 TT103:TT109 ADP103:ADP109 ANL103:ANL109 AXH103:AXH109 BHD103:BHD109 BQZ103:BQZ109 CAV103:CAV109 CKR103:CKR109 CUN103:CUN109 DEJ103:DEJ109 DOF103:DOF109 DYB103:DYB109 EHX103:EHX109 ERT103:ERT109 FBP103:FBP109 FLL103:FLL109 FVH103:FVH109 GFD103:GFD109 GOZ103:GOZ109 GYV103:GYV109 HIR103:HIR109 HSN103:HSN109 ICJ103:ICJ109 IMF103:IMF109 IWB103:IWB109 JFX103:JFX109 JPT103:JPT109 JZP103:JZP109 KJL103:KJL109 KTH103:KTH109 LDD103:LDD109 LMZ103:LMZ109 LWV103:LWV109 MGR103:MGR109 MQN103:MQN109 NAJ103:NAJ109 NKF103:NKF109 NUB103:NUB109 ODX103:ODX109 ONT103:ONT109 OXP103:OXP109 PHL103:PHL109 PRH103:PRH109 QBD103:QBD109 QKZ103:QKZ109 QUV103:QUV109 RER103:RER109 RON103:RON109 RYJ103:RYJ109 SIF103:SIF109 SSB103:SSB109 TBX103:TBX109 TLT103:TLT109 TVP103:TVP109 UFL103:UFL109 UPH103:UPH109 UZD103:UZD109 VIZ103:VIZ109 VSV103:VSV109 WCR103:WCR109 WMN103:WMN109 ADL179:ADL184 ANH179:ANH184 AXD179:AXD184 BGZ179:BGZ184 BQV179:BQV184 CAR179:CAR184 CKN179:CKN184 CUJ179:CUJ184 DEF179:DEF184 DOB179:DOB184 DXX179:DXX184 EHT179:EHT184 ERP179:ERP184 FBL179:FBL184 FLH179:FLH184 FVD179:FVD184 GEZ179:GEZ184 GOV179:GOV184 GYR179:GYR184 HIN179:HIN184 HSJ179:HSJ184 ICF179:ICF184 IMB179:IMB184 IVX179:IVX184 JFT179:JFT184 JPP179:JPP184 JZL179:JZL184 KJH179:KJH184 KTD179:KTD184 LCZ179:LCZ184 LMV179:LMV184 LWR179:LWR184 MGN179:MGN184 MQJ179:MQJ184 NAF179:NAF184 NKB179:NKB184 NTX179:NTX184 ODT179:ODT184 ONP179:ONP184 OXL179:OXL184 PHH179:PHH184 PRD179:PRD184 QAZ179:QAZ184 QKV179:QKV184 QUR179:QUR184 REN179:REN184 ROJ179:ROJ184 RYF179:RYF184 SIB179:SIB184 SRX179:SRX184 TBT179:TBT184 TLP179:TLP184 TVL179:TVL184 UFH179:UFH184 UPD179:UPD184 UYZ179:UYZ184 VIV179:VIV184 VSR179:VSR184 WCN179:WCN184 WMJ179:WMJ184 WWF179:WWF184 X184 O183 JK183 TG183 ADC183 AMY183 AWU183 BGQ183 BQM183 CAI183 CKE183 CUA183 DDW183 DNS183 DXO183 EHK183 ERG183 FBC183 FKY183 FUU183 GEQ183 GOM183 GYI183 HIE183 HSA183 IBW183 ILS183 IVO183 JFK183 JPG183 JZC183 KIY183 KSU183 LCQ183 LMM183 LWI183 MGE183 MQA183 MZW183 NJS183 NTO183 ODK183 ONG183 OXC183 PGY183 PQU183 QAQ183 QKM183 QUI183 REE183 ROA183 RXW183 SHS183 SRO183 TBK183 TLG183 TVC183 UEY183 UOU183 UYQ183 VIM183 VSI183 WCE183 WMA183 WVW183 JT179:JT184 KC193:KC197 TY193:TY197 ADU193:ADU197 ANQ193:ANQ197 AXM193:AXM197 BHI193:BHI197 BRE193:BRE197 CBA193:CBA197 CKW193:CKW197 CUS193:CUS197 DEO193:DEO197 DOK193:DOK197 DYG193:DYG197 EIC193:EIC197 ERY193:ERY197 FBU193:FBU197 FLQ193:FLQ197 FVM193:FVM197 GFI193:GFI197 GPE193:GPE197 GZA193:GZA197 HIW193:HIW197 HSS193:HSS197 ICO193:ICO197 IMK193:IMK197 IWG193:IWG197 JGC193:JGC197 JPY193:JPY197 JZU193:JZU197 KJQ193:KJQ197 KTM193:KTM197 LDI193:LDI197 LNE193:LNE197 LXA193:LXA197 MGW193:MGW197 MQS193:MQS197 NAO193:NAO197 NKK193:NKK197 NUG193:NUG197 OEC193:OEC197 ONY193:ONY197 OXU193:OXU197 PHQ193:PHQ197 PRM193:PRM197 QBI193:QBI197 QLE193:QLE197 QVA193:QVA197 REW193:REW197 ROS193:ROS197 RYO193:RYO197 SIK193:SIK197 SSG193:SSG197 TCC193:TCC197 TLY193:TLY197 TVU193:TVU197 UFQ193:UFQ197 UPM193:UPM197 UZI193:UZI197 VJE193:VJE197 VTA193:VTA197 WCW193:WCW197 WMS193:WMS197 WXN238:WXN245 WNR238:WNR245 W216:X216 WWE220:WWE227 JS220:JS227 TO220:TO227 ADK220:ADK227 ANG220:ANG227 AXC220:AXC227 BGY220:BGY227 BQU220:BQU227 CAQ220:CAQ227 CKM220:CKM227 CUI220:CUI227 DEE220:DEE227 DOA220:DOA227 DXW220:DXW227 EHS220:EHS227 ERO220:ERO227 FBK220:FBK227 FLG220:FLG227 FVC220:FVC227 GEY220:GEY227 GOU220:GOU227 GYQ220:GYQ227 HIM220:HIM227 HSI220:HSI227 ICE220:ICE227 IMA220:IMA227 IVW220:IVW227 JFS220:JFS227 JPO220:JPO227 JZK220:JZK227 KJG220:KJG227 KTC220:KTC227 LCY220:LCY227 LMU220:LMU227 LWQ220:LWQ227 MGM220:MGM227 MQI220:MQI227 NAE220:NAE227 NKA220:NKA227 NTW220:NTW227 ODS220:ODS227 ONO220:ONO227 OXK220:OXK227 PHG220:PHG227 PRC220:PRC227 QAY220:QAY227 QKU220:QKU227 QUQ220:QUQ227 REM220:REM227 ROI220:ROI227 RYE220:RYE227 SIA220:SIA227 SRW220:SRW227 TBS220:TBS227 TLO220:TLO227 TVK220:TVK227 UFG220:UFG227 UPC220:UPC227 UYY220:UYY227 VIU220:VIU227 VSQ220:VSQ227 WCM220:WCM227 WMI220:WMI227 LB238:LB245 UX238:UX245 AET238:AET245 AOP238:AOP245 AYL238:AYL245 BIH238:BIH245 BSD238:BSD245 CBZ238:CBZ245 CLV238:CLV245 CVR238:CVR245 DFN238:DFN245 DPJ238:DPJ245 DZF238:DZF245 EJB238:EJB245 ESX238:ESX245 FCT238:FCT245 FMP238:FMP245 FWL238:FWL245 GGH238:GGH245 GQD238:GQD245 GZZ238:GZZ245 HJV238:HJV245 HTR238:HTR245 IDN238:IDN245 INJ238:INJ245 IXF238:IXF245 JHB238:JHB245 JQX238:JQX245 KAT238:KAT245 KKP238:KKP245 KUL238:KUL245 LEH238:LEH245 LOD238:LOD245 LXZ238:LXZ245 MHV238:MHV245 MRR238:MRR245 NBN238:NBN245 NLJ238:NLJ245 NVF238:NVF245 OFB238:OFB245 OOX238:OOX245 OYT238:OYT245 PIP238:PIP245 PSL238:PSL245 QCH238:QCH245 QMD238:QMD245 QVZ238:QVZ245 RFV238:RFV245 RPR238:RPR245 RZN238:RZN245 SJJ238:SJJ245 STF238:STF245 TDB238:TDB245 TMX238:TMX245 TWT238:TWT245 UGP238:UGP245 UQL238:UQL245 VAH238:VAH245 VKD238:VKD245 VTZ238:VTZ245 WDV238:WDV245 R15:R16 R9:R10 V15:W15 V9:W9">
      <formula1>900</formula1>
    </dataValidation>
    <dataValidation type="decimal" allowBlank="1" showErrorMessage="1" errorTitle="Ошибка" error="Допускается ввод только действительных чисел!" sqref="WWH197:WWI197 WML197:WMM197 Q183:R183 JM183:JN183 TI183:TJ183 ADE183:ADF183 ANA183:ANB183 AWW183:AWX183 BGS183:BGT183 BQO183:BQP183 CAK183:CAL183 CKG183:CKH183 CUC183:CUD183 DDY183:DDZ183 DNU183:DNV183 DXQ183:DXR183 EHM183:EHN183 ERI183:ERJ183 FBE183:FBF183 FLA183:FLB183 FUW183:FUX183 GES183:GET183 GOO183:GOP183 GYK183:GYL183 HIG183:HIH183 HSC183:HSD183 IBY183:IBZ183 ILU183:ILV183 IVQ183:IVR183 JFM183:JFN183 JPI183:JPJ183 JZE183:JZF183 KJA183:KJB183 KSW183:KSX183 LCS183:LCT183 LMO183:LMP183 LWK183:LWL183 MGG183:MGH183 MQC183:MQD183 MZY183:MZZ183 NJU183:NJV183 NTQ183:NTR183 ODM183:ODN183 ONI183:ONJ183 OXE183:OXF183 PHA183:PHB183 PQW183:PQX183 QAS183:QAT183 QKO183:QKP183 QUK183:QUL183 REG183:REH183 ROC183:ROD183 RXY183:RXZ183 SHU183:SHV183 SRQ183:SRR183 TBM183:TBN183 TLI183:TLJ183 TVE183:TVF183 UFA183:UFB183 UOW183:UOX183 UYS183:UYT183 VIO183:VIP183 VSK183:VSL183 WCG183:WCH183 WMC183:WMD183 WVY183:WVZ183 Z197:AA197 JV197:JW197 TR197:TS197 ADN197:ADO197 ANJ197:ANK197 AXF197:AXG197 BHB197:BHC197 BQX197:BQY197 CAT197:CAU197 CKP197:CKQ197 CUL197:CUM197 DEH197:DEI197 DOD197:DOE197 DXZ197:DYA197 EHV197:EHW197 ERR197:ERS197 FBN197:FBO197 FLJ197:FLK197 FVF197:FVG197 GFB197:GFC197 GOX197:GOY197 GYT197:GYU197 HIP197:HIQ197 HSL197:HSM197 ICH197:ICI197 IMD197:IME197 IVZ197:IWA197 JFV197:JFW197 JPR197:JPS197 JZN197:JZO197 KJJ197:KJK197 KTF197:KTG197 LDB197:LDC197 LMX197:LMY197 LWT197:LWU197 MGP197:MGQ197 MQL197:MQM197 NAH197:NAI197 NKD197:NKE197 NTZ197:NUA197 ODV197:ODW197 ONR197:ONS197 OXN197:OXO197 PHJ197:PHK197 PRF197:PRG197 QBB197:QBC197 QKX197:QKY197 QUT197:QUU197 REP197:REQ197 ROL197:ROM197 RYH197:RYI197 SID197:SIE197 SRZ197:SSA197 TBV197:TBW197 TLR197:TLS197 TVN197:TVO197 UFJ197:UFK197 UPF197:UPG197 UZB197:UZC197 VIX197:VIY197 VST197:VSU197 WCP197:WCQ197 X211 O244 V244 AC244 AJ244 AQ244 AX244">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K15:K16 O15:O16 WMG55 WMF183 WWC55 WMQ197 WWM197 Q211 WWB183 VIX120 WMG37 WMG91:WMG92 WMG149 WWC37 WMG73 WWC73 WMG131 WWC91:WWC92 WWC131 WMG167 WWC167 G9:G10 K9:K10 O9:O10 JR183 TN183 VIX109:VIX110 VST109:VST110 WCP109:WCP110 WML109:WML110 VST120 WWH109:WWH110 ADJ183 WWC149 S37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JQ55 TM55 ADI55 ANE55 AXA55 BGW55 BQS55 CAO55 CKK55 CUG55 DEC55 DNY55 DXU55 EHQ55 ERM55 FBI55 FLE55 FVA55 GEW55 GOS55 GYO55 HIK55 HSG55 ICC55 ILY55 IVU55 JFQ55 JPM55 JZI55 KJE55 KTA55 LCW55 LMS55 LWO55 MGK55 MQG55 NAC55 NJY55 NTU55 ODQ55 ONM55 OXI55 PHE55 PRA55 QAW55 QKS55 QUO55 REK55 ROG55 RYC55 SHY55 SRU55 TBQ55 TLM55 TVI55 UFE55 UPA55 UYW55 VIS55 VSO55 WCK55 S73 JO73 TK73 ADG73 ANC73 AWY73 BGU73 BQQ73 CAM73 CKI73 CUE73 DEA73 DNW73 DXS73 EHO73 ERK73 FBG73 FLC73 FUY73 GEU73 GOQ73 GYM73 HII73 HSE73 ICA73 ILW73 IVS73 JFO73 JPK73 JZG73 KJC73 KSY73 LCU73 LMQ73 LWM73 MGI73 MQE73 NAA73 NJW73 NTS73 ODO73 ONK73 OXG73 PHC73 PQY73 QAU73 QKQ73 QUM73 REI73 ROE73 RYA73 SHW73 SRS73 TBO73 TLK73 TVG73 UFC73 UOY73 UYU73 VIQ73 VSM73 WCI73 WME73 WWA73 JQ73 TM73 ADI73 ANE73 AXA73 BGW73 BQS73 CAO73 CKK73 CUG73 DEC73 DNY73 DXU73 EHQ73 ERM73 FBI73 FLE73 FVA73 GEW73 GOS73 GYO73 HIK73 HSG73 ICC73 ILY73 IVU73 JFQ73 JPM73 JZI73 KJE73 KTA73 LCW73 LMS73 LWO73 MGK73 MQG73 NAC73 NJY73 NTU73 ODQ73 ONM73 OXI73 PHE73 PRA73 QAW73 QKS73 QUO73 REK73 ROG73 RYC73 SHY73 SRU73 TBQ73 TLM73 TVI73 UFE73 UPA73 UYW73 VIS73 VSO73 WCK73 S167:S168 JO167:JO168 TK167:TK168 ADG167:ADG168 ANC167:ANC168 AWY167:AWY168 BGU167:BGU168 BQQ167:BQQ168 CAM167:CAM168 CKI167:CKI168 CUE167:CUE168 DEA167:DEA168 DNW167:DNW168 DXS167:DXS168 EHO167:EHO168 ERK167:ERK168 FBG167:FBG168 FLC167:FLC168 FUY167:FUY168 GEU167:GEU168 GOQ167:GOQ168 GYM167:GYM168 HII167:HII168 HSE167:HSE168 ICA167:ICA168 ILW167:ILW168 IVS167:IVS168 JFO167:JFO168 JPK167:JPK168 JZG167:JZG168 KJC167:KJC168 KSY167:KSY168 LCU167:LCU168 LMQ167:LMQ168 LWM167:LWM168 MGI167:MGI168 MQE167:MQE168 NAA167:NAA168 NJW167:NJW168 NTS167:NTS168 ODO167:ODO168 ONK167:ONK168 OXG167:OXG168 PHC167:PHC168 PQY167:PQY168 QAU167:QAU168 QKQ167:QKQ168 QUM167:QUM168 REI167:REI168 ROE167:ROE168 RYA167:RYA168 SHW167:SHW168 SRS167:SRS168 TBO167:TBO168 TLK167:TLK168 TVG167:TVG168 UFC167:UFC168 UOY167:UOY168 UYU167:UYU168 VIQ167:VIQ168 VSM167:VSM168 WCI167:WCI168 WME167:WME168 WWA167:WWA168 JQ167 TM167 ADI167 ANE167 AXA167 BGW167 BQS167 CAO167 CKK167 CUG167 DEC167 DNY167 DXU167 EHQ167 ERM167 FBI167 FLE167 FVA167 GEW167 GOS167 GYO167 HIK167 HSG167 ICC167 ILY167 IVU167 JFQ167 JPM167 JZI167 KJE167 KTA167 LCW167 LMS167 LWO167 MGK167 MQG167 NAC167 NJY167 NTU167 ODQ167 ONM167 OXI167 PHE167 PRA167 QAW167 QKS167 QUO167 REK167 ROG167 RYC167 SHY167 SRU167 TBQ167 TLM167 TVI167 UFE167 UPA167 UYW167 VIS167 VSO167 WCK167 S91:S92 JO91:JO92 TK91:TK92 ADG91:ADG92 ANC91:ANC92 AWY91:AWY92 BGU91:BGU92 BQQ91:BQQ92 CAM91:CAM92 CKI91:CKI92 CUE91:CUE92 DEA91:DEA92 DNW91:DNW92 DXS91:DXS92 EHO91:EHO92 ERK91:ERK92 FBG91:FBG92 FLC91:FLC92 FUY91:FUY92 GEU91:GEU92 GOQ91:GOQ92 GYM91:GYM92 HII91:HII92 HSE91:HSE92 ICA91:ICA92 ILW91:ILW92 IVS91:IVS92 JFO91:JFO92 JPK91:JPK92 JZG91:JZG92 KJC91:KJC92 KSY91:KSY92 LCU91:LCU92 LMQ91:LMQ92 LWM91:LWM92 MGI91:MGI92 MQE91:MQE92 NAA91:NAA92 NJW91:NJW92 NTS91:NTS92 ODO91:ODO92 ONK91:ONK92 OXG91:OXG92 PHC91:PHC92 PQY91:PQY92 QAU91:QAU92 QKQ91:QKQ92 QUM91:QUM92 REI91:REI92 ROE91:ROE92 RYA91:RYA92 SHW91:SHW92 SRS91:SRS92 TBO91:TBO92 TLK91:TLK92 TVG91:TVG92 UFC91:UFC92 UOY91:UOY92 UYU91:UYU92 VIQ91:VIQ92 VSM91:VSM92 WCI91:WCI92 WME91:WME92 WWA91:WWA92 JQ91:JQ92 TM91:TM92 ADI91:ADI92 ANE91:ANE92 AXA91:AXA92 BGW91:BGW92 BQS91:BQS92 CAO91:CAO92 CKK91:CKK92 CUG91:CUG92 DEC91:DEC92 DNY91:DNY92 DXU91:DXU92 EHQ91:EHQ92 ERM91:ERM92 FBI91:FBI92 FLE91:FLE92 FVA91:FVA92 GEW91:GEW92 GOS91:GOS92 GYO91:GYO92 HIK91:HIK92 HSG91:HSG92 ICC91:ICC92 ILY91:ILY92 IVU91:IVU92 JFQ91:JFQ92 JPM91:JPM92 JZI91:JZI92 KJE91:KJE92 KTA91:KTA92 LCW91:LCW92 LMS91:LMS92 LWO91:LWO92 MGK91:MGK92 MQG91:MQG92 NAC91:NAC92 NJY91:NJY92 NTU91:NTU92 ODQ91:ODQ92 ONM91:ONM92 OXI91:OXI92 PHE91:PHE92 PRA91:PRA92 QAW91:QAW92 QKS91:QKS92 QUO91:QUO92 REK91:REK92 ROG91:ROG92 RYC91:RYC92 SHY91:SHY92 SRU91:SRU92 TBQ91:TBQ92 TLM91:TLM92 TVI91:TVI92 UFE91:UFE92 UPA91:UPA92 UYW91:UYW92 VIS91:VIS92 VSO91:VSO92 WCK91:WCK92 S131:S132 JO131:JO132 TK131:TK132 ADG131:ADG132 ANC131:ANC132 AWY131:AWY132 BGU131:BGU132 BQQ131:BQQ132 CAM131:CAM132 CKI131:CKI132 CUE131:CUE132 DEA131:DEA132 DNW131:DNW132 DXS131:DXS132 EHO131:EHO132 ERK131:ERK132 FBG131:FBG132 FLC131:FLC132 FUY131:FUY132 GEU131:GEU132 GOQ131:GOQ132 GYM131:GYM132 HII131:HII132 HSE131:HSE132 ICA131:ICA132 ILW131:ILW132 IVS131:IVS132 JFO131:JFO132 JPK131:JPK132 JZG131:JZG132 KJC131:KJC132 KSY131:KSY132 LCU131:LCU132 LMQ131:LMQ132 LWM131:LWM132 MGI131:MGI132 MQE131:MQE132 NAA131:NAA132 NJW131:NJW132 NTS131:NTS132 ODO131:ODO132 ONK131:ONK132 OXG131:OXG132 PHC131:PHC132 PQY131:PQY132 QAU131:QAU132 QKQ131:QKQ132 QUM131:QUM132 REI131:REI132 ROE131:ROE132 RYA131:RYA132 SHW131:SHW132 SRS131:SRS132 TBO131:TBO132 TLK131:TLK132 TVG131:TVG132 UFC131:UFC132 UOY131:UOY132 UYU131:UYU132 VIQ131:VIQ132 VSM131:VSM132 WCI131:WCI132 WME131:WME132 WWA131:WWA132 U131 JQ131 TM131 ADI131 ANE131 AXA131 BGW131 BQS131 CAO131 CKK131 CUG131 DEC131 DNY131 DXU131 EHQ131 ERM131 FBI131 FLE131 FVA131 GEW131 GOS131 GYO131 HIK131 HSG131 ICC131 ILY131 IVU131 JFQ131 JPM131 JZI131 KJE131 KTA131 LCW131 LMS131 LWO131 MGK131 MQG131 NAC131 NJY131 NTU131 ODQ131 ONM131 OXI131 PHE131 PRA131 QAW131 QKS131 QUO131 REK131 ROG131 RYC131 SHY131 SRU131 TBQ131 TLM131 TVI131 UFE131 UPA131 UYW131 VIS131 VSO131 WCK131 S149:S150 JO149:JO150 TK149:TK150 ADG149:ADG150 ANC149:ANC150 AWY149:AWY150 BGU149:BGU150 BQQ149:BQQ150 CAM149:CAM150 CKI149:CKI150 CUE149:CUE150 DEA149:DEA150 DNW149:DNW150 DXS149:DXS150 EHO149:EHO150 ERK149:ERK150 FBG149:FBG150 FLC149:FLC150 FUY149:FUY150 GEU149:GEU150 GOQ149:GOQ150 GYM149:GYM150 HII149:HII150 HSE149:HSE150 ICA149:ICA150 ILW149:ILW150 IVS149:IVS150 JFO149:JFO150 JPK149:JPK150 JZG149:JZG150 KJC149:KJC150 KSY149:KSY150 LCU149:LCU150 LMQ149:LMQ150 LWM149:LWM150 MGI149:MGI150 MQE149:MQE150 NAA149:NAA150 NJW149:NJW150 NTS149:NTS150 ODO149:ODO150 ONK149:ONK150 OXG149:OXG150 PHC149:PHC150 PQY149:PQY150 QAU149:QAU150 QKQ149:QKQ150 QUM149:QUM150 REI149:REI150 ROE149:ROE150 RYA149:RYA150 SHW149:SHW150 SRS149:SRS150 TBO149:TBO150 TLK149:TLK150 TVG149:TVG150 UFC149:UFC150 UOY149:UOY150 UYU149:UYU150 VIQ149:VIQ150 VSM149:VSM150 WCI149:WCI150 WME149:WME150 WWA149:WWA150 U149 JQ149 TM149 ADI149 ANE149 AXA149 BGW149 BQS149 CAO149 CKK149 CUG149 DEC149 DNY149 DXU149 EHQ149 ERM149 FBI149 FLE149 FVA149 GEW149 GOS149 GYO149 HIK149 HSG149 ICC149 ILY149 IVU149 JFQ149 JPM149 JZI149 KJE149 KTA149 LCW149 LMS149 LWO149 MGK149 MQG149 NAC149 NJY149 NTU149 ODQ149 ONM149 OXI149 PHE149 PRA149 QAW149 QKS149 QUO149 REK149 ROG149 RYC149 SHY149 SRU149 TBQ149 TLM149 TVI149 UFE149 UPA149 UYW149 VIS149 VSO149 WCK149 X109:X111 JT109:JT111 TP109:TP111 ADL109:ADL111 ANH109:ANH111 AXD109:AXD111 BGZ109:BGZ111 BQV109:BQV111 CAR109:CAR111 CKN109:CKN111 CUJ109:CUJ111 DEF109:DEF111 DOB109:DOB111 DXX109:DXX111 EHT109:EHT111 ERP109:ERP111 FBL109:FBL111 FLH109:FLH111 FVD109:FVD111 GEZ109:GEZ111 GOV109:GOV111 GYR109:GYR111 HIN109:HIN111 HSJ109:HSJ111 ICF109:ICF111 IMB109:IMB111 IVX109:IVX111 JFT109:JFT111 JPP109:JPP111 JZL109:JZL111 KJH109:KJH111 KTD109:KTD111 LCZ109:LCZ111 LMV109:LMV111 LWR109:LWR111 MGN109:MGN111 MQJ109:MQJ111 NAF109:NAF111 NKB109:NKB111 NTX109:NTX111 ODT109:ODT111 ONP109:ONP111 OXL109:OXL111 PHH109:PHH111 PRD109:PRD111 QAZ109:QAZ111 QKV109:QKV111 QUR109:QUR111 REN109:REN111 ROJ109:ROJ111 RYF109:RYF111 SIB109:SIB111 SRX109:SRX111 TBT109:TBT111 TLP109:TLP111 TVL109:TVL111 UFH109:UFH111 UPD109:UPD111 UYZ109:UYZ111 VIV109:VIV111 VSR109:VSR111 WCN109:WCN111 WMJ109:WMJ111 WWF109:WWF111 JV109:JV110 TR109:TR110 ADN109:ADN110 ANJ109:ANJ110 AXF109:AXF110 BHB109:BHB110 BQX109:BQX110 CAT109:CAT110 CKP109:CKP110 CUL109:CUL110 DEH109:DEH110 DOD109:DOD110 DXZ109:DXZ110 EHV109:EHV110 ERR109:ERR110 FBN109:FBN110 FLJ109:FLJ110 FVF109:FVF110 GFB109:GFB110 GOX109:GOX110 GYT109:GYT110 HIP109:HIP110 HSL109:HSL110 ICH109:ICH110 IMD109:IMD110 IVZ109:IVZ110 JFV109:JFV110 JPR109:JPR110 JZN109:JZN110 KJJ109:KJJ110 KTF109:KTF110 LDB109:LDB110 LMX109:LMX110 LWT109:LWT110 MGP109:MGP110 MQL109:MQL110 NAH109:NAH110 NKD109:NKD110 NTZ109:NTZ110 ODV109:ODV110 ONR109:ONR110 OXN109:OXN110 PHJ109:PHJ110 PRF109:PRF110 QBB109:QBB110 QKX109:QKX110 QUT109:QUT110 REP109:REP110 ROL109:ROL110 RYH109:RYH110 SID109:SID110 SRZ109:SRZ110 TBV109:TBV110 TLR109:TLR110 TVN109:TVN110 UFJ109:UFJ110 UPF109:UPF110 UZB109:UZB110 ANF183 AXB183 BGX183 BQT183 CAP183 CKL183 CUH183 DED183 DNZ183 DXV183 EHR183 ERN183 FBJ183 FLF183 FVB183 GEX183 GOT183 GYP183 HIL183 HSH183 ICD183 ILZ183 IVV183 JFR183 JPN183 JZJ183 KJF183 KTB183 LCX183 LMT183 LWP183 MGL183 MQH183 NAD183 NJZ183 NTV183 ODR183 ONN183 OXJ183 PHF183 PRB183 QAX183 QKT183 QUP183 REL183 ROH183 RYD183 SHZ183 SRV183 TBR183 TLN183 TVJ183 UFF183 UPB183 UYX183 VIT183 VSP183 WCL183 WMH183 WWD183 WCP120 WML120 WWH120 UZB120 JT120 TP120 ADL120 ANH120 AXD120 BGZ120 BQV120 CAR120 CKN120 CUJ120 DEF120 DOB120 DXX120 EHT120 ERP120 FBL120 FLH120 FVD120 GEZ120 GOV120 GYR120 HIN120 HSJ120 ICF120 IMB120 IVX120 JFT120 JPP120 JZL120 KJH120 KTD120 LCZ120 LMV120 LWR120 MGN120 MQJ120 NAF120 NKB120 NTX120 ODT120 ONP120 OXL120 PHH120 PRD120 QAZ120 QKV120 QUR120 REN120 ROJ120 RYF120 SIB120 SRX120 TBT120 TLP120 TVL120 UFH120 UPD120 UYZ120 VIV120 VSR120 WCN120 WMJ120 WWF120 JV120 TR120 ADN120 ANJ120 AXF120 BHB120 BQX120 CAT120 CKP120 CUL120 DEH120 DOD120 DXZ120 EHV120 ERR120 FBN120 FLJ120 FVF120 GFB120 GOX120 GYT120 HIP120 HSL120 ICH120 IMD120 IVZ120 JFV120 JPR120 JZN120 KJJ120 KTF120 LDB120 LMX120 LWT120 MGP120 MQL120 NAH120 NKD120 NTZ120 ODV120 ONR120 OXN120 PHJ120 PRF120 QBB120 QKX120 QUT120 REP120 ROL120 RYH120 SID120 SRZ120 TBV120 TLR120 TVN120 UFJ120 UPF120 X120 T183 JP183 TL183 ADH183 AND183 AWZ183 BGV183 BQR183 CAN183 CKJ183 CUF183 DEB183 DNX183 DXT183 EHP183 ERL183 FBH183 FLD183 FUZ183 GEV183 GOR183 GYN183 HIJ183 HSF183 ICB183 ILX183 IVT183 JFP183 JPL183 JZH183 KJD183 KSZ183 LCV183 LMR183 LWN183 MGJ183 MQF183 NAB183 NJX183 NTT183 ODP183 ONL183 OXH183 PHD183 PQZ183 QAV183 QKR183 QUN183 REJ183 ROF183 RYB183 SHX183 SRT183 TBP183 TLL183 TVH183 UFD183 UOZ183 UYV183 VIR183 VSN183 WCJ183 V197 JR197 TN197 ADJ197 ANF197 AXB197 BGX197 BQT197 CAP197 CKL197 CUH197 DED197 DNZ197 DXV197 EHR197 ERN197 FBJ197 FLF197 FVB197 GEX197 GOT197 GYP197 HIL197 HSH197 ICD197 ILZ197 IVV197 JFR197 JPN197 JZJ197 KJF197 KTB197 LCX197 LMT197 LWP197 MGL197 MQH197 NAD197 NJZ197 NTV197 ODR197 ONN197 OXJ197 PHF197 PRB197 QAX197 QKT197 QUP197 REL197 ROH197 RYD197 SHZ197 SRV197 TBR197 TLN197 TVJ197 UFF197 UPB197 UYX197 VIT197 VSP197 WCL197 WMH197 WWD197 R197 JN197 TJ197 ADF197 ANB197 AWX197 BGT197 BQP197 CAL197 CKH197 CUD197 DDZ197 DNV197 DXR197 EHN197 ERJ197 FBF197 FLB197 FUX197 GET197 GOP197 GYL197 HIH197 HSD197 IBZ197 ILV197 IVR197 JFN197 JPJ197 JZF197 KJB197 KSX197 LCT197 LMP197 LWL197 MGH197 MQD197 MZZ197 NJV197 NTR197 ODN197 ONJ197 OXF197 PHB197 PQX197 QAT197 QKP197 QUL197 REH197 ROD197 RXZ197 SHV197 SRR197 TBN197 TLJ197 TVF197 UFB197 UOX197 UYT197 VIP197 VSL197 WCH197 WMD197 WVZ197 N197 JJ197 TF197 ADB197 AMX197 AWT197 BGP197 BQL197 CAH197 CKD197 CTZ197 DDV197 DNR197 DXN197 EHJ197 ERF197 FBB197 FKX197 FUT197 GEP197 GOL197 GYH197 HID197 HRZ197 IBV197 ILR197 IVN197 JFJ197 JPF197 JZB197 KIX197 KST197 LCP197 LML197 LWH197 MGD197 MPZ197 MZV197 NJR197 NTN197 ODJ197 ONF197 OXB197 PGX197 PQT197 QAP197 QKL197 QUH197 RED197 RNZ197 RXV197 SHR197 SRN197 TBJ197 TLF197 TVB197 UEX197 UOT197 UYP197 VIL197 VSH197 WCD197 WLZ197 WVV197 AC197:AC198 JY197:JY198 TU197:TU198 ADQ197:ADQ198 ANM197:ANM198 AXI197:AXI198 BHE197:BHE198 BRA197:BRA198 CAW197:CAW198 CKS197:CKS198 CUO197:CUO198 DEK197:DEK198 DOG197:DOG198 DYC197:DYC198 EHY197:EHY198 ERU197:ERU198 FBQ197:FBQ198 FLM197:FLM198 FVI197:FVI198 GFE197:GFE198 GPA197:GPA198 GYW197:GYW198 HIS197:HIS198 HSO197:HSO198 ICK197:ICK198 IMG197:IMG198 IWC197:IWC198 JFY197:JFY198 JPU197:JPU198 JZQ197:JZQ198 KJM197:KJM198 KTI197:KTI198 LDE197:LDE198 LNA197:LNA198 LWW197:LWW198 MGS197:MGS198 MQO197:MQO198 NAK197:NAK198 NKG197:NKG198 NUC197:NUC198 ODY197:ODY198 ONU197:ONU198 OXQ197:OXQ198 PHM197:PHM198 PRI197:PRI198 QBE197:QBE198 QLA197:QLA198 QUW197:QUW198 RES197:RES198 ROO197:ROO198 RYK197:RYK198 SIG197:SIG198 SSC197:SSC198 TBY197:TBY198 TLU197:TLU198 TVQ197:TVQ198 UFM197:UFM198 UPI197:UPI198 UZE197:UZE198 VJA197:VJA198 VSW197:VSW198 WCS197:WCS198 WMO197:WMO198 WWK197:WWK198 KA197 TW197 ADS197 ANO197 AXK197 BHG197 BRC197 CAY197 CKU197 CUQ197 DEM197 DOI197 DYE197 EIA197 ERW197 FBS197 FLO197 FVK197 GFG197 GPC197 GYY197 HIU197 HSQ197 ICM197 IMI197 IWE197 JGA197 JPW197 JZS197 KJO197 KTK197 LDG197 LNC197 LWY197 MGU197 MQQ197 NAM197 NKI197 NUE197 OEA197 ONW197 OXS197 PHO197 PRK197 QBG197 QLC197 QUY197 REU197 ROQ197 RYM197 SII197 SSE197 TCA197 TLW197 TVS197 UFO197 UPK197 UZG197 VJC197 VSY197 WCU197 WMG226 WWC226 S226 JO226 TK226 ADG226 ANC226 AWY226 BGU226 BQQ226 CAM226 CKI226 CUE226 DEA226 DNW226 DXS226 EHO226 ERK226 FBG226 FLC226 FUY226 GEU226 GOQ226 GYM226 HII226 HSE226 ICA226 ILW226 IVS226 JFO226 JPK226 JZG226 KJC226 KSY226 LCU226 LMQ226 LWM226 MGI226 MQE226 NAA226 NJW226 NTS226 ODO226 ONK226 OXG226 PHC226 PQY226 QAU226 QKQ226 QUM226 REI226 ROE226 RYA226 SHW226 SRS226 TBO226 TLK226 TVG226 UFC226 UOY226 UYU226 VIQ226 VSM226 WCI226 WME226 WWA226 JQ226 TM226 ADI226 ANE226 AXA226 BGW226 BQS226 CAO226 CKK226 CUG226 DEC226 DNY226 DXU226 EHQ226 ERM226 FBI226 FLE226 FVA226 GEW226 GOS226 GYO226 HIK226 HSG226 ICC226 ILY226 IVU226 JFQ226 JPM226 JZI226 KJE226 KTA226 LCW226 LMS226 LWO226 MGK226 MQG226 NAC226 NJY226 NTU226 ODQ226 ONM226 OXI226 PHE226 PRA226 QAW226 QKS226 QUO226 REK226 ROG226 RYC226 SHY226 SRU226 TBQ226 TLM226 TVI226 UFE226 UPA226 UYW226 VIS226 VSO226 WCK226 U226 U73 U37 AE197 KX244 S244 WXL244 WNP244 WDT244 VTX244 VKB244 VAF244 UQJ244 UGN244 TWR244 TMV244 TCZ244 STD244 SJH244 RZL244 RPP244 RFT244 QVX244 QMB244 QCF244 PSJ244 PIN244 OYR244 OOV244 OEZ244 NVD244 NLH244 NBL244 MRP244 MHT244 LXX244 LOB244 LEF244 KUJ244 KKN244 KAR244 JQV244 JGZ244 IXD244 INH244 IDL244 HTP244 HJT244 GZX244 GQB244 GGF244 FWJ244 FMN244 FCR244 ESV244 EIZ244 DZD244 DPH244 DFL244 CVP244 CLT244 CBX244 BSB244 BIF244 AYJ244 AON244 AER244 UV244 UT244 KZ244 WXJ244 WNN244 WDR244 VTV244 VJZ244 VAD244 UQH244 UGL244 TWP244 TMT244 TCX244 STB244 SJF244 RZJ244 RPN244 RFR244 QVV244 QLZ244 QCD244 PSH244 PIL244 OYP244 OOT244 OEX244 NVB244 NLF244 NBJ244 MRN244 MHR244 LXV244 LNZ244 LED244 KUH244 KKL244 KAP244 JQT244 JGX244 IXB244 INF244 IDJ244 HTN244 HJR244 GZV244 GPZ244 GGD244 FWH244 FML244 FCP244 EST244 EIX244 DZB244 DPF244 DFJ244 CVN244 CLR244 CBV244 BRZ244 BID244 AYH244 AOL244 AEP244 S9:S10 S15:S16 U55 Z120 Z109:Z110 U167 V183 U91:U92 U244 Z244 AB244 AG244 AI244 AN244 AP244 AU244 AW244 BB244 BD244"/>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WMF167:WMF168 WWB167:WWB168 WMK120 WMF131:WMF132 WWB131:WWB132 WMF149:WMF150 WWB149:WWB150 WMD91:WMD92 WVZ91:WVZ92 WMF37 WMF73 WWB37 WWB73 WMK109:WMK110 WWG109:WWG110 WMF55 I292 WWG120 J268:L268 WWB55 R260:T260 J264:L264 U183 JQ183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R55 JN55 TJ55 ADF55 ANB55 AWX55 BGT55 BQP55 CAL55 CKH55 CUD55 DDZ55 DNV55 DXR55 EHN55 ERJ55 FBF55 FLB55 FUX55 GET55 GOP55 GYL55 HIH55 HSD55 IBZ55 ILV55 IVR55 JFN55 JPJ55 JZF55 KJB55 KSX55 LCT55 LMP55 LWL55 MGH55 MQD55 MZZ55 NJV55 NTR55 ODN55 ONJ55 OXF55 PHB55 PQX55 QAT55 QKP55 QUL55 REH55 ROD55 RXZ55 SHV55 SRR55 TBN55 TLJ55 TVF55 UFB55 UOX55 UYT55 VIP55 VSL55 WCH55 WMD55 WVZ55 T55 JP55 TL55 ADH55 AND55 AWZ55 BGV55 BQR55 CAN55 CKJ55 CUF55 DEB55 DNX55 DXT55 EHP55 ERL55 FBH55 FLD55 FUZ55 GEV55 GOR55 GYN55 HIJ55 HSF55 ICB55 ILX55 IVT55 JFP55 JPL55 JZH55 KJD55 KSZ55 LCV55 LMR55 LWN55 MGJ55 MQF55 NAB55 NJX55 NTT55 ODP55 ONL55 OXH55 PHD55 PQZ55 QAV55 QKR55 QUN55 REJ55 ROF55 RYB55 SHX55 SRT55 TBP55 TLL55 TVH55 UFD55 UOZ55 UYV55 VIR55 VSN55 WCJ55 R73 JN73 TJ73 ADF73 ANB73 AWX73 BGT73 BQP73 CAL73 CKH73 CUD73 DDZ73 DNV73 DXR73 EHN73 ERJ73 FBF73 FLB73 FUX73 GET73 GOP73 GYL73 HIH73 HSD73 IBZ73 ILV73 IVR73 JFN73 JPJ73 JZF73 KJB73 KSX73 LCT73 LMP73 LWL73 MGH73 MQD73 MZZ73 NJV73 NTR73 ODN73 ONJ73 OXF73 PHB73 PQX73 QAT73 QKP73 QUL73 REH73 ROD73 RXZ73 SHV73 SRR73 TBN73 TLJ73 TVF73 UFB73 UOX73 UYT73 VIP73 VSL73 WCH73 WMD73 WVZ73 T73 JP73 TL73 ADH73 AND73 AWZ73 BGV73 BQR73 CAN73 CKJ73 CUF73 DEB73 DNX73 DXT73 EHP73 ERL73 FBH73 FLD73 FUZ73 GEV73 GOR73 GYN73 HIJ73 HSF73 ICB73 ILX73 IVT73 JFP73 JPL73 JZH73 KJD73 KSZ73 LCV73 LMR73 LWN73 MGJ73 MQF73 NAB73 NJX73 NTT73 ODP73 ONL73 OXH73 PHD73 PQZ73 QAV73 QKR73 QUN73 REJ73 ROF73 RYB73 SHX73 SRT73 TBP73 TLL73 TVH73 UFD73 UOZ73 UYV73 VIR73 VSN73 WCJ73 R167:R168 JN167:JN168 TJ167:TJ168 ADF167:ADF168 ANB167:ANB168 AWX167:AWX168 BGT167:BGT168 BQP167:BQP168 CAL167:CAL168 CKH167:CKH168 CUD167:CUD168 DDZ167:DDZ168 DNV167:DNV168 DXR167:DXR168 EHN167:EHN168 ERJ167:ERJ168 FBF167:FBF168 FLB167:FLB168 FUX167:FUX168 GET167:GET168 GOP167:GOP168 GYL167:GYL168 HIH167:HIH168 HSD167:HSD168 IBZ167:IBZ168 ILV167:ILV168 IVR167:IVR168 JFN167:JFN168 JPJ167:JPJ168 JZF167:JZF168 KJB167:KJB168 KSX167:KSX168 LCT167:LCT168 LMP167:LMP168 LWL167:LWL168 MGH167:MGH168 MQD167:MQD168 MZZ167:MZZ168 NJV167:NJV168 NTR167:NTR168 ODN167:ODN168 ONJ167:ONJ168 OXF167:OXF168 PHB167:PHB168 PQX167:PQX168 QAT167:QAT168 QKP167:QKP168 QUL167:QUL168 REH167:REH168 ROD167:ROD168 RXZ167:RXZ168 SHV167:SHV168 SRR167:SRR168 TBN167:TBN168 TLJ167:TLJ168 TVF167:TVF168 UFB167:UFB168 UOX167:UOX168 UYT167:UYT168 VIP167:VIP168 VSL167:VSL168 WCH167:WCH168 WMD167:WMD168 WVZ167:WVZ168 T167:T168 JP167:JP168 TL167:TL168 ADH167:ADH168 AND167:AND168 AWZ167:AWZ168 BGV167:BGV168 BQR167:BQR168 CAN167:CAN168 CKJ167:CKJ168 CUF167:CUF168 DEB167:DEB168 DNX167:DNX168 DXT167:DXT168 EHP167:EHP168 ERL167:ERL168 FBH167:FBH168 FLD167:FLD168 FUZ167:FUZ168 GEV167:GEV168 GOR167:GOR168 GYN167:GYN168 HIJ167:HIJ168 HSF167:HSF168 ICB167:ICB168 ILX167:ILX168 IVT167:IVT168 JFP167:JFP168 JPL167:JPL168 JZH167:JZH168 KJD167:KJD168 KSZ167:KSZ168 LCV167:LCV168 LMR167:LMR168 LWN167:LWN168 MGJ167:MGJ168 MQF167:MQF168 NAB167:NAB168 NJX167:NJX168 NTT167:NTT168 ODP167:ODP168 ONL167:ONL168 OXH167:OXH168 PHD167:PHD168 PQZ167:PQZ168 QAV167:QAV168 QKR167:QKR168 QUN167:QUN168 REJ167:REJ168 ROF167:ROF168 RYB167:RYB168 SHX167:SHX168 SRT167:SRT168 TBP167:TBP168 TLL167:TLL168 TVH167:TVH168 UFD167:UFD168 UOZ167:UOZ168 UYV167:UYV168 VIR167:VIR168 VSN167:VSN168 WCJ167:WCJ168 T91:T92 JP91:JP92 TL91:TL92 ADH91:ADH92 AND91:AND92 AWZ91:AWZ92 BGV91:BGV92 BQR91:BQR92 CAN91:CAN92 CKJ91:CKJ92 CUF91:CUF92 DEB91:DEB92 DNX91:DNX92 DXT91:DXT92 EHP91:EHP92 ERL91:ERL92 FBH91:FBH92 FLD91:FLD92 FUZ91:FUZ92 GEV91:GEV92 GOR91:GOR92 GYN91:GYN92 HIJ91:HIJ92 HSF91:HSF92 ICB91:ICB92 ILX91:ILX92 IVT91:IVT92 JFP91:JFP92 JPL91:JPL92 JZH91:JZH92 KJD91:KJD92 KSZ91:KSZ92 LCV91:LCV92 LMR91:LMR92 LWN91:LWN92 MGJ91:MGJ92 MQF91:MQF92 NAB91:NAB92 NJX91:NJX92 NTT91:NTT92 ODP91:ODP92 ONL91:ONL92 OXH91:OXH92 PHD91:PHD92 PQZ91:PQZ92 QAV91:QAV92 QKR91:QKR92 QUN91:QUN92 REJ91:REJ92 ROF91:ROF92 RYB91:RYB92 SHX91:SHX92 SRT91:SRT92 TBP91:TBP92 TLL91:TLL92 TVH91:TVH92 UFD91:UFD92 UOZ91:UOZ92 UYV91:UYV92 VIR91:VIR92 VSN91:VSN92 WCJ91:WCJ92 WMF91:WMF92 WWB91:WWB92 R91:R92 JN91:JN92 TJ91:TJ92 ADF91:ADF92 ANB91:ANB92 AWX91:AWX92 BGT91:BGT92 BQP91:BQP92 CAL91:CAL92 CKH91:CKH92 CUD91:CUD92 DDZ91:DDZ92 DNV91:DNV92 DXR91:DXR92 EHN91:EHN92 ERJ91:ERJ92 FBF91:FBF92 FLB91:FLB92 FUX91:FUX92 GET91:GET92 GOP91:GOP92 GYL91:GYL92 HIH91:HIH92 HSD91:HSD92 IBZ91:IBZ92 ILV91:ILV92 IVR91:IVR92 JFN91:JFN92 JPJ91:JPJ92 JZF91:JZF92 KJB91:KJB92 KSX91:KSX92 LCT91:LCT92 LMP91:LMP92 LWL91:LWL92 MGH91:MGH92 MQD91:MQD92 MZZ91:MZZ92 NJV91:NJV92 NTR91:NTR92 ODN91:ODN92 ONJ91:ONJ92 OXF91:OXF92 PHB91:PHB92 PQX91:PQX92 QAT91:QAT92 QKP91:QKP92 QUL91:QUL92 REH91:REH92 ROD91:ROD92 RXZ91:RXZ92 SHV91:SHV92 SRR91:SRR92 TBN91:TBN92 TLJ91:TLJ92 TVF91:TVF92 UFB91:UFB92 UOX91:UOX92 UYT91:UYT92 VIP91:VIP92 VSL91:VSL92 WCH91:WCH92 R131:R132 JN131:JN132 TJ131:TJ132 ADF131:ADF132 ANB131:ANB132 AWX131:AWX132 BGT131:BGT132 BQP131:BQP132 CAL131:CAL132 CKH131:CKH132 CUD131:CUD132 DDZ131:DDZ132 DNV131:DNV132 DXR131:DXR132 EHN131:EHN132 ERJ131:ERJ132 FBF131:FBF132 FLB131:FLB132 FUX131:FUX132 GET131:GET132 GOP131:GOP132 GYL131:GYL132 HIH131:HIH132 HSD131:HSD132 IBZ131:IBZ132 ILV131:ILV132 IVR131:IVR132 JFN131:JFN132 JPJ131:JPJ132 JZF131:JZF132 KJB131:KJB132 KSX131:KSX132 LCT131:LCT132 LMP131:LMP132 LWL131:LWL132 MGH131:MGH132 MQD131:MQD132 MZZ131:MZZ132 NJV131:NJV132 NTR131:NTR132 ODN131:ODN132 ONJ131:ONJ132 OXF131:OXF132 PHB131:PHB132 PQX131:PQX132 QAT131:QAT132 QKP131:QKP132 QUL131:QUL132 REH131:REH132 ROD131:ROD132 RXZ131:RXZ132 SHV131:SHV132 SRR131:SRR132 TBN131:TBN132 TLJ131:TLJ132 TVF131:TVF132 UFB131:UFB132 UOX131:UOX132 UYT131:UYT132 VIP131:VIP132 VSL131:VSL132 WCH131:WCH132 WMD131:WMD132 WVZ131:WVZ132 T131:T132 JP131:JP132 TL131:TL132 ADH131:ADH132 AND131:AND132 AWZ131:AWZ132 BGV131:BGV132 BQR131:BQR132 CAN131:CAN132 CKJ131:CKJ132 CUF131:CUF132 DEB131:DEB132 DNX131:DNX132 DXT131:DXT132 EHP131:EHP132 ERL131:ERL132 FBH131:FBH132 FLD131:FLD132 FUZ131:FUZ132 GEV131:GEV132 GOR131:GOR132 GYN131:GYN132 HIJ131:HIJ132 HSF131:HSF132 ICB131:ICB132 ILX131:ILX132 IVT131:IVT132 JFP131:JFP132 JPL131:JPL132 JZH131:JZH132 KJD131:KJD132 KSZ131:KSZ132 LCV131:LCV132 LMR131:LMR132 LWN131:LWN132 MGJ131:MGJ132 MQF131:MQF132 NAB131:NAB132 NJX131:NJX132 NTT131:NTT132 ODP131:ODP132 ONL131:ONL132 OXH131:OXH132 PHD131:PHD132 PQZ131:PQZ132 QAV131:QAV132 QKR131:QKR132 QUN131:QUN132 REJ131:REJ132 ROF131:ROF132 RYB131:RYB132 SHX131:SHX132 SRT131:SRT132 TBP131:TBP132 TLL131:TLL132 TVH131:TVH132 UFD131:UFD132 UOZ131:UOZ132 UYV131:UYV132 VIR131:VIR132 VSN131:VSN132 WCJ131:WCJ132 R149:R150 JN149:JN150 TJ149:TJ150 ADF149:ADF150 ANB149:ANB150 AWX149:AWX150 BGT149:BGT150 BQP149:BQP150 CAL149:CAL150 CKH149:CKH150 CUD149:CUD150 DDZ149:DDZ150 DNV149:DNV150 DXR149:DXR150 EHN149:EHN150 ERJ149:ERJ150 FBF149:FBF150 FLB149:FLB150 FUX149:FUX150 GET149:GET150 GOP149:GOP150 GYL149:GYL150 HIH149:HIH150 HSD149:HSD150 IBZ149:IBZ150 ILV149:ILV150 IVR149:IVR150 JFN149:JFN150 JPJ149:JPJ150 JZF149:JZF150 KJB149:KJB150 KSX149:KSX150 LCT149:LCT150 LMP149:LMP150 LWL149:LWL150 MGH149:MGH150 MQD149:MQD150 MZZ149:MZZ150 NJV149:NJV150 NTR149:NTR150 ODN149:ODN150 ONJ149:ONJ150 OXF149:OXF150 PHB149:PHB150 PQX149:PQX150 QAT149:QAT150 QKP149:QKP150 QUL149:QUL150 REH149:REH150 ROD149:ROD150 RXZ149:RXZ150 SHV149:SHV150 SRR149:SRR150 TBN149:TBN150 TLJ149:TLJ150 TVF149:TVF150 UFB149:UFB150 UOX149:UOX150 UYT149:UYT150 VIP149:VIP150 VSL149:VSL150 WCH149:WCH150 WMD149:WMD150 WVZ149:WVZ150 T149:T150 JP149:JP150 TL149:TL150 ADH149:ADH150 AND149:AND150 AWZ149:AWZ150 BGV149:BGV150 BQR149:BQR150 CAN149:CAN150 CKJ149:CKJ150 CUF149:CUF150 DEB149:DEB150 DNX149:DNX150 DXT149:DXT150 EHP149:EHP150 ERL149:ERL150 FBH149:FBH150 FLD149:FLD150 FUZ149:FUZ150 GEV149:GEV150 GOR149:GOR150 GYN149:GYN150 HIJ149:HIJ150 HSF149:HSF150 ICB149:ICB150 ILX149:ILX150 IVT149:IVT150 JFP149:JFP150 JPL149:JPL150 JZH149:JZH150 KJD149:KJD150 KSZ149:KSZ150 LCV149:LCV150 LMR149:LMR150 LWN149:LWN150 MGJ149:MGJ150 MQF149:MQF150 NAB149:NAB150 NJX149:NJX150 NTT149:NTT150 ODP149:ODP150 ONL149:ONL150 OXH149:OXH150 PHD149:PHD150 PQZ149:PQZ150 QAV149:QAV150 QKR149:QKR150 QUN149:QUN150 REJ149:REJ150 ROF149:ROF150 RYB149:RYB150 SHX149:SHX150 SRT149:SRT150 TBP149:TBP150 TLL149:TLL150 TVH149:TVH150 UFD149:UFD150 UOZ149:UOZ150 UYV149:UYV150 VIR149:VIR150 VSN149:VSN150 WCJ149:WCJ150 W109:W110 JS109:JS110 TO109:TO110 ADK109:ADK110 ANG109:ANG110 AXC109:AXC110 BGY109:BGY110 BQU109:BQU110 CAQ109:CAQ110 CKM109:CKM110 CUI109:CUI110 DEE109:DEE110 DOA109:DOA110 DXW109:DXW110 EHS109:EHS110 ERO109:ERO110 FBK109:FBK110 FLG109:FLG110 FVC109:FVC110 GEY109:GEY110 GOU109:GOU110 GYQ109:GYQ110 HIM109:HIM110 HSI109:HSI110 ICE109:ICE110 IMA109:IMA110 IVW109:IVW110 JFS109:JFS110 JPO109:JPO110 JZK109:JZK110 KJG109:KJG110 KTC109:KTC110 LCY109:LCY110 LMU109:LMU110 LWQ109:LWQ110 MGM109:MGM110 MQI109:MQI110 NAE109:NAE110 NKA109:NKA110 NTW109:NTW110 ODS109:ODS110 ONO109:ONO110 OXK109:OXK110 PHG109:PHG110 PRC109:PRC110 QAY109:QAY110 QKU109:QKU110 QUQ109:QUQ110 REM109:REM110 ROI109:ROI110 RYE109:RYE110 SIA109:SIA110 SRW109:SRW110 TBS109:TBS110 TLO109:TLO110 TVK109:TVK110 UFG109:UFG110 UPC109:UPC110 UYY109:UYY110 VIU109:VIU110 VSQ109:VSQ110 WCM109:WCM110 WMI109:WMI110 WWE109:WWE110 Y109:Y110 JU109:JU110 TQ109:TQ110 ADM109:ADM110 ANI109:ANI110 AXE109:AXE110 BHA109:BHA110 BQW109:BQW110 CAS109:CAS110 CKO109:CKO110 CUK109:CUK110 DEG109:DEG110 DOC109:DOC110 DXY109:DXY110 EHU109:EHU110 ERQ109:ERQ110 FBM109:FBM110 FLI109:FLI110 FVE109:FVE110 GFA109:GFA110 GOW109:GOW110 GYS109:GYS110 HIO109:HIO110 HSK109:HSK110 ICG109:ICG110 IMC109:IMC110 IVY109:IVY110 JFU109:JFU110 JPQ109:JPQ110 JZM109:JZM110 KJI109:KJI110 KTE109:KTE110 LDA109:LDA110 LMW109:LMW110 LWS109:LWS110 MGO109:MGO110 MQK109:MQK110 NAG109:NAG110 NKC109:NKC110 NTY109:NTY110 ODU109:ODU110 ONQ109:ONQ110 OXM109:OXM110 PHI109:PHI110 PRE109:PRE110 QBA109:QBA110 QKW109:QKW110 QUS109:QUS110 REO109:REO110 ROK109:ROK110 RYG109:RYG110 SIC109:SIC110 SRY109:SRY110 TBU109:TBU110 TLQ109:TLQ110 TVM109:TVM110 UFI109:UFI110 UPE109:UPE110 UZA109:UZA110 VIW109:VIW110 VSS109:VSS110 WCO109:WCO110 TM183 ADI183 ANE183 AXA183 BGW183 BQS183 CAO183 CKK183 CUG183 DEC183 DNY183 DXU183 EHQ183 ERM183 FBI183 FLE183 FVA183 GEW183 GOS183 GYO183 HIK183 HSG183 ICC183 ILY183 IVU183 JFQ183 JPM183 JZI183 KJE183 KTA183 LCW183 LMS183 LWO183 MGK183 MQG183 NAC183 NJY183 NTU183 ODQ183 ONM183 OXI183 PHE183 PRA183 QAW183 QKS183 QUO183 REK183 ROG183 RYC183 SHY183 SRU183 TBQ183 TLM183 TVI183 UFE183 UPA183 UYW183 VIS183 VSO183 WCK183 WMG183 WWC183 S183 JO183 TK183 ADG183 ANC183 AWY183 BGU183 BQQ183 CAM183 CKI183 CUE183 DEA183 DNW183 DXS183 EHO183 ERK183 FBG183 FLC183 FUY183 GEU183 GOQ183 GYM183 HII183 HSE183 ICA183 ILW183 IVS183 JFO183 JPK183 JZG183 KJC183 KSY183 LCU183 LMQ183 LWM183 MGI183 MQE183 NAA183 NJW183 NTS183 ODO183 ONK183 OXG183 PHC183 PQY183 QAU183 QKQ183 QUM183 REI183 ROE183 RYA183 SHW183 SRS183 TBO183 TLK183 TVG183 UFC183 UOY183 UYU183 VIQ183 VSM183 WCI183 WME183 WWA183 W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Y120 JU120 TQ120 ADM120 ANI120 AXE120 BHA120 BQW120 CAS120 CKO120 CUK120 DEG120 DOC120 DXY120 EHU120 ERQ120 FBM120 FLI120 FVE120 GFA120 GOW120 GYS120 HIO120 HSK120 ICG120 IMC120 IVY120 JFU120 JPQ120 JZM120 KJI120 KTE120 LDA120 LMW120 LWS120 MGO120 MQK120 NAG120 NKC120 NTY120 ODU120 ONQ120 OXM120 PHI120 PRE120 QBA120 QKW120 QUS120 REO120 ROK120 RYG120 SIC120 SRY120 TBU120 TLQ120 TVM120 UFI120 UPE120 UZA120 VIW120 VSS120 WCO120 AD197:AD198 JZ197:JZ198 TV197:TV198 ADR197:ADR198 ANN197:ANN198 AXJ197:AXJ198 BHF197:BHF198 BRB197:BRB198 CAX197:CAX198 CKT197:CKT198 CUP197:CUP198 DEL197:DEL198 DOH197:DOH198 DYD197:DYD198 EHZ197:EHZ198 ERV197:ERV198 FBR197:FBR198 FLN197:FLN198 FVJ197:FVJ198 GFF197:GFF198 GPB197:GPB198 GYX197:GYX198 HIT197:HIT198 HSP197:HSP198 ICL197:ICL198 IMH197:IMH198 IWD197:IWD198 JFZ197:JFZ198 JPV197:JPV198 JZR197:JZR198 KJN197:KJN198 KTJ197:KTJ198 LDF197:LDF198 LNB197:LNB198 LWX197:LWX198 MGT197:MGT198 MQP197:MQP198 NAL197:NAL198 NKH197:NKH198 NUD197:NUD198 ODZ197:ODZ198 ONV197:ONV198 OXR197:OXR198 PHN197:PHN198 PRJ197:PRJ198 QBF197:QBF198 QLB197:QLB198 QUX197:QUX198 RET197:RET198 ROP197:ROP198 RYL197:RYL198 SIH197:SIH198 SSD197:SSD198 TBZ197:TBZ198 TLV197:TLV198 TVR197:TVR198 UFN197:UFN198 UPJ197:UPJ198 UZF197:UZF198 VJB197:VJB198 VSX197:VSX198 WCT197:WCT198 WMP197:WMP198 WWL197:WWL198 AB197:AB198 JX197:JX198 TT197:TT198 ADP197:ADP198 ANL197:ANL198 AXH197:AXH198 BHD197:BHD198 BQZ197:BQZ198 CAV197:CAV198 CKR197:CKR198 CUN197:CUN198 DEJ197:DEJ198 DOF197:DOF198 DYB197:DYB198 EHX197:EHX198 ERT197:ERT198 FBP197:FBP198 FLL197:FLL198 FVH197:FVH198 GFD197:GFD198 GOZ197:GOZ198 GYV197:GYV198 HIR197:HIR198 HSN197:HSN198 ICJ197:ICJ198 IMF197:IMF198 IWB197:IWB198 JFX197:JFX198 JPT197:JPT198 JZP197:JZP198 KJL197:KJL198 KTH197:KTH198 LDD197:LDD198 LMZ197:LMZ198 LWV197:LWV198 MGR197:MGR198 MQN197:MQN198 NAJ197:NAJ198 NKF197:NKF198 NUB197:NUB198 ODX197:ODX198 ONT197:ONT198 OXP197:OXP198 PHL197:PHL198 PRH197:PRH198 QBD197:QBD198 QKZ197:QKZ198 QUV197:QUV198 RER197:RER198 RON197:RON198 RYJ197:RYJ198 SIF197:SIF198 SSB197:SSB198 TBX197:TBX198 TLT197:TLT198 TVP197:TVP198 UFL197:UFL198 UPH197:UPH198 UZD197:UZD198 VIZ197:VIZ198 VSV197:VSV198 WCR197:WCR198 WMN197:WMN198 WWJ197:WWJ198 T216:V216 WMF226 WWB226 R226 JN226 TJ226 ADF226 ANB226 AWX226 BGT226 BQP226 CAL226 CKH226 CUD226 DDZ226 DNV226 DXR226 EHN226 ERJ226 FBF226 FLB226 FUX226 GET226 GOP226 GYL226 HIH226 HSD226 IBZ226 ILV226 IVR226 JFN226 JPJ226 JZF226 KJB226 KSX226 LCT226 LMP226 LWL226 MGH226 MQD226 MZZ226 NJV226 NTR226 ODN226 ONJ226 OXF226 PHB226 PQX226 QAT226 QKP226 QUL226 REH226 ROD226 RXZ226 SHV226 SRR226 TBN226 TLJ226 TVF226 UFB226 UOX226 UYT226 VIP226 VSL226 WCH226 WMD226 WVZ226 T226 JP226 TL226 ADH226 AND226 AWZ226 BGV226 BQR226 CAN226 CKJ226 CUF226 DEB226 DNX226 DXT226 EHP226 ERL226 FBH226 FLD226 FUZ226 GEV226 GOR226 GYN226 HIJ226 HSF226 ICB226 ILX226 IVT226 JFP226 JPL226 JZH226 KJD226 KSZ226 LCV226 LMR226 LWN226 MGJ226 MQF226 NAB226 NJX226 NTT226 ODP226 ONL226 OXH226 PHD226 PQZ226 QAV226 QKR226 QUN226 REJ226 ROF226 RYB226 SHX226 SRT226 TBP226 TLL226 TVH226 UFD226 UOZ226 UYV226 VIR226 VSN226 WCJ226 R244 WXK244 WNO244 WDS244 VTW244 VKA244 VAE244 UQI244 UGM244 TWQ244 TMU244 TCY244 STC244 SJG244 RZK244 RPO244 RFS244 QVW244 QMA244 QCE244 PSI244 PIM244 OYQ244 OOU244 OEY244 NVC244 NLG244 NBK244 MRO244 MHS244 LXW244 LOA244 LEE244 KUI244 KKM244 KAQ244 JQU244 JGY244 IXC244 ING244 IDK244 HTO244 HJS244 GZW244 GQA244 GGE244 FWI244 FMM244 FCQ244 ESU244 EIY244 DZC244 DPG244 DFK244 CVO244 CLS244 CBW244 BSA244 BIE244 AYI244 AOM244 AEQ244 UU244 KY244 T244 WXI244 WNM244 WDQ244 VTU244 VJY244 VAC244 UQG244 UGK244 TWO244 TMS244 TCW244 STA244 SJE244 RZI244 RPM244 RFQ244 QVU244 QLY244 QCC244 PSG244 PIK244 OYO244 OOS244 OEW244 NVA244 NLE244 NBI244 MRM244 MHQ244 LXU244 LNY244 LEC244 KUG244 KKK244 KAO244 JQS244 JGW244 IXA244 INE244 IDI244 HTM244 HJQ244 GZU244 GPY244 GGC244 FWG244 FMK244 FCO244 ESS244 EIW244 DZA244 DPE244 DFI244 CVM244 CLQ244 CBU244 BRY244 BIC244 AYG244 AOK244 AEO244 US244 KW244 Y244 AA244 AF244 AH244 AM244 AO244 AT244 AV244 BA244 BC244"/>
    <dataValidation allowBlank="1" promptTitle="checkPeriodRange" sqref="WWD109:WWD110 WVY38 WVY74 WVY132 WVY92 R184 WVY150 WVY56 WVY168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Q56 JM56 TI56 ADE56 ANA56 AWW56 BGS56 BQO56 CAK56 CKG56 CUC56 DDY56 DNU56 DXQ56 EHM56 ERI56 FBE56 FLA56 FUW56 GES56 GOO56 GYK56 HIG56 HSC56 IBY56 ILU56 IVQ56 JFM56 JPI56 JZE56 KJA56 KSW56 LCS56 LMO56 LWK56 MGG56 MQC56 MZY56 NJU56 NTQ56 ODM56 ONI56 OXE56 PHA56 PQW56 QAS56 QKO56 QUK56 REG56 ROC56 RXY56 SHU56 SRQ56 TBM56 TLI56 TVE56 UFA56 UOW56 UYS56 VIO56 VSK56 WCG56 WMC56 Q74 JM74 TI74 ADE74 ANA74 AWW74 BGS74 BQO74 CAK74 CKG74 CUC74 DDY74 DNU74 DXQ74 EHM74 ERI74 FBE74 FLA74 FUW74 GES74 GOO74 GYK74 HIG74 HSC74 IBY74 ILU74 IVQ74 JFM74 JPI74 JZE74 KJA74 KSW74 LCS74 LMO74 LWK74 MGG74 MQC74 MZY74 NJU74 NTQ74 ODM74 ONI74 OXE74 PHA74 PQW74 QAS74 QKO74 QUK74 REG74 ROC74 RXY74 SHU74 SRQ74 TBM74 TLI74 TVE74 UFA74 UOW74 UYS74 VIO74 VSK74 WCG74 WMC74 Q168 JM168 TI168 ADE168 ANA168 AWW168 BGS168 BQO168 CAK168 CKG168 CUC168 DDY168 DNU168 DXQ168 EHM168 ERI168 FBE168 FLA168 FUW168 GES168 GOO168 GYK168 HIG168 HSC168 IBY168 ILU168 IVQ168 JFM168 JPI168 JZE168 KJA168 KSW168 LCS168 LMO168 LWK168 MGG168 MQC168 MZY168 NJU168 NTQ168 ODM168 ONI168 OXE168 PHA168 PQW168 QAS168 QKO168 QUK168 REG168 ROC168 RXY168 SHU168 SRQ168 TBM168 TLI168 TVE168 UFA168 UOW168 UYS168 VIO168 VSK168 WCG168 WMC168 Q92 JM92 TI92 ADE92 ANA92 AWW92 BGS92 BQO92 CAK92 CKG92 CUC92 DDY92 DNU92 DXQ92 EHM92 ERI92 FBE92 FLA92 FUW92 GES92 GOO92 GYK92 HIG92 HSC92 IBY92 ILU92 IVQ92 JFM92 JPI92 JZE92 KJA92 KSW92 LCS92 LMO92 LWK92 MGG92 MQC92 MZY92 NJU92 NTQ92 ODM92 ONI92 OXE92 PHA92 PQW92 QAS92 QKO92 QUK92 REG92 ROC92 RXY92 SHU92 SRQ92 TBM92 TLI92 TVE92 UFA92 UOW92 UYS92 VIO92 VSK92 WCG92 WMC92 Q132 JM132 TI132 ADE132 ANA132 AWW132 BGS132 BQO132 CAK132 CKG132 CUC132 DDY132 DNU132 DXQ132 EHM132 ERI132 FBE132 FLA132 FUW132 GES132 GOO132 GYK132 HIG132 HSC132 IBY132 ILU132 IVQ132 JFM132 JPI132 JZE132 KJA132 KSW132 LCS132 LMO132 LWK132 MGG132 MQC132 MZY132 NJU132 NTQ132 ODM132 ONI132 OXE132 PHA132 PQW132 QAS132 QKO132 QUK132 REG132 ROC132 RXY132 SHU132 SRQ132 TBM132 TLI132 TVE132 UFA132 UOW132 UYS132 VIO132 VSK132 WCG132 WMC132 Q150 JM150 TI150 ADE150 ANA150 AWW150 BGS150 BQO150 CAK150 CKG150 CUC150 DDY150 DNU150 DXQ150 EHM150 ERI150 FBE150 FLA150 FUW150 GES150 GOO150 GYK150 HIG150 HSC150 IBY150 ILU150 IVQ150 JFM150 JPI150 JZE150 KJA150 KSW150 LCS150 LMO150 LWK150 MGG150 MQC150 MZY150 NJU150 NTQ150 ODM150 ONI150 OXE150 PHA150 PQW150 QAS150 QKO150 QUK150 REG150 ROC150 RXY150 SHU150 SRQ150 TBM150 TLI150 TVE150 UFA150 UOW150 UYS150 VIO150 VSK150 WCG150 WMC150 V109:V110 JR109:JR110 TN109:TN110 ADJ109:ADJ110 ANF109:ANF110 AXB109:AXB110 BGX109:BGX110 BQT109:BQT110 CAP109:CAP110 CKL109:CKL110 CUH109:CUH110 DED109:DED110 DNZ109:DNZ110 DXV109:DXV110 EHR109:EHR110 ERN109:ERN110 FBJ109:FBJ110 FLF109:FLF110 FVB109:FVB110 GEX109:GEX110 GOT109:GOT110 GYP109:GYP110 HIL109:HIL110 HSH109:HSH110 ICD109:ICD110 ILZ109:ILZ110 IVV109:IVV110 JFR109:JFR110 JPN109:JPN110 JZJ109:JZJ110 KJF109:KJF110 KTB109:KTB110 LCX109:LCX110 LMT109:LMT110 LWP109:LWP110 MGL109:MGL110 MQH109:MQH110 NAD109:NAD110 NJZ109:NJZ110 NTV109:NTV110 ODR109:ODR110 ONN109:ONN110 OXJ109:OXJ110 PHF109:PHF110 PRB109:PRB110 QAX109:QAX110 QKT109:QKT110 QUP109:QUP110 REL109:REL110 ROH109:ROH110 RYD109:RYD110 SHZ109:SHZ110 SRV109:SRV110 TBR109:TBR110 TLN109:TLN110 TVJ109:TVJ110 UFF109:UFF110 UPB109:UPB110 UYX109:UYX110 VIT109:VIT110 VSP109:VSP110 WCL109:WCL110 WMH109:WMH110 JN184 TJ184 ADF184 ANB184 AWX184 BGT184 BQP184 CAL184 CKH184 CUD184 DDZ184 DNV184 DXR184 EHN184 ERJ184 FBF184 FLB184 FUX184 GET184 GOP184 GYL184 HIH184 HSD184 IBZ184 ILV184 IVR184 JFN184 JPJ184 JZF184 KJB184 KSX184 LCT184 LMP184 LWL184 MGH184 MQD184 MZZ184 NJV184 NTR184 ODN184 ONJ184 OXF184 PHB184 PQX184 QAT184 QKP184 QUL184 REH184 ROD184 RXZ184 SHV184 SRR184 TBN184 TLJ184 TVF184 UFB184 UOX184 UYT184 VIP184 VSL184 WCH184 WMD184 WVZ184 WWD120 V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JW198 TS198 ADO198 ANK198 AXG198 BHC198 BQY198 CAU198 CKQ198 CUM198 DEI198 DOE198 DYA198 EHW198 ERS198 FBO198 FLK198 FVG198 GFC198 GOY198 GYU198 HIQ198 HSM198 ICI198 IME198 IWA198 JFW198 JPS198 JZO198 KJK198 KTG198 LDC198 LMY198 LWU198 MGQ198 MQM198 NAI198 NKE198 NUA198 ODW198 ONS198 OXO198 PHK198 PRG198 QBC198 QKY198 QUU198 REQ198 ROM198 RYI198 SIE198 SSA198 TBW198 TLS198 TVO198 UFK198 UPG198 UZC198 VIY198 VSU198 WCQ198 WMM198 WWI198 WVY227 Q227 JM227 TI227 ADE227 ANA227 AWW227 BGS227 BQO227 CAK227 CKG227 CUC227 DDY227 DNU227 DXQ227 EHM227 ERI227 FBE227 FLA227 FUW227 GES227 GOO227 GYK227 HIG227 HSC227 IBY227 ILU227 IVQ227 JFM227 JPI227 JZE227 KJA227 KSW227 LCS227 LMO227 LWK227 MGG227 MQC227 MZY227 NJU227 NTQ227 ODM227 ONI227 OXE227 PHA227 PQW227 QAS227 QKO227 QUK227 REG227 ROC227 RXY227 SHU227 SRQ227 TBM227 TLI227 TVE227 UFA227 UOW227 UYS227 VIO227 VSK227 WCG227 WMC227 Q245 KV245 UR245 AEN245 AOJ245 AYF245 BIB245 BRX245 CBT245 CLP245 CVL245 DFH245 DPD245 DYZ245 EIV245 ESR245 FCN245 FMJ245 FWF245 GGB245 GPX245 GZT245 HJP245 HTL245 IDH245 IND245 IWZ245 JGV245 JQR245 KAN245 KKJ245 KUF245 LEB245 LNX245 LXT245 MHP245 MRL245 NBH245 NLD245 NUZ245 OEV245 OOR245 OYN245 PIJ245 PSF245 QCB245 QLX245 QVT245 RFP245 RPL245 RZH245 SJD245 SSZ245 TCV245 TMR245 TWN245 UGJ245 UQF245 VAB245 VJX245 VTT245 WDP245 WNL245 WXH245 X245 AE245 AL245 AS245 AZ245"/>
    <dataValidation type="decimal" allowBlank="1" showErrorMessage="1" errorTitle="Ошибка" error="Допускается ввод только неотрицательных чисел!" sqref="WVX183 F268:I268 F264:I264 F260:Q260 O167 JK167 TG167 ADC167 AMY167 AWU167 BGQ167 BQM167 CAI167 CKE167 CUA167 DDW167 DNS167 DXO167 EHK167 ERG167 FBC167 FKY167 FUU167 GEQ167 GOM167 GYI167 HIE167 HSA167 IBW167 ILS167 IVO167 JFK167 JPG167 JZC167 KIY167 KSU167 LCQ167 LMM167 LWI167 MGE167 MQA167 MZW167 NJS167 NTO167 ODK167 ONG167 OXC167 PGY167 PQU167 QAQ167 QKM167 QUI167 REE167 ROA167 RXW167 SHS167 SRO167 TBK167 TLG167 TVC167 UEY167 UOU167 UYQ167 VIM167 VSI167 WCE167 WMA167 WVW167 P183 JL183 TH183 ADD183 AMZ183 AWV183 BGR183 BQN183 CAJ183 CKF183 CUB183 DDX183 DNT183 DXP183 EHL183 ERH183 FBD183 FKZ183 FUV183 GER183 GON183 GYJ183 HIF183 HSB183 IBX183 ILT183 IVP183 JFL183 JPH183 JZD183 KIZ183 KSV183 LCR183 LMN183 LWJ183 MGF183 MQB183 MZX183 NJT183 NTP183 ODL183 ONH183 OXD183 PGZ183 PQV183 QAR183 QKN183 QUJ183 REF183 ROB183 RXX183 SHT183 SRP183 TBL183 TLH183 TVD183 UEZ183 UOV183 UYR183 VIN183 VSJ183 WCF183 WMB183 H216:S216">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216 M109 M167">
      <formula1>kind_of_heat_transfer</formula1>
    </dataValidation>
    <dataValidation type="list" allowBlank="1" showInputMessage="1" showErrorMessage="1" errorTitle="Ошибка" error="Выберите значение из списка" prompt="Выберите значение из списка" sqref="F216">
      <formula1>kind_of_tariff_unit</formula1>
    </dataValidation>
    <dataValidation type="list" allowBlank="1" showInputMessage="1" errorTitle="Ошибка" error="Выберите значение из списка" prompt="Выберите значение из списка" sqref="WVW130 WVW90 WVW72:WWD72 JK36:JR36 TG36:TN36 ADC36:ADJ36 AMY36:ANF36 AWU36:AXB36 BGQ36:BGX36 BQM36:BQT36 CAI36:CAP36 CKE36:CKL36 CUA36:CUH36 DDW36:DED36 DNS36:DNZ36 DXO36:DXV36 EHK36:EHR36 ERG36:ERN36 FBC36:FBJ36 FKY36:FLF36 FUU36:FVB36 GEQ36:GEX36 GOM36:GOT36 GYI36:GYP36 HIE36:HIL36 HSA36:HSH36 IBW36:ICD36 ILS36:ILZ36 IVO36:IVV36 JFK36:JFR36 JPG36:JPN36 JZC36:JZJ36 KIY36:KJF36 KSU36:KTB36 LCQ36:LCX36 LMM36:LMT36 LWI36:LWP36 MGE36:MGL36 MQA36:MQH36 MZW36:NAD36 NJS36:NJZ36 NTO36:NTV36 ODK36:ODR36 ONG36:ONN36 OXC36:OXJ36 PGY36:PHF36 PQU36:PRB36 QAQ36:QAX36 QKM36:QKT36 QUI36:QUP36 REE36:REL36 ROA36:ROH36 RXW36:RYD36 SHS36:SHZ36 SRO36:SRV36 TBK36:TBR36 TLG36:TLN36 TVC36:TVJ36 UEY36:UFF36 UOU36:UPB36 UYQ36:UYX36 VIM36:VIT36 VSI36:VSP36 WCE36:WCL36 WMA36:WMH36 WVW36:WWD36 JK54:JR54 TG54:TN54 ADC54:ADJ54 AMY54:ANF54 AWU54:AXB54 BGQ54:BGX54 BQM54:BQT54 CAI54:CAP54 CKE54:CKL54 CUA54:CUH54 DDW54:DED54 DNS54:DNZ54 DXO54:DXV54 EHK54:EHR54 ERG54:ERN54 FBC54:FBJ54 FKY54:FLF54 FUU54:FVB54 GEQ54:GEX54 GOM54:GOT54 GYI54:GYP54 HIE54:HIL54 HSA54:HSH54 IBW54:ICD54 ILS54:ILZ54 IVO54:IVV54 JFK54:JFR54 JPG54:JPN54 JZC54:JZJ54 KIY54:KJF54 KSU54:KTB54 LCQ54:LCX54 LMM54:LMT54 LWI54:LWP54 MGE54:MGL54 MQA54:MQH54 MZW54:NAD54 NJS54:NJZ54 NTO54:NTV54 ODK54:ODR54 ONG54:ONN54 OXC54:OXJ54 PGY54:PHF54 PQU54:PRB54 QAQ54:QAX54 QKM54:QKT54 QUI54:QUP54 REE54:REL54 ROA54:ROH54 RXW54:RYD54 SHS54:SHZ54 SRO54:SRV54 TBK54:TBR54 TLG54:TLN54 TVC54:TVJ54 UEY54:UFF54 UOU54:UPB54 UYQ54:UYX54 VIM54:VIT54 VSI54:VSP54 WCE54:WCL54 WMA54:WMH54 WVW54:WWD54 JK72:JR72 TG72:TN72 ADC72:ADJ72 AMY72:ANF72 AWU72:AXB72 BGQ72:BGX72 BQM72:BQT72 CAI72:CAP72 CKE72:CKL72 CUA72:CUH72 DDW72:DED72 DNS72:DNZ72 DXO72:DXV72 EHK72:EHR72 ERG72:ERN72 FBC72:FBJ72 FKY72:FLF72 FUU72:FVB72 GEQ72:GEX72 GOM72:GOT72 GYI72:GYP72 HIE72:HIL72 HSA72:HSH72 IBW72:ICD72 ILS72:ILZ72 IVO72:IVV72 JFK72:JFR72 JPG72:JPN72 JZC72:JZJ72 KIY72:KJF72 KSU72:KTB72 LCQ72:LCX72 LMM72:LMT72 LWI72:LWP72 MGE72:MGL72 MQA72:MQH72 MZW72:NAD72 NJS72:NJZ72 NTO72:NTV72 ODK72:ODR72 ONG72:ONN72 OXC72:OXJ72 PGY72:PHF72 PQU72:PRB72 QAQ72:QAX72 QKM72:QKT72 QUI72:QUP72 REE72:REL72 ROA72:ROH72 RXW72:RYD72 SHS72:SHZ72 SRO72:SRV72 TBK72:TBR72 TLG72:TLN72 TVC72:TVJ72 UEY72:UFF72 UOU72:UPB72 UYQ72:UYX72 VIM72:VIT72 VSI72:VSP72 WCE72:WCL72 WMA72:WMH72 WDN243:WDU243 JK90 TG90 ADC90 AMY90 AWU90 BGQ90 BQM90 CAI90 CKE90 CUA90 DDW90 DNS90 DXO90 EHK90 ERG90 FBC90 FKY90 FUU90 GEQ90 GOM90 GYI90 HIE90 HSA90 IBW90 ILS90 IVO90 JFK90 JPG90 JZC90 KIY90 KSU90 LCQ90 LMM90 LWI90 MGE90 MQA90 MZW90 NJS90 NTO90 ODK90 ONG90 OXC90 PGY90 PQU90 QAQ90 QKM90 QUI90 REE90 ROA90 RXW90 SHS90 SRO90 TBK90 TLG90 TVC90 UEY90 UOU90 UYQ90 VIM90 VSI90 WCE90 WMA90 VTR243:VTY243 JK130 TG130 ADC130 AMY130 AWU130 BGQ130 BQM130 CAI130 CKE130 CUA130 DDW130 DNS130 DXO130 EHK130 ERG130 FBC130 FKY130 FUU130 GEQ130 GOM130 GYI130 HIE130 HSA130 IBW130 ILS130 IVO130 JFK130 JPG130 JZC130 KIY130 KSU130 LCQ130 LMM130 LWI130 MGE130 MQA130 MZW130 NJS130 NTO130 ODK130 ONG130 OXC130 PGY130 PQU130 QAQ130 QKM130 QUI130 REE130 ROA130 RXW130 SHS130 SRO130 TBK130 TLG130 TVC130 UEY130 UOU130 UYQ130 VIM130 VSI130 WCE130 WMA130 UZZ243:VAG243 JK166 TG166 ADC166 AMY166 AWU166 BGQ166 BQM166 CAI166 CKE166 CUA166 DDW166 DNS166 DXO166 EHK166 ERG166 FBC166 FKY166 FUU166 GEQ166 GOM166 GYI166 HIE166 HSA166 IBW166 ILS166 IVO166 JFK166 JPG166 JZC166 KIY166 KSU166 LCQ166 LMM166 LWI166 MGE166 MQA166 MZW166 NJS166 NTO166 ODK166 ONG166 OXC166 PGY166 PQU166 QAQ166 QKM166 QUI166 REE166 ROA166 RXW166 SHS166 SRO166 TBK166 TLG166 TVC166 UEY166 UOU166 UYQ166 VIM166 VSI166 WCE166 WMA166 WVW166 VJV243:VKC243 JK148 TG148 ADC148 AMY148 AWU148 BGQ148 BQM148 CAI148 CKE148 CUA148 DDW148 DNS148 DXO148 EHK148 ERG148 FBC148 FKY148 FUU148 GEQ148 GOM148 GYI148 HIE148 HSA148 IBW148 ILS148 IVO148 JFK148 JPG148 JZC148 KIY148 KSU148 LCQ148 LMM148 LWI148 MGE148 MQA148 MZW148 NJS148 NTO148 ODK148 ONG148 OXC148 PGY148 PQU148 QAQ148 QKM148 QUI148 REE148 ROA148 RXW148 SHS148 SRO148 TBK148 TLG148 TVC148 UEY148 UOU148 UYQ148 VIM148 VSI148 WCE148 WMA148 WVW148 UGH243:UGO243 WXF243:WXM243 WNJ243:WNQ243 WVW225:WWD225 JK225:JR225 TG225:TN225 ADC225:ADJ225 AMY225:ANF225 AWU225:AXB225 BGQ225:BGX225 BQM225:BQT225 CAI225:CAP225 CKE225:CKL225 CUA225:CUH225 DDW225:DED225 DNS225:DNZ225 DXO225:DXV225 EHK225:EHR225 ERG225:ERN225 FBC225:FBJ225 FKY225:FLF225 FUU225:FVB225 GEQ225:GEX225 GOM225:GOT225 GYI225:GYP225 HIE225:HIL225 HSA225:HSH225 IBW225:ICD225 ILS225:ILZ225 IVO225:IVV225 JFK225:JFR225 JPG225:JPN225 JZC225:JZJ225 KIY225:KJF225 KSU225:KTB225 LCQ225:LCX225 LMM225:LMT225 LWI225:LWP225 MGE225:MGL225 MQA225:MQH225 MZW225:NAD225 NJS225:NJZ225 NTO225:NTV225 ODK225:ODR225 ONG225:ONN225 OXC225:OXJ225 PGY225:PHF225 PQU225:PRB225 QAQ225:QAX225 QKM225:QKT225 QUI225:QUP225 REE225:REL225 ROA225:ROH225 RXW225:RYD225 SHS225:SHZ225 SRO225:SRV225 TBK225:TBR225 TLG225:TLN225 TVC225:TVJ225 UEY225:UFF225 UOU225:UPB225 UYQ225:UYX225 VIM225:VIT225 VSI225:VSP225 WCE225:WCL225 WMA225:WMH225 UQD243:UQK243 KT243:LA243 UP243:UW243 AEL243:AES243 AOH243:AOO243 AYD243:AYK243 BHZ243:BIG243 BRV243:BSC243 CBR243:CBY243 CLN243:CLU243 CVJ243:CVQ243 DFF243:DFM243 DPB243:DPI243 DYX243:DZE243 EIT243:EJA243 ESP243:ESW243 FCL243:FCS243 FMH243:FMO243 FWD243:FWK243 GFZ243:GGG243 GPV243:GQC243 GZR243:GZY243 HJN243:HJU243 HTJ243:HTQ243 IDF243:IDM243 INB243:INI243 IWX243:IXE243 JGT243:JHA243 JQP243:JQW243 KAL243:KAS243 KKH243:KKO243 KUD243:KUK243 LDZ243:LEG243 LNV243:LOC243 LXR243:LXY243 MHN243:MHU243 MRJ243:MRQ243 NBF243:NBM243 NLB243:NLI243 NUX243:NVE243 OET243:OFA243 OOP243:OOW243 OYL243:OYS243 PIH243:PIO243 PSD243:PSK243 QBZ243:QCG243 QLV243:QMC243 QVR243:QVY243 RFN243:RFU243 RPJ243:RPQ243 RZF243:RZM243 SJB243:SJI243 SSX243:STE243 TCT243:TDA243 TMP243:TMW243 TWL243:TWS243">
      <formula1>kind_of_cons</formula1>
    </dataValidation>
    <dataValidation type="list" allowBlank="1" showInputMessage="1" showErrorMessage="1" errorTitle="Ошибка" error="Выберите значение из списка" sqref="WVW71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WVW224 O224 JK224 TG224 ADC224 AMY224 AWU224 BGQ224 BQM224 CAI224 CKE224 CUA224 DDW224 DNS224 DXO224 EHK224 ERG224 FBC224 FKY224 FUU224 GEQ224 GOM224 GYI224 HIE224 HSA224 IBW224 ILS224 IVO224 JFK224 JPG224 JZC224 KIY224 KSU224 LCQ224 LMM224 LWI224 MGE224 MQA224 MZW224 NJS224 NTO224 ODK224 ONG224 OXC224 PGY224 PQU224 QAQ224 QKM224 QUI224 REE224 ROA224 RXW224 SHS224 SRO224 TBK224 TLG224 TVC224 UEY224 UOU224 UYQ224 VIM224 VSI224 WCE224 WMA224 O242 KT242 UP242 AEL242 AOH242 AYD242 BHZ242 BRV242 CBR242 CLN242 CVJ242 DFF242 DPB242 DYX242 EIT242 ESP242 FCL242 FMH242 FWD242 GFZ242 GPV242 GZR242 HJN242 HTJ242 IDF242 INB242 IWX242 JGT242 JQP242 KAL242 KKH242 KUD242 LDZ242 LNV242 LXR242 MHN242 MRJ242 NBF242 NLB242 NUX242 OET242 OOP242 OYL242 PIH242 PSD242 QBZ242 QLV242 QVR242 RFN242 RPJ242 RZF242 SJB242 SSX242 TCT242 TMP242 TWL242 UGH242 UQD242 UZZ242 VJV242 VTR242 WDN242 WNJ242 WXF242">
      <formula1>kind_of_scheme_in</formula1>
    </dataValidation>
    <dataValidation type="list" allowBlank="1" showInputMessage="1" showErrorMessage="1" errorTitle="Ошибка" error="Выберите значение из списка" sqref="WVW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O108">
      <formula1>kind_of_cons</formula1>
    </dataValidation>
    <dataValidation type="list" allowBlank="1" showInputMessage="1" showErrorMessage="1" errorTitle="Ошибка" error="Выберите значение из списка" sqref="WVU91 WVU131 KR244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UN244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AEJ244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AOF244 JI91 TE91 ADA91 AMW91 AWS91 BGO91 BQK91 CAG91 CKC91 CTY91 DDU91 DNQ91 DXM91 EHI91 ERE91 FBA91 FKW91 FUS91 GEO91 GOK91 GYG91 HIC91 HRY91 IBU91 ILQ91 IVM91 JFI91 JPE91 JZA91 KIW91 KSS91 LCO91 LMK91 LWG91 MGC91 MPY91 MZU91 NJQ91 NTM91 ODI91 ONE91 OXA91 PGW91 PQS91 QAO91 QKK91 QUG91 REC91 RNY91 RXU91 SHQ91 SRM91 TBI91 TLE91 TVA91 UEW91 UOS91 UYO91 VIK91 VSG91 WCC91 WLY91 AYB244 JI131 TE131 ADA131 AMW131 AWS131 BGO131 BQK131 CAG131 CKC131 CTY131 DDU131 DNQ131 DXM131 EHI131 ERE131 FBA131 FKW131 FUS131 GEO131 GOK131 GYG131 HIC131 HRY131 IBU131 ILQ131 IVM131 JFI131 JPE131 JZA131 KIW131 KSS131 LCO131 LMK131 LWG131 MGC131 MPY131 MZU131 NJQ131 NTM131 ODI131 ONE131 OXA131 PGW131 PQS131 QAO131 QKK131 QUG131 REC131 RNY131 RXU131 SHQ131 SRM131 TBI131 TLE131 TVA131 UEW131 UOS131 UYO131 VIK131 VSG131 WCC131 WLY131 M149 JI149 TE149 ADA149 AMW149 AWS149 BGO149 BQK149 CAG149 CKC149 CTY149 DDU149 DNQ149 DXM149 EHI149 ERE149 FBA149 FKW149 FUS149 GEO149 GOK149 GYG149 HIC149 HRY149 IBU149 ILQ149 IVM149 JFI149 JPE149 JZA149 KIW149 KSS149 LCO149 LMK149 LWG149 MGC149 MPY149 MZU149 NJQ149 NTM149 ODI149 ONE149 OXA149 PGW149 PQS149 QAO149 QKK149 QUG149 REC149 RNY149 RXU149 SHQ149 SRM149 TBI149 TLE149 TVA149 UEW149 UOS149 UYO149 VIK149 VSG149 WCC149 WLY149 WVU149 M226 JI226 TE226 ADA226 AMW226 AWS226 BGO226 BQK226 CAG226 CKC226 CTY226 DDU226 DNQ226 DXM226 EHI226 ERE226 FBA226 FKW226 FUS226 GEO226 GOK226 GYG226 HIC226 HRY226 IBU226 ILQ226 IVM226 JFI226 JPE226 JZA226 KIW226 KSS226 LCO226 LMK226 LWG226 MGC226 MPY226 MZU226 NJQ226 NTM226 ODI226 ONE226 OXA226 PGW226 PQS226 QAO226 QKK226 QUG226 REC226 RNY226 RXU226 SHQ226 SRM226 TBI226 TLE226 TVA226 UEW226 UOS226 UYO226 VIK226 VSG226 WCC226 WLY226 WVU226 M244 WXD244 WNH244 WDL244 VTP244 VJT244 UZX244 UQB244 UGF244 TWJ244 TMN244 TCR244 SSV244 SIZ244 RZD244 RPH244 RFL244 QVP244 QLT244 QBX244 PSB244 PIF244 OYJ244 OON244 OER244 NUV244 NKZ244 NBD244 MRH244 MHL244 LXP244 LNT244 LDX244 KUB244 KKF244 KAJ244 JQN244 JGR244 IWV244 IMZ244 IDD244 HTH244 HJL244 GZP244 GPT244 GFX244 FWB244 FMF244 FCJ244 ESN244 EIR244 DYV244 DOZ244 DFD244 CVH244 CLL244 CBP244 BRT244 BHX244 M37 M55 M73 M91 M131">
      <formula1>kind_of_heat_transfer</formula1>
    </dataValidation>
    <dataValidation type="list" allowBlank="1" showInputMessage="1" showErrorMessage="1" errorTitle="Ошибка" error="Выберите значение из списка" prompt="Выберите значение из списка" sqref="E9:E10">
      <formula1>kind_group_rates_load_filter</formula1>
    </dataValidation>
    <dataValidation allowBlank="1" showInputMessage="1" showErrorMessage="1" prompt="Выберите виды деятельности, выполнив двойной щелчок левой кнопки мыши по ячейке." sqref="F9:F1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9:N11 N15:N17">
      <formula1>DESCRIPTION_TERRITORY</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7 J292 F312">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332">
      <formula1>"a"</formula1>
    </dataValidation>
    <dataValidation allowBlank="1" sqref="WVT94:WWE95 JH39:JS45 TD39:TO45 ACZ39:ADK45 AMV39:ANG45 AWR39:AXC45 BGN39:BGY45 BQJ39:BQU45 CAF39:CAQ45 CKB39:CKM45 CTX39:CUI45 DDT39:DEE45 DNP39:DOA45 DXL39:DXW45 EHH39:EHS45 ERD39:ERO45 FAZ39:FBK45 FKV39:FLG45 FUR39:FVC45 GEN39:GEY45 GOJ39:GOU45 GYF39:GYQ45 HIB39:HIM45 HRX39:HSI45 IBT39:ICE45 ILP39:IMA45 IVL39:IVW45 JFH39:JFS45 JPD39:JPO45 JYZ39:JZK45 KIV39:KJG45 KSR39:KTC45 LCN39:LCY45 LMJ39:LMU45 LWF39:LWQ45 MGB39:MGM45 MPX39:MQI45 MZT39:NAE45 NJP39:NKA45 NTL39:NTW45 ODH39:ODS45 OND39:ONO45 OWZ39:OXK45 PGV39:PHG45 PQR39:PRC45 QAN39:QAY45 QKJ39:QKU45 QUF39:QUQ45 REB39:REM45 RNX39:ROI45 RXT39:RYE45 SHP39:SIA45 SRL39:SRW45 TBH39:TBS45 TLD39:TLO45 TUZ39:TVK45 UEV39:UFG45 UOR39:UPC45 UYN39:UYY45 VIJ39:VIU45 VSF39:VSQ45 WCB39:WCM45 WLX39:WMI45 WVT39:WWE45 JH94:JS95 TD94:TO95 ACZ94:ADK95 AMV94:ANG95 AWR94:AXC95 BGN94:BGY95 BQJ94:BQU95 CAF94:CAQ95 CKB94:CKM95 CTX94:CUI95 DDT94:DEE95 DNP94:DOA95 DXL94:DXW95 EHH94:EHS95 ERD94:ERO95 FAZ94:FBK95 FKV94:FLG95 FUR94:FVC95 GEN94:GEY95 GOJ94:GOU95 GYF94:GYQ95 HIB94:HIM95 HRX94:HSI95 IBT94:ICE95 ILP94:IMA95 IVL94:IVW95 JFH94:JFS95 JPD94:JPO95 JYZ94:JZK95 KIV94:KJG95 KSR94:KTC95 LCN94:LCY95 LMJ94:LMU95 LWF94:LWQ95 MGB94:MGM95 MPX94:MQI95 MZT94:NAE95 NJP94:NKA95 NTL94:NTW95 ODH94:ODS95 OND94:ONO95 OWZ94:OXK95 PGV94:PHG95 PQR94:PRC95 QAN94:QAY95 QKJ94:QKU95 QUF94:QUQ95 REB94:REM95 RNX94:ROI95 RXT94:RYE95 SHP94:SIA95 SRL94:SRW95 TBH94:TBS95 TLD94:TLO95 TUZ94:TVK95 UEV94:UFG95 UOR94:UPC95 UYN94:UYY95 VIJ94:VIU95 VSF94:VSQ95 WCB94:WCM95 WLX94:WMI95 JH115:JX115 TD115:TT115 ACZ115:ADP115 AMV115:ANL115 AWR115:AXH115 BGN115:BHD115 BQJ115:BQZ115 CAF115:CAV115 CKB115:CKR115 CTX115:CUN115 DDT115:DEJ115 DNP115:DOF115 DXL115:DYB115 EHH115:EHX115 ERD115:ERT115 FAZ115:FBP115 FKV115:FLL115 FUR115:FVH115 GEN115:GFD115 GOJ115:GOZ115 GYF115:GYV115 HIB115:HIR115 HRX115:HSN115 IBT115:ICJ115 ILP115:IMF115 IVL115:IWB115 JFH115:JFX115 JPD115:JPT115 JYZ115:JZP115 KIV115:KJL115 KSR115:KTH115 LCN115:LDD115 LMJ115:LMZ115 LWF115:LWV115 MGB115:MGR115 MPX115:MQN115 MZT115:NAJ115 NJP115:NKF115 NTL115:NUB115 ODH115:ODX115 OND115:ONT115 OWZ115:OXP115 PGV115:PHL115 PQR115:PRH115 QAN115:QBD115 QKJ115:QKZ115 QUF115:QUV115 REB115:RER115 RNX115:RON115 RXT115:RYJ115 SHP115:SIF115 SRL115:SSB115 TBH115:TBX115 TLD115:TLT115 TUZ115:TVP115 UEV115:UFL115 UOR115:UPH115 UYN115:UZD115 VIJ115:VIZ115 VSF115:VSV115 WCB115:WCR115 WLX115:WMN115 WVT115:WWJ115 L81:U81 AMV75:ANG81 AWR75:AXC81 BGN75:BGY81 BQJ75:BQU81 CAF75:CAQ81 CKB75:CKM81 CTX75:CUI81 DDT75:DEE81 DNP75:DOA81 DXL75:DXW81 EHH75:EHS81 ERD75:ERO81 FAZ75:FBK81 FKV75:FLG81 FUR75:FVC81 GEN75:GEY81 GOJ75:GOU81 GYF75:GYQ81 HIB75:HIM81 HRX75:HSI81 IBT75:ICE81 ILP75:IMA81 IVL75:IVW81 JFH75:JFS81 JPD75:JPO81 JYZ75:JZK81 KIV75:KJG81 KSR75:KTC81 LCN75:LCY81 LMJ75:LMU81 LWF75:LWQ81 MGB75:MGM81 MPX75:MQI81 MZT75:NAE81 NJP75:NKA81 NTL75:NTW81 ODH75:ODS81 OND75:ONO81 OWZ75:OXK81 PGV75:PHG81 PQR75:PRC81 QAN75:QAY81 QKJ75:QKU81 QUF75:QUQ81 REB75:REM81 RNX75:ROI81 RXT75:RYE81 SHP75:SIA81 SRL75:SRW81 TBH75:TBS81 TLD75:TLO81 TUZ75:TVK81 UEV75:UFG81 UOR75:UPC81 UYN75:UYY81 VIJ75:VIU81 VSF75:VSQ81 WCB75:WCM81 WLX75:WMI81 WVT75:WWE81 JH75:JS81 TD75:TO81 ACZ75:ADK81 ACZ228:ADK234 JH228:JS234 TD228:TO234 WVT228:WWE234 WLX228:WMI234 WCB228:WCM234 VSF228:VSQ234 VIJ228:VIU234 UYN228:UYY234 UOR228:UPC234 UEV228:UFG234 TUZ228:TVK234 TLD228:TLO234 TBH228:TBS234 SRL228:SRW234 SHP228:SIA234 RXT228:RYE234 RNX228:ROI234 REB228:REM234 QUF228:QUQ234 QKJ228:QKU234 QAN228:QAY234 PQR228:PRC234 PGV228:PHG234 OWZ228:OXK234 OND228:ONO234 ODH228:ODS234 NTL228:NTW234 NJP228:NKA234 MZT228:NAE234 MPX228:MQI234 MGB228:MGM234 LWF228:LWQ234 LMJ228:LMU234 LCN228:LCY234 KSR228:KTC234 KIV228:KJG234 JYZ228:JZK234 JPD228:JPO234 JFH228:JFS234 IVL228:IVW234 ILP228:IMA234 IBT228:ICE234 HRX228:HSI234 HIB228:HIM234 GYF228:GYQ234 GOJ228:GOU234 GEN228:GEY234 FUR228:FVC234 FKV228:FLG234 FAZ228:FBK234 ERD228:ERO234 EHH228:EHS234 DXL228:DXW234 DNP228:DOA234 DDT228:DEE234 CTX228:CUI234 CKB228:CKM234 CAF228:CAQ234 BQJ228:BQU234 BGN228:BGY234 AWR228:AXC234 AMV228:ANG234 L234:U234 L253:U253 TD57:TO63 ACZ57:ADK63 AMV57:ANG63 AWR57:AXC63 BGN57:BGY63 BQJ57:BQU63 CAF57:CAQ63 CKB57:CKM63 CTX57:CUI63 DDT57:DEE63 DNP57:DOA63 DXL57:DXW63 EHH57:EHS63 ERD57:ERO63 FAZ57:FBK63 FKV57:FLG63 FUR57:FVC63 GEN57:GEY63 GOJ57:GOU63 GYF57:GYQ63 HIB57:HIM63 HRX57:HSI63 IBT57:ICE63 ILP57:IMA63 IVL57:IVW63 JFH57:JFS63 JPD57:JPO63 JYZ57:JZK63 KIV57:KJG63 KSR57:KTC63 LCN57:LCY63 LMJ57:LMU63 LWF57:LWQ63 MGB57:MGM63 MPX57:MQI63 MZT57:NAE63 NJP57:NKA63 NTL57:NTW63 ODH57:ODS63 OND57:ONO63 OWZ57:OXK63 PGV57:PHG63 PQR57:PRC63 QAN57:QAY63 QKJ57:QKU63 QUF57:QUQ63 REB57:REM63 RNX57:ROI63 RXT57:RYE63 SHP57:SIA63 SRL57:SRW63 TBH57:TBS63 TLD57:TLO63 TUZ57:TVK63 UEV57:UFG63 UOR57:UPC63 UYN57:UYY63 VIJ57:VIU63 VSF57:VSQ63 WCB57:WCM63 WLX57:WMI63 WVT57:WWE63 JH57:JS63 L252:W252 AMV252:ANG253 MHK246:MHV251 MGB252:MGM253 AEI246:AET251 ACZ252:ADK253 GFW246:GGH251 GEN252:GEY253 KQ246:LB251 JH252:JS253 LXO246:LXZ251 LWF252:LWQ253 UM246:UX251 TD252:TO253 DFC246:DFN251 DDT252:DEE253 WXC246:WXN251 WVT252:WWE253 LNS246:LOD251 LMJ252:LMU253 WNG246:WNR251 WLX252:WMI253 FWA246:FWL251 FUR252:FVC253 WDK246:WDV251 WCB252:WCM253 LDW246:LEH251 LCN252:LCY253 VTO246:VTZ251 VSF252:VSQ253 BRS246:BSD251 BQJ252:BQU253 VJS246:VKD251 VIJ252:VIU253 KUA246:KUL251 KSR252:KTC253 UZW246:VAH251 UYN252:UYY253 FME246:FMP251 FKV252:FLG253 UQA246:UQL251 UOR252:UPC253 KKE246:KKP251 KIV252:KJG253 UGE246:UGP251 UEV252:UFG253 CVG246:CVR251 CTX252:CUI253 TWI246:TWT251 TUZ252:TVK253 KAI246:KAT251 JYZ252:JZK253 TMM246:TMX251 TLD252:TLO253 FCI246:FCT251 FAZ252:FBK253 TCQ246:TDB251 TBH252:TBS253 JQM246:JQX251 JPD252:JPO253 SSU246:STF251 SRL252:SRW253 AYA246:AYL251 AWR252:AXC253 SIY246:SJJ251 SHP252:SIA253 JGQ246:JHB251 JFH252:JFS253 RZC246:RZN251 RXT252:RYE253 ESM246:ESX251 ERD252:ERO253 RPG246:RPR251 RNX252:ROI253 IWU246:IXF251 IVL252:IVW253 RFK246:RFV251 REB252:REM253 CLK246:CLV251 CKB252:CKM253 QVO246:QVZ251 QUF252:QUQ253 IMY246:INJ251 ILP252:IMA253 QLS246:QMD251 QKJ252:QKU253 EIQ246:EJB251 EHH252:EHS253 QBW246:QCH251 QAN252:QAY253 IDC246:IDN251 IBT252:ICE253 PSA246:PSL251 PQR252:PRC253 BHW246:BIH251 BGN252:BGY253 PIE246:PIP251 PGV252:PHG253 HTG246:HTR251 HRX252:HSI253 OYI246:OYT251 OWZ252:OXK253 DYU246:DZF251 DXL252:DXW253 OOM246:OOX251 OND252:ONO253 HJK246:HJV251 HIB252:HIM253 OEQ246:OFB251 ODH252:ODS253 CBO246:CBZ251 CAF252:CAQ253 NUU246:NVF251 NTL252:NTW253 GZO246:GZZ251 GYF252:GYQ253 NKY246:NLJ251 NJP252:NKA253 DOY246:DPJ251 DNP252:DOA253 NBC246:NBN251 MZT252:NAE253 GPS246:GQD251 GOJ252:GOU253 MRG246:MRR251 MPX252:MQI253 AOE246:AOP251 L246:BE246 L247:BF251"/>
    <dataValidation type="list" allowBlank="1" showInputMessage="1" showErrorMessage="1" errorTitle="Ошибка" error="Выберите значение из списка" prompt="Выберите значение из списка" sqref="E292">
      <formula1>kind_of_forms</formula1>
    </dataValidation>
    <dataValidation type="textLength" operator="lessThanOrEqual" allowBlank="1" showInputMessage="1" showErrorMessage="1" errorTitle="Ошибка" error="Допускается ввод не более 900 символов!" prompt="Укажите поставщика" sqref="WVU110 M110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20 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formula1>900</formula1>
    </dataValidation>
    <dataValidation type="list" allowBlank="1" showInputMessage="1" errorTitle="Ошибка" error="Выберите значение из списка" prompt="Выберите значение из списка" sqref="WLY109 JI167 TE167 ADA167 AMW167 AWS167 BGO167 BQK167 CAG167 CKC167 CTY167 DDU167 DNQ167 DXM167 EHI167 ERE167 FBA167 FKW167 FUS167 GEO167 GOK167 GYG167 HIC167 HRY167 IBU167 ILQ167 IVM167 JFI167 JPE167 JZA167 KIW167 KSS167 LCO167 LMK167 LWG167 MGC167 MPY167 MZU167 NJQ167 NTM167 ODI167 ONE167 OXA167 PGW167 PQS167 QAO167 QKK167 QUG167 REC167 RNY167 RXU167 SHQ167 SRM167 TBI167 TLE167 TVA167 UEW167 UOS167 UYO167 VIK167 VSG167 WCC167 WLY167 WVU167 WVU109 JI109 TE109 ADA109 AMW109 AWS109 BGO109 BQK109 CAG109 CKC109 CTY109 DDU109 DNQ109 DXM109 EHI109 ERE109 FBA109 FKW109 FUS109 GEO109 GOK109 GYG109 HIC109 HRY109 IBU109 ILQ109 IVM109 JFI109 JPE109 JZA109 KIW109 KSS109 LCO109 LMK109 LWG109 MGC109 MPY109 MZU109 NJQ109 NTM109 ODI109 ONE109 OXA109 PGW109 PQS109 QAO109 QKK109 QUG109 REC109 RNY109 RXU109 SHQ109 SRM109 TBI109 TLE109 TVA109 UEW109 UOS109 UYO109 VIK109 VSG109 WCC109">
      <formula1>kind_of_heat_transfer</formula1>
    </dataValidation>
    <dataValidation allowBlank="1" prompt="Для выбора выполните двойной щелчок левой клавиши мыши по соответствующей ячейке." sqref="JH93:JS93 TD93:TO93 ACZ93:ADK93 AMV93:ANG93 AWR93:AXC93 BGN93:BGY93 BQJ93:BQU93 CAF93:CAQ93 CKB93:CKM93 CTX93:CUI93 DDT93:DEE93 DNP93:DOA93 DXL93:DXW93 EHH93:EHS93 ERD93:ERO93 FAZ93:FBK93 FKV93:FLG93 FUR93:FVC93 GEN93:GEY93 GOJ93:GOU93 GYF93:GYQ93 HIB93:HIM93 HRX93:HSI93 IBT93:ICE93 ILP93:IMA93 IVL93:IVW93 JFH93:JFS93 JPD93:JPO93 JYZ93:JZK93 KIV93:KJG93 KSR93:KTC93 LCN93:LCY93 LMJ93:LMU93 LWF93:LWQ93 MGB93:MGM93 MPX93:MQI93 MZT93:NAE93 NJP93:NKA93 NTL93:NTW93 ODH93:ODS93 OND93:ONO93 OWZ93:OXK93 PGV93:PHG93 PQR93:PRC93 QAN93:QAY93 QKJ93:QKU93 QUF93:QUQ93 REB93:REM93 RNX93:ROI93 RXT93:RYE93 SHP93:SIA93 SRL93:SRW93 TBH93:TBS93 TLD93:TLO93 TUZ93:TVK93 UEV93:UFG93 UOR93:UPC93 UYN93:UYY93 VIJ93:VIU93 VSF93:VSQ93 WCB93:WCM93 WLX93:WMI93 WVT93:WWE93 JH133:JS139 TD133:TO139 ACZ133:ADK139 AMV133:ANG139 AWR133:AXC139 BGN133:BGY139 BQJ133:BQU139 CAF133:CAQ139 CKB133:CKM139 CTX133:CUI139 DDT133:DEE139 DNP133:DOA139 DXL133:DXW139 EHH133:EHS139 ERD133:ERO139 FAZ133:FBK139 FKV133:FLG139 FUR133:FVC139 GEN133:GEY139 GOJ133:GOU139 GYF133:GYQ139 HIB133:HIM139 HRX133:HSI139 IBT133:ICE139 ILP133:IMA139 IVL133:IVW139 JFH133:JFS139 JPD133:JPO139 JYZ133:JZK139 KIV133:KJG139 KSR133:KTC139 LCN133:LCY139 LMJ133:LMU139 LWF133:LWQ139 MGB133:MGM139 MPX133:MQI139 MZT133:NAE139 NJP133:NKA139 NTL133:NTW139 ODH133:ODS139 OND133:ONO139 OWZ133:OXK139 PGV133:PHG139 PQR133:PRC139 QAN133:QAY139 QKJ133:QKU139 QUF133:QUQ139 REB133:REM139 RNX133:ROI139 RXT133:RYE139 SHP133:SIA139 SRL133:SRW139 TBH133:TBS139 TLD133:TLO139 TUZ133:TVK139 UEV133:UFG139 UOR133:UPC139 UYN133:UYY139 VIJ133:VIU139 VSF133:VSQ139 WCB133:WCM139 WLX133:WMI139 WVT133:WWE139 JH151:JS157 TD151:TO157 ACZ151:ADK157 AMV151:ANG157 AWR151:AXC157 BGN151:BGY157 BQJ151:BQU157 CAF151:CAQ157 CKB151:CKM157 CTX151:CUI157 DDT151:DEE157 DNP151:DOA157 DXL151:DXW157 EHH151:EHS157 ERD151:ERO157 FAZ151:FBK157 FKV151:FLG157 FUR151:FVC157 GEN151:GEY157 GOJ151:GOU157 GYF151:GYQ157 HIB151:HIM157 HRX151:HSI157 IBT151:ICE157 ILP151:IMA157 IVL151:IVW157 JFH151:JFS157 JPD151:JPO157 JYZ151:JZK157 KIV151:KJG157 KSR151:KTC157 LCN151:LCY157 LMJ151:LMU157 LWF151:LWQ157 MGB151:MGM157 MPX151:MQI157 MZT151:NAE157 NJP151:NKA157 NTL151:NTW157 ODH151:ODS157 OND151:ONO157 OWZ151:OXK157 PGV151:PHG157 PQR151:PRC157 QAN151:QAY157 QKJ151:QKU157 QUF151:QUQ157 REB151:REM157 RNX151:ROI157 RXT151:RYE157 SHP151:SIA157 SRL151:SRW157 TBH151:TBS157 TLD151:TLO157 TUZ151:TVK157 UEV151:UFG157 UOR151:UPC157 UYN151:UYY157 VIJ151:VIU157 VSF151:VSQ157 WCB151:WCM157 WLX151:WMI157 WVT151:WWE157 L175:U175 JH116:JX119 TD116:TT119 ACZ116:ADP119 AMV116:ANL119 AWR116:AXH119 BGN116:BHD119 BQJ116:BQZ119 CAF116:CAV119 CKB116:CKR119 CTX116:CUN119 DDT116:DEJ119 DNP116:DOF119 DXL116:DYB119 EHH116:EHX119 ERD116:ERT119 FAZ116:FBP119 FKV116:FLL119 FUR116:FVH119 GEN116:GFD119 GOJ116:GOZ119 GYF116:GYV119 HIB116:HIR119 HRX116:HSN119 IBT116:ICJ119 ILP116:IMF119 IVL116:IWB119 JFH116:JFX119 JPD116:JPT119 JYZ116:JZP119 KIV116:KJL119 KSR116:KTH119 LCN116:LDD119 LMJ116:LMZ119 LWF116:LWV119 MGB116:MGR119 MPX116:MQN119 MZT116:NAJ119 NJP116:NKF119 NTL116:NUB119 ODH116:ODX119 OND116:ONT119 OWZ116:OXP119 PGV116:PHL119 PQR116:PRH119 QAN116:QBD119 QKJ116:QKZ119 QUF116:QUV119 REB116:RER119 RNX116:RON119 RXT116:RYJ119 SHP116:SIF119 SRL116:SSB119 TBH116:TBX119 TLD116:TLT119 TUZ116:TVP119 UEV116:UFL119 UOR116:UPH119 UYN116:UZD119 VIJ116:VIZ119 VSF116:VSV119 WCB116:WCR119 WLX116:WMN119 WVT116:WWJ119 JH112:JX114 TD112:TT114 ACZ112:ADP114 AMV112:ANL114 AWR112:AXH114 BGN112:BHD114 BQJ112:BQZ114 CAF112:CAV114 CKB112:CKR114 CTX112:CUN114 DDT112:DEJ114 DNP112:DOF114 DXL112:DYB114 EHH112:EHX114 ERD112:ERT114 FAZ112:FBP114 FKV112:FLL114 FUR112:FVH114 GEN112:GFD114 GOJ112:GOZ114 GYF112:GYV114 HIB112:HIR114 HRX112:HSN114 IBT112:ICJ114 ILP112:IMF114 IVL112:IWB114 JFH112:JFX114 JPD112:JPT114 JYZ112:JZP114 KIV112:KJL114 KSR112:KTH114 LCN112:LDD114 LMJ112:LMZ114 LWF112:LWV114 MGB112:MGR114 MPX112:MQN114 MZT112:NAJ114 NJP112:NKF114 NTL112:NUB114 ODH112:ODX114 OND112:ONT114 OWZ112:OXP114 PGV112:PHL114 PQR112:PRH114 QAN112:QBD114 QKJ112:QKZ114 QUF112:QUV114 REB112:RER114 RNX112:RON114 RXT112:RYJ114 SHP112:SIF114 SRL112:SSB114 TBH112:TBX114 TLD112:TLT114 TUZ112:TVP114 UEV112:UFL114 UOR112:UPH114 UYN112:UZD114 VIJ112:VIZ114 VSF112:VSV114 WCB112:WCR114 WLX112:WMN114 WVT112:WWJ114 WVT185:WWF189 JH185:JT189 TD185:TP189 ACZ185:ADL189 AMV185:ANH189 AWR185:AXD189 BGN185:BGZ189 BQJ185:BQV189 CAF185:CAR189 CKB185:CKN189 CTX185:CUJ189 DDT185:DEF189 DNP185:DOB189 DXL185:DXX189 EHH185:EHT189 ERD185:ERP189 FAZ185:FBL189 FKV185:FLH189 FUR185:FVD189 GEN185:GEZ189 GOJ185:GOV189 GYF185:GYR189 HIB185:HIN189 HRX185:HSJ189 IBT185:ICF189 ILP185:IMB189 IVL185:IVX189 JFH185:JFT189 JPD185:JPP189 JYZ185:JZL189 KIV185:KJH189 KSR185:KTD189 LCN185:LCZ189 LMJ185:LMV189 LWF185:LWR189 MGB185:MGN189 MPX185:MQJ189 MZT185:NAF189 NJP185:NKB189 NTL185:NTX189 ODH185:ODT189 OND185:ONP189 OWZ185:OXL189 PGV185:PHH189 PQR185:PRD189 QAN185:QAZ189 QKJ185:QKV189 QUF185:QUR189 REB185:REN189 RNX185:ROJ189 RXT185:RYF189 SHP185:SIB189 SRL185:SRX189 TBH185:TBT189 TLD185:TLP189 TUZ185:TVL189 UEV185:UFH189 UOR185:UPD189 UYN185:UYZ189 VIJ185:VIV189 VSF185:VSR189 WCB185:WCN189 WLX185:WMJ189 L100:W100 TD201:TY205 ACZ201:ADU205 JH201:KC205 AWR201:AXM205 AMV201:ANQ205 BGN201:BHI205 WVT201:WWO205 BQJ201:BRE205 WLX201:WMS205 WCB201:WCW205 VSF201:VTA205 VIJ201:VJE205 UYN201:UZI205 UOR201:UPM205 UEV201:UFQ205 TUZ201:TVU205 TLD201:TLY205 TBH201:TCC205 SRL201:SSG205 SHP201:SIK205 RXT201:RYO205 RNX201:ROS205 REB201:REW205 QUF201:QVA205 QKJ201:QLE205 QAN201:QBI205 PQR201:PRM205 PGV201:PHQ205 OWZ201:OXU205 OND201:ONY205 ODH201:OEC205 NTL201:NUG205 NJP201:NKK205 MZT201:NAO205 MPX201:MQS205 MGB201:MGW205 LWF201:LXA205 LMJ201:LNE205 LCN201:LDI205 KSR201:KTM205 KIV201:KJQ205 JYZ201:JZU205 JPD201:JPY205 JFH201:JGC205 IVL201:IWG205 ILP201:IMK205 IBT201:ICO205 HRX201:HSS205 HIB201:HIW205 GYF201:GZA205 GOJ201:GPE205 GEN201:GFI205 FUR201:FVM205 FKV201:FLQ205 FAZ201:FBU205 ERD201:ERY205 EHH201:EIC205 DXL201:DYG205 DNP201:DOK205 DDT201:DEO205 CTX201:CUS205 CKB201:CKW205 CAF201:CBA205 WVT169:WWE175 WLX169:WMI175 WCB169:WCM175 VSF169:VSQ175 VIJ169:VIU175 UYN169:UYY175 UOR169:UPC175 UEV169:UFG175 TUZ169:TVK175 TLD169:TLO175 TBH169:TBS175 SRL169:SRW175 SHP169:SIA175 RXT169:RYE175 RNX169:ROI175 REB169:REM175 QUF169:QUQ175 QKJ169:QKU175 QAN169:QAY175 PQR169:PRC175 PGV169:PHG175 OWZ169:OXK175 OND169:ONO175 ODH169:ODS175 NTL169:NTW175 NJP169:NKA175 MZT169:NAE175 MPX169:MQI175 MGB169:MGM175 LWF169:LWQ175 LMJ169:LMU175 LCN169:LCY175 KSR169:KTC175 KIV169:KJG175 JYZ169:JZK175 JPD169:JPO175 JFH169:JFS175 IVL169:IVW175 ILP169:IMA175 IBT169:ICE175 HRX169:HSI175 HIB169:HIM175 GYF169:GYQ175 GOJ169:GOU175 GEN169:GEY175 FUR169:FVC175 FKV169:FLG175 FAZ169:FBK175 ERD169:ERO175 EHH169:EHS175 DXL169:DXW175 DNP169:DOA175 DDT169:DEE175 CTX169:CUI175 CKB169:CKM175 CAF169:CAQ175 BQJ169:BQU175 BGN169:BGY175 AWR169:AXC175 AMV169:ANG175 ACZ169:ADK175 TD169:TO175 JH169:JS175 WVT96:WWE100 WLX96:WMI100 WCB96:WCM100 VSF96:VSQ100 VIJ96:VIU100 UYN96:UYY100 UOR96:UPC100 UEV96:UFG100 TUZ96:TVK100 TLD96:TLO100 TBH96:TBS100 SRL96:SRW100 SHP96:SIA100 RXT96:RYE100 RNX96:ROI100 REB96:REM100 QUF96:QUQ100 QKJ96:QKU100 QAN96:QAY100 PQR96:PRC100 PGV96:PHG100 OWZ96:OXK100 OND96:ONO100 ODH96:ODS100 NTL96:NTW100 NJP96:NKA100 MZT96:NAE100 MPX96:MQI100 MGB96:MGM100 LWF96:LWQ100 LMJ96:LMU100 LCN96:LCY100 KSR96:KTC100 KIV96:KJG100 JYZ96:JZK100 JPD96:JPO100 JFH96:JFS100 IVL96:IVW100 ILP96:IMA100 IBT96:ICE100 HRX96:HSI100 HIB96:HIM100 GYF96:GYQ100 GOJ96:GOU100 GEN96:GEY100 FUR96:FVC100 FKV96:FLG100 FAZ96:FBK100 ERD96:ERO100 EHH96:EHS100 DXL96:DXW100 DNP96:DOA100 DDT96:DEE100 CTX96:CUI100 CKB96:CKM100 CAF96:CAQ100 BQJ96:BQU100 BGN96:BGY100 AWR96:AXC100 AMV96:ANG100 ACZ96:ADK100 TD96:TO100 JH96:JS100"/>
    <dataValidation type="textLength" operator="lessThanOrEqual" allowBlank="1" showErrorMessage="1" errorTitle="Ошибка" error="Допускается ввод не более 900 символов!" sqref="M197 JI197 TE197 ADA197 AMW197 AWS197 BGO197 BQK197 CAG197 CKC197 CTY197 DDU197 DNQ197 DXM197 EHI197 ERE197 FBA197 FKW197 FUS197 GEO197 GOK197 GYG197 HIC197 HRY197 IBU197 ILQ197 IVM197 JFI197 JPE197 JZA197 KIW197 KSS197 LCO197 LMK197 LWG197 MGC197 MPY197 MZU197 NJQ197 NTM197 ODI197 ONE197 OXA197 PGW197 PQS197 QAO197 QKK197 QUG197 REC197 RNY197 RXU197 SHQ197 SRM197 TBI197 TLE197 TVA197 UEW197 UOS197 UYO197 VIK197 VSG197 WCC197 WLY197 WVU197">
      <formula1>900</formula1>
    </dataValidation>
    <dataValidation type="textLength" operator="lessThanOrEqual" allowBlank="1" showInputMessage="1" showErrorMessage="1" errorTitle="Ошибка" error="Допускается ввод не более 900 символов!" prompt="Укажите заявителя" sqref="M183 JI183 TE183 ADA183 AMW183 AWS183 BGO183 BQK183 CAG183 CKC183 CTY183 DDU183 DNQ183 DXM183 EHI183 ERE183 FBA183 FKW183 FUS183 GEO183 GOK183 GYG183 HIC183 HRY183 IBU183 ILQ183 IVM183 JFI183 JPE183 JZA183 KIW183 KSS183 LCO183 LMK183 LWG183 MGC183 MPY183 MZU183 NJQ183 NTM183 ODI183 ONE183 OXA183 PGW183 PQS183 QAO183 QKK183 QUG183 REC183 RNY183 RXU183 SHQ183 SRM183 TBI183 TLE183 TVA183 UEW183 UOS183 UYO183 VIK183 VSG183 WCC183 WLY183 WVU183">
      <formula1>900</formula1>
    </dataValidation>
    <dataValidation type="list" allowBlank="1" showInputMessage="1" showErrorMessage="1" errorTitle="Ошибка" error="Выберите значение из списка" prompt="Выберите значение из списка" sqref="Q207:Q209">
      <formula1>kind_of_load4</formula1>
    </dataValidation>
    <dataValidation type="list" allowBlank="1" showInputMessage="1" showErrorMessage="1" errorTitle="Ошибка" error="Выберите значение из списка" prompt="Выберите значение из списка" sqref="U207:U208 U211:U212">
      <formula1>kind_of_nets</formula1>
    </dataValidation>
    <dataValidation type="list" allowBlank="1" showInputMessage="1" showErrorMessage="1" errorTitle="Ошибка" error="Выберите значение из списка" prompt="Выберите значение из списка" sqref="Y207 Y211">
      <formula1>kind_of_diameters</formula1>
    </dataValidation>
    <dataValidation type="list" allowBlank="1" showInputMessage="1" showErrorMessage="1" errorTitle="Ошибка" error="Выберите значение из списка" prompt="Выберите значение из списка" sqref="O36:V36 O54:V54 O72:V72 O130:V130 O148:V148 O225:V225 O166 O90 O243">
      <formula1>kind_of_cons</formula1>
    </dataValidation>
  </dataValidations>
  <pageMargins left="0.75" right="0.75" top="1" bottom="1" header="0.5" footer="0.5"/>
  <pageSetup paperSize="9" orientation="portrait" horizontalDpi="200" verticalDpi="2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EHSHEET">
    <tabColor indexed="47"/>
  </sheetPr>
  <dimension ref="A1:BC87"/>
  <sheetViews>
    <sheetView showGridLines="0" zoomScaleNormal="100" workbookViewId="0"/>
  </sheetViews>
  <sheetFormatPr defaultRowHeight="11.25"/>
  <cols>
    <col min="1" max="1" width="32.5703125" style="7" customWidth="1"/>
    <col min="2" max="2" width="9.140625" style="142"/>
    <col min="3" max="3" width="9.140625" style="145"/>
    <col min="4" max="4" width="26.5703125" style="145" customWidth="1"/>
    <col min="5" max="6" width="26.5703125" style="82" customWidth="1"/>
    <col min="7" max="7" width="31.42578125" style="82" customWidth="1"/>
    <col min="8" max="8" width="40.85546875" style="82" customWidth="1"/>
    <col min="9" max="9" width="14.5703125" style="82" customWidth="1"/>
    <col min="10" max="10" width="26.85546875" style="82" customWidth="1"/>
    <col min="11" max="11" width="50" style="82" customWidth="1"/>
    <col min="12" max="13" width="10.7109375" style="82" customWidth="1"/>
    <col min="14" max="14" width="55.140625" style="82" customWidth="1"/>
    <col min="15" max="15" width="31.85546875" style="82" customWidth="1"/>
    <col min="16" max="16" width="23.85546875" style="82" customWidth="1"/>
    <col min="17" max="17" width="46.5703125" style="82" customWidth="1"/>
    <col min="18" max="18" width="24" style="82" bestFit="1" customWidth="1"/>
    <col min="19" max="19" width="20.5703125" style="82" customWidth="1"/>
    <col min="20" max="20" width="22" style="82" customWidth="1"/>
    <col min="21" max="22" width="26.42578125" style="82" customWidth="1"/>
    <col min="23" max="23" width="8.28515625" style="82" hidden="1" customWidth="1"/>
    <col min="24" max="24" width="59.7109375" style="82" customWidth="1"/>
    <col min="25" max="25" width="49.140625" style="82" customWidth="1"/>
    <col min="26" max="26" width="11.140625" style="82" customWidth="1"/>
    <col min="27" max="30" width="29" style="82" customWidth="1"/>
    <col min="31" max="31" width="9.140625" style="82"/>
    <col min="32" max="32" width="34.7109375" style="82" customWidth="1"/>
    <col min="33" max="33" width="9.140625" style="82"/>
    <col min="34" max="35" width="34.42578125" style="82" customWidth="1"/>
    <col min="36" max="36" width="9.140625" style="82"/>
    <col min="37" max="37" width="24.5703125" style="82" customWidth="1"/>
    <col min="38" max="38" width="9.140625" style="82"/>
    <col min="39" max="39" width="26.140625" style="82" customWidth="1"/>
    <col min="40" max="40" width="1.7109375" style="82" customWidth="1"/>
    <col min="41" max="41" width="9.140625" style="82"/>
    <col min="42" max="43" width="47.85546875" style="82" customWidth="1"/>
    <col min="44" max="44" width="1.7109375" style="82" customWidth="1"/>
    <col min="45" max="45" width="21.42578125" style="82" customWidth="1"/>
    <col min="46" max="46" width="1.7109375" style="82" customWidth="1"/>
    <col min="47" max="47" width="31.28515625" style="82" bestFit="1" customWidth="1"/>
    <col min="48" max="48" width="1.7109375" style="82" customWidth="1"/>
    <col min="49" max="50" width="9.140625" style="408"/>
    <col min="51" max="51" width="3.7109375" style="82" customWidth="1"/>
    <col min="52" max="52" width="20" style="82" customWidth="1"/>
    <col min="53" max="53" width="42.85546875" style="82" bestFit="1" customWidth="1"/>
    <col min="54" max="54" width="3.7109375" style="82" customWidth="1"/>
    <col min="55" max="55" width="55" style="82" customWidth="1"/>
    <col min="56" max="16384" width="9.140625" style="82"/>
  </cols>
  <sheetData>
    <row r="1" spans="1:55" s="141" customFormat="1" ht="43.5" customHeight="1">
      <c r="A1" s="148" t="s">
        <v>67</v>
      </c>
      <c r="B1" s="148" t="s">
        <v>362</v>
      </c>
      <c r="C1" s="148" t="s">
        <v>86</v>
      </c>
      <c r="D1" s="148" t="s">
        <v>83</v>
      </c>
      <c r="E1" s="148" t="s">
        <v>185</v>
      </c>
      <c r="F1" s="148" t="s">
        <v>225</v>
      </c>
      <c r="G1" s="148" t="s">
        <v>202</v>
      </c>
      <c r="H1" s="148" t="s">
        <v>206</v>
      </c>
      <c r="I1" s="148" t="s">
        <v>224</v>
      </c>
      <c r="J1" s="148" t="s">
        <v>241</v>
      </c>
      <c r="K1" s="148" t="s">
        <v>245</v>
      </c>
      <c r="L1" s="148"/>
      <c r="M1" s="148"/>
      <c r="N1" s="99" t="s">
        <v>281</v>
      </c>
      <c r="O1" s="148" t="s">
        <v>272</v>
      </c>
      <c r="P1" s="148" t="s">
        <v>296</v>
      </c>
      <c r="Q1" s="148" t="s">
        <v>340</v>
      </c>
      <c r="R1" s="148" t="s">
        <v>21</v>
      </c>
      <c r="S1" s="148" t="s">
        <v>29</v>
      </c>
      <c r="T1" s="161" t="s">
        <v>35</v>
      </c>
      <c r="U1" s="161" t="s">
        <v>40</v>
      </c>
      <c r="V1" s="458"/>
      <c r="W1" s="459" t="s">
        <v>325</v>
      </c>
      <c r="X1" s="407" t="s">
        <v>294</v>
      </c>
      <c r="Y1" s="407" t="s">
        <v>308</v>
      </c>
      <c r="Z1" s="148"/>
      <c r="AA1" s="207" t="s">
        <v>363</v>
      </c>
      <c r="AB1" s="207"/>
      <c r="AC1" s="207" t="s">
        <v>364</v>
      </c>
      <c r="AD1" s="207"/>
      <c r="AF1" s="161" t="s">
        <v>337</v>
      </c>
      <c r="AH1" s="148" t="s">
        <v>338</v>
      </c>
      <c r="AI1" s="148" t="s">
        <v>339</v>
      </c>
      <c r="AK1" s="148" t="s">
        <v>354</v>
      </c>
      <c r="AM1" s="148" t="s">
        <v>355</v>
      </c>
      <c r="AP1" s="148" t="s">
        <v>371</v>
      </c>
      <c r="AQ1" s="148" t="s">
        <v>370</v>
      </c>
      <c r="AS1" s="407" t="s">
        <v>376</v>
      </c>
      <c r="AU1" s="161" t="s">
        <v>384</v>
      </c>
      <c r="AW1" s="409" t="s">
        <v>548</v>
      </c>
      <c r="AX1" s="409" t="s">
        <v>549</v>
      </c>
      <c r="AZ1" s="1324" t="s">
        <v>582</v>
      </c>
      <c r="BA1" s="1324"/>
      <c r="BC1" s="827" t="s">
        <v>725</v>
      </c>
    </row>
    <row r="2" spans="1:55" ht="90">
      <c r="A2" s="6" t="s">
        <v>101</v>
      </c>
      <c r="B2" s="44">
        <v>2000</v>
      </c>
      <c r="C2" s="44">
        <v>2013</v>
      </c>
      <c r="D2" s="44" t="s">
        <v>84</v>
      </c>
      <c r="E2" s="143" t="s">
        <v>186</v>
      </c>
      <c r="F2" s="143" t="s">
        <v>226</v>
      </c>
      <c r="G2" s="143" t="s">
        <v>200</v>
      </c>
      <c r="H2" s="143" t="s">
        <v>204</v>
      </c>
      <c r="I2" s="143" t="s">
        <v>93</v>
      </c>
      <c r="J2" s="143" t="s">
        <v>242</v>
      </c>
      <c r="K2" s="144" t="s">
        <v>246</v>
      </c>
      <c r="L2" s="178" t="s">
        <v>246</v>
      </c>
      <c r="M2" s="144">
        <v>1</v>
      </c>
      <c r="N2" s="658" t="s">
        <v>285</v>
      </c>
      <c r="O2" s="528" t="s">
        <v>643</v>
      </c>
      <c r="P2" s="662" t="s">
        <v>42</v>
      </c>
      <c r="Q2" s="180" t="s">
        <v>3</v>
      </c>
      <c r="R2" s="183" t="s">
        <v>24</v>
      </c>
      <c r="S2" s="181" t="s">
        <v>26</v>
      </c>
      <c r="T2" s="182" t="s">
        <v>30</v>
      </c>
      <c r="U2" s="178" t="s">
        <v>36</v>
      </c>
      <c r="V2" s="1039">
        <v>1</v>
      </c>
      <c r="W2" s="460"/>
      <c r="X2" s="461" t="s">
        <v>613</v>
      </c>
      <c r="Y2" s="44" t="s">
        <v>638</v>
      </c>
      <c r="Z2" s="160"/>
      <c r="AA2" s="753" t="s">
        <v>718</v>
      </c>
      <c r="AB2" s="755" t="s">
        <v>718</v>
      </c>
      <c r="AC2" s="44" t="s">
        <v>310</v>
      </c>
      <c r="AD2" s="209" t="s">
        <v>310</v>
      </c>
      <c r="AF2" s="45" t="s">
        <v>36</v>
      </c>
      <c r="AH2" s="143" t="s">
        <v>342</v>
      </c>
      <c r="AI2" s="143" t="s">
        <v>342</v>
      </c>
      <c r="AK2" s="143" t="s">
        <v>346</v>
      </c>
      <c r="AM2" s="143" t="s">
        <v>356</v>
      </c>
      <c r="AP2" s="1116" t="s">
        <v>613</v>
      </c>
      <c r="AQ2" s="1035" t="s">
        <v>771</v>
      </c>
      <c r="AS2" s="44" t="s">
        <v>374</v>
      </c>
      <c r="AU2" s="45" t="s">
        <v>377</v>
      </c>
      <c r="AW2" s="410" t="s">
        <v>550</v>
      </c>
      <c r="AX2" s="411" t="s">
        <v>550</v>
      </c>
      <c r="AZ2" s="446" t="s">
        <v>583</v>
      </c>
      <c r="BA2" s="447" t="s">
        <v>584</v>
      </c>
      <c r="BC2" s="804" t="s">
        <v>726</v>
      </c>
    </row>
    <row r="3" spans="1:55" ht="101.25">
      <c r="A3" s="6" t="s">
        <v>102</v>
      </c>
      <c r="B3" s="44">
        <v>2001</v>
      </c>
      <c r="C3" s="44">
        <v>2014</v>
      </c>
      <c r="D3" s="44" t="s">
        <v>85</v>
      </c>
      <c r="E3" s="143" t="s">
        <v>187</v>
      </c>
      <c r="F3" s="143" t="s">
        <v>227</v>
      </c>
      <c r="G3" s="143" t="s">
        <v>201</v>
      </c>
      <c r="H3" s="143" t="s">
        <v>205</v>
      </c>
      <c r="I3" s="143" t="s">
        <v>49</v>
      </c>
      <c r="J3" s="143" t="s">
        <v>282</v>
      </c>
      <c r="K3" s="144" t="s">
        <v>248</v>
      </c>
      <c r="L3" s="144" t="s">
        <v>248</v>
      </c>
      <c r="M3" s="144">
        <v>2</v>
      </c>
      <c r="N3" s="658" t="s">
        <v>259</v>
      </c>
      <c r="O3" s="528" t="s">
        <v>644</v>
      </c>
      <c r="P3" s="662" t="s">
        <v>43</v>
      </c>
      <c r="Q3" s="180" t="s">
        <v>301</v>
      </c>
      <c r="R3" s="179" t="s">
        <v>303</v>
      </c>
      <c r="S3" s="181" t="s">
        <v>27</v>
      </c>
      <c r="T3" s="182" t="s">
        <v>31</v>
      </c>
      <c r="U3" s="178" t="s">
        <v>37</v>
      </c>
      <c r="V3" s="1039">
        <v>2</v>
      </c>
      <c r="W3" s="460"/>
      <c r="X3" s="461" t="s">
        <v>771</v>
      </c>
      <c r="Y3" s="44" t="s">
        <v>638</v>
      </c>
      <c r="Z3" s="160"/>
      <c r="AA3" s="753" t="s">
        <v>719</v>
      </c>
      <c r="AB3" s="755" t="s">
        <v>719</v>
      </c>
      <c r="AC3" s="44" t="s">
        <v>311</v>
      </c>
      <c r="AD3" s="209" t="s">
        <v>311</v>
      </c>
      <c r="AF3" s="45" t="s">
        <v>37</v>
      </c>
      <c r="AH3" s="143" t="s">
        <v>365</v>
      </c>
      <c r="AI3" s="143" t="s">
        <v>344</v>
      </c>
      <c r="AK3" s="143" t="s">
        <v>347</v>
      </c>
      <c r="AM3" s="143" t="s">
        <v>357</v>
      </c>
      <c r="AP3" s="1116" t="s">
        <v>772</v>
      </c>
      <c r="AQ3" s="1035" t="s">
        <v>614</v>
      </c>
      <c r="AS3" s="44" t="s">
        <v>375</v>
      </c>
      <c r="AU3" s="45" t="s">
        <v>378</v>
      </c>
      <c r="AW3" s="410" t="s">
        <v>551</v>
      </c>
      <c r="AX3" s="411" t="s">
        <v>551</v>
      </c>
      <c r="AZ3" s="146" t="s">
        <v>654</v>
      </c>
      <c r="BA3" s="179" t="s">
        <v>653</v>
      </c>
      <c r="BC3" s="804" t="s">
        <v>727</v>
      </c>
    </row>
    <row r="4" spans="1:55" ht="101.25">
      <c r="A4" s="6" t="s">
        <v>103</v>
      </c>
      <c r="B4" s="44">
        <v>2002</v>
      </c>
      <c r="C4" s="44">
        <v>2015</v>
      </c>
      <c r="E4" s="143" t="s">
        <v>188</v>
      </c>
      <c r="F4" s="143" t="s">
        <v>228</v>
      </c>
      <c r="H4" s="143" t="s">
        <v>2</v>
      </c>
      <c r="I4" s="143" t="s">
        <v>50</v>
      </c>
      <c r="J4" s="143" t="s">
        <v>283</v>
      </c>
      <c r="K4" s="144" t="s">
        <v>249</v>
      </c>
      <c r="L4" s="144" t="s">
        <v>249</v>
      </c>
      <c r="M4" s="144">
        <v>3</v>
      </c>
      <c r="N4" s="658" t="s">
        <v>286</v>
      </c>
      <c r="O4" s="545" t="s">
        <v>645</v>
      </c>
      <c r="Q4" s="180" t="s">
        <v>23</v>
      </c>
      <c r="R4" s="179" t="s">
        <v>774</v>
      </c>
      <c r="S4" s="181" t="s">
        <v>28</v>
      </c>
      <c r="T4" s="182" t="s">
        <v>32</v>
      </c>
      <c r="U4" s="178" t="s">
        <v>38</v>
      </c>
      <c r="V4" s="1039">
        <v>3</v>
      </c>
      <c r="W4" s="460"/>
      <c r="X4" s="461" t="s">
        <v>762</v>
      </c>
      <c r="Y4" s="753" t="s">
        <v>638</v>
      </c>
      <c r="Z4" s="208"/>
      <c r="AC4" s="44" t="s">
        <v>312</v>
      </c>
      <c r="AD4" s="209" t="s">
        <v>312</v>
      </c>
      <c r="AF4" s="45" t="s">
        <v>38</v>
      </c>
      <c r="AH4" s="45" t="s">
        <v>368</v>
      </c>
      <c r="AK4" s="143" t="s">
        <v>348</v>
      </c>
      <c r="AM4" s="143" t="s">
        <v>358</v>
      </c>
      <c r="AP4" s="1116" t="s">
        <v>771</v>
      </c>
      <c r="AQ4" s="1035" t="s">
        <v>615</v>
      </c>
      <c r="AS4" s="44" t="s">
        <v>345</v>
      </c>
      <c r="AU4" s="45" t="s">
        <v>379</v>
      </c>
      <c r="AW4" s="410" t="s">
        <v>552</v>
      </c>
      <c r="AX4" s="411" t="s">
        <v>552</v>
      </c>
      <c r="AZ4" s="146" t="s">
        <v>664</v>
      </c>
      <c r="BA4" s="179" t="s">
        <v>663</v>
      </c>
      <c r="BC4" s="804" t="s">
        <v>728</v>
      </c>
    </row>
    <row r="5" spans="1:55" ht="33.75">
      <c r="A5" s="6" t="s">
        <v>104</v>
      </c>
      <c r="B5" s="44">
        <v>2003</v>
      </c>
      <c r="C5" s="44">
        <v>2016</v>
      </c>
      <c r="E5" s="143" t="s">
        <v>189</v>
      </c>
      <c r="F5" s="143" t="s">
        <v>229</v>
      </c>
      <c r="I5" s="143" t="s">
        <v>51</v>
      </c>
      <c r="K5" s="144" t="s">
        <v>247</v>
      </c>
      <c r="L5" s="144" t="s">
        <v>247</v>
      </c>
      <c r="M5" s="144">
        <v>4</v>
      </c>
      <c r="N5" s="659" t="s">
        <v>287</v>
      </c>
      <c r="O5" s="545" t="s">
        <v>646</v>
      </c>
      <c r="Q5" s="180" t="s">
        <v>302</v>
      </c>
      <c r="R5" s="179" t="s">
        <v>304</v>
      </c>
      <c r="T5" s="45" t="s">
        <v>33</v>
      </c>
      <c r="U5" s="178" t="s">
        <v>39</v>
      </c>
      <c r="V5" s="1039">
        <v>4</v>
      </c>
      <c r="W5" s="460"/>
      <c r="X5" s="461" t="s">
        <v>614</v>
      </c>
      <c r="Y5" s="753" t="s">
        <v>662</v>
      </c>
      <c r="Z5" s="208">
        <v>1</v>
      </c>
      <c r="AF5" s="45" t="s">
        <v>327</v>
      </c>
      <c r="AH5" s="143" t="s">
        <v>366</v>
      </c>
      <c r="AK5" s="143" t="s">
        <v>349</v>
      </c>
      <c r="AM5" s="143" t="s">
        <v>359</v>
      </c>
      <c r="AP5" s="1116" t="s">
        <v>614</v>
      </c>
      <c r="AQ5" s="1035" t="s">
        <v>762</v>
      </c>
      <c r="AU5" s="45" t="s">
        <v>380</v>
      </c>
      <c r="AW5" s="410" t="s">
        <v>553</v>
      </c>
      <c r="AX5" s="411" t="s">
        <v>553</v>
      </c>
      <c r="AZ5" s="546" t="s">
        <v>665</v>
      </c>
      <c r="BA5" s="570" t="s">
        <v>671</v>
      </c>
      <c r="BC5" s="804" t="s">
        <v>729</v>
      </c>
    </row>
    <row r="6" spans="1:55" ht="45">
      <c r="A6" s="6" t="s">
        <v>105</v>
      </c>
      <c r="B6" s="44">
        <v>2004</v>
      </c>
      <c r="C6" s="44">
        <v>2017</v>
      </c>
      <c r="E6" s="143" t="s">
        <v>190</v>
      </c>
      <c r="F6" s="147"/>
      <c r="G6" s="148" t="s">
        <v>291</v>
      </c>
      <c r="H6" s="148" t="s">
        <v>258</v>
      </c>
      <c r="I6" s="143" t="s">
        <v>68</v>
      </c>
      <c r="J6" s="148" t="s">
        <v>264</v>
      </c>
      <c r="N6" s="659" t="s">
        <v>288</v>
      </c>
      <c r="O6" s="545" t="s">
        <v>647</v>
      </c>
      <c r="R6" s="179" t="s">
        <v>3</v>
      </c>
      <c r="T6" s="45" t="s">
        <v>34</v>
      </c>
      <c r="U6" s="178" t="s">
        <v>327</v>
      </c>
      <c r="V6" s="1039">
        <v>5</v>
      </c>
      <c r="W6" s="460"/>
      <c r="X6" s="753" t="s">
        <v>615</v>
      </c>
      <c r="Y6" s="753" t="s">
        <v>672</v>
      </c>
      <c r="Z6" s="208"/>
      <c r="AA6" s="219"/>
      <c r="AH6" s="143" t="s">
        <v>367</v>
      </c>
      <c r="AK6" s="143" t="s">
        <v>350</v>
      </c>
      <c r="AM6" s="143" t="s">
        <v>360</v>
      </c>
      <c r="AP6" s="1116" t="s">
        <v>615</v>
      </c>
      <c r="AQ6" s="1035" t="s">
        <v>616</v>
      </c>
      <c r="AU6" s="220" t="s">
        <v>381</v>
      </c>
      <c r="AW6" s="410" t="s">
        <v>554</v>
      </c>
      <c r="AX6" s="411" t="s">
        <v>554</v>
      </c>
      <c r="AZ6" s="546" t="s">
        <v>666</v>
      </c>
      <c r="BA6" s="570" t="s">
        <v>676</v>
      </c>
    </row>
    <row r="7" spans="1:55" ht="33.75">
      <c r="A7" s="6" t="s">
        <v>106</v>
      </c>
      <c r="B7" s="44">
        <v>2005</v>
      </c>
      <c r="E7" s="143" t="s">
        <v>191</v>
      </c>
      <c r="F7" s="147"/>
      <c r="G7" s="143" t="s">
        <v>255</v>
      </c>
      <c r="H7" s="143" t="s">
        <v>257</v>
      </c>
      <c r="I7" s="143" t="s">
        <v>69</v>
      </c>
      <c r="J7" s="143" t="s">
        <v>284</v>
      </c>
      <c r="N7" s="660" t="s">
        <v>289</v>
      </c>
      <c r="O7" s="545" t="s">
        <v>648</v>
      </c>
      <c r="U7" s="178" t="s">
        <v>85</v>
      </c>
      <c r="V7" s="1040" t="s">
        <v>69</v>
      </c>
      <c r="W7" s="460"/>
      <c r="X7" s="753" t="s">
        <v>616</v>
      </c>
      <c r="Y7" s="753" t="s">
        <v>662</v>
      </c>
      <c r="Z7" s="208"/>
      <c r="AA7" s="219"/>
      <c r="AH7" s="143" t="s">
        <v>343</v>
      </c>
      <c r="AK7" s="143" t="s">
        <v>351</v>
      </c>
      <c r="AM7" s="143" t="s">
        <v>361</v>
      </c>
      <c r="AP7" s="1116" t="s">
        <v>762</v>
      </c>
      <c r="AQ7" s="1035" t="s">
        <v>617</v>
      </c>
      <c r="AU7" s="220" t="s">
        <v>382</v>
      </c>
      <c r="AW7" s="410" t="s">
        <v>555</v>
      </c>
      <c r="AX7" s="411" t="s">
        <v>555</v>
      </c>
      <c r="AZ7" s="546" t="s">
        <v>684</v>
      </c>
      <c r="BA7" s="570" t="s">
        <v>685</v>
      </c>
    </row>
    <row r="8" spans="1:55" ht="33.75">
      <c r="A8" s="6" t="s">
        <v>107</v>
      </c>
      <c r="B8" s="44">
        <v>2006</v>
      </c>
      <c r="E8" s="143" t="s">
        <v>192</v>
      </c>
      <c r="F8" s="147"/>
      <c r="G8" s="143" t="s">
        <v>256</v>
      </c>
      <c r="H8" s="143" t="s">
        <v>263</v>
      </c>
      <c r="I8" s="143" t="s">
        <v>183</v>
      </c>
      <c r="J8" s="143" t="s">
        <v>280</v>
      </c>
      <c r="N8" s="661" t="s">
        <v>290</v>
      </c>
      <c r="O8" s="545" t="s">
        <v>649</v>
      </c>
      <c r="V8" s="1040" t="s">
        <v>183</v>
      </c>
      <c r="W8" s="460"/>
      <c r="X8" s="753" t="s">
        <v>617</v>
      </c>
      <c r="Y8" s="753" t="s">
        <v>662</v>
      </c>
      <c r="Z8" s="208"/>
      <c r="AA8" s="219"/>
      <c r="AK8" s="143" t="s">
        <v>352</v>
      </c>
      <c r="AP8" s="1116" t="s">
        <v>616</v>
      </c>
      <c r="AQ8" s="1035" t="s">
        <v>620</v>
      </c>
      <c r="AU8" s="220" t="s">
        <v>383</v>
      </c>
      <c r="AW8" s="410" t="s">
        <v>556</v>
      </c>
      <c r="AX8" s="411" t="s">
        <v>556</v>
      </c>
      <c r="AZ8" s="146" t="s">
        <v>692</v>
      </c>
      <c r="BA8" s="179" t="s">
        <v>691</v>
      </c>
    </row>
    <row r="9" spans="1:55" ht="56.25">
      <c r="A9" s="6" t="s">
        <v>108</v>
      </c>
      <c r="B9" s="44">
        <v>2007</v>
      </c>
      <c r="E9" s="143" t="s">
        <v>193</v>
      </c>
      <c r="F9" s="147"/>
      <c r="G9" s="143" t="s">
        <v>263</v>
      </c>
      <c r="I9" s="143" t="s">
        <v>184</v>
      </c>
      <c r="O9" s="545" t="s">
        <v>650</v>
      </c>
      <c r="V9" s="1040" t="s">
        <v>184</v>
      </c>
      <c r="W9" s="460"/>
      <c r="X9" s="753" t="s">
        <v>618</v>
      </c>
      <c r="Y9" s="753" t="s">
        <v>638</v>
      </c>
      <c r="Z9" s="208">
        <v>1</v>
      </c>
      <c r="AA9" s="219"/>
      <c r="AK9" s="143" t="s">
        <v>353</v>
      </c>
      <c r="AP9" s="1116" t="s">
        <v>617</v>
      </c>
      <c r="AQ9" s="1035" t="s">
        <v>619</v>
      </c>
      <c r="AW9" s="410" t="s">
        <v>557</v>
      </c>
      <c r="AX9" s="411" t="s">
        <v>557</v>
      </c>
      <c r="AZ9" s="146" t="s">
        <v>769</v>
      </c>
      <c r="BA9" s="179" t="s">
        <v>603</v>
      </c>
    </row>
    <row r="10" spans="1:55" ht="45">
      <c r="A10" s="6" t="s">
        <v>109</v>
      </c>
      <c r="B10" s="44">
        <v>2008</v>
      </c>
      <c r="E10" s="143" t="s">
        <v>194</v>
      </c>
      <c r="F10" s="147"/>
      <c r="I10" s="143" t="s">
        <v>208</v>
      </c>
      <c r="O10" s="545" t="s">
        <v>651</v>
      </c>
      <c r="V10" s="1041" t="s">
        <v>208</v>
      </c>
      <c r="W10" s="1038"/>
      <c r="X10" s="1036" t="s">
        <v>619</v>
      </c>
      <c r="Y10" s="1037" t="s">
        <v>686</v>
      </c>
      <c r="Z10" s="208"/>
      <c r="AP10" s="1116" t="s">
        <v>620</v>
      </c>
      <c r="AQ10" s="1035" t="s">
        <v>618</v>
      </c>
      <c r="AW10" s="410" t="s">
        <v>558</v>
      </c>
      <c r="AX10" s="411" t="s">
        <v>558</v>
      </c>
    </row>
    <row r="11" spans="1:55" ht="112.5">
      <c r="A11" s="6" t="s">
        <v>110</v>
      </c>
      <c r="B11" s="44">
        <v>2009</v>
      </c>
      <c r="E11" s="143" t="s">
        <v>195</v>
      </c>
      <c r="F11" s="147"/>
      <c r="I11" s="143" t="s">
        <v>209</v>
      </c>
      <c r="O11" s="528" t="s">
        <v>652</v>
      </c>
      <c r="V11" s="1040" t="s">
        <v>209</v>
      </c>
      <c r="W11" s="462"/>
      <c r="X11" s="461" t="s">
        <v>620</v>
      </c>
      <c r="Y11" s="753" t="s">
        <v>674</v>
      </c>
      <c r="Z11" s="208"/>
      <c r="AP11" s="1116" t="s">
        <v>619</v>
      </c>
      <c r="AQ11" s="742" t="s">
        <v>613</v>
      </c>
      <c r="AW11" s="410" t="s">
        <v>559</v>
      </c>
      <c r="AX11" s="411" t="s">
        <v>559</v>
      </c>
    </row>
    <row r="12" spans="1:55" ht="33.75">
      <c r="A12" s="6" t="s">
        <v>65</v>
      </c>
      <c r="B12" s="44">
        <v>2010</v>
      </c>
      <c r="E12" s="143" t="s">
        <v>196</v>
      </c>
      <c r="F12" s="147"/>
      <c r="G12" s="148" t="s">
        <v>292</v>
      </c>
      <c r="H12" s="148" t="s">
        <v>260</v>
      </c>
      <c r="I12" s="143" t="s">
        <v>210</v>
      </c>
      <c r="O12" s="528" t="s">
        <v>3</v>
      </c>
      <c r="V12" s="1040" t="s">
        <v>210</v>
      </c>
      <c r="W12" s="546"/>
      <c r="X12" s="461" t="s">
        <v>765</v>
      </c>
      <c r="Y12" s="753" t="s">
        <v>638</v>
      </c>
      <c r="AP12" s="1116" t="s">
        <v>618</v>
      </c>
      <c r="AW12" s="410" t="s">
        <v>209</v>
      </c>
      <c r="AX12" s="411" t="s">
        <v>209</v>
      </c>
    </row>
    <row r="13" spans="1:55" ht="22.5">
      <c r="A13" s="6" t="s">
        <v>111</v>
      </c>
      <c r="B13" s="44">
        <v>2011</v>
      </c>
      <c r="E13" s="143" t="s">
        <v>197</v>
      </c>
      <c r="F13" s="147"/>
      <c r="G13" s="143" t="s">
        <v>261</v>
      </c>
      <c r="H13" s="143" t="s">
        <v>262</v>
      </c>
      <c r="I13" s="143" t="s">
        <v>211</v>
      </c>
      <c r="V13" s="1040" t="s">
        <v>211</v>
      </c>
      <c r="W13" s="546"/>
      <c r="X13" s="546"/>
      <c r="Y13" s="546"/>
      <c r="AW13" s="410" t="s">
        <v>210</v>
      </c>
      <c r="AX13" s="411" t="s">
        <v>210</v>
      </c>
    </row>
    <row r="14" spans="1:55" ht="45">
      <c r="A14" s="6" t="s">
        <v>66</v>
      </c>
      <c r="B14" s="44">
        <v>2012</v>
      </c>
      <c r="G14" s="143" t="s">
        <v>263</v>
      </c>
      <c r="H14" s="143" t="s">
        <v>263</v>
      </c>
      <c r="I14" s="143" t="s">
        <v>212</v>
      </c>
      <c r="N14" s="99" t="s">
        <v>316</v>
      </c>
      <c r="V14" s="1039">
        <v>13</v>
      </c>
      <c r="W14" s="460"/>
      <c r="X14" s="461" t="s">
        <v>772</v>
      </c>
      <c r="Y14" s="753" t="s">
        <v>638</v>
      </c>
      <c r="AW14" s="410" t="s">
        <v>211</v>
      </c>
      <c r="AX14" s="411" t="s">
        <v>211</v>
      </c>
    </row>
    <row r="15" spans="1:55" ht="63.75">
      <c r="A15" s="6" t="s">
        <v>441</v>
      </c>
      <c r="B15" s="44">
        <v>2013</v>
      </c>
      <c r="I15" s="143" t="s">
        <v>213</v>
      </c>
      <c r="N15" s="177" t="s">
        <v>324</v>
      </c>
      <c r="V15" s="529"/>
      <c r="W15" s="529"/>
      <c r="X15" s="218"/>
      <c r="Y15" s="529"/>
      <c r="AW15" s="410" t="s">
        <v>212</v>
      </c>
      <c r="AX15" s="411" t="s">
        <v>212</v>
      </c>
    </row>
    <row r="16" spans="1:55" ht="21" customHeight="1">
      <c r="A16" s="6" t="s">
        <v>112</v>
      </c>
      <c r="B16" s="44">
        <v>2014</v>
      </c>
      <c r="I16" s="143" t="s">
        <v>214</v>
      </c>
      <c r="N16" s="177" t="s">
        <v>323</v>
      </c>
      <c r="AW16" s="410" t="s">
        <v>213</v>
      </c>
      <c r="AX16" s="411" t="s">
        <v>213</v>
      </c>
    </row>
    <row r="17" spans="1:50" ht="21" customHeight="1">
      <c r="A17" s="6" t="s">
        <v>113</v>
      </c>
      <c r="B17" s="44">
        <v>2015</v>
      </c>
      <c r="I17" s="143" t="s">
        <v>215</v>
      </c>
      <c r="N17" s="177" t="s">
        <v>322</v>
      </c>
      <c r="X17" s="218"/>
      <c r="AW17" s="410" t="s">
        <v>214</v>
      </c>
      <c r="AX17" s="411" t="s">
        <v>214</v>
      </c>
    </row>
    <row r="18" spans="1:50" ht="21" customHeight="1">
      <c r="A18" s="6" t="s">
        <v>114</v>
      </c>
      <c r="B18" s="44">
        <v>2016</v>
      </c>
      <c r="I18" s="143" t="s">
        <v>216</v>
      </c>
      <c r="N18" s="177" t="s">
        <v>321</v>
      </c>
      <c r="X18" s="218"/>
      <c r="AW18" s="410" t="s">
        <v>215</v>
      </c>
      <c r="AX18" s="411" t="s">
        <v>215</v>
      </c>
    </row>
    <row r="19" spans="1:50" ht="21" customHeight="1">
      <c r="A19" s="6" t="s">
        <v>115</v>
      </c>
      <c r="B19" s="44">
        <v>2017</v>
      </c>
      <c r="I19" s="143" t="s">
        <v>217</v>
      </c>
      <c r="N19" s="177" t="s">
        <v>320</v>
      </c>
      <c r="X19" s="218"/>
      <c r="AW19" s="410" t="s">
        <v>216</v>
      </c>
      <c r="AX19" s="411" t="s">
        <v>216</v>
      </c>
    </row>
    <row r="20" spans="1:50" ht="21" customHeight="1">
      <c r="A20" s="6" t="s">
        <v>116</v>
      </c>
      <c r="B20" s="44">
        <v>2018</v>
      </c>
      <c r="I20" s="143" t="s">
        <v>218</v>
      </c>
      <c r="N20" s="177" t="s">
        <v>319</v>
      </c>
      <c r="AW20" s="410" t="s">
        <v>217</v>
      </c>
      <c r="AX20" s="411" t="s">
        <v>217</v>
      </c>
    </row>
    <row r="21" spans="1:50" ht="21" customHeight="1">
      <c r="A21" s="6" t="s">
        <v>117</v>
      </c>
      <c r="B21" s="44">
        <v>2019</v>
      </c>
      <c r="I21" s="143" t="s">
        <v>219</v>
      </c>
      <c r="N21" s="177" t="s">
        <v>318</v>
      </c>
      <c r="AW21" s="410" t="s">
        <v>218</v>
      </c>
      <c r="AX21" s="411" t="s">
        <v>218</v>
      </c>
    </row>
    <row r="22" spans="1:50" ht="21" customHeight="1">
      <c r="A22" s="6" t="s">
        <v>118</v>
      </c>
      <c r="B22" s="44">
        <v>2020</v>
      </c>
      <c r="N22" s="177" t="s">
        <v>317</v>
      </c>
      <c r="AW22" s="410" t="s">
        <v>219</v>
      </c>
      <c r="AX22" s="411" t="s">
        <v>219</v>
      </c>
    </row>
    <row r="23" spans="1:50" ht="21" customHeight="1">
      <c r="A23" s="6" t="s">
        <v>119</v>
      </c>
      <c r="B23" s="44">
        <v>2021</v>
      </c>
      <c r="AW23" s="410" t="s">
        <v>560</v>
      </c>
      <c r="AX23" s="411" t="s">
        <v>560</v>
      </c>
    </row>
    <row r="24" spans="1:50" ht="21" customHeight="1">
      <c r="A24" s="6" t="s">
        <v>120</v>
      </c>
      <c r="B24" s="44">
        <v>2022</v>
      </c>
      <c r="AW24" s="410" t="s">
        <v>561</v>
      </c>
      <c r="AX24" s="411" t="s">
        <v>561</v>
      </c>
    </row>
    <row r="25" spans="1:50">
      <c r="A25" s="6" t="s">
        <v>121</v>
      </c>
      <c r="B25" s="44">
        <v>2023</v>
      </c>
      <c r="AW25" s="410" t="s">
        <v>562</v>
      </c>
      <c r="AX25" s="411" t="s">
        <v>562</v>
      </c>
    </row>
    <row r="26" spans="1:50">
      <c r="A26" s="6" t="s">
        <v>122</v>
      </c>
      <c r="B26" s="44">
        <v>2024</v>
      </c>
      <c r="AX26" s="411" t="s">
        <v>563</v>
      </c>
    </row>
    <row r="27" spans="1:50">
      <c r="A27" s="6" t="s">
        <v>123</v>
      </c>
      <c r="B27" s="44">
        <v>2025</v>
      </c>
      <c r="AX27" s="411" t="s">
        <v>564</v>
      </c>
    </row>
    <row r="28" spans="1:50">
      <c r="A28" s="6" t="s">
        <v>124</v>
      </c>
      <c r="D28" s="270"/>
      <c r="E28" s="271"/>
      <c r="F28" s="271"/>
      <c r="H28" s="272" t="s">
        <v>408</v>
      </c>
      <c r="AX28" s="411" t="s">
        <v>565</v>
      </c>
    </row>
    <row r="29" spans="1:50">
      <c r="A29" s="6" t="s">
        <v>125</v>
      </c>
      <c r="D29" s="273" t="s">
        <v>409</v>
      </c>
      <c r="E29" s="274" t="str">
        <f>IF(periodStart = "","", periodStart)</f>
        <v>01.01.2019</v>
      </c>
      <c r="F29" s="274" t="str">
        <f>IF(periodEnd = "","", periodEnd)</f>
        <v>31.12.2021</v>
      </c>
      <c r="H29" s="275" t="s">
        <v>3316</v>
      </c>
      <c r="AX29" s="411" t="s">
        <v>566</v>
      </c>
    </row>
    <row r="30" spans="1:50">
      <c r="A30" s="6" t="s">
        <v>126</v>
      </c>
      <c r="D30" s="276"/>
      <c r="E30" s="277"/>
      <c r="F30" s="277"/>
      <c r="AX30" s="411" t="s">
        <v>567</v>
      </c>
    </row>
    <row r="31" spans="1:50" ht="12.75">
      <c r="A31" s="6" t="s">
        <v>127</v>
      </c>
      <c r="D31" s="270"/>
      <c r="E31" s="271"/>
      <c r="F31" s="271"/>
      <c r="H31" s="278"/>
      <c r="AX31" s="411" t="s">
        <v>568</v>
      </c>
    </row>
    <row r="32" spans="1:50">
      <c r="A32" s="6" t="s">
        <v>128</v>
      </c>
      <c r="D32" s="273" t="s">
        <v>410</v>
      </c>
      <c r="E32" s="279"/>
      <c r="F32" s="279"/>
      <c r="H32" s="280" t="s">
        <v>411</v>
      </c>
      <c r="O32" s="529" t="s">
        <v>643</v>
      </c>
      <c r="AX32" s="411" t="s">
        <v>569</v>
      </c>
    </row>
    <row r="33" spans="1:50">
      <c r="A33" s="6" t="s">
        <v>129</v>
      </c>
      <c r="O33" s="529" t="s">
        <v>644</v>
      </c>
      <c r="AX33" s="411" t="s">
        <v>570</v>
      </c>
    </row>
    <row r="34" spans="1:50">
      <c r="A34" s="6" t="s">
        <v>130</v>
      </c>
      <c r="O34" s="529" t="s">
        <v>645</v>
      </c>
      <c r="AX34" s="411" t="s">
        <v>571</v>
      </c>
    </row>
    <row r="35" spans="1:50">
      <c r="A35" s="6" t="s">
        <v>131</v>
      </c>
      <c r="O35" s="529" t="s">
        <v>646</v>
      </c>
      <c r="X35" s="529"/>
      <c r="Y35" s="529"/>
      <c r="AX35" s="411" t="s">
        <v>572</v>
      </c>
    </row>
    <row r="36" spans="1:50">
      <c r="A36" s="6" t="s">
        <v>95</v>
      </c>
      <c r="O36" s="529" t="s">
        <v>647</v>
      </c>
      <c r="AX36" s="411" t="s">
        <v>573</v>
      </c>
    </row>
    <row r="37" spans="1:50">
      <c r="A37" s="6" t="s">
        <v>96</v>
      </c>
      <c r="O37" s="529" t="s">
        <v>648</v>
      </c>
      <c r="AX37" s="411" t="s">
        <v>574</v>
      </c>
    </row>
    <row r="38" spans="1:50">
      <c r="A38" s="6" t="s">
        <v>97</v>
      </c>
      <c r="O38" s="529" t="s">
        <v>649</v>
      </c>
      <c r="AX38" s="411" t="s">
        <v>575</v>
      </c>
    </row>
    <row r="39" spans="1:50">
      <c r="A39" s="6" t="s">
        <v>98</v>
      </c>
      <c r="O39" s="529" t="s">
        <v>650</v>
      </c>
      <c r="AX39" s="411" t="s">
        <v>523</v>
      </c>
    </row>
    <row r="40" spans="1:50">
      <c r="A40" s="6" t="s">
        <v>99</v>
      </c>
      <c r="O40" s="529" t="s">
        <v>651</v>
      </c>
      <c r="AX40" s="411" t="s">
        <v>524</v>
      </c>
    </row>
    <row r="41" spans="1:50">
      <c r="A41" s="6" t="s">
        <v>100</v>
      </c>
      <c r="O41" s="529" t="s">
        <v>652</v>
      </c>
      <c r="AX41" s="411" t="s">
        <v>525</v>
      </c>
    </row>
    <row r="42" spans="1:50">
      <c r="A42" s="6" t="s">
        <v>132</v>
      </c>
      <c r="AX42" s="411" t="s">
        <v>526</v>
      </c>
    </row>
    <row r="43" spans="1:50">
      <c r="A43" s="6" t="s">
        <v>133</v>
      </c>
      <c r="AX43" s="411" t="s">
        <v>527</v>
      </c>
    </row>
    <row r="44" spans="1:50">
      <c r="A44" s="6" t="s">
        <v>134</v>
      </c>
      <c r="AX44" s="411" t="s">
        <v>528</v>
      </c>
    </row>
    <row r="45" spans="1:50">
      <c r="A45" s="6" t="s">
        <v>135</v>
      </c>
      <c r="AX45" s="411" t="s">
        <v>529</v>
      </c>
    </row>
    <row r="46" spans="1:50">
      <c r="A46" s="6" t="s">
        <v>136</v>
      </c>
      <c r="AX46" s="411" t="s">
        <v>530</v>
      </c>
    </row>
    <row r="47" spans="1:50">
      <c r="A47" s="6" t="s">
        <v>157</v>
      </c>
      <c r="AX47" s="411" t="s">
        <v>531</v>
      </c>
    </row>
    <row r="48" spans="1:50">
      <c r="A48" s="6" t="s">
        <v>158</v>
      </c>
      <c r="AX48" s="411" t="s">
        <v>532</v>
      </c>
    </row>
    <row r="49" spans="1:50">
      <c r="A49" s="6" t="s">
        <v>159</v>
      </c>
      <c r="AX49" s="411" t="s">
        <v>533</v>
      </c>
    </row>
    <row r="50" spans="1:50">
      <c r="A50" s="6" t="s">
        <v>137</v>
      </c>
      <c r="AX50" s="411" t="s">
        <v>534</v>
      </c>
    </row>
    <row r="51" spans="1:50">
      <c r="A51" s="6" t="s">
        <v>138</v>
      </c>
      <c r="AX51" s="411" t="s">
        <v>535</v>
      </c>
    </row>
    <row r="52" spans="1:50">
      <c r="A52" s="6" t="s">
        <v>139</v>
      </c>
      <c r="AX52" s="411" t="s">
        <v>536</v>
      </c>
    </row>
    <row r="53" spans="1:50">
      <c r="A53" s="6" t="s">
        <v>140</v>
      </c>
      <c r="X53" s="481"/>
      <c r="AX53" s="411" t="s">
        <v>537</v>
      </c>
    </row>
    <row r="54" spans="1:50">
      <c r="A54" s="6" t="s">
        <v>141</v>
      </c>
      <c r="X54" s="481"/>
      <c r="AX54" s="411" t="s">
        <v>538</v>
      </c>
    </row>
    <row r="55" spans="1:50">
      <c r="A55" s="6" t="s">
        <v>142</v>
      </c>
      <c r="X55" s="481"/>
      <c r="AX55" s="411" t="s">
        <v>539</v>
      </c>
    </row>
    <row r="56" spans="1:50">
      <c r="A56" s="6" t="s">
        <v>143</v>
      </c>
      <c r="X56" s="481"/>
      <c r="AX56" s="411" t="s">
        <v>540</v>
      </c>
    </row>
    <row r="57" spans="1:50">
      <c r="A57" s="6" t="s">
        <v>388</v>
      </c>
      <c r="X57" s="481"/>
      <c r="AX57" s="411" t="s">
        <v>541</v>
      </c>
    </row>
    <row r="58" spans="1:50">
      <c r="A58" s="6" t="s">
        <v>144</v>
      </c>
      <c r="X58" s="481"/>
      <c r="AX58" s="411" t="s">
        <v>542</v>
      </c>
    </row>
    <row r="59" spans="1:50">
      <c r="A59" s="6" t="s">
        <v>145</v>
      </c>
      <c r="X59" s="481"/>
      <c r="AX59" s="411" t="s">
        <v>543</v>
      </c>
    </row>
    <row r="60" spans="1:50">
      <c r="A60" s="6" t="s">
        <v>146</v>
      </c>
      <c r="X60" s="481"/>
      <c r="AX60" s="411" t="s">
        <v>544</v>
      </c>
    </row>
    <row r="61" spans="1:50">
      <c r="A61" s="6" t="s">
        <v>147</v>
      </c>
      <c r="X61" s="481"/>
      <c r="AX61" s="411" t="s">
        <v>545</v>
      </c>
    </row>
    <row r="62" spans="1:50">
      <c r="A62" s="6" t="s">
        <v>90</v>
      </c>
      <c r="X62" s="481"/>
    </row>
    <row r="63" spans="1:50">
      <c r="A63" s="6" t="s">
        <v>148</v>
      </c>
    </row>
    <row r="64" spans="1:50">
      <c r="A64" s="6" t="s">
        <v>149</v>
      </c>
    </row>
    <row r="65" spans="1:1">
      <c r="A65" s="6" t="s">
        <v>150</v>
      </c>
    </row>
    <row r="66" spans="1:1">
      <c r="A66" s="6" t="s">
        <v>151</v>
      </c>
    </row>
    <row r="67" spans="1:1">
      <c r="A67" s="6" t="s">
        <v>152</v>
      </c>
    </row>
    <row r="68" spans="1:1">
      <c r="A68" s="6" t="s">
        <v>153</v>
      </c>
    </row>
    <row r="69" spans="1:1">
      <c r="A69" s="6" t="s">
        <v>154</v>
      </c>
    </row>
    <row r="70" spans="1:1">
      <c r="A70" s="6" t="s">
        <v>155</v>
      </c>
    </row>
    <row r="71" spans="1:1">
      <c r="A71" s="6" t="s">
        <v>156</v>
      </c>
    </row>
    <row r="72" spans="1:1">
      <c r="A72" s="6" t="s">
        <v>160</v>
      </c>
    </row>
    <row r="73" spans="1:1">
      <c r="A73" s="6" t="s">
        <v>161</v>
      </c>
    </row>
    <row r="74" spans="1:1">
      <c r="A74" s="6" t="s">
        <v>162</v>
      </c>
    </row>
    <row r="75" spans="1:1">
      <c r="A75" s="6" t="s">
        <v>163</v>
      </c>
    </row>
    <row r="76" spans="1:1">
      <c r="A76" s="6" t="s">
        <v>164</v>
      </c>
    </row>
    <row r="77" spans="1:1">
      <c r="A77" s="6" t="s">
        <v>165</v>
      </c>
    </row>
    <row r="78" spans="1:1">
      <c r="A78" s="6" t="s">
        <v>166</v>
      </c>
    </row>
    <row r="79" spans="1:1">
      <c r="A79" s="6" t="s">
        <v>94</v>
      </c>
    </row>
    <row r="80" spans="1:1">
      <c r="A80" s="6" t="s">
        <v>167</v>
      </c>
    </row>
    <row r="81" spans="1:1">
      <c r="A81" s="6" t="s">
        <v>168</v>
      </c>
    </row>
    <row r="82" spans="1:1">
      <c r="A82" s="6" t="s">
        <v>169</v>
      </c>
    </row>
    <row r="83" spans="1:1">
      <c r="A83" s="6" t="s">
        <v>44</v>
      </c>
    </row>
    <row r="84" spans="1:1">
      <c r="A84" s="6" t="s">
        <v>45</v>
      </c>
    </row>
    <row r="85" spans="1:1">
      <c r="A85" s="6" t="s">
        <v>46</v>
      </c>
    </row>
    <row r="86" spans="1:1">
      <c r="A86" s="6" t="s">
        <v>47</v>
      </c>
    </row>
    <row r="87" spans="1:1">
      <c r="A87" s="6" t="s">
        <v>48</v>
      </c>
    </row>
  </sheetData>
  <sheetProtection formatColumns="0" formatRows="0"/>
  <mergeCells count="1">
    <mergeCell ref="AZ1:BA1"/>
  </mergeCells>
  <phoneticPr fontId="14" type="noConversion"/>
  <pageMargins left="0.75" right="0.75" top="1" bottom="1" header="0.5" footer="0.5"/>
  <pageSetup paperSize="9"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TempFilter">
    <tabColor rgb="FFFFCC99"/>
  </sheetPr>
  <dimension ref="A1"/>
  <sheetViews>
    <sheetView showGridLines="0" workbookViewId="0"/>
  </sheetViews>
  <sheetFormatPr defaultRowHeight="11.2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CheckCyan">
    <tabColor indexed="47"/>
  </sheetPr>
  <dimension ref="A1:A140"/>
  <sheetViews>
    <sheetView showGridLines="0" workbookViewId="0"/>
  </sheetViews>
  <sheetFormatPr defaultRowHeight="11.25"/>
  <sheetData>
    <row r="1" spans="1:1">
      <c r="A1" s="1034">
        <f>IF('Форма 4.2.1 | Т-ТЭ | &gt;=25МВт'!$O$22="",1,0)</f>
        <v>1</v>
      </c>
    </row>
    <row r="2" spans="1:1">
      <c r="A2" s="1034">
        <f>IF('Форма 4.2.1 | Т-ТЭ | &gt;=25МВт'!$O$23="",1,0)</f>
        <v>1</v>
      </c>
    </row>
    <row r="3" spans="1:1">
      <c r="A3" s="1034">
        <f>IF('Форма 4.2.1 | Т-ТЭ | &gt;=25МВт'!$M$24="",1,0)</f>
        <v>1</v>
      </c>
    </row>
    <row r="4" spans="1:1">
      <c r="A4" s="1034">
        <f>IF('Форма 4.2.1 | Т-ТЭ | &gt;=25МВт'!$R$24="",1,0)</f>
        <v>1</v>
      </c>
    </row>
    <row r="5" spans="1:1">
      <c r="A5" s="1034">
        <f>IF('Форма 4.2.1 | Т-ТЭ | &gt;=25МВт'!$T$24="",1,0)</f>
        <v>1</v>
      </c>
    </row>
    <row r="6" spans="1:1">
      <c r="A6" s="1034">
        <f>IF('Форма 4.2.1 | Т-ТЭ | &gt;=25МВт'!$S$24="",1,0)</f>
        <v>0</v>
      </c>
    </row>
    <row r="7" spans="1:1">
      <c r="A7" s="1034">
        <f>IF('Форма 4.2.1 | Т-ТЭ | &gt;=25МВт'!$U$24="",1,0)</f>
        <v>0</v>
      </c>
    </row>
    <row r="8" spans="1:1">
      <c r="A8" s="1034">
        <f>IF('Форма 4.2.1 | Т-ТЭ | ТСО'!$O$22="",1,0)</f>
        <v>1</v>
      </c>
    </row>
    <row r="9" spans="1:1">
      <c r="A9" s="1034">
        <f>IF('Форма 4.2.1 | Т-ТЭ | ТСО'!$O$23="",1,0)</f>
        <v>1</v>
      </c>
    </row>
    <row r="10" spans="1:1">
      <c r="A10" s="1034">
        <f>IF('Форма 4.2.1 | Т-ТЭ | ТСО'!$M$24="",1,0)</f>
        <v>1</v>
      </c>
    </row>
    <row r="11" spans="1:1">
      <c r="A11" s="1034">
        <f>IF('Форма 4.2.1 | Т-ТЭ | ТСО'!$R$24="",1,0)</f>
        <v>1</v>
      </c>
    </row>
    <row r="12" spans="1:1">
      <c r="A12" s="1034">
        <f>IF('Форма 4.2.1 | Т-ТЭ | ТСО'!$T$24="",1,0)</f>
        <v>1</v>
      </c>
    </row>
    <row r="13" spans="1:1">
      <c r="A13" s="1034">
        <f>IF('Форма 4.2.1 | Т-ТЭ | ТСО'!$S$24="",1,0)</f>
        <v>0</v>
      </c>
    </row>
    <row r="14" spans="1:1">
      <c r="A14" s="1034">
        <f>IF('Форма 4.2.1 | Т-ТЭ | ТСО'!$U$24="",1,0)</f>
        <v>0</v>
      </c>
    </row>
    <row r="15" spans="1:1">
      <c r="A15" s="1034">
        <f>IF('Форма 4.2.1 | Т-ТЭ | потр'!$O$22="",1,0)</f>
        <v>0</v>
      </c>
    </row>
    <row r="16" spans="1:1">
      <c r="A16" s="1034">
        <f>IF('Форма 4.2.1 | Т-ТЭ | потр'!$O$23="",1,0)</f>
        <v>0</v>
      </c>
    </row>
    <row r="17" spans="1:1">
      <c r="A17" s="1034">
        <f>IF('Форма 4.2.1 | Т-ТЭ | потр'!$M$24="",1,0)</f>
        <v>0</v>
      </c>
    </row>
    <row r="18" spans="1:1">
      <c r="A18" s="1034">
        <f>IF('Форма 4.2.1 | Т-ТЭ | потр'!$R$24="",1,0)</f>
        <v>0</v>
      </c>
    </row>
    <row r="19" spans="1:1">
      <c r="A19" s="1034">
        <f>IF('Форма 4.2.1 | Т-ТЭ | потр'!$T$24="",1,0)</f>
        <v>0</v>
      </c>
    </row>
    <row r="20" spans="1:1">
      <c r="A20" s="1034">
        <f>IF('Форма 4.2.1 | Т-ТЭ | потр'!$S$24="",1,0)</f>
        <v>0</v>
      </c>
    </row>
    <row r="21" spans="1:1">
      <c r="A21" s="1034">
        <f>IF('Форма 4.2.1 | Т-ТЭ | потр'!$U$24="",1,0)</f>
        <v>0</v>
      </c>
    </row>
    <row r="22" spans="1:1">
      <c r="A22" s="1034">
        <f>IF('Форма 4.2.1 | Т-ТЭ | предел'!$O$24="",1,0)</f>
        <v>1</v>
      </c>
    </row>
    <row r="23" spans="1:1">
      <c r="A23" s="1034">
        <f>IF('Форма 4.2.1 | Т-ТЭ | предел'!$O$25="",1,0)</f>
        <v>1</v>
      </c>
    </row>
    <row r="24" spans="1:1">
      <c r="A24" s="1034">
        <f>IF('Форма 4.2.1 | Т-ТЭ | предел'!$M$26="",1,0)</f>
        <v>1</v>
      </c>
    </row>
    <row r="25" spans="1:1">
      <c r="A25" s="1034">
        <f>IF('Форма 4.2.1 | Т-ТЭ | предел'!$R$26="",1,0)</f>
        <v>1</v>
      </c>
    </row>
    <row r="26" spans="1:1">
      <c r="A26" s="1034">
        <f>IF('Форма 4.2.1 | Т-ТЭ | предел'!$T$26="",1,0)</f>
        <v>1</v>
      </c>
    </row>
    <row r="27" spans="1:1">
      <c r="A27" s="1034">
        <f>IF('Форма 4.2.1 | Т-ТЭ | предел'!$O$7="",1,0)</f>
        <v>0</v>
      </c>
    </row>
    <row r="28" spans="1:1">
      <c r="A28" s="1034">
        <f>IF('Форма 4.2.1 | Т-ТЭ | предел'!$S$26="",1,0)</f>
        <v>0</v>
      </c>
    </row>
    <row r="29" spans="1:1">
      <c r="A29" s="1034">
        <f>IF('Форма 4.2.1 | Т-ТЭ | предел'!$U$26="",1,0)</f>
        <v>0</v>
      </c>
    </row>
    <row r="30" spans="1:1">
      <c r="A30" s="1034">
        <f>IF('Форма 4.2.1 | Т-ТЭ | индикат'!$O$7="",1,0)</f>
        <v>1</v>
      </c>
    </row>
    <row r="31" spans="1:1">
      <c r="A31" s="1034">
        <f>IF('Форма 4.2.1 | Т-ТЭ | индикат'!$O$24="",1,0)</f>
        <v>1</v>
      </c>
    </row>
    <row r="32" spans="1:1">
      <c r="A32" s="1034">
        <f>IF('Форма 4.2.1 | Т-ТЭ | индикат'!$O$25="",1,0)</f>
        <v>1</v>
      </c>
    </row>
    <row r="33" spans="1:1">
      <c r="A33" s="1034">
        <f>IF('Форма 4.2.1 | Т-ТЭ | индикат'!$M$26="",1,0)</f>
        <v>1</v>
      </c>
    </row>
    <row r="34" spans="1:1">
      <c r="A34" s="1034">
        <f>IF('Форма 4.2.1 | Т-ТЭ | индикат'!$R$26="",1,0)</f>
        <v>1</v>
      </c>
    </row>
    <row r="35" spans="1:1">
      <c r="A35" s="1034">
        <f>IF('Форма 4.2.1 | Т-ТЭ | индикат'!$T$26="",1,0)</f>
        <v>1</v>
      </c>
    </row>
    <row r="36" spans="1:1">
      <c r="A36" s="1034">
        <f>IF('Форма 4.2.1 | Т-ТЭ | индикат'!$S$26="",1,0)</f>
        <v>0</v>
      </c>
    </row>
    <row r="37" spans="1:1">
      <c r="A37" s="1034">
        <f>IF('Форма 4.2.1 | Т-ТЭ | индикат'!$U$26="",1,0)</f>
        <v>0</v>
      </c>
    </row>
    <row r="38" spans="1:1">
      <c r="A38" s="1034">
        <f>IF('Форма 4.2.1 | Резерв мощности'!$O$22="",1,0)</f>
        <v>1</v>
      </c>
    </row>
    <row r="39" spans="1:1">
      <c r="A39" s="1034">
        <f>IF('Форма 4.2.1 | Резерв мощности'!$O$23="",1,0)</f>
        <v>1</v>
      </c>
    </row>
    <row r="40" spans="1:1">
      <c r="A40" s="1034">
        <f>IF('Форма 4.2.1 | Резерв мощности'!$M$24="",1,0)</f>
        <v>1</v>
      </c>
    </row>
    <row r="41" spans="1:1">
      <c r="A41" s="1034">
        <f>IF('Форма 4.2.1 | Резерв мощности'!$O$24="",1,0)</f>
        <v>1</v>
      </c>
    </row>
    <row r="42" spans="1:1">
      <c r="A42" s="1034">
        <f>IF('Форма 4.2.1 | Резерв мощности'!$R$24="",1,0)</f>
        <v>1</v>
      </c>
    </row>
    <row r="43" spans="1:1">
      <c r="A43" s="1034">
        <f>IF('Форма 4.2.1 | Резерв мощности'!$T$24="",1,0)</f>
        <v>1</v>
      </c>
    </row>
    <row r="44" spans="1:1">
      <c r="A44" s="1034">
        <f>IF('Форма 4.2.1 | Резерв мощности'!$S$24="",1,0)</f>
        <v>0</v>
      </c>
    </row>
    <row r="45" spans="1:1">
      <c r="A45" s="1034">
        <f>IF('Форма 4.2.1 | Резерв мощности'!$U$24="",1,0)</f>
        <v>0</v>
      </c>
    </row>
    <row r="46" spans="1:1">
      <c r="A46" s="1034">
        <f>IF('Форма 4.2.2 | Т-ТН'!$O$23="",1,0)</f>
        <v>1</v>
      </c>
    </row>
    <row r="47" spans="1:1">
      <c r="A47" s="1034">
        <f>IF('Форма 4.2.2 | Т-ТН'!$M$24="",1,0)</f>
        <v>1</v>
      </c>
    </row>
    <row r="48" spans="1:1">
      <c r="A48" s="1034">
        <f>IF('Форма 4.2.2 | Т-ТН'!$R$24="",1,0)</f>
        <v>1</v>
      </c>
    </row>
    <row r="49" spans="1:1">
      <c r="A49" s="1034">
        <f>IF('Форма 4.2.2 | Т-ТН'!$T$24="",1,0)</f>
        <v>1</v>
      </c>
    </row>
    <row r="50" spans="1:1">
      <c r="A50" s="1034">
        <f>IF('Форма 4.2.2 | Т-ТН'!$S$24="",1,0)</f>
        <v>0</v>
      </c>
    </row>
    <row r="51" spans="1:1">
      <c r="A51" s="1034">
        <f>IF('Форма 4.2.2 | Т-ТН'!$U$24="",1,0)</f>
        <v>0</v>
      </c>
    </row>
    <row r="52" spans="1:1">
      <c r="A52" s="1034">
        <f>IF('Форма 4.2.2 | Т-передача ТЭ'!$O$23="",1,0)</f>
        <v>1</v>
      </c>
    </row>
    <row r="53" spans="1:1">
      <c r="A53" s="1034">
        <f>IF('Форма 4.2.2 | Т-передача ТЭ'!$M$24="",1,0)</f>
        <v>1</v>
      </c>
    </row>
    <row r="54" spans="1:1">
      <c r="A54" s="1034">
        <f>IF('Форма 4.2.2 | Т-передача ТЭ'!$R$24="",1,0)</f>
        <v>1</v>
      </c>
    </row>
    <row r="55" spans="1:1">
      <c r="A55" s="1034">
        <f>IF('Форма 4.2.2 | Т-передача ТЭ'!$T$24="",1,0)</f>
        <v>1</v>
      </c>
    </row>
    <row r="56" spans="1:1">
      <c r="A56" s="1034">
        <f>IF('Форма 4.2.2 | Т-передача ТЭ'!$S$24="",1,0)</f>
        <v>0</v>
      </c>
    </row>
    <row r="57" spans="1:1">
      <c r="A57" s="1034">
        <f>IF('Форма 4.2.2 | Т-передача ТЭ'!$U$24="",1,0)</f>
        <v>0</v>
      </c>
    </row>
    <row r="58" spans="1:1">
      <c r="A58" s="1034">
        <f>IF('Форма 4.2.2 | Т-передача ТН'!$O$23="",1,0)</f>
        <v>1</v>
      </c>
    </row>
    <row r="59" spans="1:1">
      <c r="A59" s="1034">
        <f>IF('Форма 4.2.2 | Т-передача ТН'!$M$24="",1,0)</f>
        <v>1</v>
      </c>
    </row>
    <row r="60" spans="1:1">
      <c r="A60" s="1034">
        <f>IF('Форма 4.2.2 | Т-передача ТН'!$R$24="",1,0)</f>
        <v>1</v>
      </c>
    </row>
    <row r="61" spans="1:1">
      <c r="A61" s="1034">
        <f>IF('Форма 4.2.2 | Т-передача ТН'!$T$24="",1,0)</f>
        <v>1</v>
      </c>
    </row>
    <row r="62" spans="1:1">
      <c r="A62" s="1034">
        <f>IF('Форма 4.2.2 | Т-передача ТН'!$S$24="",1,0)</f>
        <v>0</v>
      </c>
    </row>
    <row r="63" spans="1:1">
      <c r="A63" s="1034">
        <f>IF('Форма 4.2.2 | Т-передача ТН'!$U$24="",1,0)</f>
        <v>0</v>
      </c>
    </row>
    <row r="64" spans="1:1">
      <c r="A64" s="1034">
        <f>IF('Форма 4.2.3 | Т-гор.вода'!$O$23="",1,0)</f>
        <v>1</v>
      </c>
    </row>
    <row r="65" spans="1:1">
      <c r="A65" s="1034">
        <f>IF('Форма 4.2.3 | Т-гор.вода'!$M$24="",1,0)</f>
        <v>0</v>
      </c>
    </row>
    <row r="66" spans="1:1">
      <c r="A66" s="1034">
        <f>IF('Форма 4.2.3 | Т-гор.вода'!$W$24="",1,0)</f>
        <v>1</v>
      </c>
    </row>
    <row r="67" spans="1:1">
      <c r="A67" s="1034">
        <f>IF('Форма 4.2.3 | Т-гор.вода'!$Y$24="",1,0)</f>
        <v>1</v>
      </c>
    </row>
    <row r="68" spans="1:1">
      <c r="A68" s="1034">
        <f>IF('Форма 4.2.3 | Т-гор.вода'!$M$25="",1,0)</f>
        <v>1</v>
      </c>
    </row>
    <row r="69" spans="1:1">
      <c r="A69" s="1034">
        <f>IF('Форма 4.2.3 | Т-гор.вода'!$X$24="",1,0)</f>
        <v>0</v>
      </c>
    </row>
    <row r="70" spans="1:1">
      <c r="A70" s="1034">
        <f>IF('Форма 4.2.3 | Т-гор.вода'!$Z$24="",1,0)</f>
        <v>0</v>
      </c>
    </row>
    <row r="71" spans="1:1">
      <c r="A71" s="1034">
        <f>IF('Форма 4.2.4 | Т-подкл'!$AB$23="",1,0)</f>
        <v>1</v>
      </c>
    </row>
    <row r="72" spans="1:1">
      <c r="A72" s="1034">
        <f>IF('Форма 4.2.4 | Т-подкл'!$AD$23="",1,0)</f>
        <v>1</v>
      </c>
    </row>
    <row r="73" spans="1:1">
      <c r="A73" s="1034">
        <f>IF('Форма 4.2.4 | Т-подкл'!$N$23="",1,0)</f>
        <v>0</v>
      </c>
    </row>
    <row r="74" spans="1:1">
      <c r="A74" s="1034">
        <f>IF('Форма 4.2.4 | Т-подкл'!$R$23="",1,0)</f>
        <v>0</v>
      </c>
    </row>
    <row r="75" spans="1:1">
      <c r="A75" s="1034">
        <f>IF('Форма 4.2.4 | Т-подкл'!$V$23="",1,0)</f>
        <v>0</v>
      </c>
    </row>
    <row r="76" spans="1:1">
      <c r="A76" s="1034">
        <f>IF('Форма 4.2.4 | Т-подкл'!$AC$23="",1,0)</f>
        <v>0</v>
      </c>
    </row>
    <row r="77" spans="1:1">
      <c r="A77" s="1034">
        <f>IF('Форма 4.2.4 | Т-подкл'!$AE$23="",1,0)</f>
        <v>0</v>
      </c>
    </row>
    <row r="78" spans="1:1">
      <c r="A78" s="1034">
        <f>IF('Форма 4.2.5 | Т-подкл(инд)'!$M$23="",1,0)</f>
        <v>1</v>
      </c>
    </row>
    <row r="79" spans="1:1">
      <c r="A79" s="1034">
        <f>IF('Форма 4.2.5 | Т-подкл(инд)'!$P$23="",1,0)</f>
        <v>1</v>
      </c>
    </row>
    <row r="80" spans="1:1">
      <c r="A80" s="1034">
        <f>IF('Форма 4.2.5 | Т-подкл(инд)'!$Q$23="",1,0)</f>
        <v>1</v>
      </c>
    </row>
    <row r="81" spans="1:1">
      <c r="A81" s="1034">
        <f>IF('Форма 4.2.5 | Т-подкл(инд)'!$R$23="",1,0)</f>
        <v>1</v>
      </c>
    </row>
    <row r="82" spans="1:1">
      <c r="A82" s="1034">
        <f>IF('Форма 4.2.5 | Т-подкл(инд)'!$S$23="",1,0)</f>
        <v>1</v>
      </c>
    </row>
    <row r="83" spans="1:1">
      <c r="A83" s="1034">
        <f>IF('Форма 4.2.5 | Т-подкл(инд)'!$T$23="",1,0)</f>
        <v>0</v>
      </c>
    </row>
    <row r="84" spans="1:1">
      <c r="A84" s="1034">
        <f>IF('Форма 4.2.5 | Т-подкл(инд)'!$V$23="",1,0)</f>
        <v>0</v>
      </c>
    </row>
    <row r="85" spans="1:1">
      <c r="A85" s="1034">
        <f>IF('Форма 4.7'!$E$12="",1,0)</f>
        <v>1</v>
      </c>
    </row>
    <row r="86" spans="1:1">
      <c r="A86" s="1034">
        <f>IF('Форма 4.7'!$F$12="",1,0)</f>
        <v>1</v>
      </c>
    </row>
    <row r="87" spans="1:1">
      <c r="A87" s="1034">
        <f>IF('Форма 4.8'!$G$11="",1,0)</f>
        <v>1</v>
      </c>
    </row>
    <row r="88" spans="1:1">
      <c r="A88" s="1034">
        <f>IF('Форма 4.8'!$G$12="",1,0)</f>
        <v>1</v>
      </c>
    </row>
    <row r="89" spans="1:1">
      <c r="A89" s="1034">
        <f>IF('Форма 4.8'!$H$12="",1,0)</f>
        <v>1</v>
      </c>
    </row>
    <row r="90" spans="1:1">
      <c r="A90" s="1034">
        <f>IF('Форма 4.8'!$H$13="",1,0)</f>
        <v>1</v>
      </c>
    </row>
    <row r="91" spans="1:1">
      <c r="A91" s="1034">
        <f>IF('Форма 4.8'!$E$15="",1,0)</f>
        <v>1</v>
      </c>
    </row>
    <row r="92" spans="1:1">
      <c r="A92" s="1034">
        <f>IF('Форма 4.8'!$H$15="",1,0)</f>
        <v>1</v>
      </c>
    </row>
    <row r="93" spans="1:1">
      <c r="A93" s="1034">
        <f>IF('Форма 4.8'!$G$18="",1,0)</f>
        <v>1</v>
      </c>
    </row>
    <row r="94" spans="1:1">
      <c r="A94" s="1034">
        <f>IF('Форма 4.8'!$G$22="",1,0)</f>
        <v>1</v>
      </c>
    </row>
    <row r="95" spans="1:1">
      <c r="A95" s="1034">
        <f>IF('Форма 4.8'!$G$25="",1,0)</f>
        <v>1</v>
      </c>
    </row>
    <row r="96" spans="1:1">
      <c r="A96" s="1034">
        <f>IF('Форма 4.8'!$E$31="",1,0)</f>
        <v>1</v>
      </c>
    </row>
    <row r="97" spans="1:1">
      <c r="A97" s="1034">
        <f>IF('Форма 4.8'!$H$31="",1,0)</f>
        <v>1</v>
      </c>
    </row>
    <row r="98" spans="1:1">
      <c r="A98" s="1034">
        <f>IF('Форма 4.8'!$G$28="",1,0)</f>
        <v>1</v>
      </c>
    </row>
    <row r="99" spans="1:1">
      <c r="A99" s="1034">
        <f>IF('Форма 1.0.2'!$E$12="",1,0)</f>
        <v>1</v>
      </c>
    </row>
    <row r="100" spans="1:1">
      <c r="A100" s="1034">
        <f>IF('Форма 1.0.2'!$F$12="",1,0)</f>
        <v>1</v>
      </c>
    </row>
    <row r="101" spans="1:1">
      <c r="A101" s="1034">
        <f>IF('Форма 1.0.2'!$G$12="",1,0)</f>
        <v>1</v>
      </c>
    </row>
    <row r="102" spans="1:1">
      <c r="A102" s="1034">
        <f>IF('Форма 1.0.2'!$H$12="",1,0)</f>
        <v>1</v>
      </c>
    </row>
    <row r="103" spans="1:1">
      <c r="A103" s="1034">
        <f>IF('Форма 1.0.2'!$I$12="",1,0)</f>
        <v>1</v>
      </c>
    </row>
    <row r="104" spans="1:1">
      <c r="A104" s="1034">
        <f>IF('Форма 1.0.2'!$J$12="",1,0)</f>
        <v>1</v>
      </c>
    </row>
    <row r="105" spans="1:1">
      <c r="A105" s="1034">
        <f>IF('Сведения об изменении'!$E$12="",1,0)</f>
        <v>1</v>
      </c>
    </row>
    <row r="106" spans="1:1">
      <c r="A106" s="1094">
        <f>IF('Форма 4.2.4 | Т-подкл'!$AA$23="",1,0)</f>
        <v>1</v>
      </c>
    </row>
    <row r="107" spans="1:1">
      <c r="A107" s="1094">
        <f>IF('Форма 4.2.4 | Т-подкл'!$Z$23="",1,0)</f>
        <v>1</v>
      </c>
    </row>
    <row r="108" spans="1:1">
      <c r="A108" s="1102">
        <f>IF(Территории!$E$12="",1,0)</f>
        <v>0</v>
      </c>
    </row>
    <row r="109" spans="1:1">
      <c r="A109" s="1102">
        <f>IF('Перечень тарифов'!$E$21="",1,0)</f>
        <v>0</v>
      </c>
    </row>
    <row r="110" spans="1:1">
      <c r="A110" s="1102">
        <f>IF('Перечень тарифов'!$F$21="",1,0)</f>
        <v>0</v>
      </c>
    </row>
    <row r="111" spans="1:1">
      <c r="A111" s="1102">
        <f>IF('Перечень тарифов'!$G$21="",1,0)</f>
        <v>0</v>
      </c>
    </row>
    <row r="112" spans="1:1">
      <c r="A112" s="1102">
        <f>IF('Перечень тарифов'!$K$21="",1,0)</f>
        <v>0</v>
      </c>
    </row>
    <row r="113" spans="1:1">
      <c r="A113" s="1102">
        <f>IF('Перечень тарифов'!$O$21="",1,0)</f>
        <v>0</v>
      </c>
    </row>
    <row r="114" spans="1:1">
      <c r="A114" s="1102">
        <f>IF('Перечень тарифов'!$S$21="",1,0)</f>
        <v>0</v>
      </c>
    </row>
    <row r="115" spans="1:1">
      <c r="A115" s="1102">
        <f>IF('Форма 4.2.1 | Т-ТЭ | потр'!$O$24="",1,0)</f>
        <v>0</v>
      </c>
    </row>
    <row r="116" spans="1:1">
      <c r="A116" s="1102">
        <f>IF('Форма 4.2.1 | Т-ТЭ | потр'!$Y$24="",1,0)</f>
        <v>0</v>
      </c>
    </row>
    <row r="117" spans="1:1">
      <c r="A117" s="1102">
        <f>IF('Форма 4.2.1 | Т-ТЭ | потр'!$AA$24="",1,0)</f>
        <v>0</v>
      </c>
    </row>
    <row r="118" spans="1:1">
      <c r="A118" s="1102">
        <f>IF('Форма 4.2.1 | Т-ТЭ | потр'!$V$24="",1,0)</f>
        <v>0</v>
      </c>
    </row>
    <row r="119" spans="1:1">
      <c r="A119" s="1102">
        <f>IF('Форма 4.2.1 | Т-ТЭ | потр'!$Z$24="",1,0)</f>
        <v>0</v>
      </c>
    </row>
    <row r="120" spans="1:1">
      <c r="A120" s="1102">
        <f>IF('Форма 4.2.1 | Т-ТЭ | потр'!$AB$24="",1,0)</f>
        <v>0</v>
      </c>
    </row>
    <row r="121" spans="1:1">
      <c r="A121" s="1102">
        <f>IF('Форма 4.2.1 | Т-ТЭ | потр'!$AF$24="",1,0)</f>
        <v>0</v>
      </c>
    </row>
    <row r="122" spans="1:1">
      <c r="A122" s="1102">
        <f>IF('Форма 4.2.1 | Т-ТЭ | потр'!$AH$24="",1,0)</f>
        <v>0</v>
      </c>
    </row>
    <row r="123" spans="1:1">
      <c r="A123" s="1102">
        <f>IF('Форма 4.2.1 | Т-ТЭ | потр'!$AC$24="",1,0)</f>
        <v>0</v>
      </c>
    </row>
    <row r="124" spans="1:1">
      <c r="A124" s="1102">
        <f>IF('Форма 4.2.1 | Т-ТЭ | потр'!$AG$24="",1,0)</f>
        <v>0</v>
      </c>
    </row>
    <row r="125" spans="1:1">
      <c r="A125" s="1102">
        <f>IF('Форма 4.2.1 | Т-ТЭ | потр'!$AI$24="",1,0)</f>
        <v>0</v>
      </c>
    </row>
    <row r="126" spans="1:1">
      <c r="A126" s="1102">
        <f>IF('Форма 4.2.1 | Т-ТЭ | потр'!$AM$24="",1,0)</f>
        <v>0</v>
      </c>
    </row>
    <row r="127" spans="1:1">
      <c r="A127" s="1102">
        <f>IF('Форма 4.2.1 | Т-ТЭ | потр'!$AO$24="",1,0)</f>
        <v>0</v>
      </c>
    </row>
    <row r="128" spans="1:1">
      <c r="A128" s="1102">
        <f>IF('Форма 4.2.1 | Т-ТЭ | потр'!$AJ$24="",1,0)</f>
        <v>0</v>
      </c>
    </row>
    <row r="129" spans="1:1">
      <c r="A129" s="1102">
        <f>IF('Форма 4.2.1 | Т-ТЭ | потр'!$AN$24="",1,0)</f>
        <v>0</v>
      </c>
    </row>
    <row r="130" spans="1:1">
      <c r="A130" s="1102">
        <f>IF('Форма 4.2.1 | Т-ТЭ | потр'!$AP$24="",1,0)</f>
        <v>0</v>
      </c>
    </row>
    <row r="131" spans="1:1">
      <c r="A131" s="1102">
        <f>IF('Форма 4.2.1 | Т-ТЭ | потр'!$AT$24="",1,0)</f>
        <v>0</v>
      </c>
    </row>
    <row r="132" spans="1:1">
      <c r="A132" s="1102">
        <f>IF('Форма 4.2.1 | Т-ТЭ | потр'!$AV$24="",1,0)</f>
        <v>0</v>
      </c>
    </row>
    <row r="133" spans="1:1">
      <c r="A133" s="1102">
        <f>IF('Форма 4.2.1 | Т-ТЭ | потр'!$AQ$24="",1,0)</f>
        <v>0</v>
      </c>
    </row>
    <row r="134" spans="1:1">
      <c r="A134" s="1102">
        <f>IF('Форма 4.2.1 | Т-ТЭ | потр'!$AU$24="",1,0)</f>
        <v>0</v>
      </c>
    </row>
    <row r="135" spans="1:1">
      <c r="A135" s="1102">
        <f>IF('Форма 4.2.1 | Т-ТЭ | потр'!$AW$24="",1,0)</f>
        <v>0</v>
      </c>
    </row>
    <row r="136" spans="1:1">
      <c r="A136" s="1102">
        <f>IF('Форма 4.2.1 | Т-ТЭ | потр'!$BA$24="",1,0)</f>
        <v>0</v>
      </c>
    </row>
    <row r="137" spans="1:1">
      <c r="A137" s="1102">
        <f>IF('Форма 4.2.1 | Т-ТЭ | потр'!$BC$24="",1,0)</f>
        <v>0</v>
      </c>
    </row>
    <row r="138" spans="1:1">
      <c r="A138" s="1102">
        <f>IF('Форма 4.2.1 | Т-ТЭ | потр'!$AX$24="",1,0)</f>
        <v>0</v>
      </c>
    </row>
    <row r="139" spans="1:1">
      <c r="A139" s="1102">
        <f>IF('Форма 4.2.1 | Т-ТЭ | потр'!$BB$24="",1,0)</f>
        <v>0</v>
      </c>
    </row>
    <row r="140" spans="1:1">
      <c r="A140" s="1102">
        <f>IF('Форма 4.2.1 | Т-ТЭ | потр'!$BD$24="",1,0)</f>
        <v>0</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LINK">
    <tabColor indexed="47"/>
  </sheetPr>
  <dimension ref="A1:C3"/>
  <sheetViews>
    <sheetView showGridLines="0" zoomScaleNormal="100" workbookViewId="0"/>
  </sheetViews>
  <sheetFormatPr defaultRowHeight="11.25"/>
  <cols>
    <col min="1" max="16384" width="9.140625" style="1116"/>
  </cols>
  <sheetData>
    <row r="1" spans="1:3">
      <c r="A1" s="1116" t="s">
        <v>512</v>
      </c>
      <c r="B1" s="1116" t="s">
        <v>513</v>
      </c>
      <c r="C1" s="1116" t="s">
        <v>67</v>
      </c>
    </row>
    <row r="2" spans="1:3">
      <c r="A2" s="1116">
        <v>4189678</v>
      </c>
      <c r="B2" s="1116" t="s">
        <v>1514</v>
      </c>
      <c r="C2" s="1116" t="s">
        <v>1515</v>
      </c>
    </row>
    <row r="3" spans="1:3">
      <c r="A3" s="1116">
        <v>4190415</v>
      </c>
      <c r="B3" s="1116" t="s">
        <v>1516</v>
      </c>
      <c r="C3" s="1116" t="s">
        <v>1515</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DS">
    <tabColor rgb="FFFFCC99"/>
  </sheetPr>
  <dimension ref="B3:B6"/>
  <sheetViews>
    <sheetView showGridLines="0" zoomScaleNormal="100" workbookViewId="0"/>
  </sheetViews>
  <sheetFormatPr defaultRowHeight="11.25"/>
  <cols>
    <col min="1" max="1" width="9.140625" style="259"/>
    <col min="2" max="2" width="66" style="259" customWidth="1"/>
    <col min="3" max="16384" width="9.140625" style="259"/>
  </cols>
  <sheetData>
    <row r="3" spans="2:2">
      <c r="B3" s="354" t="s">
        <v>3304</v>
      </c>
    </row>
    <row r="4" spans="2:2">
      <c r="B4" s="354" t="s">
        <v>516</v>
      </c>
    </row>
    <row r="5" spans="2:2">
      <c r="B5" s="354" t="s">
        <v>517</v>
      </c>
    </row>
    <row r="6" spans="2:2">
      <c r="B6" s="354" t="s">
        <v>518</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HTTP">
    <tabColor rgb="FFFFCC99"/>
  </sheetPr>
  <dimension ref="A1"/>
  <sheetViews>
    <sheetView showGridLines="0" zoomScaleNormal="100" workbookViewId="0"/>
  </sheetViews>
  <sheetFormatPr defaultRowHeight="11.2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zimChoose">
    <tabColor indexed="47"/>
  </sheetPr>
  <dimension ref="A1"/>
  <sheetViews>
    <sheetView showGridLines="0" zoomScaleNormal="85" workbookViewId="0"/>
  </sheetViews>
  <sheetFormatPr defaultRowHeight="11.25"/>
  <cols>
    <col min="1" max="1" width="9.140625" style="291"/>
    <col min="2" max="16384" width="9.140625" style="192"/>
  </cols>
  <sheetData/>
  <sheetProtection formatColumns="0" formatRows="0"/>
  <pageMargins left="0.75" right="0.75" top="1" bottom="1" header="0.5" footer="0.5"/>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SheetMain">
    <tabColor rgb="FFFFCC99"/>
  </sheetPr>
  <dimension ref="A1:E8"/>
  <sheetViews>
    <sheetView showGridLines="0" zoomScaleNormal="100" workbookViewId="0"/>
  </sheetViews>
  <sheetFormatPr defaultRowHeight="15"/>
  <cols>
    <col min="1" max="1" width="38.42578125" style="228" customWidth="1"/>
    <col min="2" max="16384" width="9.140625" style="228"/>
  </cols>
  <sheetData>
    <row r="1" spans="1:5">
      <c r="A1" s="229" t="s">
        <v>392</v>
      </c>
      <c r="B1" s="229" t="s">
        <v>393</v>
      </c>
      <c r="C1" s="229"/>
      <c r="D1" s="229"/>
      <c r="E1" s="229"/>
    </row>
    <row r="2" spans="1:5">
      <c r="A2" s="229"/>
      <c r="B2" s="229"/>
      <c r="C2" s="229"/>
      <c r="D2" s="229"/>
      <c r="E2" s="229"/>
    </row>
    <row r="3" spans="1:5">
      <c r="A3" s="229"/>
      <c r="B3" s="229"/>
      <c r="C3" s="229"/>
      <c r="D3" s="229"/>
      <c r="E3" s="229"/>
    </row>
    <row r="4" spans="1:5">
      <c r="A4" s="229"/>
      <c r="B4" s="229"/>
      <c r="C4" s="229"/>
      <c r="D4" s="229"/>
      <c r="E4" s="229"/>
    </row>
    <row r="5" spans="1:5">
      <c r="A5" s="229"/>
      <c r="B5" s="229"/>
      <c r="C5" s="229"/>
      <c r="D5" s="229"/>
      <c r="E5" s="229"/>
    </row>
    <row r="6" spans="1:5">
      <c r="A6" s="229"/>
      <c r="B6" s="229"/>
      <c r="C6" s="229"/>
      <c r="D6" s="229"/>
      <c r="E6" s="229"/>
    </row>
    <row r="7" spans="1:5">
      <c r="A7" s="229"/>
      <c r="B7" s="229"/>
      <c r="C7" s="229"/>
      <c r="D7" s="229"/>
      <c r="E7" s="229"/>
    </row>
    <row r="8" spans="1:5">
      <c r="A8" s="229"/>
      <c r="B8" s="229"/>
      <c r="C8" s="229"/>
      <c r="D8" s="229"/>
      <c r="E8" s="229"/>
    </row>
  </sheetData>
  <sheetProtection formatColumns="0" formatRows="0"/>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VT">
    <tabColor indexed="47"/>
  </sheetPr>
  <dimension ref="A1:B12"/>
  <sheetViews>
    <sheetView showGridLines="0" zoomScaleNormal="100" workbookViewId="0"/>
  </sheetViews>
  <sheetFormatPr defaultRowHeight="11.25"/>
  <cols>
    <col min="1" max="1" width="9.140625" style="1116"/>
    <col min="2" max="2" width="65.28515625" style="1116" customWidth="1"/>
    <col min="3" max="3" width="41" style="1116" customWidth="1"/>
    <col min="4" max="16384" width="9.140625" style="1116"/>
  </cols>
  <sheetData>
    <row r="1" spans="1:2">
      <c r="A1" s="1116" t="s">
        <v>330</v>
      </c>
      <c r="B1" s="1116" t="s">
        <v>331</v>
      </c>
    </row>
    <row r="2" spans="1:2">
      <c r="A2" s="1116">
        <v>4213775</v>
      </c>
      <c r="B2" s="1116" t="s">
        <v>613</v>
      </c>
    </row>
    <row r="3" spans="1:2">
      <c r="A3" s="1116">
        <v>4213784</v>
      </c>
      <c r="B3" s="1116" t="s">
        <v>772</v>
      </c>
    </row>
    <row r="4" spans="1:2">
      <c r="A4" s="1116">
        <v>4213781</v>
      </c>
      <c r="B4" s="1116" t="s">
        <v>771</v>
      </c>
    </row>
    <row r="5" spans="1:2">
      <c r="A5" s="1116">
        <v>4213776</v>
      </c>
      <c r="B5" s="1116" t="s">
        <v>614</v>
      </c>
    </row>
    <row r="6" spans="1:2">
      <c r="A6" s="1116">
        <v>4213777</v>
      </c>
      <c r="B6" s="1116" t="s">
        <v>615</v>
      </c>
    </row>
    <row r="7" spans="1:2">
      <c r="A7" s="1116">
        <v>4238670</v>
      </c>
      <c r="B7" s="1116" t="s">
        <v>762</v>
      </c>
    </row>
    <row r="8" spans="1:2">
      <c r="A8" s="1116">
        <v>4213778</v>
      </c>
      <c r="B8" s="1116" t="s">
        <v>616</v>
      </c>
    </row>
    <row r="9" spans="1:2">
      <c r="A9" s="1116">
        <v>4213780</v>
      </c>
      <c r="B9" s="1116" t="s">
        <v>617</v>
      </c>
    </row>
    <row r="10" spans="1:2">
      <c r="A10" s="1116">
        <v>4213779</v>
      </c>
      <c r="B10" s="1116" t="s">
        <v>620</v>
      </c>
    </row>
    <row r="11" spans="1:2">
      <c r="A11" s="1116">
        <v>4213783</v>
      </c>
      <c r="B11" s="1116" t="s">
        <v>619</v>
      </c>
    </row>
    <row r="12" spans="1:2">
      <c r="A12" s="1116">
        <v>4213782</v>
      </c>
      <c r="B12" s="1116" t="s">
        <v>618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0">
    <tabColor rgb="FFCCCCFF"/>
  </sheetPr>
  <dimension ref="A1:L54"/>
  <sheetViews>
    <sheetView showGridLines="0" tabSelected="1" topLeftCell="D1" zoomScaleNormal="100" workbookViewId="0">
      <selection activeCell="F49" sqref="F49"/>
    </sheetView>
  </sheetViews>
  <sheetFormatPr defaultRowHeight="11.25"/>
  <cols>
    <col min="1" max="1" width="10.7109375" style="198" hidden="1" customWidth="1"/>
    <col min="2" max="2" width="10.7109375" style="90" hidden="1" customWidth="1"/>
    <col min="3" max="3" width="3.7109375" style="20" hidden="1" customWidth="1"/>
    <col min="4" max="4" width="1.7109375" style="23" customWidth="1"/>
    <col min="5" max="5" width="55.28515625" style="23" customWidth="1"/>
    <col min="6" max="6" width="50.7109375" style="23" customWidth="1"/>
    <col min="7" max="7" width="3.7109375" style="22" customWidth="1"/>
    <col min="8" max="8" width="9.140625" style="23"/>
    <col min="9" max="9" width="9.140625" style="55"/>
    <col min="10" max="10" width="30" style="23" customWidth="1"/>
    <col min="11" max="16384" width="9.140625" style="23"/>
  </cols>
  <sheetData>
    <row r="1" spans="1:12" s="387" customFormat="1" ht="3" customHeight="1">
      <c r="A1" s="385"/>
      <c r="B1" s="386"/>
      <c r="F1" s="387">
        <v>31196714</v>
      </c>
      <c r="G1" s="388"/>
      <c r="I1" s="388"/>
    </row>
    <row r="2" spans="1:12" s="18" customFormat="1" ht="14.25">
      <c r="A2" s="197"/>
      <c r="B2" s="90"/>
      <c r="E2" s="393" t="str">
        <f>"Код шаблона: " &amp; GetCode()</f>
        <v>Код шаблона: FAS.JKH.OPEN.INFO.PRICE.WARM</v>
      </c>
      <c r="F2" s="442"/>
      <c r="G2" s="392"/>
      <c r="H2" s="392"/>
      <c r="I2" s="392"/>
      <c r="J2" s="392"/>
      <c r="K2" s="392"/>
      <c r="L2" s="392"/>
    </row>
    <row r="3" spans="1:12" ht="14.25">
      <c r="E3" s="394" t="str">
        <f>"Версия " &amp; GetVersion()</f>
        <v>Версия 1.0.2</v>
      </c>
      <c r="F3" s="442"/>
      <c r="G3" s="43"/>
      <c r="H3" s="43"/>
      <c r="I3" s="43"/>
      <c r="J3" s="43"/>
      <c r="K3" s="43"/>
      <c r="L3" s="261"/>
    </row>
    <row r="4" spans="1:12" s="372" customFormat="1" ht="6">
      <c r="A4" s="366"/>
      <c r="B4" s="367"/>
      <c r="C4" s="368"/>
      <c r="D4" s="369"/>
      <c r="E4" s="389"/>
      <c r="F4" s="390"/>
      <c r="G4" s="391"/>
      <c r="I4" s="373"/>
    </row>
    <row r="5" spans="1:12" ht="22.5">
      <c r="D5" s="24"/>
      <c r="E5" s="1148" t="s">
        <v>770</v>
      </c>
      <c r="F5" s="1149"/>
      <c r="G5" s="435"/>
      <c r="J5" s="309"/>
    </row>
    <row r="6" spans="1:12" s="372" customFormat="1" ht="6">
      <c r="A6" s="366"/>
      <c r="B6" s="367"/>
      <c r="C6" s="368"/>
      <c r="D6" s="369"/>
      <c r="E6" s="374"/>
      <c r="F6" s="375"/>
      <c r="G6" s="376"/>
      <c r="I6" s="373"/>
    </row>
    <row r="7" spans="1:12" ht="27">
      <c r="D7" s="24"/>
      <c r="E7" s="25" t="s">
        <v>52</v>
      </c>
      <c r="F7" s="328" t="s">
        <v>97</v>
      </c>
      <c r="G7" s="384"/>
    </row>
    <row r="8" spans="1:12" s="372" customFormat="1" ht="6">
      <c r="A8" s="366"/>
      <c r="B8" s="367"/>
      <c r="C8" s="368"/>
      <c r="D8" s="369"/>
      <c r="E8" s="370"/>
      <c r="F8" s="371"/>
      <c r="G8" s="369"/>
      <c r="I8" s="373"/>
    </row>
    <row r="9" spans="1:12" ht="27">
      <c r="D9" s="24"/>
      <c r="E9" s="25" t="s">
        <v>474</v>
      </c>
      <c r="F9" s="349" t="s">
        <v>85</v>
      </c>
      <c r="G9" s="383"/>
    </row>
    <row r="10" spans="1:12" s="372" customFormat="1" ht="6">
      <c r="A10" s="377"/>
      <c r="B10" s="367"/>
      <c r="C10" s="368"/>
      <c r="D10" s="378"/>
      <c r="E10" s="374"/>
      <c r="F10" s="379"/>
      <c r="G10" s="380"/>
      <c r="I10" s="373"/>
    </row>
    <row r="11" spans="1:12" ht="27">
      <c r="A11" s="200"/>
      <c r="D11" s="24"/>
      <c r="E11" s="81" t="s">
        <v>472</v>
      </c>
      <c r="F11" s="1118" t="s">
        <v>1517</v>
      </c>
      <c r="G11" s="381"/>
    </row>
    <row r="12" spans="1:12" ht="27">
      <c r="D12" s="24"/>
      <c r="E12" s="81" t="s">
        <v>473</v>
      </c>
      <c r="F12" s="1118" t="s">
        <v>1518</v>
      </c>
      <c r="G12" s="383"/>
    </row>
    <row r="13" spans="1:12" s="372" customFormat="1" ht="6">
      <c r="A13" s="377"/>
      <c r="B13" s="367"/>
      <c r="C13" s="368"/>
      <c r="D13" s="378"/>
      <c r="E13" s="374"/>
      <c r="F13" s="379"/>
      <c r="G13" s="380"/>
      <c r="I13" s="373"/>
    </row>
    <row r="14" spans="1:12" ht="27">
      <c r="D14" s="24"/>
      <c r="E14" s="81" t="s">
        <v>369</v>
      </c>
      <c r="F14" s="329" t="s">
        <v>42</v>
      </c>
      <c r="G14" s="383"/>
    </row>
    <row r="15" spans="1:12" ht="27" hidden="1">
      <c r="D15" s="24"/>
      <c r="E15" s="81" t="s">
        <v>299</v>
      </c>
      <c r="F15" s="331" t="s">
        <v>777</v>
      </c>
      <c r="G15" s="383"/>
    </row>
    <row r="16" spans="1:12" ht="27" hidden="1">
      <c r="D16" s="24"/>
      <c r="E16" s="81" t="s">
        <v>600</v>
      </c>
      <c r="F16" s="331"/>
      <c r="G16" s="383"/>
    </row>
    <row r="17" spans="1:9" ht="19.5">
      <c r="D17" s="24"/>
      <c r="E17" s="25"/>
      <c r="F17" s="445" t="s">
        <v>608</v>
      </c>
      <c r="G17" s="21"/>
    </row>
    <row r="18" spans="1:9" ht="27">
      <c r="D18" s="24"/>
      <c r="E18" s="81" t="s">
        <v>502</v>
      </c>
      <c r="F18" s="329" t="s">
        <v>3295</v>
      </c>
      <c r="G18" s="383"/>
    </row>
    <row r="19" spans="1:9" ht="27">
      <c r="D19" s="24"/>
      <c r="E19" s="81" t="s">
        <v>597</v>
      </c>
      <c r="F19" s="330" t="s">
        <v>3296</v>
      </c>
      <c r="G19" s="383"/>
    </row>
    <row r="20" spans="1:9" ht="27">
      <c r="D20" s="24"/>
      <c r="E20" s="81" t="s">
        <v>596</v>
      </c>
      <c r="F20" s="329" t="s">
        <v>3297</v>
      </c>
      <c r="G20" s="383"/>
    </row>
    <row r="21" spans="1:9" ht="33.75">
      <c r="D21" s="24"/>
      <c r="E21" s="81" t="s">
        <v>501</v>
      </c>
      <c r="F21" s="329" t="s">
        <v>3298</v>
      </c>
      <c r="G21" s="383"/>
    </row>
    <row r="22" spans="1:9" ht="19.5" hidden="1">
      <c r="D22" s="24"/>
      <c r="E22" s="25"/>
      <c r="F22" s="445" t="s">
        <v>609</v>
      </c>
      <c r="G22" s="21"/>
    </row>
    <row r="23" spans="1:9" ht="27" hidden="1">
      <c r="D23" s="24"/>
      <c r="E23" s="81" t="s">
        <v>612</v>
      </c>
      <c r="F23" s="333"/>
      <c r="G23" s="383"/>
    </row>
    <row r="24" spans="1:9" ht="27" hidden="1">
      <c r="D24" s="24"/>
      <c r="E24" s="81" t="s">
        <v>611</v>
      </c>
      <c r="F24" s="331"/>
      <c r="G24" s="383"/>
    </row>
    <row r="25" spans="1:9" ht="27" hidden="1">
      <c r="D25" s="24"/>
      <c r="E25" s="81" t="s">
        <v>610</v>
      </c>
      <c r="F25" s="333"/>
      <c r="G25" s="383"/>
    </row>
    <row r="26" spans="1:9" ht="27" hidden="1">
      <c r="D26" s="24"/>
      <c r="E26" s="81" t="s">
        <v>501</v>
      </c>
      <c r="F26" s="333"/>
      <c r="G26" s="383"/>
    </row>
    <row r="27" spans="1:9" s="372" customFormat="1" ht="35.1" customHeight="1">
      <c r="A27" s="377"/>
      <c r="B27" s="367"/>
      <c r="C27" s="368"/>
      <c r="D27" s="378"/>
      <c r="E27" s="374"/>
      <c r="F27" s="379"/>
      <c r="G27" s="380"/>
      <c r="I27" s="373"/>
    </row>
    <row r="28" spans="1:9" ht="27">
      <c r="D28" s="24"/>
      <c r="E28" s="81" t="s">
        <v>170</v>
      </c>
      <c r="F28" s="349" t="s">
        <v>85</v>
      </c>
      <c r="G28" s="383"/>
    </row>
    <row r="29" spans="1:9" ht="27">
      <c r="C29" s="28"/>
      <c r="D29" s="29"/>
      <c r="E29" s="30" t="s">
        <v>79</v>
      </c>
      <c r="F29" s="332" t="s">
        <v>2924</v>
      </c>
      <c r="G29" s="382"/>
    </row>
    <row r="30" spans="1:9" ht="27" hidden="1">
      <c r="C30" s="28"/>
      <c r="D30" s="29"/>
      <c r="E30" s="52" t="s">
        <v>203</v>
      </c>
      <c r="F30" s="333"/>
      <c r="G30" s="382"/>
    </row>
    <row r="31" spans="1:9" ht="27">
      <c r="C31" s="28"/>
      <c r="D31" s="29"/>
      <c r="E31" s="30" t="s">
        <v>53</v>
      </c>
      <c r="F31" s="332" t="s">
        <v>2925</v>
      </c>
      <c r="G31" s="382"/>
    </row>
    <row r="32" spans="1:9" ht="27">
      <c r="C32" s="28"/>
      <c r="D32" s="29"/>
      <c r="E32" s="30" t="s">
        <v>54</v>
      </c>
      <c r="F32" s="332" t="s">
        <v>1664</v>
      </c>
      <c r="G32" s="382"/>
      <c r="H32" s="31"/>
    </row>
    <row r="33" spans="1:9" s="372" customFormat="1" ht="6">
      <c r="A33" s="377"/>
      <c r="B33" s="367"/>
      <c r="C33" s="368"/>
      <c r="D33" s="378"/>
      <c r="E33" s="374"/>
      <c r="F33" s="379"/>
      <c r="G33" s="380"/>
      <c r="I33" s="373"/>
    </row>
    <row r="34" spans="1:9" ht="27">
      <c r="A34" s="199"/>
      <c r="D34" s="26"/>
      <c r="E34" s="799" t="s">
        <v>724</v>
      </c>
      <c r="F34" s="1119" t="s">
        <v>726</v>
      </c>
      <c r="G34" s="381"/>
    </row>
    <row r="35" spans="1:9" s="372" customFormat="1" ht="6">
      <c r="A35" s="377"/>
      <c r="B35" s="367"/>
      <c r="C35" s="368"/>
      <c r="D35" s="378"/>
      <c r="E35" s="374"/>
      <c r="F35" s="379"/>
      <c r="G35" s="380"/>
      <c r="I35" s="373"/>
    </row>
    <row r="36" spans="1:9" ht="27">
      <c r="A36" s="199"/>
      <c r="D36" s="26"/>
      <c r="E36" s="81" t="s">
        <v>243</v>
      </c>
      <c r="F36" s="828" t="s">
        <v>204</v>
      </c>
      <c r="G36" s="381"/>
    </row>
    <row r="37" spans="1:9" s="372" customFormat="1" ht="6">
      <c r="A37" s="366"/>
      <c r="B37" s="367"/>
      <c r="C37" s="368"/>
      <c r="D37" s="369"/>
      <c r="E37" s="370"/>
      <c r="F37" s="371"/>
      <c r="G37" s="369"/>
      <c r="I37" s="373"/>
    </row>
    <row r="38" spans="1:9" ht="27">
      <c r="B38" s="189"/>
      <c r="D38" s="24"/>
      <c r="E38" s="81" t="s">
        <v>730</v>
      </c>
      <c r="F38" s="349" t="s">
        <v>85</v>
      </c>
      <c r="G38" s="383"/>
      <c r="I38" s="19"/>
    </row>
    <row r="39" spans="1:9" s="372" customFormat="1" ht="6">
      <c r="A39" s="377"/>
      <c r="B39" s="367"/>
      <c r="C39" s="368"/>
      <c r="D39" s="378"/>
      <c r="E39" s="374"/>
      <c r="F39" s="379"/>
      <c r="G39" s="380"/>
      <c r="I39" s="373"/>
    </row>
    <row r="40" spans="1:9" ht="27">
      <c r="A40" s="201"/>
      <c r="B40" s="92"/>
      <c r="D40" s="33"/>
      <c r="E40" s="32" t="s">
        <v>546</v>
      </c>
      <c r="F40" s="1122" t="s">
        <v>3299</v>
      </c>
      <c r="G40" s="381"/>
    </row>
    <row r="41" spans="1:9" ht="27">
      <c r="A41" s="201"/>
      <c r="B41" s="92"/>
      <c r="D41" s="33"/>
      <c r="E41" s="41" t="s">
        <v>547</v>
      </c>
      <c r="F41" s="329" t="s">
        <v>3300</v>
      </c>
      <c r="G41" s="381"/>
    </row>
    <row r="42" spans="1:9" ht="19.5">
      <c r="D42" s="24"/>
      <c r="E42" s="25"/>
      <c r="F42" s="445" t="s">
        <v>579</v>
      </c>
      <c r="G42" s="21"/>
    </row>
    <row r="43" spans="1:9" ht="27">
      <c r="A43" s="201"/>
      <c r="D43" s="21"/>
      <c r="E43" s="443" t="s">
        <v>87</v>
      </c>
      <c r="F43" s="449" t="s">
        <v>3300</v>
      </c>
      <c r="G43" s="381"/>
    </row>
    <row r="44" spans="1:9" ht="27">
      <c r="A44" s="201"/>
      <c r="B44" s="92"/>
      <c r="D44" s="33"/>
      <c r="E44" s="443" t="s">
        <v>88</v>
      </c>
      <c r="F44" s="449" t="s">
        <v>3301</v>
      </c>
      <c r="G44" s="381"/>
    </row>
    <row r="45" spans="1:9" ht="27">
      <c r="A45" s="201"/>
      <c r="B45" s="92"/>
      <c r="D45" s="33"/>
      <c r="E45" s="443" t="s">
        <v>580</v>
      </c>
      <c r="F45" s="1123">
        <v>89036023351</v>
      </c>
      <c r="G45" s="381"/>
    </row>
    <row r="46" spans="1:9" ht="27">
      <c r="D46" s="24"/>
      <c r="E46" s="444" t="s">
        <v>581</v>
      </c>
      <c r="F46" s="449" t="s">
        <v>3302</v>
      </c>
      <c r="G46" s="383"/>
    </row>
    <row r="47" spans="1:9" ht="20.100000000000001" customHeight="1">
      <c r="A47" s="201"/>
      <c r="D47" s="21"/>
      <c r="F47" s="163"/>
      <c r="G47" s="27"/>
    </row>
    <row r="48" spans="1:9" ht="19.5">
      <c r="A48" s="201"/>
      <c r="B48" s="92"/>
      <c r="D48" s="33"/>
      <c r="E48" s="32"/>
      <c r="F48" s="164"/>
      <c r="G48" s="27"/>
    </row>
    <row r="49" spans="1:9" ht="19.5">
      <c r="A49" s="201"/>
      <c r="B49" s="92"/>
      <c r="D49" s="33"/>
      <c r="E49" s="32"/>
      <c r="F49" s="164"/>
      <c r="G49" s="27"/>
    </row>
    <row r="50" spans="1:9" ht="19.5">
      <c r="A50" s="201"/>
      <c r="B50" s="92"/>
      <c r="D50" s="33"/>
      <c r="E50" s="41"/>
      <c r="F50" s="164"/>
      <c r="G50" s="27"/>
    </row>
    <row r="51" spans="1:9" ht="19.5">
      <c r="A51" s="201"/>
      <c r="B51" s="92"/>
      <c r="D51" s="33"/>
      <c r="E51" s="32"/>
      <c r="F51" s="164"/>
      <c r="G51" s="27"/>
    </row>
    <row r="54" spans="1:9">
      <c r="E54" s="1150"/>
      <c r="F54" s="1150"/>
      <c r="G54" s="1150"/>
      <c r="H54" s="1150"/>
      <c r="I54" s="1150"/>
    </row>
  </sheetData>
  <sheetProtection algorithmName="SHA-512" hashValue="lVgDHkRDS7Eot4UfyZ2jsA9XGftseuxcrONx7Z1E8NJLyHRwpoMYpK5QZYMaeSmPIgZ07wuTz7QJ/OuhOY1taw==" saltValue="rioCaumhJIA/RSWDHcUzjQ==" spinCount="100000" sheet="1" objects="1" scenarios="1" formatColumns="0" formatRows="0"/>
  <dataConsolidate leftLabels="1"/>
  <mergeCells count="2">
    <mergeCell ref="E5:F5"/>
    <mergeCell ref="E54:I54"/>
  </mergeCells>
  <phoneticPr fontId="13" type="noConversion"/>
  <dataValidations xWindow="446" yWindow="425" count="5">
    <dataValidation type="textLength" operator="lessThanOrEqual" allowBlank="1" showInputMessage="1" showErrorMessage="1" errorTitle="Ошибка" error="Допускается ввод не более 900 символов!" sqref="F48:F51 F30 F40:F41 F18 F25:F26 F20:F21 F23 F43:F44 F46">
      <formula1>900</formula1>
    </dataValidation>
    <dataValidation type="list" allowBlank="1" showInputMessage="1" showErrorMessage="1" errorTitle="Ошибка" error="Выберите значение из списка" prompt="Выберите значение из списка" sqref="F36">
      <formula1>kind_of_NDS</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F24 F19 F15:F16"/>
    <dataValidation type="list" allowBlank="1" showInputMessage="1" showErrorMessage="1" errorTitle="Ошибка" error="Выберите значение из списка" prompt="Выберите значение из списка" sqref="F14">
      <formula1>kind_of_data_type</formula1>
    </dataValidation>
    <dataValidation allowBlank="1" showInputMessage="1" showErrorMessage="1" prompt="Для выбора выполните двойной щелчок левой клавиши мыши по соответствующей ячейке." sqref="F28 F9 F38"/>
  </dataValidations>
  <pageMargins left="0.75" right="0.75" top="1" bottom="1" header="0.5" footer="0.5"/>
  <pageSetup paperSize="8"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VED">
    <tabColor indexed="47"/>
  </sheetPr>
  <dimension ref="A1:B11"/>
  <sheetViews>
    <sheetView showGridLines="0" zoomScaleNormal="100" workbookViewId="0"/>
  </sheetViews>
  <sheetFormatPr defaultRowHeight="11.25"/>
  <cols>
    <col min="1" max="1" width="9.140625" style="1116"/>
    <col min="2" max="2" width="65.28515625" style="1116" customWidth="1"/>
    <col min="3" max="3" width="41" style="1116" customWidth="1"/>
    <col min="4" max="16384" width="9.140625" style="1116"/>
  </cols>
  <sheetData>
    <row r="1" spans="1:2">
      <c r="A1" s="1116" t="s">
        <v>330</v>
      </c>
      <c r="B1" s="1116" t="s">
        <v>332</v>
      </c>
    </row>
    <row r="2" spans="1:2">
      <c r="A2" s="1116">
        <v>4190064</v>
      </c>
      <c r="B2" s="1116" t="s">
        <v>1504</v>
      </c>
    </row>
    <row r="3" spans="1:2">
      <c r="A3" s="1116">
        <v>4190065</v>
      </c>
      <c r="B3" s="1116" t="s">
        <v>1505</v>
      </c>
    </row>
    <row r="4" spans="1:2">
      <c r="A4" s="1116">
        <v>4190066</v>
      </c>
      <c r="B4" s="1116" t="s">
        <v>1506</v>
      </c>
    </row>
    <row r="5" spans="1:2">
      <c r="A5" s="1116">
        <v>4190067</v>
      </c>
      <c r="B5" s="1116" t="s">
        <v>1507</v>
      </c>
    </row>
    <row r="6" spans="1:2">
      <c r="A6" s="1116">
        <v>4190068</v>
      </c>
      <c r="B6" s="1116" t="s">
        <v>1508</v>
      </c>
    </row>
    <row r="7" spans="1:2">
      <c r="A7" s="1116">
        <v>4190069</v>
      </c>
      <c r="B7" s="1116" t="s">
        <v>1509</v>
      </c>
    </row>
    <row r="8" spans="1:2">
      <c r="A8" s="1116">
        <v>4190070</v>
      </c>
      <c r="B8" s="1116" t="s">
        <v>1510</v>
      </c>
    </row>
    <row r="9" spans="1:2">
      <c r="A9" s="1116">
        <v>4190071</v>
      </c>
      <c r="B9" s="1116" t="s">
        <v>1511</v>
      </c>
    </row>
    <row r="10" spans="1:2">
      <c r="A10" s="1116">
        <v>4190072</v>
      </c>
      <c r="B10" s="1116" t="s">
        <v>1512</v>
      </c>
    </row>
    <row r="11" spans="1:2">
      <c r="A11" s="1116">
        <v>4190073</v>
      </c>
      <c r="B11" s="1116" t="s">
        <v>1513</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estrObj">
    <tabColor indexed="47"/>
  </sheetPr>
  <dimension ref="A1"/>
  <sheetViews>
    <sheetView showGridLines="0" zoomScaleNormal="100" workbookViewId="0"/>
  </sheetViews>
  <sheetFormatPr defaultRowHeight="12.75"/>
  <cols>
    <col min="1" max="16384" width="9.140625" style="184"/>
  </cols>
  <sheetData>
    <row r="1" spans="1:1">
      <c r="A1" s="54"/>
    </row>
  </sheetData>
  <pageMargins left="0.75" right="0.75" top="1" bottom="1" header="0.5" footer="0.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llSheetsInThisWorkbook">
    <tabColor indexed="47"/>
  </sheetPr>
  <dimension ref="A1:B241"/>
  <sheetViews>
    <sheetView showGridLines="0" zoomScaleNormal="100" workbookViewId="0"/>
  </sheetViews>
  <sheetFormatPr defaultRowHeight="11.25"/>
  <cols>
    <col min="1" max="1" width="36.28515625" style="3" customWidth="1"/>
    <col min="2" max="2" width="21.140625" style="3" customWidth="1"/>
    <col min="3" max="16384" width="9.140625" style="2"/>
  </cols>
  <sheetData>
    <row r="1" spans="1:2">
      <c r="A1" s="4" t="s">
        <v>57</v>
      </c>
      <c r="B1" s="4" t="s">
        <v>58</v>
      </c>
    </row>
    <row r="2" spans="1:2">
      <c r="A2" t="s">
        <v>413</v>
      </c>
      <c r="B2" t="s">
        <v>76</v>
      </c>
    </row>
    <row r="3" spans="1:2">
      <c r="A3" t="s">
        <v>414</v>
      </c>
      <c r="B3" t="s">
        <v>82</v>
      </c>
    </row>
    <row r="4" spans="1:2">
      <c r="A4" t="s">
        <v>415</v>
      </c>
      <c r="B4" t="s">
        <v>386</v>
      </c>
    </row>
    <row r="5" spans="1:2">
      <c r="A5" t="s">
        <v>417</v>
      </c>
      <c r="B5" t="s">
        <v>59</v>
      </c>
    </row>
    <row r="6" spans="1:2">
      <c r="A6" t="s">
        <v>416</v>
      </c>
      <c r="B6" t="s">
        <v>577</v>
      </c>
    </row>
    <row r="7" spans="1:2">
      <c r="A7" t="s">
        <v>748</v>
      </c>
      <c r="B7" t="s">
        <v>488</v>
      </c>
    </row>
    <row r="8" spans="1:2">
      <c r="A8" t="s">
        <v>749</v>
      </c>
      <c r="B8" t="s">
        <v>426</v>
      </c>
    </row>
    <row r="9" spans="1:2">
      <c r="A9" t="s">
        <v>508</v>
      </c>
      <c r="B9" t="s">
        <v>427</v>
      </c>
    </row>
    <row r="10" spans="1:2">
      <c r="A10" t="s">
        <v>418</v>
      </c>
      <c r="B10" t="s">
        <v>428</v>
      </c>
    </row>
    <row r="11" spans="1:2">
      <c r="A11" t="s">
        <v>763</v>
      </c>
      <c r="B11" t="s">
        <v>489</v>
      </c>
    </row>
    <row r="12" spans="1:2">
      <c r="A12" t="s">
        <v>764</v>
      </c>
      <c r="B12" t="s">
        <v>429</v>
      </c>
    </row>
    <row r="13" spans="1:2">
      <c r="A13" t="s">
        <v>750</v>
      </c>
      <c r="B13" t="s">
        <v>430</v>
      </c>
    </row>
    <row r="14" spans="1:2">
      <c r="A14" t="s">
        <v>751</v>
      </c>
      <c r="B14" t="s">
        <v>431</v>
      </c>
    </row>
    <row r="15" spans="1:2">
      <c r="A15" t="s">
        <v>752</v>
      </c>
      <c r="B15" t="s">
        <v>335</v>
      </c>
    </row>
    <row r="16" spans="1:2">
      <c r="A16" t="s">
        <v>753</v>
      </c>
      <c r="B16" t="s">
        <v>61</v>
      </c>
    </row>
    <row r="17" spans="1:2">
      <c r="A17" t="s">
        <v>754</v>
      </c>
      <c r="B17" t="s">
        <v>387</v>
      </c>
    </row>
    <row r="18" spans="1:2">
      <c r="A18" t="s">
        <v>755</v>
      </c>
      <c r="B18" t="s">
        <v>440</v>
      </c>
    </row>
    <row r="19" spans="1:2">
      <c r="A19" t="s">
        <v>756</v>
      </c>
      <c r="B19" t="s">
        <v>250</v>
      </c>
    </row>
    <row r="20" spans="1:2">
      <c r="A20" t="s">
        <v>757</v>
      </c>
      <c r="B20" t="s">
        <v>74</v>
      </c>
    </row>
    <row r="21" spans="1:2">
      <c r="A21" t="s">
        <v>758</v>
      </c>
      <c r="B21" t="s">
        <v>63</v>
      </c>
    </row>
    <row r="22" spans="1:2">
      <c r="A22" t="s">
        <v>759</v>
      </c>
      <c r="B22" t="s">
        <v>75</v>
      </c>
    </row>
    <row r="23" spans="1:2">
      <c r="A23" t="s">
        <v>760</v>
      </c>
      <c r="B23" t="s">
        <v>432</v>
      </c>
    </row>
    <row r="24" spans="1:2">
      <c r="A24" t="s">
        <v>761</v>
      </c>
      <c r="B24" t="s">
        <v>73</v>
      </c>
    </row>
    <row r="25" spans="1:2">
      <c r="A25" t="s">
        <v>601</v>
      </c>
      <c r="B25" t="s">
        <v>62</v>
      </c>
    </row>
    <row r="26" spans="1:2">
      <c r="A26" t="s">
        <v>602</v>
      </c>
      <c r="B26" t="s">
        <v>64</v>
      </c>
    </row>
    <row r="27" spans="1:2">
      <c r="A27" t="s">
        <v>510</v>
      </c>
      <c r="B27" t="s">
        <v>385</v>
      </c>
    </row>
    <row r="28" spans="1:2">
      <c r="A28" t="s">
        <v>420</v>
      </c>
      <c r="B28" t="s">
        <v>14</v>
      </c>
    </row>
    <row r="29" spans="1:2">
      <c r="A29" t="s">
        <v>509</v>
      </c>
      <c r="B29" t="s">
        <v>15</v>
      </c>
    </row>
    <row r="30" spans="1:2">
      <c r="A30" t="s">
        <v>419</v>
      </c>
      <c r="B30" t="s">
        <v>578</v>
      </c>
    </row>
    <row r="31" spans="1:2">
      <c r="A31" t="s">
        <v>586</v>
      </c>
      <c r="B31" t="s">
        <v>433</v>
      </c>
    </row>
    <row r="32" spans="1:2">
      <c r="A32" t="s">
        <v>487</v>
      </c>
      <c r="B32" t="s">
        <v>180</v>
      </c>
    </row>
    <row r="33" spans="1:2">
      <c r="A33" t="s">
        <v>421</v>
      </c>
      <c r="B33" t="s">
        <v>511</v>
      </c>
    </row>
    <row r="34" spans="1:2">
      <c r="A34" t="s">
        <v>422</v>
      </c>
      <c r="B34" t="s">
        <v>490</v>
      </c>
    </row>
    <row r="35" spans="1:2">
      <c r="A35" t="s">
        <v>423</v>
      </c>
      <c r="B35" t="s">
        <v>336</v>
      </c>
    </row>
    <row r="36" spans="1:2">
      <c r="A36" t="s">
        <v>424</v>
      </c>
      <c r="B36" t="s">
        <v>279</v>
      </c>
    </row>
    <row r="37" spans="1:2">
      <c r="A37" t="s">
        <v>425</v>
      </c>
      <c r="B37" t="s">
        <v>334</v>
      </c>
    </row>
    <row r="38" spans="1:2">
      <c r="A38"/>
      <c r="B38" t="s">
        <v>199</v>
      </c>
    </row>
    <row r="39" spans="1:2">
      <c r="A39"/>
      <c r="B39" t="s">
        <v>181</v>
      </c>
    </row>
    <row r="40" spans="1:2">
      <c r="A40"/>
      <c r="B40" t="s">
        <v>178</v>
      </c>
    </row>
    <row r="41" spans="1:2">
      <c r="A41"/>
      <c r="B41" t="s">
        <v>221</v>
      </c>
    </row>
    <row r="42" spans="1:2">
      <c r="A42"/>
      <c r="B42" t="s">
        <v>179</v>
      </c>
    </row>
    <row r="43" spans="1:2">
      <c r="A43"/>
      <c r="B43"/>
    </row>
    <row r="44" spans="1:2">
      <c r="A44"/>
      <c r="B44"/>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c r="B237"/>
    </row>
    <row r="238" spans="1:2">
      <c r="A238"/>
      <c r="B238"/>
    </row>
    <row r="239" spans="1:2">
      <c r="A239"/>
      <c r="B239"/>
    </row>
    <row r="240" spans="1:2">
      <c r="A240"/>
      <c r="B240"/>
    </row>
    <row r="241" spans="1:2">
      <c r="A241"/>
      <c r="B241"/>
    </row>
  </sheetData>
  <sheetProtection formatColumns="0" formatRows="0"/>
  <phoneticPr fontId="13" type="noConversion"/>
  <pageMargins left="0.75" right="0.75" top="1" bottom="1" header="0.5" footer="0.5"/>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et_union_vert">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Instruction">
    <tabColor indexed="47"/>
  </sheetPr>
  <dimension ref="A1"/>
  <sheetViews>
    <sheetView showGridLines="0" workbookViewId="0"/>
  </sheetViews>
  <sheetFormatPr defaultRowHeight="11.25"/>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Region">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Reestr">
    <tabColor indexed="47"/>
  </sheetPr>
  <dimension ref="A1:A19"/>
  <sheetViews>
    <sheetView showGridLines="0" zoomScaleNormal="100" workbookViewId="0"/>
  </sheetViews>
  <sheetFormatPr defaultRowHeight="11.25"/>
  <cols>
    <col min="1" max="1" width="49.140625" customWidth="1"/>
  </cols>
  <sheetData>
    <row r="1" spans="1:1" ht="12">
      <c r="A1" s="15"/>
    </row>
    <row r="2" spans="1:1" ht="12">
      <c r="A2" s="15"/>
    </row>
    <row r="3" spans="1:1" ht="12">
      <c r="A3" s="15"/>
    </row>
    <row r="4" spans="1:1" ht="12">
      <c r="A4" s="15"/>
    </row>
    <row r="5" spans="1:1" ht="12">
      <c r="A5" s="15"/>
    </row>
    <row r="6" spans="1:1" ht="12">
      <c r="A6" s="15"/>
    </row>
    <row r="7" spans="1:1" ht="12">
      <c r="A7" s="15"/>
    </row>
    <row r="8" spans="1:1" ht="12">
      <c r="A8" s="15"/>
    </row>
    <row r="9" spans="1:1" ht="12">
      <c r="A9" s="15"/>
    </row>
    <row r="10" spans="1:1" ht="12">
      <c r="A10" s="15"/>
    </row>
    <row r="11" spans="1:1" ht="12">
      <c r="A11" s="15"/>
    </row>
    <row r="12" spans="1:1" ht="12">
      <c r="A12" s="15"/>
    </row>
    <row r="13" spans="1:1" ht="12">
      <c r="A13" s="15"/>
    </row>
    <row r="14" spans="1:1" ht="12">
      <c r="A14" s="15"/>
    </row>
    <row r="15" spans="1:1" ht="12">
      <c r="A15" s="15"/>
    </row>
    <row r="16" spans="1:1" ht="12">
      <c r="A16" s="15"/>
    </row>
    <row r="17" spans="1:1" ht="12">
      <c r="A17" s="15"/>
    </row>
    <row r="18" spans="1:1" ht="12">
      <c r="A18" s="15"/>
    </row>
    <row r="19" spans="1:1" ht="12">
      <c r="A19" s="15"/>
    </row>
  </sheetData>
  <sheetProtection formatColumns="0" formatRows="0"/>
  <phoneticPr fontId="13" type="noConversion"/>
  <pageMargins left="0.75" right="0.75" top="1" bottom="1" header="0.5" footer="0.5"/>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estr">
    <tabColor indexed="47"/>
  </sheetPr>
  <dimension ref="A1"/>
  <sheetViews>
    <sheetView showGridLines="0" zoomScaleNormal="100" workbookViewId="0"/>
  </sheetViews>
  <sheetFormatPr defaultRowHeight="11.25"/>
  <cols>
    <col min="1" max="1" width="9.140625" style="16"/>
    <col min="2" max="16384" width="9.140625" style="17"/>
  </cols>
  <sheetData/>
  <sheetProtection formatColumns="0" formatRows="0"/>
  <phoneticPr fontId="10" type="noConversion"/>
  <pageMargins left="0.75" right="0.75" top="1" bottom="1" header="0.5" footer="0.5"/>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pdTemplMain">
    <tabColor indexed="47"/>
  </sheetPr>
  <dimension ref="AA1:AJ1"/>
  <sheetViews>
    <sheetView showGridLines="0" zoomScaleNormal="100" workbookViewId="0"/>
  </sheetViews>
  <sheetFormatPr defaultRowHeight="11.25"/>
  <cols>
    <col min="1" max="26" width="9.140625" style="8"/>
    <col min="27" max="36" width="9.140625" style="9"/>
    <col min="37" max="16384" width="9.140625" style="8"/>
  </cols>
  <sheetData/>
  <sheetProtection formatColumns="0" formatRows="0"/>
  <phoneticPr fontId="14" type="noConversion"/>
  <pageMargins left="0.75" right="0.75" top="1" bottom="1" header="0.5" footer="0.5"/>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REESTR_ORG">
    <tabColor indexed="47"/>
  </sheetPr>
  <dimension ref="A1:J550"/>
  <sheetViews>
    <sheetView showGridLines="0" zoomScaleNormal="100" workbookViewId="0"/>
  </sheetViews>
  <sheetFormatPr defaultRowHeight="11.25"/>
  <cols>
    <col min="1" max="2" width="9.140625" style="5"/>
    <col min="3" max="3" width="20.7109375" style="5" customWidth="1"/>
    <col min="4" max="4" width="25.140625" style="5" customWidth="1"/>
    <col min="5" max="16384" width="9.140625" style="5"/>
  </cols>
  <sheetData>
    <row r="1" spans="1:10">
      <c r="A1" s="5" t="s">
        <v>1503</v>
      </c>
      <c r="B1" s="5" t="s">
        <v>1519</v>
      </c>
      <c r="C1" s="5" t="s">
        <v>1520</v>
      </c>
      <c r="D1" s="5" t="s">
        <v>1521</v>
      </c>
      <c r="E1" s="5" t="s">
        <v>1522</v>
      </c>
      <c r="F1" s="5" t="s">
        <v>1523</v>
      </c>
      <c r="G1" s="5" t="s">
        <v>1524</v>
      </c>
      <c r="H1" s="5" t="s">
        <v>1525</v>
      </c>
      <c r="I1" s="5" t="s">
        <v>1526</v>
      </c>
    </row>
    <row r="2" spans="1:10">
      <c r="A2" s="5">
        <v>1</v>
      </c>
      <c r="B2" s="5" t="s">
        <v>1527</v>
      </c>
      <c r="C2" s="5" t="s">
        <v>97</v>
      </c>
      <c r="D2" s="5" t="s">
        <v>1528</v>
      </c>
      <c r="E2" s="5" t="s">
        <v>1529</v>
      </c>
      <c r="F2" s="5" t="s">
        <v>1530</v>
      </c>
      <c r="G2" s="5" t="s">
        <v>1531</v>
      </c>
      <c r="J2" s="5" t="s">
        <v>3294</v>
      </c>
    </row>
    <row r="3" spans="1:10">
      <c r="A3" s="5">
        <v>2</v>
      </c>
      <c r="B3" s="5" t="s">
        <v>1527</v>
      </c>
      <c r="C3" s="5" t="s">
        <v>97</v>
      </c>
      <c r="D3" s="5" t="s">
        <v>1532</v>
      </c>
      <c r="E3" s="5" t="s">
        <v>1533</v>
      </c>
      <c r="F3" s="5" t="s">
        <v>1534</v>
      </c>
      <c r="G3" s="5" t="s">
        <v>1535</v>
      </c>
      <c r="J3" s="5" t="s">
        <v>3294</v>
      </c>
    </row>
    <row r="4" spans="1:10">
      <c r="A4" s="5">
        <v>3</v>
      </c>
      <c r="B4" s="5" t="s">
        <v>1527</v>
      </c>
      <c r="C4" s="5" t="s">
        <v>97</v>
      </c>
      <c r="D4" s="5" t="s">
        <v>1536</v>
      </c>
      <c r="E4" s="5" t="s">
        <v>1537</v>
      </c>
      <c r="F4" s="5" t="s">
        <v>1538</v>
      </c>
      <c r="G4" s="5" t="s">
        <v>1539</v>
      </c>
      <c r="H4" s="5" t="s">
        <v>1540</v>
      </c>
      <c r="J4" s="5" t="s">
        <v>3294</v>
      </c>
    </row>
    <row r="5" spans="1:10">
      <c r="A5" s="5">
        <v>4</v>
      </c>
      <c r="B5" s="5" t="s">
        <v>1527</v>
      </c>
      <c r="C5" s="5" t="s">
        <v>97</v>
      </c>
      <c r="D5" s="5" t="s">
        <v>1541</v>
      </c>
      <c r="E5" s="5" t="s">
        <v>1542</v>
      </c>
      <c r="F5" s="5" t="s">
        <v>1543</v>
      </c>
      <c r="G5" s="5" t="s">
        <v>1544</v>
      </c>
      <c r="J5" s="5" t="s">
        <v>3294</v>
      </c>
    </row>
    <row r="6" spans="1:10">
      <c r="A6" s="5">
        <v>5</v>
      </c>
      <c r="B6" s="5" t="s">
        <v>1527</v>
      </c>
      <c r="C6" s="5" t="s">
        <v>97</v>
      </c>
      <c r="D6" s="5" t="s">
        <v>1545</v>
      </c>
      <c r="E6" s="5" t="s">
        <v>1546</v>
      </c>
      <c r="F6" s="5" t="s">
        <v>1547</v>
      </c>
      <c r="G6" s="5" t="s">
        <v>1535</v>
      </c>
      <c r="J6" s="5" t="s">
        <v>3294</v>
      </c>
    </row>
    <row r="7" spans="1:10">
      <c r="A7" s="5">
        <v>6</v>
      </c>
      <c r="B7" s="5" t="s">
        <v>1527</v>
      </c>
      <c r="C7" s="5" t="s">
        <v>97</v>
      </c>
      <c r="D7" s="5" t="s">
        <v>1548</v>
      </c>
      <c r="E7" s="5" t="s">
        <v>1549</v>
      </c>
      <c r="F7" s="5" t="s">
        <v>1550</v>
      </c>
      <c r="G7" s="5" t="s">
        <v>1551</v>
      </c>
      <c r="J7" s="5" t="s">
        <v>3294</v>
      </c>
    </row>
    <row r="8" spans="1:10">
      <c r="A8" s="5">
        <v>7</v>
      </c>
      <c r="B8" s="5" t="s">
        <v>1527</v>
      </c>
      <c r="C8" s="5" t="s">
        <v>97</v>
      </c>
      <c r="D8" s="5" t="s">
        <v>1552</v>
      </c>
      <c r="E8" s="5" t="s">
        <v>1553</v>
      </c>
      <c r="F8" s="5" t="s">
        <v>1554</v>
      </c>
      <c r="G8" s="5" t="s">
        <v>1555</v>
      </c>
      <c r="J8" s="5" t="s">
        <v>3294</v>
      </c>
    </row>
    <row r="9" spans="1:10">
      <c r="A9" s="5">
        <v>8</v>
      </c>
      <c r="B9" s="5" t="s">
        <v>1527</v>
      </c>
      <c r="C9" s="5" t="s">
        <v>97</v>
      </c>
      <c r="D9" s="5" t="s">
        <v>1556</v>
      </c>
      <c r="E9" s="5" t="s">
        <v>1557</v>
      </c>
      <c r="F9" s="5" t="s">
        <v>1558</v>
      </c>
      <c r="G9" s="5" t="s">
        <v>1559</v>
      </c>
      <c r="J9" s="5" t="s">
        <v>3294</v>
      </c>
    </row>
    <row r="10" spans="1:10">
      <c r="A10" s="5">
        <v>9</v>
      </c>
      <c r="B10" s="5" t="s">
        <v>1527</v>
      </c>
      <c r="C10" s="5" t="s">
        <v>97</v>
      </c>
      <c r="D10" s="5" t="s">
        <v>1560</v>
      </c>
      <c r="E10" s="5" t="s">
        <v>1561</v>
      </c>
      <c r="F10" s="5" t="s">
        <v>1562</v>
      </c>
      <c r="G10" s="5" t="s">
        <v>1563</v>
      </c>
      <c r="J10" s="5" t="s">
        <v>3294</v>
      </c>
    </row>
    <row r="11" spans="1:10">
      <c r="A11" s="5">
        <v>10</v>
      </c>
      <c r="B11" s="5" t="s">
        <v>1527</v>
      </c>
      <c r="C11" s="5" t="s">
        <v>97</v>
      </c>
      <c r="D11" s="5" t="s">
        <v>1564</v>
      </c>
      <c r="E11" s="5" t="s">
        <v>1565</v>
      </c>
      <c r="F11" s="5" t="s">
        <v>1566</v>
      </c>
      <c r="G11" s="5" t="s">
        <v>1567</v>
      </c>
      <c r="J11" s="5" t="s">
        <v>3294</v>
      </c>
    </row>
    <row r="12" spans="1:10">
      <c r="A12" s="5">
        <v>11</v>
      </c>
      <c r="B12" s="5" t="s">
        <v>1527</v>
      </c>
      <c r="C12" s="5" t="s">
        <v>97</v>
      </c>
      <c r="D12" s="5" t="s">
        <v>1568</v>
      </c>
      <c r="E12" s="5" t="s">
        <v>1569</v>
      </c>
      <c r="F12" s="5" t="s">
        <v>1570</v>
      </c>
      <c r="G12" s="5" t="s">
        <v>1555</v>
      </c>
      <c r="J12" s="5" t="s">
        <v>3294</v>
      </c>
    </row>
    <row r="13" spans="1:10">
      <c r="A13" s="5">
        <v>12</v>
      </c>
      <c r="B13" s="5" t="s">
        <v>1527</v>
      </c>
      <c r="C13" s="5" t="s">
        <v>97</v>
      </c>
      <c r="D13" s="5" t="s">
        <v>1571</v>
      </c>
      <c r="E13" s="5" t="s">
        <v>1572</v>
      </c>
      <c r="F13" s="5" t="s">
        <v>1573</v>
      </c>
      <c r="G13" s="5" t="s">
        <v>1574</v>
      </c>
      <c r="J13" s="5" t="s">
        <v>3294</v>
      </c>
    </row>
    <row r="14" spans="1:10">
      <c r="A14" s="5">
        <v>13</v>
      </c>
      <c r="B14" s="5" t="s">
        <v>1527</v>
      </c>
      <c r="C14" s="5" t="s">
        <v>97</v>
      </c>
      <c r="D14" s="5" t="s">
        <v>1575</v>
      </c>
      <c r="E14" s="5" t="s">
        <v>1576</v>
      </c>
      <c r="F14" s="5" t="s">
        <v>1577</v>
      </c>
      <c r="G14" s="5" t="s">
        <v>1578</v>
      </c>
      <c r="J14" s="5" t="s">
        <v>3294</v>
      </c>
    </row>
    <row r="15" spans="1:10">
      <c r="A15" s="5">
        <v>14</v>
      </c>
      <c r="B15" s="5" t="s">
        <v>1527</v>
      </c>
      <c r="C15" s="5" t="s">
        <v>97</v>
      </c>
      <c r="D15" s="5" t="s">
        <v>1579</v>
      </c>
      <c r="E15" s="5" t="s">
        <v>1580</v>
      </c>
      <c r="F15" s="5" t="s">
        <v>1581</v>
      </c>
      <c r="G15" s="5" t="s">
        <v>1582</v>
      </c>
      <c r="J15" s="5" t="s">
        <v>3294</v>
      </c>
    </row>
    <row r="16" spans="1:10">
      <c r="A16" s="5">
        <v>15</v>
      </c>
      <c r="B16" s="5" t="s">
        <v>1527</v>
      </c>
      <c r="C16" s="5" t="s">
        <v>97</v>
      </c>
      <c r="D16" s="5" t="s">
        <v>1583</v>
      </c>
      <c r="E16" s="5" t="s">
        <v>1584</v>
      </c>
      <c r="F16" s="5" t="s">
        <v>1585</v>
      </c>
      <c r="G16" s="5" t="s">
        <v>1555</v>
      </c>
      <c r="J16" s="5" t="s">
        <v>3294</v>
      </c>
    </row>
    <row r="17" spans="1:10">
      <c r="A17" s="5">
        <v>16</v>
      </c>
      <c r="B17" s="5" t="s">
        <v>1527</v>
      </c>
      <c r="C17" s="5" t="s">
        <v>97</v>
      </c>
      <c r="D17" s="5" t="s">
        <v>1586</v>
      </c>
      <c r="E17" s="5" t="s">
        <v>1587</v>
      </c>
      <c r="F17" s="5" t="s">
        <v>1588</v>
      </c>
      <c r="G17" s="5" t="s">
        <v>1589</v>
      </c>
      <c r="J17" s="5" t="s">
        <v>3294</v>
      </c>
    </row>
    <row r="18" spans="1:10">
      <c r="A18" s="5">
        <v>17</v>
      </c>
      <c r="B18" s="5" t="s">
        <v>1527</v>
      </c>
      <c r="C18" s="5" t="s">
        <v>97</v>
      </c>
      <c r="D18" s="5" t="s">
        <v>1590</v>
      </c>
      <c r="E18" s="5" t="s">
        <v>1591</v>
      </c>
      <c r="F18" s="5" t="s">
        <v>1592</v>
      </c>
      <c r="G18" s="5" t="s">
        <v>1593</v>
      </c>
      <c r="J18" s="5" t="s">
        <v>3294</v>
      </c>
    </row>
    <row r="19" spans="1:10">
      <c r="A19" s="5">
        <v>18</v>
      </c>
      <c r="B19" s="5" t="s">
        <v>1527</v>
      </c>
      <c r="C19" s="5" t="s">
        <v>97</v>
      </c>
      <c r="D19" s="5" t="s">
        <v>1594</v>
      </c>
      <c r="E19" s="5" t="s">
        <v>1595</v>
      </c>
      <c r="F19" s="5" t="s">
        <v>1596</v>
      </c>
      <c r="G19" s="5" t="s">
        <v>1589</v>
      </c>
      <c r="J19" s="5" t="s">
        <v>3294</v>
      </c>
    </row>
    <row r="20" spans="1:10">
      <c r="A20" s="5">
        <v>19</v>
      </c>
      <c r="B20" s="5" t="s">
        <v>1527</v>
      </c>
      <c r="C20" s="5" t="s">
        <v>97</v>
      </c>
      <c r="D20" s="5" t="s">
        <v>1597</v>
      </c>
      <c r="E20" s="5" t="s">
        <v>1598</v>
      </c>
      <c r="F20" s="5" t="s">
        <v>1599</v>
      </c>
      <c r="G20" s="5" t="s">
        <v>1551</v>
      </c>
      <c r="J20" s="5" t="s">
        <v>3294</v>
      </c>
    </row>
    <row r="21" spans="1:10">
      <c r="A21" s="5">
        <v>20</v>
      </c>
      <c r="B21" s="5" t="s">
        <v>1527</v>
      </c>
      <c r="C21" s="5" t="s">
        <v>97</v>
      </c>
      <c r="D21" s="5" t="s">
        <v>1600</v>
      </c>
      <c r="E21" s="5" t="s">
        <v>1601</v>
      </c>
      <c r="F21" s="5" t="s">
        <v>1602</v>
      </c>
      <c r="G21" s="5" t="s">
        <v>1603</v>
      </c>
      <c r="J21" s="5" t="s">
        <v>3294</v>
      </c>
    </row>
    <row r="22" spans="1:10">
      <c r="A22" s="5">
        <v>21</v>
      </c>
      <c r="B22" s="5" t="s">
        <v>1527</v>
      </c>
      <c r="C22" s="5" t="s">
        <v>97</v>
      </c>
      <c r="D22" s="5" t="s">
        <v>1604</v>
      </c>
      <c r="E22" s="5" t="s">
        <v>1605</v>
      </c>
      <c r="F22" s="5" t="s">
        <v>1606</v>
      </c>
      <c r="G22" s="5" t="s">
        <v>1535</v>
      </c>
      <c r="H22" s="5" t="s">
        <v>1607</v>
      </c>
      <c r="J22" s="5" t="s">
        <v>3294</v>
      </c>
    </row>
    <row r="23" spans="1:10">
      <c r="A23" s="5">
        <v>22</v>
      </c>
      <c r="B23" s="5" t="s">
        <v>1527</v>
      </c>
      <c r="C23" s="5" t="s">
        <v>97</v>
      </c>
      <c r="D23" s="5" t="s">
        <v>1608</v>
      </c>
      <c r="E23" s="5" t="s">
        <v>1609</v>
      </c>
      <c r="F23" s="5" t="s">
        <v>1610</v>
      </c>
      <c r="G23" s="5" t="s">
        <v>1589</v>
      </c>
      <c r="J23" s="5" t="s">
        <v>3294</v>
      </c>
    </row>
    <row r="24" spans="1:10">
      <c r="A24" s="5">
        <v>23</v>
      </c>
      <c r="B24" s="5" t="s">
        <v>1527</v>
      </c>
      <c r="C24" s="5" t="s">
        <v>97</v>
      </c>
      <c r="D24" s="5" t="s">
        <v>1611</v>
      </c>
      <c r="E24" s="5" t="s">
        <v>1612</v>
      </c>
      <c r="F24" s="5" t="s">
        <v>1613</v>
      </c>
      <c r="G24" s="5" t="s">
        <v>1544</v>
      </c>
      <c r="J24" s="5" t="s">
        <v>3294</v>
      </c>
    </row>
    <row r="25" spans="1:10">
      <c r="A25" s="5">
        <v>24</v>
      </c>
      <c r="B25" s="5" t="s">
        <v>1527</v>
      </c>
      <c r="C25" s="5" t="s">
        <v>97</v>
      </c>
      <c r="D25" s="5" t="s">
        <v>1614</v>
      </c>
      <c r="E25" s="5" t="s">
        <v>1615</v>
      </c>
      <c r="F25" s="5" t="s">
        <v>1616</v>
      </c>
      <c r="G25" s="5" t="s">
        <v>1551</v>
      </c>
      <c r="J25" s="5" t="s">
        <v>3294</v>
      </c>
    </row>
    <row r="26" spans="1:10">
      <c r="A26" s="5">
        <v>25</v>
      </c>
      <c r="B26" s="5" t="s">
        <v>1527</v>
      </c>
      <c r="C26" s="5" t="s">
        <v>97</v>
      </c>
      <c r="D26" s="5" t="s">
        <v>1617</v>
      </c>
      <c r="E26" s="5" t="s">
        <v>1618</v>
      </c>
      <c r="F26" s="5" t="s">
        <v>1619</v>
      </c>
      <c r="G26" s="5" t="s">
        <v>1620</v>
      </c>
      <c r="H26" s="5" t="s">
        <v>1621</v>
      </c>
      <c r="J26" s="5" t="s">
        <v>3294</v>
      </c>
    </row>
    <row r="27" spans="1:10">
      <c r="A27" s="5">
        <v>26</v>
      </c>
      <c r="B27" s="5" t="s">
        <v>1527</v>
      </c>
      <c r="C27" s="5" t="s">
        <v>97</v>
      </c>
      <c r="D27" s="5" t="s">
        <v>1622</v>
      </c>
      <c r="E27" s="5" t="s">
        <v>1623</v>
      </c>
      <c r="F27" s="5" t="s">
        <v>1624</v>
      </c>
      <c r="G27" s="5" t="s">
        <v>1620</v>
      </c>
      <c r="J27" s="5" t="s">
        <v>3294</v>
      </c>
    </row>
    <row r="28" spans="1:10">
      <c r="A28" s="5">
        <v>27</v>
      </c>
      <c r="B28" s="5" t="s">
        <v>1527</v>
      </c>
      <c r="C28" s="5" t="s">
        <v>97</v>
      </c>
      <c r="D28" s="5" t="s">
        <v>1625</v>
      </c>
      <c r="E28" s="5" t="s">
        <v>1626</v>
      </c>
      <c r="F28" s="5" t="s">
        <v>1627</v>
      </c>
      <c r="G28" s="5" t="s">
        <v>1563</v>
      </c>
      <c r="J28" s="5" t="s">
        <v>3294</v>
      </c>
    </row>
    <row r="29" spans="1:10">
      <c r="A29" s="5">
        <v>28</v>
      </c>
      <c r="B29" s="5" t="s">
        <v>1527</v>
      </c>
      <c r="C29" s="5" t="s">
        <v>97</v>
      </c>
      <c r="D29" s="5" t="s">
        <v>1628</v>
      </c>
      <c r="E29" s="5" t="s">
        <v>1629</v>
      </c>
      <c r="F29" s="5" t="s">
        <v>1630</v>
      </c>
      <c r="G29" s="5" t="s">
        <v>1535</v>
      </c>
      <c r="J29" s="5" t="s">
        <v>3294</v>
      </c>
    </row>
    <row r="30" spans="1:10">
      <c r="A30" s="5">
        <v>29</v>
      </c>
      <c r="B30" s="5" t="s">
        <v>1527</v>
      </c>
      <c r="C30" s="5" t="s">
        <v>97</v>
      </c>
      <c r="D30" s="5" t="s">
        <v>1631</v>
      </c>
      <c r="E30" s="5" t="s">
        <v>1632</v>
      </c>
      <c r="F30" s="5" t="s">
        <v>1633</v>
      </c>
      <c r="G30" s="5" t="s">
        <v>1634</v>
      </c>
      <c r="J30" s="5" t="s">
        <v>3294</v>
      </c>
    </row>
    <row r="31" spans="1:10">
      <c r="A31" s="5">
        <v>30</v>
      </c>
      <c r="B31" s="5" t="s">
        <v>1527</v>
      </c>
      <c r="C31" s="5" t="s">
        <v>97</v>
      </c>
      <c r="D31" s="5" t="s">
        <v>1635</v>
      </c>
      <c r="E31" s="5" t="s">
        <v>1636</v>
      </c>
      <c r="F31" s="5" t="s">
        <v>1637</v>
      </c>
      <c r="G31" s="5" t="s">
        <v>1593</v>
      </c>
      <c r="J31" s="5" t="s">
        <v>3294</v>
      </c>
    </row>
    <row r="32" spans="1:10">
      <c r="A32" s="5">
        <v>31</v>
      </c>
      <c r="B32" s="5" t="s">
        <v>1527</v>
      </c>
      <c r="C32" s="5" t="s">
        <v>97</v>
      </c>
      <c r="D32" s="5" t="s">
        <v>1638</v>
      </c>
      <c r="E32" s="5" t="s">
        <v>1639</v>
      </c>
      <c r="F32" s="5" t="s">
        <v>1640</v>
      </c>
      <c r="G32" s="5" t="s">
        <v>1535</v>
      </c>
      <c r="J32" s="5" t="s">
        <v>3294</v>
      </c>
    </row>
    <row r="33" spans="1:10">
      <c r="A33" s="5">
        <v>32</v>
      </c>
      <c r="B33" s="5" t="s">
        <v>1527</v>
      </c>
      <c r="C33" s="5" t="s">
        <v>97</v>
      </c>
      <c r="D33" s="5" t="s">
        <v>1641</v>
      </c>
      <c r="E33" s="5" t="s">
        <v>1642</v>
      </c>
      <c r="F33" s="5" t="s">
        <v>1643</v>
      </c>
      <c r="G33" s="5" t="s">
        <v>1644</v>
      </c>
      <c r="J33" s="5" t="s">
        <v>3294</v>
      </c>
    </row>
    <row r="34" spans="1:10">
      <c r="A34" s="5">
        <v>33</v>
      </c>
      <c r="B34" s="5" t="s">
        <v>1527</v>
      </c>
      <c r="C34" s="5" t="s">
        <v>97</v>
      </c>
      <c r="D34" s="5" t="s">
        <v>1645</v>
      </c>
      <c r="E34" s="5" t="s">
        <v>1646</v>
      </c>
      <c r="F34" s="5" t="s">
        <v>1647</v>
      </c>
      <c r="G34" s="5" t="s">
        <v>1648</v>
      </c>
      <c r="J34" s="5" t="s">
        <v>3294</v>
      </c>
    </row>
    <row r="35" spans="1:10">
      <c r="A35" s="5">
        <v>34</v>
      </c>
      <c r="B35" s="5" t="s">
        <v>1527</v>
      </c>
      <c r="C35" s="5" t="s">
        <v>97</v>
      </c>
      <c r="D35" s="5" t="s">
        <v>1649</v>
      </c>
      <c r="E35" s="5" t="s">
        <v>1650</v>
      </c>
      <c r="F35" s="5" t="s">
        <v>1651</v>
      </c>
      <c r="G35" s="5" t="s">
        <v>1559</v>
      </c>
      <c r="J35" s="5" t="s">
        <v>3294</v>
      </c>
    </row>
    <row r="36" spans="1:10">
      <c r="A36" s="5">
        <v>35</v>
      </c>
      <c r="B36" s="5" t="s">
        <v>1527</v>
      </c>
      <c r="C36" s="5" t="s">
        <v>97</v>
      </c>
      <c r="D36" s="5" t="s">
        <v>1652</v>
      </c>
      <c r="E36" s="5" t="s">
        <v>1653</v>
      </c>
      <c r="F36" s="5" t="s">
        <v>1654</v>
      </c>
      <c r="G36" s="5" t="s">
        <v>1535</v>
      </c>
      <c r="J36" s="5" t="s">
        <v>3294</v>
      </c>
    </row>
    <row r="37" spans="1:10">
      <c r="A37" s="5">
        <v>36</v>
      </c>
      <c r="B37" s="5" t="s">
        <v>1527</v>
      </c>
      <c r="C37" s="5" t="s">
        <v>97</v>
      </c>
      <c r="D37" s="5" t="s">
        <v>1655</v>
      </c>
      <c r="E37" s="5" t="s">
        <v>1656</v>
      </c>
      <c r="F37" s="5" t="s">
        <v>1657</v>
      </c>
      <c r="G37" s="5" t="s">
        <v>1563</v>
      </c>
      <c r="J37" s="5" t="s">
        <v>3294</v>
      </c>
    </row>
    <row r="38" spans="1:10">
      <c r="A38" s="5">
        <v>37</v>
      </c>
      <c r="B38" s="5" t="s">
        <v>1527</v>
      </c>
      <c r="C38" s="5" t="s">
        <v>97</v>
      </c>
      <c r="D38" s="5" t="s">
        <v>1658</v>
      </c>
      <c r="E38" s="5" t="s">
        <v>1659</v>
      </c>
      <c r="F38" s="5" t="s">
        <v>1660</v>
      </c>
      <c r="G38" s="5" t="s">
        <v>1644</v>
      </c>
      <c r="J38" s="5" t="s">
        <v>3294</v>
      </c>
    </row>
    <row r="39" spans="1:10">
      <c r="A39" s="5">
        <v>38</v>
      </c>
      <c r="B39" s="5" t="s">
        <v>1527</v>
      </c>
      <c r="C39" s="5" t="s">
        <v>97</v>
      </c>
      <c r="D39" s="5" t="s">
        <v>1661</v>
      </c>
      <c r="E39" s="5" t="s">
        <v>1662</v>
      </c>
      <c r="F39" s="5" t="s">
        <v>1663</v>
      </c>
      <c r="G39" s="5" t="s">
        <v>1664</v>
      </c>
      <c r="H39" s="5" t="s">
        <v>1665</v>
      </c>
      <c r="J39" s="5" t="s">
        <v>3294</v>
      </c>
    </row>
    <row r="40" spans="1:10">
      <c r="A40" s="5">
        <v>39</v>
      </c>
      <c r="B40" s="5" t="s">
        <v>1527</v>
      </c>
      <c r="C40" s="5" t="s">
        <v>97</v>
      </c>
      <c r="D40" s="5" t="s">
        <v>1666</v>
      </c>
      <c r="E40" s="5" t="s">
        <v>1667</v>
      </c>
      <c r="F40" s="5" t="s">
        <v>1668</v>
      </c>
      <c r="G40" s="5" t="s">
        <v>1559</v>
      </c>
      <c r="J40" s="5" t="s">
        <v>3294</v>
      </c>
    </row>
    <row r="41" spans="1:10">
      <c r="A41" s="5">
        <v>40</v>
      </c>
      <c r="B41" s="5" t="s">
        <v>1527</v>
      </c>
      <c r="C41" s="5" t="s">
        <v>97</v>
      </c>
      <c r="D41" s="5" t="s">
        <v>1669</v>
      </c>
      <c r="E41" s="5" t="s">
        <v>1670</v>
      </c>
      <c r="F41" s="5" t="s">
        <v>1668</v>
      </c>
      <c r="G41" s="5" t="s">
        <v>1671</v>
      </c>
      <c r="J41" s="5" t="s">
        <v>3294</v>
      </c>
    </row>
    <row r="42" spans="1:10">
      <c r="A42" s="5">
        <v>41</v>
      </c>
      <c r="B42" s="5" t="s">
        <v>1527</v>
      </c>
      <c r="C42" s="5" t="s">
        <v>97</v>
      </c>
      <c r="D42" s="5" t="s">
        <v>1672</v>
      </c>
      <c r="E42" s="5" t="s">
        <v>1673</v>
      </c>
      <c r="F42" s="5" t="s">
        <v>1668</v>
      </c>
      <c r="G42" s="5" t="s">
        <v>1674</v>
      </c>
      <c r="J42" s="5" t="s">
        <v>3294</v>
      </c>
    </row>
    <row r="43" spans="1:10">
      <c r="A43" s="5">
        <v>42</v>
      </c>
      <c r="B43" s="5" t="s">
        <v>1527</v>
      </c>
      <c r="C43" s="5" t="s">
        <v>97</v>
      </c>
      <c r="D43" s="5" t="s">
        <v>1675</v>
      </c>
      <c r="E43" s="5" t="s">
        <v>1676</v>
      </c>
      <c r="F43" s="5" t="s">
        <v>1668</v>
      </c>
      <c r="G43" s="5" t="s">
        <v>1677</v>
      </c>
      <c r="J43" s="5" t="s">
        <v>3294</v>
      </c>
    </row>
    <row r="44" spans="1:10">
      <c r="A44" s="5">
        <v>43</v>
      </c>
      <c r="B44" s="5" t="s">
        <v>1527</v>
      </c>
      <c r="C44" s="5" t="s">
        <v>97</v>
      </c>
      <c r="D44" s="5" t="s">
        <v>1678</v>
      </c>
      <c r="E44" s="5" t="s">
        <v>1679</v>
      </c>
      <c r="F44" s="5" t="s">
        <v>1668</v>
      </c>
      <c r="G44" s="5" t="s">
        <v>1680</v>
      </c>
      <c r="J44" s="5" t="s">
        <v>3294</v>
      </c>
    </row>
    <row r="45" spans="1:10">
      <c r="A45" s="5">
        <v>44</v>
      </c>
      <c r="B45" s="5" t="s">
        <v>1527</v>
      </c>
      <c r="C45" s="5" t="s">
        <v>97</v>
      </c>
      <c r="D45" s="5" t="s">
        <v>1681</v>
      </c>
      <c r="E45" s="5" t="s">
        <v>1682</v>
      </c>
      <c r="F45" s="5" t="s">
        <v>1668</v>
      </c>
      <c r="G45" s="5" t="s">
        <v>1683</v>
      </c>
      <c r="J45" s="5" t="s">
        <v>3294</v>
      </c>
    </row>
    <row r="46" spans="1:10">
      <c r="A46" s="5">
        <v>45</v>
      </c>
      <c r="B46" s="5" t="s">
        <v>1527</v>
      </c>
      <c r="C46" s="5" t="s">
        <v>97</v>
      </c>
      <c r="D46" s="5" t="s">
        <v>1684</v>
      </c>
      <c r="E46" s="5" t="s">
        <v>1685</v>
      </c>
      <c r="F46" s="5" t="s">
        <v>1686</v>
      </c>
      <c r="G46" s="5" t="s">
        <v>1687</v>
      </c>
      <c r="J46" s="5" t="s">
        <v>3294</v>
      </c>
    </row>
    <row r="47" spans="1:10">
      <c r="A47" s="5">
        <v>46</v>
      </c>
      <c r="B47" s="5" t="s">
        <v>1527</v>
      </c>
      <c r="C47" s="5" t="s">
        <v>97</v>
      </c>
      <c r="D47" s="5" t="s">
        <v>1688</v>
      </c>
      <c r="E47" s="5" t="s">
        <v>1689</v>
      </c>
      <c r="F47" s="5" t="s">
        <v>1690</v>
      </c>
      <c r="G47" s="5" t="s">
        <v>1559</v>
      </c>
      <c r="J47" s="5" t="s">
        <v>3294</v>
      </c>
    </row>
    <row r="48" spans="1:10">
      <c r="A48" s="5">
        <v>47</v>
      </c>
      <c r="B48" s="5" t="s">
        <v>1527</v>
      </c>
      <c r="C48" s="5" t="s">
        <v>97</v>
      </c>
      <c r="D48" s="5" t="s">
        <v>1691</v>
      </c>
      <c r="E48" s="5" t="s">
        <v>1692</v>
      </c>
      <c r="F48" s="5" t="s">
        <v>1693</v>
      </c>
      <c r="G48" s="5" t="s">
        <v>1539</v>
      </c>
      <c r="J48" s="5" t="s">
        <v>3294</v>
      </c>
    </row>
    <row r="49" spans="1:10">
      <c r="A49" s="5">
        <v>48</v>
      </c>
      <c r="B49" s="5" t="s">
        <v>1527</v>
      </c>
      <c r="C49" s="5" t="s">
        <v>97</v>
      </c>
      <c r="D49" s="5" t="s">
        <v>1694</v>
      </c>
      <c r="E49" s="5" t="s">
        <v>1695</v>
      </c>
      <c r="F49" s="5" t="s">
        <v>1696</v>
      </c>
      <c r="G49" s="5" t="s">
        <v>1697</v>
      </c>
      <c r="J49" s="5" t="s">
        <v>3294</v>
      </c>
    </row>
    <row r="50" spans="1:10">
      <c r="A50" s="5">
        <v>49</v>
      </c>
      <c r="B50" s="5" t="s">
        <v>1527</v>
      </c>
      <c r="C50" s="5" t="s">
        <v>97</v>
      </c>
      <c r="D50" s="5" t="s">
        <v>1698</v>
      </c>
      <c r="E50" s="5" t="s">
        <v>1699</v>
      </c>
      <c r="F50" s="5" t="s">
        <v>1700</v>
      </c>
      <c r="G50" s="5" t="s">
        <v>1701</v>
      </c>
      <c r="J50" s="5" t="s">
        <v>3294</v>
      </c>
    </row>
    <row r="51" spans="1:10">
      <c r="A51" s="5">
        <v>50</v>
      </c>
      <c r="B51" s="5" t="s">
        <v>1527</v>
      </c>
      <c r="C51" s="5" t="s">
        <v>97</v>
      </c>
      <c r="D51" s="5" t="s">
        <v>1702</v>
      </c>
      <c r="E51" s="5" t="s">
        <v>1703</v>
      </c>
      <c r="F51" s="5" t="s">
        <v>1704</v>
      </c>
      <c r="G51" s="5" t="s">
        <v>1705</v>
      </c>
      <c r="J51" s="5" t="s">
        <v>3294</v>
      </c>
    </row>
    <row r="52" spans="1:10">
      <c r="A52" s="5">
        <v>51</v>
      </c>
      <c r="B52" s="5" t="s">
        <v>1527</v>
      </c>
      <c r="C52" s="5" t="s">
        <v>97</v>
      </c>
      <c r="D52" s="5" t="s">
        <v>1706</v>
      </c>
      <c r="E52" s="5" t="s">
        <v>1707</v>
      </c>
      <c r="F52" s="5" t="s">
        <v>1708</v>
      </c>
      <c r="G52" s="5" t="s">
        <v>1539</v>
      </c>
      <c r="J52" s="5" t="s">
        <v>3294</v>
      </c>
    </row>
    <row r="53" spans="1:10">
      <c r="A53" s="5">
        <v>52</v>
      </c>
      <c r="B53" s="5" t="s">
        <v>1527</v>
      </c>
      <c r="C53" s="5" t="s">
        <v>97</v>
      </c>
      <c r="D53" s="5" t="s">
        <v>1709</v>
      </c>
      <c r="E53" s="5" t="s">
        <v>1710</v>
      </c>
      <c r="F53" s="5" t="s">
        <v>1711</v>
      </c>
      <c r="G53" s="5" t="s">
        <v>1705</v>
      </c>
      <c r="J53" s="5" t="s">
        <v>3294</v>
      </c>
    </row>
    <row r="54" spans="1:10">
      <c r="A54" s="5">
        <v>53</v>
      </c>
      <c r="B54" s="5" t="s">
        <v>1527</v>
      </c>
      <c r="C54" s="5" t="s">
        <v>97</v>
      </c>
      <c r="D54" s="5" t="s">
        <v>1712</v>
      </c>
      <c r="E54" s="5" t="s">
        <v>1713</v>
      </c>
      <c r="F54" s="5" t="s">
        <v>1714</v>
      </c>
      <c r="G54" s="5" t="s">
        <v>1715</v>
      </c>
      <c r="J54" s="5" t="s">
        <v>3294</v>
      </c>
    </row>
    <row r="55" spans="1:10">
      <c r="A55" s="5">
        <v>54</v>
      </c>
      <c r="B55" s="5" t="s">
        <v>1527</v>
      </c>
      <c r="C55" s="5" t="s">
        <v>97</v>
      </c>
      <c r="D55" s="5" t="s">
        <v>1716</v>
      </c>
      <c r="E55" s="5" t="s">
        <v>1717</v>
      </c>
      <c r="F55" s="5" t="s">
        <v>1718</v>
      </c>
      <c r="G55" s="5" t="s">
        <v>1603</v>
      </c>
      <c r="H55" s="5" t="s">
        <v>1719</v>
      </c>
      <c r="J55" s="5" t="s">
        <v>3294</v>
      </c>
    </row>
    <row r="56" spans="1:10">
      <c r="A56" s="5">
        <v>55</v>
      </c>
      <c r="B56" s="5" t="s">
        <v>1527</v>
      </c>
      <c r="C56" s="5" t="s">
        <v>97</v>
      </c>
      <c r="D56" s="5" t="s">
        <v>1720</v>
      </c>
      <c r="E56" s="5" t="s">
        <v>1721</v>
      </c>
      <c r="F56" s="5" t="s">
        <v>1722</v>
      </c>
      <c r="G56" s="5" t="s">
        <v>1535</v>
      </c>
      <c r="J56" s="5" t="s">
        <v>3294</v>
      </c>
    </row>
    <row r="57" spans="1:10">
      <c r="A57" s="5">
        <v>56</v>
      </c>
      <c r="B57" s="5" t="s">
        <v>1527</v>
      </c>
      <c r="C57" s="5" t="s">
        <v>97</v>
      </c>
      <c r="D57" s="5" t="s">
        <v>1723</v>
      </c>
      <c r="E57" s="5" t="s">
        <v>1724</v>
      </c>
      <c r="F57" s="5" t="s">
        <v>1725</v>
      </c>
      <c r="G57" s="5" t="s">
        <v>1726</v>
      </c>
      <c r="H57" s="5" t="s">
        <v>1727</v>
      </c>
      <c r="J57" s="5" t="s">
        <v>3294</v>
      </c>
    </row>
    <row r="58" spans="1:10">
      <c r="A58" s="5">
        <v>57</v>
      </c>
      <c r="B58" s="5" t="s">
        <v>1527</v>
      </c>
      <c r="C58" s="5" t="s">
        <v>97</v>
      </c>
      <c r="D58" s="5" t="s">
        <v>1728</v>
      </c>
      <c r="E58" s="5" t="s">
        <v>1729</v>
      </c>
      <c r="F58" s="5" t="s">
        <v>1730</v>
      </c>
      <c r="G58" s="5" t="s">
        <v>1563</v>
      </c>
      <c r="H58" s="5" t="s">
        <v>1731</v>
      </c>
      <c r="J58" s="5" t="s">
        <v>3294</v>
      </c>
    </row>
    <row r="59" spans="1:10">
      <c r="A59" s="5">
        <v>58</v>
      </c>
      <c r="B59" s="5" t="s">
        <v>1527</v>
      </c>
      <c r="C59" s="5" t="s">
        <v>97</v>
      </c>
      <c r="D59" s="5" t="s">
        <v>1732</v>
      </c>
      <c r="E59" s="5" t="s">
        <v>1733</v>
      </c>
      <c r="F59" s="5" t="s">
        <v>1734</v>
      </c>
      <c r="G59" s="5" t="s">
        <v>1735</v>
      </c>
      <c r="J59" s="5" t="s">
        <v>3294</v>
      </c>
    </row>
    <row r="60" spans="1:10">
      <c r="A60" s="5">
        <v>59</v>
      </c>
      <c r="B60" s="5" t="s">
        <v>1527</v>
      </c>
      <c r="C60" s="5" t="s">
        <v>97</v>
      </c>
      <c r="D60" s="5" t="s">
        <v>1736</v>
      </c>
      <c r="E60" s="5" t="s">
        <v>1737</v>
      </c>
      <c r="F60" s="5" t="s">
        <v>1738</v>
      </c>
      <c r="G60" s="5" t="s">
        <v>1715</v>
      </c>
      <c r="J60" s="5" t="s">
        <v>3294</v>
      </c>
    </row>
    <row r="61" spans="1:10">
      <c r="A61" s="5">
        <v>60</v>
      </c>
      <c r="B61" s="5" t="s">
        <v>1527</v>
      </c>
      <c r="C61" s="5" t="s">
        <v>97</v>
      </c>
      <c r="D61" s="5" t="s">
        <v>1739</v>
      </c>
      <c r="E61" s="5" t="s">
        <v>1740</v>
      </c>
      <c r="F61" s="5" t="s">
        <v>1741</v>
      </c>
      <c r="G61" s="5" t="s">
        <v>1742</v>
      </c>
      <c r="H61" s="5" t="s">
        <v>1743</v>
      </c>
      <c r="J61" s="5" t="s">
        <v>3294</v>
      </c>
    </row>
    <row r="62" spans="1:10">
      <c r="A62" s="5">
        <v>61</v>
      </c>
      <c r="B62" s="5" t="s">
        <v>1527</v>
      </c>
      <c r="C62" s="5" t="s">
        <v>97</v>
      </c>
      <c r="D62" s="5" t="s">
        <v>1744</v>
      </c>
      <c r="E62" s="5" t="s">
        <v>1745</v>
      </c>
      <c r="F62" s="5" t="s">
        <v>1746</v>
      </c>
      <c r="G62" s="5" t="s">
        <v>1742</v>
      </c>
      <c r="J62" s="5" t="s">
        <v>3294</v>
      </c>
    </row>
    <row r="63" spans="1:10">
      <c r="A63" s="5">
        <v>62</v>
      </c>
      <c r="B63" s="5" t="s">
        <v>1527</v>
      </c>
      <c r="C63" s="5" t="s">
        <v>97</v>
      </c>
      <c r="D63" s="5" t="s">
        <v>1747</v>
      </c>
      <c r="E63" s="5" t="s">
        <v>1748</v>
      </c>
      <c r="F63" s="5" t="s">
        <v>1668</v>
      </c>
      <c r="G63" s="5" t="s">
        <v>1749</v>
      </c>
      <c r="J63" s="5" t="s">
        <v>3294</v>
      </c>
    </row>
    <row r="64" spans="1:10">
      <c r="A64" s="5">
        <v>63</v>
      </c>
      <c r="B64" s="5" t="s">
        <v>1527</v>
      </c>
      <c r="C64" s="5" t="s">
        <v>97</v>
      </c>
      <c r="D64" s="5" t="s">
        <v>1750</v>
      </c>
      <c r="E64" s="5" t="s">
        <v>1751</v>
      </c>
      <c r="F64" s="5" t="s">
        <v>1752</v>
      </c>
      <c r="G64" s="5" t="s">
        <v>1753</v>
      </c>
      <c r="J64" s="5" t="s">
        <v>3294</v>
      </c>
    </row>
    <row r="65" spans="1:10">
      <c r="A65" s="5">
        <v>64</v>
      </c>
      <c r="B65" s="5" t="s">
        <v>1527</v>
      </c>
      <c r="C65" s="5" t="s">
        <v>97</v>
      </c>
      <c r="D65" s="5" t="s">
        <v>1754</v>
      </c>
      <c r="E65" s="5" t="s">
        <v>1755</v>
      </c>
      <c r="F65" s="5" t="s">
        <v>1756</v>
      </c>
      <c r="G65" s="5" t="s">
        <v>1757</v>
      </c>
      <c r="H65" s="5" t="s">
        <v>1758</v>
      </c>
      <c r="J65" s="5" t="s">
        <v>3294</v>
      </c>
    </row>
    <row r="66" spans="1:10">
      <c r="A66" s="5">
        <v>65</v>
      </c>
      <c r="B66" s="5" t="s">
        <v>1527</v>
      </c>
      <c r="C66" s="5" t="s">
        <v>97</v>
      </c>
      <c r="D66" s="5" t="s">
        <v>1759</v>
      </c>
      <c r="E66" s="5" t="s">
        <v>1760</v>
      </c>
      <c r="F66" s="5" t="s">
        <v>1761</v>
      </c>
      <c r="G66" s="5" t="s">
        <v>1762</v>
      </c>
      <c r="J66" s="5" t="s">
        <v>3294</v>
      </c>
    </row>
    <row r="67" spans="1:10">
      <c r="A67" s="5">
        <v>66</v>
      </c>
      <c r="B67" s="5" t="s">
        <v>1527</v>
      </c>
      <c r="C67" s="5" t="s">
        <v>97</v>
      </c>
      <c r="D67" s="5" t="s">
        <v>1763</v>
      </c>
      <c r="E67" s="5" t="s">
        <v>1764</v>
      </c>
      <c r="F67" s="5" t="s">
        <v>1765</v>
      </c>
      <c r="G67" s="5" t="s">
        <v>1715</v>
      </c>
      <c r="J67" s="5" t="s">
        <v>3294</v>
      </c>
    </row>
    <row r="68" spans="1:10">
      <c r="A68" s="5">
        <v>67</v>
      </c>
      <c r="B68" s="5" t="s">
        <v>1527</v>
      </c>
      <c r="C68" s="5" t="s">
        <v>97</v>
      </c>
      <c r="D68" s="5" t="s">
        <v>1766</v>
      </c>
      <c r="E68" s="5" t="s">
        <v>1767</v>
      </c>
      <c r="F68" s="5" t="s">
        <v>1768</v>
      </c>
      <c r="G68" s="5" t="s">
        <v>1769</v>
      </c>
      <c r="J68" s="5" t="s">
        <v>3294</v>
      </c>
    </row>
    <row r="69" spans="1:10">
      <c r="A69" s="5">
        <v>68</v>
      </c>
      <c r="B69" s="5" t="s">
        <v>1527</v>
      </c>
      <c r="C69" s="5" t="s">
        <v>97</v>
      </c>
      <c r="D69" s="5" t="s">
        <v>1770</v>
      </c>
      <c r="E69" s="5" t="s">
        <v>1771</v>
      </c>
      <c r="F69" s="5" t="s">
        <v>1772</v>
      </c>
      <c r="G69" s="5" t="s">
        <v>1620</v>
      </c>
      <c r="J69" s="5" t="s">
        <v>3294</v>
      </c>
    </row>
    <row r="70" spans="1:10">
      <c r="A70" s="5">
        <v>69</v>
      </c>
      <c r="B70" s="5" t="s">
        <v>1527</v>
      </c>
      <c r="C70" s="5" t="s">
        <v>97</v>
      </c>
      <c r="D70" s="5" t="s">
        <v>1773</v>
      </c>
      <c r="E70" s="5" t="s">
        <v>1774</v>
      </c>
      <c r="F70" s="5" t="s">
        <v>1775</v>
      </c>
      <c r="G70" s="5" t="s">
        <v>1776</v>
      </c>
      <c r="J70" s="5" t="s">
        <v>3294</v>
      </c>
    </row>
    <row r="71" spans="1:10">
      <c r="A71" s="5">
        <v>70</v>
      </c>
      <c r="B71" s="5" t="s">
        <v>1527</v>
      </c>
      <c r="C71" s="5" t="s">
        <v>97</v>
      </c>
      <c r="D71" s="5" t="s">
        <v>1777</v>
      </c>
      <c r="E71" s="5" t="s">
        <v>1778</v>
      </c>
      <c r="F71" s="5" t="s">
        <v>1779</v>
      </c>
      <c r="G71" s="5" t="s">
        <v>1780</v>
      </c>
      <c r="J71" s="5" t="s">
        <v>3294</v>
      </c>
    </row>
    <row r="72" spans="1:10">
      <c r="A72" s="5">
        <v>71</v>
      </c>
      <c r="B72" s="5" t="s">
        <v>1527</v>
      </c>
      <c r="C72" s="5" t="s">
        <v>97</v>
      </c>
      <c r="D72" s="5" t="s">
        <v>1781</v>
      </c>
      <c r="E72" s="5" t="s">
        <v>1782</v>
      </c>
      <c r="F72" s="5" t="s">
        <v>1783</v>
      </c>
      <c r="G72" s="5" t="s">
        <v>1784</v>
      </c>
      <c r="J72" s="5" t="s">
        <v>3294</v>
      </c>
    </row>
    <row r="73" spans="1:10">
      <c r="A73" s="5">
        <v>72</v>
      </c>
      <c r="B73" s="5" t="s">
        <v>1527</v>
      </c>
      <c r="C73" s="5" t="s">
        <v>97</v>
      </c>
      <c r="D73" s="5" t="s">
        <v>1785</v>
      </c>
      <c r="E73" s="5" t="s">
        <v>1786</v>
      </c>
      <c r="F73" s="5" t="s">
        <v>1787</v>
      </c>
      <c r="G73" s="5" t="s">
        <v>1563</v>
      </c>
      <c r="J73" s="5" t="s">
        <v>3294</v>
      </c>
    </row>
    <row r="74" spans="1:10">
      <c r="A74" s="5">
        <v>73</v>
      </c>
      <c r="B74" s="5" t="s">
        <v>1527</v>
      </c>
      <c r="C74" s="5" t="s">
        <v>97</v>
      </c>
      <c r="D74" s="5" t="s">
        <v>1788</v>
      </c>
      <c r="E74" s="5" t="s">
        <v>1789</v>
      </c>
      <c r="F74" s="5" t="s">
        <v>1790</v>
      </c>
      <c r="G74" s="5" t="s">
        <v>1791</v>
      </c>
      <c r="J74" s="5" t="s">
        <v>3294</v>
      </c>
    </row>
    <row r="75" spans="1:10">
      <c r="A75" s="5">
        <v>74</v>
      </c>
      <c r="B75" s="5" t="s">
        <v>1527</v>
      </c>
      <c r="C75" s="5" t="s">
        <v>97</v>
      </c>
      <c r="D75" s="5" t="s">
        <v>1792</v>
      </c>
      <c r="E75" s="5" t="s">
        <v>1793</v>
      </c>
      <c r="F75" s="5" t="s">
        <v>1794</v>
      </c>
      <c r="G75" s="5" t="s">
        <v>1795</v>
      </c>
      <c r="J75" s="5" t="s">
        <v>3294</v>
      </c>
    </row>
    <row r="76" spans="1:10">
      <c r="A76" s="5">
        <v>75</v>
      </c>
      <c r="B76" s="5" t="s">
        <v>1527</v>
      </c>
      <c r="C76" s="5" t="s">
        <v>97</v>
      </c>
      <c r="D76" s="5" t="s">
        <v>1796</v>
      </c>
      <c r="E76" s="5" t="s">
        <v>1797</v>
      </c>
      <c r="F76" s="5" t="s">
        <v>1798</v>
      </c>
      <c r="G76" s="5" t="s">
        <v>1799</v>
      </c>
      <c r="J76" s="5" t="s">
        <v>3294</v>
      </c>
    </row>
    <row r="77" spans="1:10">
      <c r="A77" s="5">
        <v>76</v>
      </c>
      <c r="B77" s="5" t="s">
        <v>1527</v>
      </c>
      <c r="C77" s="5" t="s">
        <v>97</v>
      </c>
      <c r="D77" s="5" t="s">
        <v>1800</v>
      </c>
      <c r="E77" s="5" t="s">
        <v>1801</v>
      </c>
      <c r="F77" s="5" t="s">
        <v>1802</v>
      </c>
      <c r="G77" s="5" t="s">
        <v>1589</v>
      </c>
      <c r="J77" s="5" t="s">
        <v>3294</v>
      </c>
    </row>
    <row r="78" spans="1:10">
      <c r="A78" s="5">
        <v>77</v>
      </c>
      <c r="B78" s="5" t="s">
        <v>1527</v>
      </c>
      <c r="C78" s="5" t="s">
        <v>97</v>
      </c>
      <c r="D78" s="5" t="s">
        <v>1803</v>
      </c>
      <c r="E78" s="5" t="s">
        <v>1804</v>
      </c>
      <c r="F78" s="5" t="s">
        <v>1805</v>
      </c>
      <c r="G78" s="5" t="s">
        <v>1806</v>
      </c>
      <c r="J78" s="5" t="s">
        <v>3294</v>
      </c>
    </row>
    <row r="79" spans="1:10">
      <c r="A79" s="5">
        <v>78</v>
      </c>
      <c r="B79" s="5" t="s">
        <v>1527</v>
      </c>
      <c r="C79" s="5" t="s">
        <v>97</v>
      </c>
      <c r="D79" s="5" t="s">
        <v>1807</v>
      </c>
      <c r="E79" s="5" t="s">
        <v>1808</v>
      </c>
      <c r="F79" s="5" t="s">
        <v>1809</v>
      </c>
      <c r="G79" s="5" t="s">
        <v>1551</v>
      </c>
      <c r="J79" s="5" t="s">
        <v>3294</v>
      </c>
    </row>
    <row r="80" spans="1:10">
      <c r="A80" s="5">
        <v>79</v>
      </c>
      <c r="B80" s="5" t="s">
        <v>1527</v>
      </c>
      <c r="C80" s="5" t="s">
        <v>97</v>
      </c>
      <c r="D80" s="5" t="s">
        <v>1810</v>
      </c>
      <c r="E80" s="5" t="s">
        <v>1811</v>
      </c>
      <c r="F80" s="5" t="s">
        <v>1812</v>
      </c>
      <c r="G80" s="5" t="s">
        <v>1582</v>
      </c>
      <c r="J80" s="5" t="s">
        <v>3294</v>
      </c>
    </row>
    <row r="81" spans="1:10">
      <c r="A81" s="5">
        <v>80</v>
      </c>
      <c r="B81" s="5" t="s">
        <v>1527</v>
      </c>
      <c r="C81" s="5" t="s">
        <v>97</v>
      </c>
      <c r="D81" s="5" t="s">
        <v>1813</v>
      </c>
      <c r="E81" s="5" t="s">
        <v>1814</v>
      </c>
      <c r="F81" s="5" t="s">
        <v>1815</v>
      </c>
      <c r="G81" s="5" t="s">
        <v>1593</v>
      </c>
      <c r="J81" s="5" t="s">
        <v>3294</v>
      </c>
    </row>
    <row r="82" spans="1:10">
      <c r="A82" s="5">
        <v>81</v>
      </c>
      <c r="B82" s="5" t="s">
        <v>1527</v>
      </c>
      <c r="C82" s="5" t="s">
        <v>97</v>
      </c>
      <c r="D82" s="5" t="s">
        <v>1816</v>
      </c>
      <c r="E82" s="5" t="s">
        <v>1817</v>
      </c>
      <c r="F82" s="5" t="s">
        <v>1818</v>
      </c>
      <c r="G82" s="5" t="s">
        <v>1819</v>
      </c>
      <c r="J82" s="5" t="s">
        <v>3294</v>
      </c>
    </row>
    <row r="83" spans="1:10">
      <c r="A83" s="5">
        <v>82</v>
      </c>
      <c r="B83" s="5" t="s">
        <v>1527</v>
      </c>
      <c r="C83" s="5" t="s">
        <v>97</v>
      </c>
      <c r="D83" s="5" t="s">
        <v>1820</v>
      </c>
      <c r="E83" s="5" t="s">
        <v>1821</v>
      </c>
      <c r="F83" s="5" t="s">
        <v>1822</v>
      </c>
      <c r="G83" s="5" t="s">
        <v>1664</v>
      </c>
      <c r="J83" s="5" t="s">
        <v>3294</v>
      </c>
    </row>
    <row r="84" spans="1:10">
      <c r="A84" s="5">
        <v>83</v>
      </c>
      <c r="B84" s="5" t="s">
        <v>1527</v>
      </c>
      <c r="C84" s="5" t="s">
        <v>97</v>
      </c>
      <c r="D84" s="5" t="s">
        <v>1823</v>
      </c>
      <c r="E84" s="5" t="s">
        <v>1824</v>
      </c>
      <c r="F84" s="5" t="s">
        <v>1825</v>
      </c>
      <c r="G84" s="5" t="s">
        <v>1559</v>
      </c>
      <c r="J84" s="5" t="s">
        <v>3294</v>
      </c>
    </row>
    <row r="85" spans="1:10">
      <c r="A85" s="5">
        <v>84</v>
      </c>
      <c r="B85" s="5" t="s">
        <v>1527</v>
      </c>
      <c r="C85" s="5" t="s">
        <v>97</v>
      </c>
      <c r="D85" s="5" t="s">
        <v>1826</v>
      </c>
      <c r="E85" s="5" t="s">
        <v>1827</v>
      </c>
      <c r="F85" s="5" t="s">
        <v>1828</v>
      </c>
      <c r="G85" s="5" t="s">
        <v>1829</v>
      </c>
      <c r="J85" s="5" t="s">
        <v>3294</v>
      </c>
    </row>
    <row r="86" spans="1:10">
      <c r="A86" s="5">
        <v>85</v>
      </c>
      <c r="B86" s="5" t="s">
        <v>1527</v>
      </c>
      <c r="C86" s="5" t="s">
        <v>97</v>
      </c>
      <c r="D86" s="5" t="s">
        <v>1830</v>
      </c>
      <c r="E86" s="5" t="s">
        <v>1831</v>
      </c>
      <c r="F86" s="5" t="s">
        <v>1832</v>
      </c>
      <c r="G86" s="5" t="s">
        <v>1757</v>
      </c>
      <c r="J86" s="5" t="s">
        <v>3294</v>
      </c>
    </row>
    <row r="87" spans="1:10">
      <c r="A87" s="5">
        <v>86</v>
      </c>
      <c r="B87" s="5" t="s">
        <v>1527</v>
      </c>
      <c r="C87" s="5" t="s">
        <v>97</v>
      </c>
      <c r="D87" s="5" t="s">
        <v>1833</v>
      </c>
      <c r="E87" s="5" t="s">
        <v>1834</v>
      </c>
      <c r="F87" s="5" t="s">
        <v>1835</v>
      </c>
      <c r="G87" s="5" t="s">
        <v>1836</v>
      </c>
      <c r="J87" s="5" t="s">
        <v>3294</v>
      </c>
    </row>
    <row r="88" spans="1:10">
      <c r="A88" s="5">
        <v>87</v>
      </c>
      <c r="B88" s="5" t="s">
        <v>1527</v>
      </c>
      <c r="C88" s="5" t="s">
        <v>97</v>
      </c>
      <c r="D88" s="5" t="s">
        <v>1837</v>
      </c>
      <c r="E88" s="5" t="s">
        <v>1838</v>
      </c>
      <c r="F88" s="5" t="s">
        <v>1839</v>
      </c>
      <c r="G88" s="5" t="s">
        <v>1757</v>
      </c>
      <c r="J88" s="5" t="s">
        <v>3294</v>
      </c>
    </row>
    <row r="89" spans="1:10">
      <c r="A89" s="5">
        <v>88</v>
      </c>
      <c r="B89" s="5" t="s">
        <v>1527</v>
      </c>
      <c r="C89" s="5" t="s">
        <v>97</v>
      </c>
      <c r="D89" s="5" t="s">
        <v>1840</v>
      </c>
      <c r="E89" s="5" t="s">
        <v>1841</v>
      </c>
      <c r="F89" s="5" t="s">
        <v>1842</v>
      </c>
      <c r="G89" s="5" t="s">
        <v>1843</v>
      </c>
      <c r="J89" s="5" t="s">
        <v>3294</v>
      </c>
    </row>
    <row r="90" spans="1:10">
      <c r="A90" s="5">
        <v>89</v>
      </c>
      <c r="B90" s="5" t="s">
        <v>1527</v>
      </c>
      <c r="C90" s="5" t="s">
        <v>97</v>
      </c>
      <c r="D90" s="5" t="s">
        <v>1844</v>
      </c>
      <c r="E90" s="5" t="s">
        <v>1845</v>
      </c>
      <c r="F90" s="5" t="s">
        <v>1846</v>
      </c>
      <c r="G90" s="5" t="s">
        <v>1551</v>
      </c>
      <c r="J90" s="5" t="s">
        <v>3294</v>
      </c>
    </row>
    <row r="91" spans="1:10">
      <c r="A91" s="5">
        <v>90</v>
      </c>
      <c r="B91" s="5" t="s">
        <v>1527</v>
      </c>
      <c r="C91" s="5" t="s">
        <v>97</v>
      </c>
      <c r="D91" s="5" t="s">
        <v>1847</v>
      </c>
      <c r="E91" s="5" t="s">
        <v>1848</v>
      </c>
      <c r="F91" s="5" t="s">
        <v>1849</v>
      </c>
      <c r="G91" s="5" t="s">
        <v>1551</v>
      </c>
      <c r="J91" s="5" t="s">
        <v>3294</v>
      </c>
    </row>
    <row r="92" spans="1:10">
      <c r="A92" s="5">
        <v>91</v>
      </c>
      <c r="B92" s="5" t="s">
        <v>1527</v>
      </c>
      <c r="C92" s="5" t="s">
        <v>97</v>
      </c>
      <c r="D92" s="5" t="s">
        <v>1850</v>
      </c>
      <c r="E92" s="5" t="s">
        <v>1851</v>
      </c>
      <c r="F92" s="5" t="s">
        <v>1852</v>
      </c>
      <c r="G92" s="5" t="s">
        <v>1559</v>
      </c>
      <c r="J92" s="5" t="s">
        <v>3294</v>
      </c>
    </row>
    <row r="93" spans="1:10">
      <c r="A93" s="5">
        <v>92</v>
      </c>
      <c r="B93" s="5" t="s">
        <v>1527</v>
      </c>
      <c r="C93" s="5" t="s">
        <v>97</v>
      </c>
      <c r="D93" s="5" t="s">
        <v>1853</v>
      </c>
      <c r="E93" s="5" t="s">
        <v>1854</v>
      </c>
      <c r="F93" s="5" t="s">
        <v>1855</v>
      </c>
      <c r="G93" s="5" t="s">
        <v>1806</v>
      </c>
      <c r="J93" s="5" t="s">
        <v>3294</v>
      </c>
    </row>
    <row r="94" spans="1:10">
      <c r="A94" s="5">
        <v>93</v>
      </c>
      <c r="B94" s="5" t="s">
        <v>1527</v>
      </c>
      <c r="C94" s="5" t="s">
        <v>97</v>
      </c>
      <c r="D94" s="5" t="s">
        <v>1856</v>
      </c>
      <c r="E94" s="5" t="s">
        <v>1857</v>
      </c>
      <c r="F94" s="5" t="s">
        <v>1858</v>
      </c>
      <c r="G94" s="5" t="s">
        <v>1603</v>
      </c>
      <c r="J94" s="5" t="s">
        <v>3294</v>
      </c>
    </row>
    <row r="95" spans="1:10">
      <c r="A95" s="5">
        <v>94</v>
      </c>
      <c r="B95" s="5" t="s">
        <v>1527</v>
      </c>
      <c r="C95" s="5" t="s">
        <v>97</v>
      </c>
      <c r="D95" s="5" t="s">
        <v>1859</v>
      </c>
      <c r="E95" s="5" t="s">
        <v>1860</v>
      </c>
      <c r="F95" s="5" t="s">
        <v>1861</v>
      </c>
      <c r="G95" s="5" t="s">
        <v>1742</v>
      </c>
      <c r="J95" s="5" t="s">
        <v>3294</v>
      </c>
    </row>
    <row r="96" spans="1:10">
      <c r="A96" s="5">
        <v>95</v>
      </c>
      <c r="B96" s="5" t="s">
        <v>1527</v>
      </c>
      <c r="C96" s="5" t="s">
        <v>97</v>
      </c>
      <c r="D96" s="5" t="s">
        <v>1862</v>
      </c>
      <c r="E96" s="5" t="s">
        <v>1863</v>
      </c>
      <c r="F96" s="5" t="s">
        <v>1864</v>
      </c>
      <c r="G96" s="5" t="s">
        <v>1664</v>
      </c>
      <c r="J96" s="5" t="s">
        <v>3294</v>
      </c>
    </row>
    <row r="97" spans="1:10">
      <c r="A97" s="5">
        <v>96</v>
      </c>
      <c r="B97" s="5" t="s">
        <v>1527</v>
      </c>
      <c r="C97" s="5" t="s">
        <v>97</v>
      </c>
      <c r="D97" s="5" t="s">
        <v>1865</v>
      </c>
      <c r="E97" s="5" t="s">
        <v>1866</v>
      </c>
      <c r="F97" s="5" t="s">
        <v>1867</v>
      </c>
      <c r="G97" s="5" t="s">
        <v>1559</v>
      </c>
      <c r="J97" s="5" t="s">
        <v>3294</v>
      </c>
    </row>
    <row r="98" spans="1:10">
      <c r="A98" s="5">
        <v>97</v>
      </c>
      <c r="B98" s="5" t="s">
        <v>1527</v>
      </c>
      <c r="C98" s="5" t="s">
        <v>97</v>
      </c>
      <c r="D98" s="5" t="s">
        <v>1868</v>
      </c>
      <c r="E98" s="5" t="s">
        <v>1869</v>
      </c>
      <c r="F98" s="5" t="s">
        <v>1870</v>
      </c>
      <c r="G98" s="5" t="s">
        <v>1664</v>
      </c>
      <c r="J98" s="5" t="s">
        <v>3294</v>
      </c>
    </row>
    <row r="99" spans="1:10">
      <c r="A99" s="5">
        <v>98</v>
      </c>
      <c r="B99" s="5" t="s">
        <v>1527</v>
      </c>
      <c r="C99" s="5" t="s">
        <v>97</v>
      </c>
      <c r="D99" s="5" t="s">
        <v>1871</v>
      </c>
      <c r="E99" s="5" t="s">
        <v>1872</v>
      </c>
      <c r="F99" s="5" t="s">
        <v>1873</v>
      </c>
      <c r="G99" s="5" t="s">
        <v>1559</v>
      </c>
      <c r="J99" s="5" t="s">
        <v>3294</v>
      </c>
    </row>
    <row r="100" spans="1:10">
      <c r="A100" s="5">
        <v>99</v>
      </c>
      <c r="B100" s="5" t="s">
        <v>1527</v>
      </c>
      <c r="C100" s="5" t="s">
        <v>97</v>
      </c>
      <c r="D100" s="5" t="s">
        <v>1874</v>
      </c>
      <c r="E100" s="5" t="s">
        <v>1875</v>
      </c>
      <c r="F100" s="5" t="s">
        <v>1876</v>
      </c>
      <c r="G100" s="5" t="s">
        <v>1620</v>
      </c>
      <c r="J100" s="5" t="s">
        <v>3294</v>
      </c>
    </row>
    <row r="101" spans="1:10">
      <c r="A101" s="5">
        <v>100</v>
      </c>
      <c r="B101" s="5" t="s">
        <v>1527</v>
      </c>
      <c r="C101" s="5" t="s">
        <v>97</v>
      </c>
      <c r="D101" s="5" t="s">
        <v>1877</v>
      </c>
      <c r="E101" s="5" t="s">
        <v>1878</v>
      </c>
      <c r="F101" s="5" t="s">
        <v>1879</v>
      </c>
      <c r="G101" s="5" t="s">
        <v>1819</v>
      </c>
      <c r="J101" s="5" t="s">
        <v>3294</v>
      </c>
    </row>
    <row r="102" spans="1:10">
      <c r="A102" s="5">
        <v>101</v>
      </c>
      <c r="B102" s="5" t="s">
        <v>1527</v>
      </c>
      <c r="C102" s="5" t="s">
        <v>97</v>
      </c>
      <c r="D102" s="5" t="s">
        <v>1880</v>
      </c>
      <c r="E102" s="5" t="s">
        <v>1881</v>
      </c>
      <c r="F102" s="5" t="s">
        <v>1882</v>
      </c>
      <c r="G102" s="5" t="s">
        <v>1883</v>
      </c>
      <c r="J102" s="5" t="s">
        <v>3294</v>
      </c>
    </row>
    <row r="103" spans="1:10">
      <c r="A103" s="5">
        <v>102</v>
      </c>
      <c r="B103" s="5" t="s">
        <v>1527</v>
      </c>
      <c r="C103" s="5" t="s">
        <v>97</v>
      </c>
      <c r="D103" s="5" t="s">
        <v>1884</v>
      </c>
      <c r="E103" s="5" t="s">
        <v>1885</v>
      </c>
      <c r="F103" s="5" t="s">
        <v>1886</v>
      </c>
      <c r="G103" s="5" t="s">
        <v>1742</v>
      </c>
      <c r="J103" s="5" t="s">
        <v>3294</v>
      </c>
    </row>
    <row r="104" spans="1:10">
      <c r="A104" s="5">
        <v>103</v>
      </c>
      <c r="B104" s="5" t="s">
        <v>1527</v>
      </c>
      <c r="C104" s="5" t="s">
        <v>97</v>
      </c>
      <c r="D104" s="5" t="s">
        <v>1887</v>
      </c>
      <c r="E104" s="5" t="s">
        <v>1888</v>
      </c>
      <c r="F104" s="5" t="s">
        <v>1889</v>
      </c>
      <c r="G104" s="5" t="s">
        <v>1819</v>
      </c>
      <c r="J104" s="5" t="s">
        <v>3294</v>
      </c>
    </row>
    <row r="105" spans="1:10">
      <c r="A105" s="5">
        <v>104</v>
      </c>
      <c r="B105" s="5" t="s">
        <v>1527</v>
      </c>
      <c r="C105" s="5" t="s">
        <v>97</v>
      </c>
      <c r="D105" s="5" t="s">
        <v>1890</v>
      </c>
      <c r="E105" s="5" t="s">
        <v>1891</v>
      </c>
      <c r="F105" s="5" t="s">
        <v>1892</v>
      </c>
      <c r="G105" s="5" t="s">
        <v>1806</v>
      </c>
      <c r="J105" s="5" t="s">
        <v>3294</v>
      </c>
    </row>
    <row r="106" spans="1:10">
      <c r="A106" s="5">
        <v>105</v>
      </c>
      <c r="B106" s="5" t="s">
        <v>1527</v>
      </c>
      <c r="C106" s="5" t="s">
        <v>97</v>
      </c>
      <c r="D106" s="5" t="s">
        <v>1893</v>
      </c>
      <c r="E106" s="5" t="s">
        <v>1894</v>
      </c>
      <c r="F106" s="5" t="s">
        <v>1895</v>
      </c>
      <c r="G106" s="5" t="s">
        <v>1896</v>
      </c>
      <c r="J106" s="5" t="s">
        <v>3294</v>
      </c>
    </row>
    <row r="107" spans="1:10">
      <c r="A107" s="5">
        <v>106</v>
      </c>
      <c r="B107" s="5" t="s">
        <v>1527</v>
      </c>
      <c r="C107" s="5" t="s">
        <v>97</v>
      </c>
      <c r="D107" s="5" t="s">
        <v>1897</v>
      </c>
      <c r="E107" s="5" t="s">
        <v>1898</v>
      </c>
      <c r="F107" s="5" t="s">
        <v>1899</v>
      </c>
      <c r="G107" s="5" t="s">
        <v>1896</v>
      </c>
      <c r="J107" s="5" t="s">
        <v>3294</v>
      </c>
    </row>
    <row r="108" spans="1:10">
      <c r="A108" s="5">
        <v>107</v>
      </c>
      <c r="B108" s="5" t="s">
        <v>1527</v>
      </c>
      <c r="C108" s="5" t="s">
        <v>97</v>
      </c>
      <c r="D108" s="5" t="s">
        <v>1900</v>
      </c>
      <c r="E108" s="5" t="s">
        <v>1901</v>
      </c>
      <c r="F108" s="5" t="s">
        <v>1902</v>
      </c>
      <c r="G108" s="5" t="s">
        <v>1896</v>
      </c>
      <c r="J108" s="5" t="s">
        <v>3294</v>
      </c>
    </row>
    <row r="109" spans="1:10">
      <c r="A109" s="5">
        <v>108</v>
      </c>
      <c r="B109" s="5" t="s">
        <v>1527</v>
      </c>
      <c r="C109" s="5" t="s">
        <v>97</v>
      </c>
      <c r="D109" s="5" t="s">
        <v>1903</v>
      </c>
      <c r="E109" s="5" t="s">
        <v>1904</v>
      </c>
      <c r="F109" s="5" t="s">
        <v>1905</v>
      </c>
      <c r="G109" s="5" t="s">
        <v>1896</v>
      </c>
      <c r="J109" s="5" t="s">
        <v>3294</v>
      </c>
    </row>
    <row r="110" spans="1:10">
      <c r="A110" s="5">
        <v>109</v>
      </c>
      <c r="B110" s="5" t="s">
        <v>1527</v>
      </c>
      <c r="C110" s="5" t="s">
        <v>97</v>
      </c>
      <c r="D110" s="5" t="s">
        <v>1906</v>
      </c>
      <c r="E110" s="5" t="s">
        <v>1907</v>
      </c>
      <c r="F110" s="5" t="s">
        <v>1908</v>
      </c>
      <c r="G110" s="5" t="s">
        <v>1896</v>
      </c>
      <c r="J110" s="5" t="s">
        <v>3294</v>
      </c>
    </row>
    <row r="111" spans="1:10">
      <c r="A111" s="5">
        <v>110</v>
      </c>
      <c r="B111" s="5" t="s">
        <v>1527</v>
      </c>
      <c r="C111" s="5" t="s">
        <v>97</v>
      </c>
      <c r="D111" s="5" t="s">
        <v>1909</v>
      </c>
      <c r="E111" s="5" t="s">
        <v>1910</v>
      </c>
      <c r="F111" s="5" t="s">
        <v>1911</v>
      </c>
      <c r="G111" s="5" t="s">
        <v>1896</v>
      </c>
      <c r="J111" s="5" t="s">
        <v>3294</v>
      </c>
    </row>
    <row r="112" spans="1:10">
      <c r="A112" s="5">
        <v>111</v>
      </c>
      <c r="B112" s="5" t="s">
        <v>1527</v>
      </c>
      <c r="C112" s="5" t="s">
        <v>97</v>
      </c>
      <c r="D112" s="5" t="s">
        <v>1912</v>
      </c>
      <c r="E112" s="5" t="s">
        <v>1913</v>
      </c>
      <c r="F112" s="5" t="s">
        <v>1914</v>
      </c>
      <c r="G112" s="5" t="s">
        <v>1896</v>
      </c>
      <c r="J112" s="5" t="s">
        <v>3294</v>
      </c>
    </row>
    <row r="113" spans="1:10">
      <c r="A113" s="5">
        <v>112</v>
      </c>
      <c r="B113" s="5" t="s">
        <v>1527</v>
      </c>
      <c r="C113" s="5" t="s">
        <v>97</v>
      </c>
      <c r="D113" s="5" t="s">
        <v>1915</v>
      </c>
      <c r="E113" s="5" t="s">
        <v>1916</v>
      </c>
      <c r="F113" s="5" t="s">
        <v>1917</v>
      </c>
      <c r="G113" s="5" t="s">
        <v>1918</v>
      </c>
      <c r="J113" s="5" t="s">
        <v>3294</v>
      </c>
    </row>
    <row r="114" spans="1:10">
      <c r="A114" s="5">
        <v>113</v>
      </c>
      <c r="B114" s="5" t="s">
        <v>1527</v>
      </c>
      <c r="C114" s="5" t="s">
        <v>97</v>
      </c>
      <c r="D114" s="5" t="s">
        <v>1919</v>
      </c>
      <c r="E114" s="5" t="s">
        <v>1920</v>
      </c>
      <c r="F114" s="5" t="s">
        <v>1921</v>
      </c>
      <c r="G114" s="5" t="s">
        <v>1922</v>
      </c>
      <c r="J114" s="5" t="s">
        <v>3294</v>
      </c>
    </row>
    <row r="115" spans="1:10">
      <c r="A115" s="5">
        <v>114</v>
      </c>
      <c r="B115" s="5" t="s">
        <v>1527</v>
      </c>
      <c r="C115" s="5" t="s">
        <v>97</v>
      </c>
      <c r="D115" s="5" t="s">
        <v>1923</v>
      </c>
      <c r="E115" s="5" t="s">
        <v>1924</v>
      </c>
      <c r="F115" s="5" t="s">
        <v>1761</v>
      </c>
      <c r="G115" s="5" t="s">
        <v>1925</v>
      </c>
      <c r="J115" s="5" t="s">
        <v>3294</v>
      </c>
    </row>
    <row r="116" spans="1:10">
      <c r="A116" s="5">
        <v>115</v>
      </c>
      <c r="B116" s="5" t="s">
        <v>1527</v>
      </c>
      <c r="C116" s="5" t="s">
        <v>97</v>
      </c>
      <c r="D116" s="5" t="s">
        <v>1926</v>
      </c>
      <c r="E116" s="5" t="s">
        <v>1927</v>
      </c>
      <c r="F116" s="5" t="s">
        <v>1928</v>
      </c>
      <c r="G116" s="5" t="s">
        <v>1715</v>
      </c>
      <c r="J116" s="5" t="s">
        <v>3294</v>
      </c>
    </row>
    <row r="117" spans="1:10">
      <c r="A117" s="5">
        <v>116</v>
      </c>
      <c r="B117" s="5" t="s">
        <v>1527</v>
      </c>
      <c r="C117" s="5" t="s">
        <v>97</v>
      </c>
      <c r="D117" s="5" t="s">
        <v>1929</v>
      </c>
      <c r="E117" s="5" t="s">
        <v>1930</v>
      </c>
      <c r="F117" s="5" t="s">
        <v>1931</v>
      </c>
      <c r="G117" s="5" t="s">
        <v>1715</v>
      </c>
      <c r="J117" s="5" t="s">
        <v>3294</v>
      </c>
    </row>
    <row r="118" spans="1:10">
      <c r="A118" s="5">
        <v>117</v>
      </c>
      <c r="B118" s="5" t="s">
        <v>1527</v>
      </c>
      <c r="C118" s="5" t="s">
        <v>97</v>
      </c>
      <c r="D118" s="5" t="s">
        <v>1932</v>
      </c>
      <c r="E118" s="5" t="s">
        <v>1933</v>
      </c>
      <c r="F118" s="5" t="s">
        <v>1934</v>
      </c>
      <c r="G118" s="5" t="s">
        <v>1935</v>
      </c>
      <c r="J118" s="5" t="s">
        <v>3294</v>
      </c>
    </row>
    <row r="119" spans="1:10">
      <c r="A119" s="5">
        <v>118</v>
      </c>
      <c r="B119" s="5" t="s">
        <v>1527</v>
      </c>
      <c r="C119" s="5" t="s">
        <v>97</v>
      </c>
      <c r="D119" s="5" t="s">
        <v>1936</v>
      </c>
      <c r="E119" s="5" t="s">
        <v>1937</v>
      </c>
      <c r="F119" s="5" t="s">
        <v>1938</v>
      </c>
      <c r="G119" s="5" t="s">
        <v>1939</v>
      </c>
      <c r="J119" s="5" t="s">
        <v>3294</v>
      </c>
    </row>
    <row r="120" spans="1:10">
      <c r="A120" s="5">
        <v>119</v>
      </c>
      <c r="B120" s="5" t="s">
        <v>1527</v>
      </c>
      <c r="C120" s="5" t="s">
        <v>97</v>
      </c>
      <c r="D120" s="5" t="s">
        <v>1940</v>
      </c>
      <c r="E120" s="5" t="s">
        <v>1941</v>
      </c>
      <c r="F120" s="5" t="s">
        <v>1942</v>
      </c>
      <c r="G120" s="5" t="s">
        <v>1836</v>
      </c>
      <c r="H120" s="5" t="s">
        <v>1943</v>
      </c>
      <c r="J120" s="5" t="s">
        <v>3294</v>
      </c>
    </row>
    <row r="121" spans="1:10">
      <c r="A121" s="5">
        <v>120</v>
      </c>
      <c r="B121" s="5" t="s">
        <v>1527</v>
      </c>
      <c r="C121" s="5" t="s">
        <v>97</v>
      </c>
      <c r="D121" s="5" t="s">
        <v>1944</v>
      </c>
      <c r="E121" s="5" t="s">
        <v>1945</v>
      </c>
      <c r="F121" s="5" t="s">
        <v>1946</v>
      </c>
      <c r="G121" s="5" t="s">
        <v>1947</v>
      </c>
      <c r="J121" s="5" t="s">
        <v>3294</v>
      </c>
    </row>
    <row r="122" spans="1:10">
      <c r="A122" s="5">
        <v>121</v>
      </c>
      <c r="B122" s="5" t="s">
        <v>1527</v>
      </c>
      <c r="C122" s="5" t="s">
        <v>97</v>
      </c>
      <c r="D122" s="5" t="s">
        <v>1948</v>
      </c>
      <c r="E122" s="5" t="s">
        <v>1949</v>
      </c>
      <c r="F122" s="5" t="s">
        <v>1950</v>
      </c>
      <c r="G122" s="5" t="s">
        <v>1935</v>
      </c>
      <c r="J122" s="5" t="s">
        <v>3294</v>
      </c>
    </row>
    <row r="123" spans="1:10">
      <c r="A123" s="5">
        <v>122</v>
      </c>
      <c r="B123" s="5" t="s">
        <v>1527</v>
      </c>
      <c r="C123" s="5" t="s">
        <v>97</v>
      </c>
      <c r="D123" s="5" t="s">
        <v>1951</v>
      </c>
      <c r="E123" s="5" t="s">
        <v>1952</v>
      </c>
      <c r="F123" s="5" t="s">
        <v>1953</v>
      </c>
      <c r="G123" s="5" t="s">
        <v>1954</v>
      </c>
      <c r="J123" s="5" t="s">
        <v>3294</v>
      </c>
    </row>
    <row r="124" spans="1:10">
      <c r="A124" s="5">
        <v>123</v>
      </c>
      <c r="B124" s="5" t="s">
        <v>1527</v>
      </c>
      <c r="C124" s="5" t="s">
        <v>97</v>
      </c>
      <c r="D124" s="5" t="s">
        <v>1955</v>
      </c>
      <c r="E124" s="5" t="s">
        <v>1956</v>
      </c>
      <c r="F124" s="5" t="s">
        <v>1957</v>
      </c>
      <c r="G124" s="5" t="s">
        <v>1935</v>
      </c>
      <c r="J124" s="5" t="s">
        <v>3294</v>
      </c>
    </row>
    <row r="125" spans="1:10">
      <c r="A125" s="5">
        <v>124</v>
      </c>
      <c r="B125" s="5" t="s">
        <v>1527</v>
      </c>
      <c r="C125" s="5" t="s">
        <v>97</v>
      </c>
      <c r="D125" s="5" t="s">
        <v>1958</v>
      </c>
      <c r="E125" s="5" t="s">
        <v>1959</v>
      </c>
      <c r="F125" s="5" t="s">
        <v>1960</v>
      </c>
      <c r="G125" s="5" t="s">
        <v>1961</v>
      </c>
      <c r="J125" s="5" t="s">
        <v>3294</v>
      </c>
    </row>
    <row r="126" spans="1:10">
      <c r="A126" s="5">
        <v>125</v>
      </c>
      <c r="B126" s="5" t="s">
        <v>1527</v>
      </c>
      <c r="C126" s="5" t="s">
        <v>97</v>
      </c>
      <c r="D126" s="5" t="s">
        <v>1962</v>
      </c>
      <c r="E126" s="5" t="s">
        <v>1963</v>
      </c>
      <c r="F126" s="5" t="s">
        <v>1964</v>
      </c>
      <c r="G126" s="5" t="s">
        <v>1715</v>
      </c>
      <c r="J126" s="5" t="s">
        <v>3294</v>
      </c>
    </row>
    <row r="127" spans="1:10">
      <c r="A127" s="5">
        <v>126</v>
      </c>
      <c r="B127" s="5" t="s">
        <v>1527</v>
      </c>
      <c r="C127" s="5" t="s">
        <v>97</v>
      </c>
      <c r="D127" s="5" t="s">
        <v>1965</v>
      </c>
      <c r="E127" s="5" t="s">
        <v>1966</v>
      </c>
      <c r="F127" s="5" t="s">
        <v>1967</v>
      </c>
      <c r="G127" s="5" t="s">
        <v>1968</v>
      </c>
      <c r="J127" s="5" t="s">
        <v>3294</v>
      </c>
    </row>
    <row r="128" spans="1:10">
      <c r="A128" s="5">
        <v>127</v>
      </c>
      <c r="B128" s="5" t="s">
        <v>1527</v>
      </c>
      <c r="C128" s="5" t="s">
        <v>97</v>
      </c>
      <c r="D128" s="5" t="s">
        <v>1969</v>
      </c>
      <c r="E128" s="5" t="s">
        <v>1970</v>
      </c>
      <c r="F128" s="5" t="s">
        <v>1971</v>
      </c>
      <c r="G128" s="5" t="s">
        <v>1968</v>
      </c>
      <c r="J128" s="5" t="s">
        <v>3294</v>
      </c>
    </row>
    <row r="129" spans="1:10">
      <c r="A129" s="5">
        <v>128</v>
      </c>
      <c r="B129" s="5" t="s">
        <v>1527</v>
      </c>
      <c r="C129" s="5" t="s">
        <v>97</v>
      </c>
      <c r="D129" s="5" t="s">
        <v>1972</v>
      </c>
      <c r="E129" s="5" t="s">
        <v>1973</v>
      </c>
      <c r="F129" s="5" t="s">
        <v>1974</v>
      </c>
      <c r="G129" s="5" t="s">
        <v>1648</v>
      </c>
      <c r="J129" s="5" t="s">
        <v>3294</v>
      </c>
    </row>
    <row r="130" spans="1:10">
      <c r="A130" s="5">
        <v>129</v>
      </c>
      <c r="B130" s="5" t="s">
        <v>1527</v>
      </c>
      <c r="C130" s="5" t="s">
        <v>97</v>
      </c>
      <c r="D130" s="5" t="s">
        <v>1975</v>
      </c>
      <c r="E130" s="5" t="s">
        <v>1976</v>
      </c>
      <c r="F130" s="5" t="s">
        <v>1977</v>
      </c>
      <c r="G130" s="5" t="s">
        <v>1978</v>
      </c>
      <c r="J130" s="5" t="s">
        <v>3294</v>
      </c>
    </row>
    <row r="131" spans="1:10">
      <c r="A131" s="5">
        <v>130</v>
      </c>
      <c r="B131" s="5" t="s">
        <v>1527</v>
      </c>
      <c r="C131" s="5" t="s">
        <v>97</v>
      </c>
      <c r="D131" s="5" t="s">
        <v>1979</v>
      </c>
      <c r="E131" s="5" t="s">
        <v>1980</v>
      </c>
      <c r="F131" s="5" t="s">
        <v>1981</v>
      </c>
      <c r="G131" s="5" t="s">
        <v>1551</v>
      </c>
      <c r="J131" s="5" t="s">
        <v>3294</v>
      </c>
    </row>
    <row r="132" spans="1:10">
      <c r="A132" s="5">
        <v>131</v>
      </c>
      <c r="B132" s="5" t="s">
        <v>1527</v>
      </c>
      <c r="C132" s="5" t="s">
        <v>97</v>
      </c>
      <c r="D132" s="5" t="s">
        <v>1982</v>
      </c>
      <c r="E132" s="5" t="s">
        <v>1983</v>
      </c>
      <c r="F132" s="5" t="s">
        <v>1984</v>
      </c>
      <c r="G132" s="5" t="s">
        <v>1648</v>
      </c>
      <c r="J132" s="5" t="s">
        <v>3294</v>
      </c>
    </row>
    <row r="133" spans="1:10">
      <c r="A133" s="5">
        <v>132</v>
      </c>
      <c r="B133" s="5" t="s">
        <v>1527</v>
      </c>
      <c r="C133" s="5" t="s">
        <v>97</v>
      </c>
      <c r="D133" s="5" t="s">
        <v>1985</v>
      </c>
      <c r="E133" s="5" t="s">
        <v>1986</v>
      </c>
      <c r="F133" s="5" t="s">
        <v>1987</v>
      </c>
      <c r="G133" s="5" t="s">
        <v>1726</v>
      </c>
      <c r="J133" s="5" t="s">
        <v>3294</v>
      </c>
    </row>
    <row r="134" spans="1:10">
      <c r="A134" s="5">
        <v>133</v>
      </c>
      <c r="B134" s="5" t="s">
        <v>1527</v>
      </c>
      <c r="C134" s="5" t="s">
        <v>97</v>
      </c>
      <c r="D134" s="5" t="s">
        <v>1988</v>
      </c>
      <c r="E134" s="5" t="s">
        <v>1989</v>
      </c>
      <c r="F134" s="5" t="s">
        <v>1990</v>
      </c>
      <c r="G134" s="5" t="s">
        <v>1978</v>
      </c>
      <c r="J134" s="5" t="s">
        <v>3294</v>
      </c>
    </row>
    <row r="135" spans="1:10">
      <c r="A135" s="5">
        <v>134</v>
      </c>
      <c r="B135" s="5" t="s">
        <v>1527</v>
      </c>
      <c r="C135" s="5" t="s">
        <v>97</v>
      </c>
      <c r="D135" s="5" t="s">
        <v>1991</v>
      </c>
      <c r="E135" s="5" t="s">
        <v>1992</v>
      </c>
      <c r="F135" s="5" t="s">
        <v>1993</v>
      </c>
      <c r="G135" s="5" t="s">
        <v>1994</v>
      </c>
      <c r="J135" s="5" t="s">
        <v>3294</v>
      </c>
    </row>
    <row r="136" spans="1:10">
      <c r="A136" s="5">
        <v>135</v>
      </c>
      <c r="B136" s="5" t="s">
        <v>1527</v>
      </c>
      <c r="C136" s="5" t="s">
        <v>97</v>
      </c>
      <c r="D136" s="5" t="s">
        <v>1995</v>
      </c>
      <c r="E136" s="5" t="s">
        <v>1996</v>
      </c>
      <c r="F136" s="5" t="s">
        <v>1997</v>
      </c>
      <c r="G136" s="5" t="s">
        <v>1589</v>
      </c>
      <c r="J136" s="5" t="s">
        <v>3294</v>
      </c>
    </row>
    <row r="137" spans="1:10">
      <c r="A137" s="5">
        <v>136</v>
      </c>
      <c r="B137" s="5" t="s">
        <v>1527</v>
      </c>
      <c r="C137" s="5" t="s">
        <v>97</v>
      </c>
      <c r="D137" s="5" t="s">
        <v>1998</v>
      </c>
      <c r="E137" s="5" t="s">
        <v>1999</v>
      </c>
      <c r="F137" s="5" t="s">
        <v>2000</v>
      </c>
      <c r="G137" s="5" t="s">
        <v>1883</v>
      </c>
      <c r="J137" s="5" t="s">
        <v>3294</v>
      </c>
    </row>
    <row r="138" spans="1:10">
      <c r="A138" s="5">
        <v>137</v>
      </c>
      <c r="B138" s="5" t="s">
        <v>1527</v>
      </c>
      <c r="C138" s="5" t="s">
        <v>97</v>
      </c>
      <c r="D138" s="5" t="s">
        <v>2001</v>
      </c>
      <c r="E138" s="5" t="s">
        <v>2002</v>
      </c>
      <c r="F138" s="5" t="s">
        <v>2003</v>
      </c>
      <c r="G138" s="5" t="s">
        <v>1531</v>
      </c>
      <c r="J138" s="5" t="s">
        <v>3294</v>
      </c>
    </row>
    <row r="139" spans="1:10">
      <c r="A139" s="5">
        <v>138</v>
      </c>
      <c r="B139" s="5" t="s">
        <v>1527</v>
      </c>
      <c r="C139" s="5" t="s">
        <v>97</v>
      </c>
      <c r="D139" s="5" t="s">
        <v>2004</v>
      </c>
      <c r="E139" s="5" t="s">
        <v>2005</v>
      </c>
      <c r="F139" s="5" t="s">
        <v>2006</v>
      </c>
      <c r="G139" s="5" t="s">
        <v>1620</v>
      </c>
      <c r="J139" s="5" t="s">
        <v>3294</v>
      </c>
    </row>
    <row r="140" spans="1:10">
      <c r="A140" s="5">
        <v>139</v>
      </c>
      <c r="B140" s="5" t="s">
        <v>1527</v>
      </c>
      <c r="C140" s="5" t="s">
        <v>97</v>
      </c>
      <c r="D140" s="5" t="s">
        <v>2007</v>
      </c>
      <c r="E140" s="5" t="s">
        <v>2008</v>
      </c>
      <c r="F140" s="5" t="s">
        <v>2009</v>
      </c>
      <c r="G140" s="5" t="s">
        <v>1918</v>
      </c>
      <c r="J140" s="5" t="s">
        <v>3294</v>
      </c>
    </row>
    <row r="141" spans="1:10">
      <c r="A141" s="5">
        <v>140</v>
      </c>
      <c r="B141" s="5" t="s">
        <v>1527</v>
      </c>
      <c r="C141" s="5" t="s">
        <v>97</v>
      </c>
      <c r="D141" s="5" t="s">
        <v>2010</v>
      </c>
      <c r="E141" s="5" t="s">
        <v>2011</v>
      </c>
      <c r="F141" s="5" t="s">
        <v>2012</v>
      </c>
      <c r="G141" s="5" t="s">
        <v>1947</v>
      </c>
      <c r="J141" s="5" t="s">
        <v>3294</v>
      </c>
    </row>
    <row r="142" spans="1:10">
      <c r="A142" s="5">
        <v>141</v>
      </c>
      <c r="B142" s="5" t="s">
        <v>1527</v>
      </c>
      <c r="C142" s="5" t="s">
        <v>97</v>
      </c>
      <c r="D142" s="5" t="s">
        <v>2013</v>
      </c>
      <c r="E142" s="5" t="s">
        <v>2014</v>
      </c>
      <c r="F142" s="5" t="s">
        <v>2015</v>
      </c>
      <c r="G142" s="5" t="s">
        <v>1574</v>
      </c>
      <c r="J142" s="5" t="s">
        <v>3294</v>
      </c>
    </row>
    <row r="143" spans="1:10">
      <c r="A143" s="5">
        <v>142</v>
      </c>
      <c r="B143" s="5" t="s">
        <v>1527</v>
      </c>
      <c r="C143" s="5" t="s">
        <v>97</v>
      </c>
      <c r="D143" s="5" t="s">
        <v>2016</v>
      </c>
      <c r="E143" s="5" t="s">
        <v>2017</v>
      </c>
      <c r="F143" s="5" t="s">
        <v>2018</v>
      </c>
      <c r="G143" s="5" t="s">
        <v>2019</v>
      </c>
      <c r="J143" s="5" t="s">
        <v>3294</v>
      </c>
    </row>
    <row r="144" spans="1:10">
      <c r="A144" s="5">
        <v>143</v>
      </c>
      <c r="B144" s="5" t="s">
        <v>1527</v>
      </c>
      <c r="C144" s="5" t="s">
        <v>97</v>
      </c>
      <c r="D144" s="5" t="s">
        <v>2020</v>
      </c>
      <c r="E144" s="5" t="s">
        <v>2021</v>
      </c>
      <c r="F144" s="5" t="s">
        <v>2022</v>
      </c>
      <c r="G144" s="5" t="s">
        <v>2023</v>
      </c>
      <c r="J144" s="5" t="s">
        <v>3294</v>
      </c>
    </row>
    <row r="145" spans="1:10">
      <c r="A145" s="5">
        <v>144</v>
      </c>
      <c r="B145" s="5" t="s">
        <v>1527</v>
      </c>
      <c r="C145" s="5" t="s">
        <v>97</v>
      </c>
      <c r="D145" s="5" t="s">
        <v>2024</v>
      </c>
      <c r="E145" s="5" t="s">
        <v>2025</v>
      </c>
      <c r="F145" s="5" t="s">
        <v>2026</v>
      </c>
      <c r="G145" s="5" t="s">
        <v>2027</v>
      </c>
      <c r="J145" s="5" t="s">
        <v>3294</v>
      </c>
    </row>
    <row r="146" spans="1:10">
      <c r="A146" s="5">
        <v>145</v>
      </c>
      <c r="B146" s="5" t="s">
        <v>1527</v>
      </c>
      <c r="C146" s="5" t="s">
        <v>97</v>
      </c>
      <c r="D146" s="5" t="s">
        <v>2028</v>
      </c>
      <c r="E146" s="5" t="s">
        <v>2029</v>
      </c>
      <c r="F146" s="5" t="s">
        <v>2030</v>
      </c>
      <c r="G146" s="5" t="s">
        <v>1791</v>
      </c>
      <c r="J146" s="5" t="s">
        <v>3294</v>
      </c>
    </row>
    <row r="147" spans="1:10">
      <c r="A147" s="5">
        <v>146</v>
      </c>
      <c r="B147" s="5" t="s">
        <v>1527</v>
      </c>
      <c r="C147" s="5" t="s">
        <v>97</v>
      </c>
      <c r="D147" s="5" t="s">
        <v>2031</v>
      </c>
      <c r="E147" s="5" t="s">
        <v>2032</v>
      </c>
      <c r="F147" s="5" t="s">
        <v>2033</v>
      </c>
      <c r="G147" s="5" t="s">
        <v>1593</v>
      </c>
      <c r="J147" s="5" t="s">
        <v>3294</v>
      </c>
    </row>
    <row r="148" spans="1:10">
      <c r="A148" s="5">
        <v>147</v>
      </c>
      <c r="B148" s="5" t="s">
        <v>1527</v>
      </c>
      <c r="C148" s="5" t="s">
        <v>97</v>
      </c>
      <c r="D148" s="5" t="s">
        <v>2034</v>
      </c>
      <c r="E148" s="5" t="s">
        <v>2035</v>
      </c>
      <c r="F148" s="5" t="s">
        <v>2036</v>
      </c>
      <c r="G148" s="5" t="s">
        <v>2019</v>
      </c>
      <c r="J148" s="5" t="s">
        <v>3294</v>
      </c>
    </row>
    <row r="149" spans="1:10">
      <c r="A149" s="5">
        <v>148</v>
      </c>
      <c r="B149" s="5" t="s">
        <v>1527</v>
      </c>
      <c r="C149" s="5" t="s">
        <v>97</v>
      </c>
      <c r="D149" s="5" t="s">
        <v>2037</v>
      </c>
      <c r="E149" s="5" t="s">
        <v>2038</v>
      </c>
      <c r="F149" s="5" t="s">
        <v>2039</v>
      </c>
      <c r="G149" s="5" t="s">
        <v>1593</v>
      </c>
      <c r="J149" s="5" t="s">
        <v>3294</v>
      </c>
    </row>
    <row r="150" spans="1:10">
      <c r="A150" s="5">
        <v>149</v>
      </c>
      <c r="B150" s="5" t="s">
        <v>1527</v>
      </c>
      <c r="C150" s="5" t="s">
        <v>97</v>
      </c>
      <c r="D150" s="5" t="s">
        <v>2040</v>
      </c>
      <c r="E150" s="5" t="s">
        <v>2041</v>
      </c>
      <c r="F150" s="5" t="s">
        <v>2042</v>
      </c>
      <c r="G150" s="5" t="s">
        <v>1555</v>
      </c>
      <c r="J150" s="5" t="s">
        <v>3294</v>
      </c>
    </row>
    <row r="151" spans="1:10">
      <c r="A151" s="5">
        <v>150</v>
      </c>
      <c r="B151" s="5" t="s">
        <v>1527</v>
      </c>
      <c r="C151" s="5" t="s">
        <v>97</v>
      </c>
      <c r="D151" s="5" t="s">
        <v>2043</v>
      </c>
      <c r="E151" s="5" t="s">
        <v>2044</v>
      </c>
      <c r="F151" s="5" t="s">
        <v>2045</v>
      </c>
      <c r="G151" s="5" t="s">
        <v>1795</v>
      </c>
      <c r="J151" s="5" t="s">
        <v>3294</v>
      </c>
    </row>
    <row r="152" spans="1:10">
      <c r="A152" s="5">
        <v>151</v>
      </c>
      <c r="B152" s="5" t="s">
        <v>1527</v>
      </c>
      <c r="C152" s="5" t="s">
        <v>97</v>
      </c>
      <c r="D152" s="5" t="s">
        <v>2046</v>
      </c>
      <c r="E152" s="5" t="s">
        <v>2047</v>
      </c>
      <c r="F152" s="5" t="s">
        <v>2048</v>
      </c>
      <c r="G152" s="5" t="s">
        <v>1589</v>
      </c>
      <c r="J152" s="5" t="s">
        <v>3294</v>
      </c>
    </row>
    <row r="153" spans="1:10">
      <c r="A153" s="5">
        <v>152</v>
      </c>
      <c r="B153" s="5" t="s">
        <v>1527</v>
      </c>
      <c r="C153" s="5" t="s">
        <v>97</v>
      </c>
      <c r="D153" s="5" t="s">
        <v>2049</v>
      </c>
      <c r="E153" s="5" t="s">
        <v>2050</v>
      </c>
      <c r="F153" s="5" t="s">
        <v>2051</v>
      </c>
      <c r="G153" s="5" t="s">
        <v>2019</v>
      </c>
      <c r="J153" s="5" t="s">
        <v>3294</v>
      </c>
    </row>
    <row r="154" spans="1:10">
      <c r="A154" s="5">
        <v>153</v>
      </c>
      <c r="B154" s="5" t="s">
        <v>1527</v>
      </c>
      <c r="C154" s="5" t="s">
        <v>97</v>
      </c>
      <c r="D154" s="5" t="s">
        <v>2052</v>
      </c>
      <c r="E154" s="5" t="s">
        <v>2053</v>
      </c>
      <c r="F154" s="5" t="s">
        <v>2054</v>
      </c>
      <c r="G154" s="5" t="s">
        <v>1799</v>
      </c>
      <c r="J154" s="5" t="s">
        <v>3294</v>
      </c>
    </row>
    <row r="155" spans="1:10">
      <c r="A155" s="5">
        <v>154</v>
      </c>
      <c r="B155" s="5" t="s">
        <v>1527</v>
      </c>
      <c r="C155" s="5" t="s">
        <v>97</v>
      </c>
      <c r="D155" s="5" t="s">
        <v>2055</v>
      </c>
      <c r="E155" s="5" t="s">
        <v>2056</v>
      </c>
      <c r="F155" s="5" t="s">
        <v>2057</v>
      </c>
      <c r="G155" s="5" t="s">
        <v>2058</v>
      </c>
      <c r="J155" s="5" t="s">
        <v>3294</v>
      </c>
    </row>
    <row r="156" spans="1:10">
      <c r="A156" s="5">
        <v>155</v>
      </c>
      <c r="B156" s="5" t="s">
        <v>1527</v>
      </c>
      <c r="C156" s="5" t="s">
        <v>97</v>
      </c>
      <c r="D156" s="5" t="s">
        <v>2059</v>
      </c>
      <c r="E156" s="5" t="s">
        <v>2060</v>
      </c>
      <c r="F156" s="5" t="s">
        <v>2061</v>
      </c>
      <c r="G156" s="5" t="s">
        <v>2058</v>
      </c>
      <c r="J156" s="5" t="s">
        <v>3294</v>
      </c>
    </row>
    <row r="157" spans="1:10">
      <c r="A157" s="5">
        <v>156</v>
      </c>
      <c r="B157" s="5" t="s">
        <v>1527</v>
      </c>
      <c r="C157" s="5" t="s">
        <v>97</v>
      </c>
      <c r="D157" s="5" t="s">
        <v>2062</v>
      </c>
      <c r="E157" s="5" t="s">
        <v>2063</v>
      </c>
      <c r="F157" s="5" t="s">
        <v>2064</v>
      </c>
      <c r="G157" s="5" t="s">
        <v>2058</v>
      </c>
      <c r="J157" s="5" t="s">
        <v>3294</v>
      </c>
    </row>
    <row r="158" spans="1:10">
      <c r="A158" s="5">
        <v>157</v>
      </c>
      <c r="B158" s="5" t="s">
        <v>1527</v>
      </c>
      <c r="C158" s="5" t="s">
        <v>97</v>
      </c>
      <c r="D158" s="5" t="s">
        <v>2065</v>
      </c>
      <c r="E158" s="5" t="s">
        <v>2066</v>
      </c>
      <c r="F158" s="5" t="s">
        <v>2067</v>
      </c>
      <c r="G158" s="5" t="s">
        <v>2058</v>
      </c>
      <c r="J158" s="5" t="s">
        <v>3294</v>
      </c>
    </row>
    <row r="159" spans="1:10">
      <c r="A159" s="5">
        <v>158</v>
      </c>
      <c r="B159" s="5" t="s">
        <v>1527</v>
      </c>
      <c r="C159" s="5" t="s">
        <v>97</v>
      </c>
      <c r="D159" s="5" t="s">
        <v>2068</v>
      </c>
      <c r="E159" s="5" t="s">
        <v>2069</v>
      </c>
      <c r="F159" s="5" t="s">
        <v>2070</v>
      </c>
      <c r="G159" s="5" t="s">
        <v>2058</v>
      </c>
      <c r="J159" s="5" t="s">
        <v>3294</v>
      </c>
    </row>
    <row r="160" spans="1:10">
      <c r="A160" s="5">
        <v>159</v>
      </c>
      <c r="B160" s="5" t="s">
        <v>1527</v>
      </c>
      <c r="C160" s="5" t="s">
        <v>97</v>
      </c>
      <c r="D160" s="5" t="s">
        <v>2071</v>
      </c>
      <c r="E160" s="5" t="s">
        <v>2072</v>
      </c>
      <c r="F160" s="5" t="s">
        <v>2073</v>
      </c>
      <c r="G160" s="5" t="s">
        <v>2058</v>
      </c>
      <c r="J160" s="5" t="s">
        <v>3294</v>
      </c>
    </row>
    <row r="161" spans="1:10">
      <c r="A161" s="5">
        <v>160</v>
      </c>
      <c r="B161" s="5" t="s">
        <v>1527</v>
      </c>
      <c r="C161" s="5" t="s">
        <v>97</v>
      </c>
      <c r="D161" s="5" t="s">
        <v>2074</v>
      </c>
      <c r="E161" s="5" t="s">
        <v>2075</v>
      </c>
      <c r="F161" s="5" t="s">
        <v>2076</v>
      </c>
      <c r="G161" s="5" t="s">
        <v>2058</v>
      </c>
      <c r="J161" s="5" t="s">
        <v>3294</v>
      </c>
    </row>
    <row r="162" spans="1:10">
      <c r="A162" s="5">
        <v>161</v>
      </c>
      <c r="B162" s="5" t="s">
        <v>1527</v>
      </c>
      <c r="C162" s="5" t="s">
        <v>97</v>
      </c>
      <c r="D162" s="5" t="s">
        <v>2077</v>
      </c>
      <c r="E162" s="5" t="s">
        <v>2078</v>
      </c>
      <c r="F162" s="5" t="s">
        <v>2079</v>
      </c>
      <c r="G162" s="5" t="s">
        <v>1620</v>
      </c>
      <c r="J162" s="5" t="s">
        <v>3294</v>
      </c>
    </row>
    <row r="163" spans="1:10">
      <c r="A163" s="5">
        <v>162</v>
      </c>
      <c r="B163" s="5" t="s">
        <v>1527</v>
      </c>
      <c r="C163" s="5" t="s">
        <v>97</v>
      </c>
      <c r="D163" s="5" t="s">
        <v>2080</v>
      </c>
      <c r="E163" s="5" t="s">
        <v>2081</v>
      </c>
      <c r="F163" s="5" t="s">
        <v>2082</v>
      </c>
      <c r="G163" s="5" t="s">
        <v>2058</v>
      </c>
      <c r="J163" s="5" t="s">
        <v>3294</v>
      </c>
    </row>
    <row r="164" spans="1:10">
      <c r="A164" s="5">
        <v>163</v>
      </c>
      <c r="B164" s="5" t="s">
        <v>1527</v>
      </c>
      <c r="C164" s="5" t="s">
        <v>97</v>
      </c>
      <c r="D164" s="5" t="s">
        <v>2083</v>
      </c>
      <c r="E164" s="5" t="s">
        <v>2084</v>
      </c>
      <c r="F164" s="5" t="s">
        <v>2085</v>
      </c>
      <c r="G164" s="5" t="s">
        <v>2058</v>
      </c>
      <c r="J164" s="5" t="s">
        <v>3294</v>
      </c>
    </row>
    <row r="165" spans="1:10">
      <c r="A165" s="5">
        <v>164</v>
      </c>
      <c r="B165" s="5" t="s">
        <v>1527</v>
      </c>
      <c r="C165" s="5" t="s">
        <v>97</v>
      </c>
      <c r="D165" s="5" t="s">
        <v>2086</v>
      </c>
      <c r="E165" s="5" t="s">
        <v>2087</v>
      </c>
      <c r="F165" s="5" t="s">
        <v>2088</v>
      </c>
      <c r="G165" s="5" t="s">
        <v>2089</v>
      </c>
      <c r="J165" s="5" t="s">
        <v>3294</v>
      </c>
    </row>
    <row r="166" spans="1:10">
      <c r="A166" s="5">
        <v>165</v>
      </c>
      <c r="B166" s="5" t="s">
        <v>1527</v>
      </c>
      <c r="C166" s="5" t="s">
        <v>97</v>
      </c>
      <c r="D166" s="5" t="s">
        <v>2090</v>
      </c>
      <c r="E166" s="5" t="s">
        <v>2091</v>
      </c>
      <c r="F166" s="5" t="s">
        <v>2092</v>
      </c>
      <c r="G166" s="5" t="s">
        <v>2058</v>
      </c>
      <c r="J166" s="5" t="s">
        <v>3294</v>
      </c>
    </row>
    <row r="167" spans="1:10">
      <c r="A167" s="5">
        <v>166</v>
      </c>
      <c r="B167" s="5" t="s">
        <v>1527</v>
      </c>
      <c r="C167" s="5" t="s">
        <v>97</v>
      </c>
      <c r="D167" s="5" t="s">
        <v>2093</v>
      </c>
      <c r="E167" s="5" t="s">
        <v>2094</v>
      </c>
      <c r="F167" s="5" t="s">
        <v>2095</v>
      </c>
      <c r="G167" s="5" t="s">
        <v>2058</v>
      </c>
      <c r="J167" s="5" t="s">
        <v>3294</v>
      </c>
    </row>
    <row r="168" spans="1:10">
      <c r="A168" s="5">
        <v>167</v>
      </c>
      <c r="B168" s="5" t="s">
        <v>1527</v>
      </c>
      <c r="C168" s="5" t="s">
        <v>97</v>
      </c>
      <c r="D168" s="5" t="s">
        <v>2096</v>
      </c>
      <c r="E168" s="5" t="s">
        <v>2097</v>
      </c>
      <c r="F168" s="5" t="s">
        <v>2098</v>
      </c>
      <c r="G168" s="5" t="s">
        <v>2058</v>
      </c>
      <c r="J168" s="5" t="s">
        <v>3294</v>
      </c>
    </row>
    <row r="169" spans="1:10">
      <c r="A169" s="5">
        <v>168</v>
      </c>
      <c r="B169" s="5" t="s">
        <v>1527</v>
      </c>
      <c r="C169" s="5" t="s">
        <v>97</v>
      </c>
      <c r="D169" s="5" t="s">
        <v>2099</v>
      </c>
      <c r="E169" s="5" t="s">
        <v>2100</v>
      </c>
      <c r="F169" s="5" t="s">
        <v>2101</v>
      </c>
      <c r="G169" s="5" t="s">
        <v>2102</v>
      </c>
      <c r="J169" s="5" t="s">
        <v>3294</v>
      </c>
    </row>
    <row r="170" spans="1:10">
      <c r="A170" s="5">
        <v>169</v>
      </c>
      <c r="B170" s="5" t="s">
        <v>1527</v>
      </c>
      <c r="C170" s="5" t="s">
        <v>97</v>
      </c>
      <c r="D170" s="5" t="s">
        <v>2103</v>
      </c>
      <c r="E170" s="5" t="s">
        <v>2104</v>
      </c>
      <c r="F170" s="5" t="s">
        <v>2105</v>
      </c>
      <c r="G170" s="5" t="s">
        <v>2106</v>
      </c>
      <c r="J170" s="5" t="s">
        <v>3294</v>
      </c>
    </row>
    <row r="171" spans="1:10">
      <c r="A171" s="5">
        <v>170</v>
      </c>
      <c r="B171" s="5" t="s">
        <v>1527</v>
      </c>
      <c r="C171" s="5" t="s">
        <v>97</v>
      </c>
      <c r="D171" s="5" t="s">
        <v>2107</v>
      </c>
      <c r="E171" s="5" t="s">
        <v>2108</v>
      </c>
      <c r="F171" s="5" t="s">
        <v>2109</v>
      </c>
      <c r="G171" s="5" t="s">
        <v>1769</v>
      </c>
      <c r="J171" s="5" t="s">
        <v>3294</v>
      </c>
    </row>
    <row r="172" spans="1:10">
      <c r="A172" s="5">
        <v>171</v>
      </c>
      <c r="B172" s="5" t="s">
        <v>1527</v>
      </c>
      <c r="C172" s="5" t="s">
        <v>97</v>
      </c>
      <c r="D172" s="5" t="s">
        <v>2110</v>
      </c>
      <c r="E172" s="5" t="s">
        <v>2111</v>
      </c>
      <c r="F172" s="5" t="s">
        <v>2112</v>
      </c>
      <c r="G172" s="5" t="s">
        <v>1836</v>
      </c>
      <c r="H172" s="5" t="s">
        <v>2113</v>
      </c>
      <c r="J172" s="5" t="s">
        <v>3294</v>
      </c>
    </row>
    <row r="173" spans="1:10">
      <c r="A173" s="5">
        <v>172</v>
      </c>
      <c r="B173" s="5" t="s">
        <v>1527</v>
      </c>
      <c r="C173" s="5" t="s">
        <v>97</v>
      </c>
      <c r="D173" s="5" t="s">
        <v>2114</v>
      </c>
      <c r="E173" s="5" t="s">
        <v>2115</v>
      </c>
      <c r="F173" s="5" t="s">
        <v>2116</v>
      </c>
      <c r="G173" s="5" t="s">
        <v>1795</v>
      </c>
      <c r="J173" s="5" t="s">
        <v>3294</v>
      </c>
    </row>
    <row r="174" spans="1:10">
      <c r="A174" s="5">
        <v>173</v>
      </c>
      <c r="B174" s="5" t="s">
        <v>1527</v>
      </c>
      <c r="C174" s="5" t="s">
        <v>97</v>
      </c>
      <c r="D174" s="5" t="s">
        <v>2117</v>
      </c>
      <c r="E174" s="5" t="s">
        <v>2118</v>
      </c>
      <c r="F174" s="5" t="s">
        <v>2119</v>
      </c>
      <c r="G174" s="5" t="s">
        <v>1574</v>
      </c>
      <c r="J174" s="5" t="s">
        <v>3294</v>
      </c>
    </row>
    <row r="175" spans="1:10">
      <c r="A175" s="5">
        <v>174</v>
      </c>
      <c r="B175" s="5" t="s">
        <v>1527</v>
      </c>
      <c r="C175" s="5" t="s">
        <v>97</v>
      </c>
      <c r="D175" s="5" t="s">
        <v>2120</v>
      </c>
      <c r="E175" s="5" t="s">
        <v>2121</v>
      </c>
      <c r="F175" s="5" t="s">
        <v>2122</v>
      </c>
      <c r="G175" s="5" t="s">
        <v>1620</v>
      </c>
      <c r="J175" s="5" t="s">
        <v>3294</v>
      </c>
    </row>
    <row r="176" spans="1:10">
      <c r="A176" s="5">
        <v>175</v>
      </c>
      <c r="B176" s="5" t="s">
        <v>1527</v>
      </c>
      <c r="C176" s="5" t="s">
        <v>97</v>
      </c>
      <c r="D176" s="5" t="s">
        <v>2123</v>
      </c>
      <c r="E176" s="5" t="s">
        <v>2124</v>
      </c>
      <c r="F176" s="5" t="s">
        <v>2125</v>
      </c>
      <c r="G176" s="5" t="s">
        <v>2126</v>
      </c>
      <c r="J176" s="5" t="s">
        <v>3294</v>
      </c>
    </row>
    <row r="177" spans="1:10">
      <c r="A177" s="5">
        <v>176</v>
      </c>
      <c r="B177" s="5" t="s">
        <v>1527</v>
      </c>
      <c r="C177" s="5" t="s">
        <v>97</v>
      </c>
      <c r="D177" s="5" t="s">
        <v>2127</v>
      </c>
      <c r="E177" s="5" t="s">
        <v>2128</v>
      </c>
      <c r="F177" s="5" t="s">
        <v>2129</v>
      </c>
      <c r="G177" s="5" t="s">
        <v>1799</v>
      </c>
      <c r="J177" s="5" t="s">
        <v>3294</v>
      </c>
    </row>
    <row r="178" spans="1:10">
      <c r="A178" s="5">
        <v>177</v>
      </c>
      <c r="B178" s="5" t="s">
        <v>1527</v>
      </c>
      <c r="C178" s="5" t="s">
        <v>97</v>
      </c>
      <c r="D178" s="5" t="s">
        <v>2130</v>
      </c>
      <c r="E178" s="5" t="s">
        <v>2131</v>
      </c>
      <c r="F178" s="5" t="s">
        <v>2132</v>
      </c>
      <c r="G178" s="5" t="s">
        <v>1544</v>
      </c>
      <c r="J178" s="5" t="s">
        <v>3294</v>
      </c>
    </row>
    <row r="179" spans="1:10">
      <c r="A179" s="5">
        <v>178</v>
      </c>
      <c r="B179" s="5" t="s">
        <v>1527</v>
      </c>
      <c r="C179" s="5" t="s">
        <v>97</v>
      </c>
      <c r="D179" s="5" t="s">
        <v>2133</v>
      </c>
      <c r="E179" s="5" t="s">
        <v>2134</v>
      </c>
      <c r="F179" s="5" t="s">
        <v>2135</v>
      </c>
      <c r="G179" s="5" t="s">
        <v>1574</v>
      </c>
      <c r="J179" s="5" t="s">
        <v>3294</v>
      </c>
    </row>
    <row r="180" spans="1:10">
      <c r="A180" s="5">
        <v>179</v>
      </c>
      <c r="B180" s="5" t="s">
        <v>1527</v>
      </c>
      <c r="C180" s="5" t="s">
        <v>97</v>
      </c>
      <c r="D180" s="5" t="s">
        <v>2136</v>
      </c>
      <c r="E180" s="5" t="s">
        <v>2137</v>
      </c>
      <c r="F180" s="5" t="s">
        <v>2138</v>
      </c>
      <c r="G180" s="5" t="s">
        <v>1795</v>
      </c>
      <c r="J180" s="5" t="s">
        <v>3294</v>
      </c>
    </row>
    <row r="181" spans="1:10">
      <c r="A181" s="5">
        <v>180</v>
      </c>
      <c r="B181" s="5" t="s">
        <v>1527</v>
      </c>
      <c r="C181" s="5" t="s">
        <v>97</v>
      </c>
      <c r="D181" s="5" t="s">
        <v>2139</v>
      </c>
      <c r="E181" s="5" t="s">
        <v>2140</v>
      </c>
      <c r="F181" s="5" t="s">
        <v>2141</v>
      </c>
      <c r="G181" s="5" t="s">
        <v>1620</v>
      </c>
      <c r="J181" s="5" t="s">
        <v>3294</v>
      </c>
    </row>
    <row r="182" spans="1:10">
      <c r="A182" s="5">
        <v>181</v>
      </c>
      <c r="B182" s="5" t="s">
        <v>1527</v>
      </c>
      <c r="C182" s="5" t="s">
        <v>97</v>
      </c>
      <c r="D182" s="5" t="s">
        <v>2142</v>
      </c>
      <c r="E182" s="5" t="s">
        <v>2143</v>
      </c>
      <c r="F182" s="5" t="s">
        <v>2144</v>
      </c>
      <c r="G182" s="5" t="s">
        <v>1574</v>
      </c>
      <c r="J182" s="5" t="s">
        <v>3294</v>
      </c>
    </row>
    <row r="183" spans="1:10">
      <c r="A183" s="5">
        <v>182</v>
      </c>
      <c r="B183" s="5" t="s">
        <v>1527</v>
      </c>
      <c r="C183" s="5" t="s">
        <v>97</v>
      </c>
      <c r="D183" s="5" t="s">
        <v>2145</v>
      </c>
      <c r="E183" s="5" t="s">
        <v>2146</v>
      </c>
      <c r="F183" s="5" t="s">
        <v>2147</v>
      </c>
      <c r="G183" s="5" t="s">
        <v>1574</v>
      </c>
      <c r="J183" s="5" t="s">
        <v>3294</v>
      </c>
    </row>
    <row r="184" spans="1:10">
      <c r="A184" s="5">
        <v>183</v>
      </c>
      <c r="B184" s="5" t="s">
        <v>1527</v>
      </c>
      <c r="C184" s="5" t="s">
        <v>97</v>
      </c>
      <c r="D184" s="5" t="s">
        <v>2148</v>
      </c>
      <c r="E184" s="5" t="s">
        <v>2149</v>
      </c>
      <c r="F184" s="5" t="s">
        <v>2150</v>
      </c>
      <c r="G184" s="5" t="s">
        <v>1574</v>
      </c>
      <c r="J184" s="5" t="s">
        <v>3294</v>
      </c>
    </row>
    <row r="185" spans="1:10">
      <c r="A185" s="5">
        <v>184</v>
      </c>
      <c r="B185" s="5" t="s">
        <v>1527</v>
      </c>
      <c r="C185" s="5" t="s">
        <v>97</v>
      </c>
      <c r="D185" s="5" t="s">
        <v>2151</v>
      </c>
      <c r="E185" s="5" t="s">
        <v>2152</v>
      </c>
      <c r="F185" s="5" t="s">
        <v>2153</v>
      </c>
      <c r="G185" s="5" t="s">
        <v>1574</v>
      </c>
      <c r="J185" s="5" t="s">
        <v>3294</v>
      </c>
    </row>
    <row r="186" spans="1:10">
      <c r="A186" s="5">
        <v>185</v>
      </c>
      <c r="B186" s="5" t="s">
        <v>1527</v>
      </c>
      <c r="C186" s="5" t="s">
        <v>97</v>
      </c>
      <c r="D186" s="5" t="s">
        <v>2154</v>
      </c>
      <c r="E186" s="5" t="s">
        <v>2155</v>
      </c>
      <c r="F186" s="5" t="s">
        <v>2156</v>
      </c>
      <c r="G186" s="5" t="s">
        <v>1799</v>
      </c>
      <c r="J186" s="5" t="s">
        <v>3294</v>
      </c>
    </row>
    <row r="187" spans="1:10">
      <c r="A187" s="5">
        <v>186</v>
      </c>
      <c r="B187" s="5" t="s">
        <v>1527</v>
      </c>
      <c r="C187" s="5" t="s">
        <v>97</v>
      </c>
      <c r="D187" s="5" t="s">
        <v>2157</v>
      </c>
      <c r="E187" s="5" t="s">
        <v>2158</v>
      </c>
      <c r="F187" s="5" t="s">
        <v>2159</v>
      </c>
      <c r="G187" s="5" t="s">
        <v>2160</v>
      </c>
      <c r="J187" s="5" t="s">
        <v>3294</v>
      </c>
    </row>
    <row r="188" spans="1:10">
      <c r="A188" s="5">
        <v>187</v>
      </c>
      <c r="B188" s="5" t="s">
        <v>1527</v>
      </c>
      <c r="C188" s="5" t="s">
        <v>97</v>
      </c>
      <c r="D188" s="5" t="s">
        <v>2161</v>
      </c>
      <c r="E188" s="5" t="s">
        <v>2162</v>
      </c>
      <c r="F188" s="5" t="s">
        <v>2163</v>
      </c>
      <c r="G188" s="5" t="s">
        <v>2126</v>
      </c>
      <c r="J188" s="5" t="s">
        <v>3294</v>
      </c>
    </row>
    <row r="189" spans="1:10">
      <c r="A189" s="5">
        <v>188</v>
      </c>
      <c r="B189" s="5" t="s">
        <v>1527</v>
      </c>
      <c r="C189" s="5" t="s">
        <v>97</v>
      </c>
      <c r="D189" s="5" t="s">
        <v>2164</v>
      </c>
      <c r="E189" s="5" t="s">
        <v>2165</v>
      </c>
      <c r="F189" s="5" t="s">
        <v>2166</v>
      </c>
      <c r="G189" s="5" t="s">
        <v>1799</v>
      </c>
      <c r="J189" s="5" t="s">
        <v>3294</v>
      </c>
    </row>
    <row r="190" spans="1:10">
      <c r="A190" s="5">
        <v>189</v>
      </c>
      <c r="B190" s="5" t="s">
        <v>1527</v>
      </c>
      <c r="C190" s="5" t="s">
        <v>97</v>
      </c>
      <c r="D190" s="5" t="s">
        <v>2167</v>
      </c>
      <c r="E190" s="5" t="s">
        <v>2168</v>
      </c>
      <c r="F190" s="5" t="s">
        <v>2169</v>
      </c>
      <c r="G190" s="5" t="s">
        <v>1791</v>
      </c>
      <c r="J190" s="5" t="s">
        <v>3294</v>
      </c>
    </row>
    <row r="191" spans="1:10">
      <c r="A191" s="5">
        <v>190</v>
      </c>
      <c r="B191" s="5" t="s">
        <v>1527</v>
      </c>
      <c r="C191" s="5" t="s">
        <v>97</v>
      </c>
      <c r="D191" s="5" t="s">
        <v>2170</v>
      </c>
      <c r="E191" s="5" t="s">
        <v>2171</v>
      </c>
      <c r="F191" s="5" t="s">
        <v>2172</v>
      </c>
      <c r="G191" s="5" t="s">
        <v>1784</v>
      </c>
      <c r="J191" s="5" t="s">
        <v>3294</v>
      </c>
    </row>
    <row r="192" spans="1:10">
      <c r="A192" s="5">
        <v>191</v>
      </c>
      <c r="B192" s="5" t="s">
        <v>1527</v>
      </c>
      <c r="C192" s="5" t="s">
        <v>97</v>
      </c>
      <c r="D192" s="5" t="s">
        <v>2173</v>
      </c>
      <c r="E192" s="5" t="s">
        <v>2174</v>
      </c>
      <c r="F192" s="5" t="s">
        <v>2175</v>
      </c>
      <c r="G192" s="5" t="s">
        <v>2089</v>
      </c>
      <c r="J192" s="5" t="s">
        <v>3294</v>
      </c>
    </row>
    <row r="193" spans="1:10">
      <c r="A193" s="5">
        <v>192</v>
      </c>
      <c r="B193" s="5" t="s">
        <v>1527</v>
      </c>
      <c r="C193" s="5" t="s">
        <v>97</v>
      </c>
      <c r="D193" s="5" t="s">
        <v>2176</v>
      </c>
      <c r="E193" s="5" t="s">
        <v>2177</v>
      </c>
      <c r="F193" s="5" t="s">
        <v>2178</v>
      </c>
      <c r="G193" s="5" t="s">
        <v>1799</v>
      </c>
      <c r="J193" s="5" t="s">
        <v>3294</v>
      </c>
    </row>
    <row r="194" spans="1:10">
      <c r="A194" s="5">
        <v>193</v>
      </c>
      <c r="B194" s="5" t="s">
        <v>1527</v>
      </c>
      <c r="C194" s="5" t="s">
        <v>97</v>
      </c>
      <c r="D194" s="5" t="s">
        <v>2179</v>
      </c>
      <c r="E194" s="5" t="s">
        <v>2180</v>
      </c>
      <c r="F194" s="5" t="s">
        <v>2181</v>
      </c>
      <c r="G194" s="5" t="s">
        <v>1593</v>
      </c>
      <c r="J194" s="5" t="s">
        <v>3294</v>
      </c>
    </row>
    <row r="195" spans="1:10">
      <c r="A195" s="5">
        <v>194</v>
      </c>
      <c r="B195" s="5" t="s">
        <v>1527</v>
      </c>
      <c r="C195" s="5" t="s">
        <v>97</v>
      </c>
      <c r="D195" s="5" t="s">
        <v>2182</v>
      </c>
      <c r="E195" s="5" t="s">
        <v>2183</v>
      </c>
      <c r="F195" s="5" t="s">
        <v>2184</v>
      </c>
      <c r="G195" s="5" t="s">
        <v>1593</v>
      </c>
      <c r="J195" s="5" t="s">
        <v>3294</v>
      </c>
    </row>
    <row r="196" spans="1:10">
      <c r="A196" s="5">
        <v>195</v>
      </c>
      <c r="B196" s="5" t="s">
        <v>1527</v>
      </c>
      <c r="C196" s="5" t="s">
        <v>97</v>
      </c>
      <c r="D196" s="5" t="s">
        <v>2185</v>
      </c>
      <c r="E196" s="5" t="s">
        <v>2186</v>
      </c>
      <c r="F196" s="5" t="s">
        <v>2187</v>
      </c>
      <c r="G196" s="5" t="s">
        <v>2058</v>
      </c>
      <c r="J196" s="5" t="s">
        <v>3294</v>
      </c>
    </row>
    <row r="197" spans="1:10">
      <c r="A197" s="5">
        <v>196</v>
      </c>
      <c r="B197" s="5" t="s">
        <v>1527</v>
      </c>
      <c r="C197" s="5" t="s">
        <v>97</v>
      </c>
      <c r="D197" s="5" t="s">
        <v>2188</v>
      </c>
      <c r="E197" s="5" t="s">
        <v>2189</v>
      </c>
      <c r="F197" s="5" t="s">
        <v>2190</v>
      </c>
      <c r="G197" s="5" t="s">
        <v>2106</v>
      </c>
      <c r="J197" s="5" t="s">
        <v>3294</v>
      </c>
    </row>
    <row r="198" spans="1:10">
      <c r="A198" s="5">
        <v>197</v>
      </c>
      <c r="B198" s="5" t="s">
        <v>1527</v>
      </c>
      <c r="C198" s="5" t="s">
        <v>97</v>
      </c>
      <c r="D198" s="5" t="s">
        <v>2191</v>
      </c>
      <c r="E198" s="5" t="s">
        <v>2192</v>
      </c>
      <c r="F198" s="5" t="s">
        <v>2193</v>
      </c>
      <c r="G198" s="5" t="s">
        <v>1582</v>
      </c>
      <c r="J198" s="5" t="s">
        <v>3294</v>
      </c>
    </row>
    <row r="199" spans="1:10">
      <c r="A199" s="5">
        <v>198</v>
      </c>
      <c r="B199" s="5" t="s">
        <v>1527</v>
      </c>
      <c r="C199" s="5" t="s">
        <v>97</v>
      </c>
      <c r="D199" s="5" t="s">
        <v>2194</v>
      </c>
      <c r="E199" s="5" t="s">
        <v>2195</v>
      </c>
      <c r="F199" s="5" t="s">
        <v>2196</v>
      </c>
      <c r="G199" s="5" t="s">
        <v>2197</v>
      </c>
      <c r="J199" s="5" t="s">
        <v>3294</v>
      </c>
    </row>
    <row r="200" spans="1:10">
      <c r="A200" s="5">
        <v>199</v>
      </c>
      <c r="B200" s="5" t="s">
        <v>1527</v>
      </c>
      <c r="C200" s="5" t="s">
        <v>97</v>
      </c>
      <c r="D200" s="5" t="s">
        <v>2198</v>
      </c>
      <c r="E200" s="5" t="s">
        <v>2199</v>
      </c>
      <c r="F200" s="5" t="s">
        <v>2200</v>
      </c>
      <c r="G200" s="5" t="s">
        <v>2197</v>
      </c>
      <c r="J200" s="5" t="s">
        <v>3294</v>
      </c>
    </row>
    <row r="201" spans="1:10">
      <c r="A201" s="5">
        <v>200</v>
      </c>
      <c r="B201" s="5" t="s">
        <v>1527</v>
      </c>
      <c r="C201" s="5" t="s">
        <v>97</v>
      </c>
      <c r="D201" s="5" t="s">
        <v>2201</v>
      </c>
      <c r="E201" s="5" t="s">
        <v>2202</v>
      </c>
      <c r="F201" s="5" t="s">
        <v>2203</v>
      </c>
      <c r="G201" s="5" t="s">
        <v>2058</v>
      </c>
      <c r="J201" s="5" t="s">
        <v>3294</v>
      </c>
    </row>
    <row r="202" spans="1:10">
      <c r="A202" s="5">
        <v>201</v>
      </c>
      <c r="B202" s="5" t="s">
        <v>1527</v>
      </c>
      <c r="C202" s="5" t="s">
        <v>97</v>
      </c>
      <c r="D202" s="5" t="s">
        <v>2204</v>
      </c>
      <c r="E202" s="5" t="s">
        <v>2205</v>
      </c>
      <c r="F202" s="5" t="s">
        <v>2206</v>
      </c>
      <c r="G202" s="5" t="s">
        <v>1715</v>
      </c>
      <c r="J202" s="5" t="s">
        <v>3294</v>
      </c>
    </row>
    <row r="203" spans="1:10">
      <c r="A203" s="5">
        <v>202</v>
      </c>
      <c r="B203" s="5" t="s">
        <v>1527</v>
      </c>
      <c r="C203" s="5" t="s">
        <v>97</v>
      </c>
      <c r="D203" s="5" t="s">
        <v>2207</v>
      </c>
      <c r="E203" s="5" t="s">
        <v>2208</v>
      </c>
      <c r="F203" s="5" t="s">
        <v>2209</v>
      </c>
      <c r="G203" s="5" t="s">
        <v>1806</v>
      </c>
      <c r="J203" s="5" t="s">
        <v>3294</v>
      </c>
    </row>
    <row r="204" spans="1:10">
      <c r="A204" s="5">
        <v>203</v>
      </c>
      <c r="B204" s="5" t="s">
        <v>1527</v>
      </c>
      <c r="C204" s="5" t="s">
        <v>97</v>
      </c>
      <c r="D204" s="5" t="s">
        <v>2210</v>
      </c>
      <c r="E204" s="5" t="s">
        <v>2211</v>
      </c>
      <c r="F204" s="5" t="s">
        <v>2212</v>
      </c>
      <c r="G204" s="5" t="s">
        <v>2019</v>
      </c>
      <c r="J204" s="5" t="s">
        <v>3294</v>
      </c>
    </row>
    <row r="205" spans="1:10">
      <c r="A205" s="5">
        <v>204</v>
      </c>
      <c r="B205" s="5" t="s">
        <v>1527</v>
      </c>
      <c r="C205" s="5" t="s">
        <v>97</v>
      </c>
      <c r="D205" s="5" t="s">
        <v>2213</v>
      </c>
      <c r="E205" s="5" t="s">
        <v>2214</v>
      </c>
      <c r="F205" s="5" t="s">
        <v>2215</v>
      </c>
      <c r="G205" s="5" t="s">
        <v>2019</v>
      </c>
      <c r="H205" s="5" t="s">
        <v>2216</v>
      </c>
      <c r="J205" s="5" t="s">
        <v>3294</v>
      </c>
    </row>
    <row r="206" spans="1:10">
      <c r="A206" s="5">
        <v>205</v>
      </c>
      <c r="B206" s="5" t="s">
        <v>1527</v>
      </c>
      <c r="C206" s="5" t="s">
        <v>97</v>
      </c>
      <c r="D206" s="5" t="s">
        <v>2217</v>
      </c>
      <c r="E206" s="5" t="s">
        <v>2218</v>
      </c>
      <c r="F206" s="5" t="s">
        <v>2219</v>
      </c>
      <c r="G206" s="5" t="s">
        <v>1935</v>
      </c>
      <c r="J206" s="5" t="s">
        <v>3294</v>
      </c>
    </row>
    <row r="207" spans="1:10">
      <c r="A207" s="5">
        <v>206</v>
      </c>
      <c r="B207" s="5" t="s">
        <v>1527</v>
      </c>
      <c r="C207" s="5" t="s">
        <v>97</v>
      </c>
      <c r="D207" s="5" t="s">
        <v>2220</v>
      </c>
      <c r="E207" s="5" t="s">
        <v>2221</v>
      </c>
      <c r="F207" s="5" t="s">
        <v>2222</v>
      </c>
      <c r="G207" s="5" t="s">
        <v>1939</v>
      </c>
      <c r="J207" s="5" t="s">
        <v>3294</v>
      </c>
    </row>
    <row r="208" spans="1:10">
      <c r="A208" s="5">
        <v>207</v>
      </c>
      <c r="B208" s="5" t="s">
        <v>1527</v>
      </c>
      <c r="C208" s="5" t="s">
        <v>97</v>
      </c>
      <c r="D208" s="5" t="s">
        <v>2223</v>
      </c>
      <c r="E208" s="5" t="s">
        <v>2224</v>
      </c>
      <c r="F208" s="5" t="s">
        <v>2225</v>
      </c>
      <c r="G208" s="5" t="s">
        <v>1593</v>
      </c>
      <c r="J208" s="5" t="s">
        <v>3294</v>
      </c>
    </row>
    <row r="209" spans="1:10">
      <c r="A209" s="5">
        <v>208</v>
      </c>
      <c r="B209" s="5" t="s">
        <v>1527</v>
      </c>
      <c r="C209" s="5" t="s">
        <v>97</v>
      </c>
      <c r="D209" s="5" t="s">
        <v>2226</v>
      </c>
      <c r="E209" s="5" t="s">
        <v>2227</v>
      </c>
      <c r="F209" s="5" t="s">
        <v>2228</v>
      </c>
      <c r="G209" s="5" t="s">
        <v>1593</v>
      </c>
      <c r="J209" s="5" t="s">
        <v>3294</v>
      </c>
    </row>
    <row r="210" spans="1:10">
      <c r="A210" s="5">
        <v>209</v>
      </c>
      <c r="B210" s="5" t="s">
        <v>1527</v>
      </c>
      <c r="C210" s="5" t="s">
        <v>97</v>
      </c>
      <c r="D210" s="5" t="s">
        <v>2229</v>
      </c>
      <c r="E210" s="5" t="s">
        <v>2230</v>
      </c>
      <c r="F210" s="5" t="s">
        <v>2231</v>
      </c>
      <c r="G210" s="5" t="s">
        <v>2019</v>
      </c>
      <c r="J210" s="5" t="s">
        <v>3294</v>
      </c>
    </row>
    <row r="211" spans="1:10">
      <c r="A211" s="5">
        <v>210</v>
      </c>
      <c r="B211" s="5" t="s">
        <v>1527</v>
      </c>
      <c r="C211" s="5" t="s">
        <v>97</v>
      </c>
      <c r="D211" s="5" t="s">
        <v>2232</v>
      </c>
      <c r="E211" s="5" t="s">
        <v>2233</v>
      </c>
      <c r="F211" s="5" t="s">
        <v>2234</v>
      </c>
      <c r="G211" s="5" t="s">
        <v>1791</v>
      </c>
      <c r="J211" s="5" t="s">
        <v>3294</v>
      </c>
    </row>
    <row r="212" spans="1:10">
      <c r="A212" s="5">
        <v>211</v>
      </c>
      <c r="B212" s="5" t="s">
        <v>1527</v>
      </c>
      <c r="C212" s="5" t="s">
        <v>97</v>
      </c>
      <c r="D212" s="5" t="s">
        <v>2235</v>
      </c>
      <c r="E212" s="5" t="s">
        <v>2236</v>
      </c>
      <c r="F212" s="5" t="s">
        <v>2237</v>
      </c>
      <c r="G212" s="5" t="s">
        <v>1791</v>
      </c>
      <c r="J212" s="5" t="s">
        <v>3294</v>
      </c>
    </row>
    <row r="213" spans="1:10">
      <c r="A213" s="5">
        <v>212</v>
      </c>
      <c r="B213" s="5" t="s">
        <v>1527</v>
      </c>
      <c r="C213" s="5" t="s">
        <v>97</v>
      </c>
      <c r="D213" s="5" t="s">
        <v>2238</v>
      </c>
      <c r="E213" s="5" t="s">
        <v>2239</v>
      </c>
      <c r="F213" s="5" t="s">
        <v>2240</v>
      </c>
      <c r="G213" s="5" t="s">
        <v>1582</v>
      </c>
      <c r="J213" s="5" t="s">
        <v>3294</v>
      </c>
    </row>
    <row r="214" spans="1:10">
      <c r="A214" s="5">
        <v>213</v>
      </c>
      <c r="B214" s="5" t="s">
        <v>1527</v>
      </c>
      <c r="C214" s="5" t="s">
        <v>97</v>
      </c>
      <c r="D214" s="5" t="s">
        <v>2241</v>
      </c>
      <c r="E214" s="5" t="s">
        <v>2242</v>
      </c>
      <c r="F214" s="5" t="s">
        <v>2243</v>
      </c>
      <c r="G214" s="5" t="s">
        <v>2244</v>
      </c>
      <c r="J214" s="5" t="s">
        <v>3294</v>
      </c>
    </row>
    <row r="215" spans="1:10">
      <c r="A215" s="5">
        <v>214</v>
      </c>
      <c r="B215" s="5" t="s">
        <v>1527</v>
      </c>
      <c r="C215" s="5" t="s">
        <v>97</v>
      </c>
      <c r="D215" s="5" t="s">
        <v>2245</v>
      </c>
      <c r="E215" s="5" t="s">
        <v>2246</v>
      </c>
      <c r="F215" s="5" t="s">
        <v>2247</v>
      </c>
      <c r="G215" s="5" t="s">
        <v>1757</v>
      </c>
      <c r="J215" s="5" t="s">
        <v>3294</v>
      </c>
    </row>
    <row r="216" spans="1:10">
      <c r="A216" s="5">
        <v>215</v>
      </c>
      <c r="B216" s="5" t="s">
        <v>1527</v>
      </c>
      <c r="C216" s="5" t="s">
        <v>97</v>
      </c>
      <c r="D216" s="5" t="s">
        <v>2248</v>
      </c>
      <c r="E216" s="5" t="s">
        <v>2249</v>
      </c>
      <c r="F216" s="5" t="s">
        <v>2250</v>
      </c>
      <c r="G216" s="5" t="s">
        <v>1620</v>
      </c>
      <c r="J216" s="5" t="s">
        <v>3294</v>
      </c>
    </row>
    <row r="217" spans="1:10">
      <c r="A217" s="5">
        <v>216</v>
      </c>
      <c r="B217" s="5" t="s">
        <v>1527</v>
      </c>
      <c r="C217" s="5" t="s">
        <v>97</v>
      </c>
      <c r="D217" s="5" t="s">
        <v>2251</v>
      </c>
      <c r="E217" s="5" t="s">
        <v>2252</v>
      </c>
      <c r="F217" s="5" t="s">
        <v>2253</v>
      </c>
      <c r="G217" s="5" t="s">
        <v>1620</v>
      </c>
      <c r="J217" s="5" t="s">
        <v>3294</v>
      </c>
    </row>
    <row r="218" spans="1:10">
      <c r="A218" s="5">
        <v>217</v>
      </c>
      <c r="B218" s="5" t="s">
        <v>1527</v>
      </c>
      <c r="C218" s="5" t="s">
        <v>97</v>
      </c>
      <c r="D218" s="5" t="s">
        <v>2254</v>
      </c>
      <c r="E218" s="5" t="s">
        <v>2255</v>
      </c>
      <c r="F218" s="5" t="s">
        <v>2256</v>
      </c>
      <c r="G218" s="5" t="s">
        <v>1799</v>
      </c>
      <c r="H218" s="5" t="s">
        <v>2257</v>
      </c>
      <c r="J218" s="5" t="s">
        <v>3294</v>
      </c>
    </row>
    <row r="219" spans="1:10">
      <c r="A219" s="5">
        <v>218</v>
      </c>
      <c r="B219" s="5" t="s">
        <v>1527</v>
      </c>
      <c r="C219" s="5" t="s">
        <v>97</v>
      </c>
      <c r="D219" s="5" t="s">
        <v>2258</v>
      </c>
      <c r="E219" s="5" t="s">
        <v>2259</v>
      </c>
      <c r="F219" s="5" t="s">
        <v>2260</v>
      </c>
      <c r="G219" s="5" t="s">
        <v>1799</v>
      </c>
      <c r="J219" s="5" t="s">
        <v>3294</v>
      </c>
    </row>
    <row r="220" spans="1:10">
      <c r="A220" s="5">
        <v>219</v>
      </c>
      <c r="B220" s="5" t="s">
        <v>1527</v>
      </c>
      <c r="C220" s="5" t="s">
        <v>97</v>
      </c>
      <c r="D220" s="5" t="s">
        <v>2261</v>
      </c>
      <c r="E220" s="5" t="s">
        <v>2262</v>
      </c>
      <c r="F220" s="5" t="s">
        <v>2263</v>
      </c>
      <c r="G220" s="5" t="s">
        <v>1551</v>
      </c>
      <c r="J220" s="5" t="s">
        <v>3294</v>
      </c>
    </row>
    <row r="221" spans="1:10">
      <c r="A221" s="5">
        <v>220</v>
      </c>
      <c r="B221" s="5" t="s">
        <v>1527</v>
      </c>
      <c r="C221" s="5" t="s">
        <v>97</v>
      </c>
      <c r="D221" s="5" t="s">
        <v>2264</v>
      </c>
      <c r="E221" s="5" t="s">
        <v>2265</v>
      </c>
      <c r="F221" s="5" t="s">
        <v>2266</v>
      </c>
      <c r="G221" s="5" t="s">
        <v>2267</v>
      </c>
      <c r="J221" s="5" t="s">
        <v>3294</v>
      </c>
    </row>
    <row r="222" spans="1:10">
      <c r="A222" s="5">
        <v>221</v>
      </c>
      <c r="B222" s="5" t="s">
        <v>1527</v>
      </c>
      <c r="C222" s="5" t="s">
        <v>97</v>
      </c>
      <c r="D222" s="5" t="s">
        <v>2268</v>
      </c>
      <c r="E222" s="5" t="s">
        <v>2269</v>
      </c>
      <c r="F222" s="5" t="s">
        <v>2270</v>
      </c>
      <c r="G222" s="5" t="s">
        <v>1620</v>
      </c>
      <c r="J222" s="5" t="s">
        <v>3294</v>
      </c>
    </row>
    <row r="223" spans="1:10">
      <c r="A223" s="5">
        <v>222</v>
      </c>
      <c r="B223" s="5" t="s">
        <v>1527</v>
      </c>
      <c r="C223" s="5" t="s">
        <v>97</v>
      </c>
      <c r="D223" s="5" t="s">
        <v>2271</v>
      </c>
      <c r="E223" s="5" t="s">
        <v>2272</v>
      </c>
      <c r="F223" s="5" t="s">
        <v>2273</v>
      </c>
      <c r="G223" s="5" t="s">
        <v>1620</v>
      </c>
      <c r="J223" s="5" t="s">
        <v>3294</v>
      </c>
    </row>
    <row r="224" spans="1:10">
      <c r="A224" s="5">
        <v>223</v>
      </c>
      <c r="B224" s="5" t="s">
        <v>1527</v>
      </c>
      <c r="C224" s="5" t="s">
        <v>97</v>
      </c>
      <c r="D224" s="5" t="s">
        <v>2274</v>
      </c>
      <c r="E224" s="5" t="s">
        <v>2275</v>
      </c>
      <c r="F224" s="5" t="s">
        <v>2276</v>
      </c>
      <c r="G224" s="5" t="s">
        <v>1620</v>
      </c>
      <c r="J224" s="5" t="s">
        <v>3294</v>
      </c>
    </row>
    <row r="225" spans="1:10">
      <c r="A225" s="5">
        <v>224</v>
      </c>
      <c r="B225" s="5" t="s">
        <v>1527</v>
      </c>
      <c r="C225" s="5" t="s">
        <v>97</v>
      </c>
      <c r="D225" s="5" t="s">
        <v>2277</v>
      </c>
      <c r="E225" s="5" t="s">
        <v>2278</v>
      </c>
      <c r="F225" s="5" t="s">
        <v>2279</v>
      </c>
      <c r="G225" s="5" t="s">
        <v>2058</v>
      </c>
      <c r="J225" s="5" t="s">
        <v>3294</v>
      </c>
    </row>
    <row r="226" spans="1:10">
      <c r="A226" s="5">
        <v>225</v>
      </c>
      <c r="B226" s="5" t="s">
        <v>1527</v>
      </c>
      <c r="C226" s="5" t="s">
        <v>97</v>
      </c>
      <c r="D226" s="5" t="s">
        <v>2280</v>
      </c>
      <c r="E226" s="5" t="s">
        <v>2281</v>
      </c>
      <c r="F226" s="5" t="s">
        <v>2282</v>
      </c>
      <c r="G226" s="5" t="s">
        <v>1757</v>
      </c>
      <c r="H226" s="5" t="s">
        <v>2283</v>
      </c>
      <c r="J226" s="5" t="s">
        <v>3294</v>
      </c>
    </row>
    <row r="227" spans="1:10">
      <c r="A227" s="5">
        <v>226</v>
      </c>
      <c r="B227" s="5" t="s">
        <v>1527</v>
      </c>
      <c r="C227" s="5" t="s">
        <v>97</v>
      </c>
      <c r="D227" s="5" t="s">
        <v>2284</v>
      </c>
      <c r="E227" s="5" t="s">
        <v>2285</v>
      </c>
      <c r="F227" s="5" t="s">
        <v>2286</v>
      </c>
      <c r="G227" s="5" t="s">
        <v>2287</v>
      </c>
      <c r="J227" s="5" t="s">
        <v>3294</v>
      </c>
    </row>
    <row r="228" spans="1:10">
      <c r="A228" s="5">
        <v>227</v>
      </c>
      <c r="B228" s="5" t="s">
        <v>1527</v>
      </c>
      <c r="C228" s="5" t="s">
        <v>97</v>
      </c>
      <c r="D228" s="5" t="s">
        <v>2288</v>
      </c>
      <c r="E228" s="5" t="s">
        <v>2289</v>
      </c>
      <c r="F228" s="5" t="s">
        <v>2290</v>
      </c>
      <c r="G228" s="5" t="s">
        <v>2287</v>
      </c>
      <c r="J228" s="5" t="s">
        <v>3294</v>
      </c>
    </row>
    <row r="229" spans="1:10">
      <c r="A229" s="5">
        <v>228</v>
      </c>
      <c r="B229" s="5" t="s">
        <v>1527</v>
      </c>
      <c r="C229" s="5" t="s">
        <v>97</v>
      </c>
      <c r="D229" s="5" t="s">
        <v>2291</v>
      </c>
      <c r="E229" s="5" t="s">
        <v>2292</v>
      </c>
      <c r="F229" s="5" t="s">
        <v>2293</v>
      </c>
      <c r="G229" s="5" t="s">
        <v>2058</v>
      </c>
      <c r="J229" s="5" t="s">
        <v>3294</v>
      </c>
    </row>
    <row r="230" spans="1:10">
      <c r="A230" s="5">
        <v>229</v>
      </c>
      <c r="B230" s="5" t="s">
        <v>1527</v>
      </c>
      <c r="C230" s="5" t="s">
        <v>97</v>
      </c>
      <c r="D230" s="5" t="s">
        <v>2294</v>
      </c>
      <c r="E230" s="5" t="s">
        <v>2295</v>
      </c>
      <c r="F230" s="5" t="s">
        <v>2296</v>
      </c>
      <c r="G230" s="5" t="s">
        <v>1939</v>
      </c>
      <c r="J230" s="5" t="s">
        <v>3294</v>
      </c>
    </row>
    <row r="231" spans="1:10">
      <c r="A231" s="5">
        <v>230</v>
      </c>
      <c r="B231" s="5" t="s">
        <v>1527</v>
      </c>
      <c r="C231" s="5" t="s">
        <v>97</v>
      </c>
      <c r="D231" s="5" t="s">
        <v>2297</v>
      </c>
      <c r="E231" s="5" t="s">
        <v>2298</v>
      </c>
      <c r="F231" s="5" t="s">
        <v>2299</v>
      </c>
      <c r="G231" s="5" t="s">
        <v>2058</v>
      </c>
      <c r="J231" s="5" t="s">
        <v>3294</v>
      </c>
    </row>
    <row r="232" spans="1:10">
      <c r="A232" s="5">
        <v>231</v>
      </c>
      <c r="B232" s="5" t="s">
        <v>1527</v>
      </c>
      <c r="C232" s="5" t="s">
        <v>97</v>
      </c>
      <c r="D232" s="5" t="s">
        <v>2300</v>
      </c>
      <c r="E232" s="5" t="s">
        <v>2301</v>
      </c>
      <c r="F232" s="5" t="s">
        <v>2302</v>
      </c>
      <c r="G232" s="5" t="s">
        <v>1939</v>
      </c>
      <c r="J232" s="5" t="s">
        <v>3294</v>
      </c>
    </row>
    <row r="233" spans="1:10">
      <c r="A233" s="5">
        <v>232</v>
      </c>
      <c r="B233" s="5" t="s">
        <v>1527</v>
      </c>
      <c r="C233" s="5" t="s">
        <v>97</v>
      </c>
      <c r="D233" s="5" t="s">
        <v>2303</v>
      </c>
      <c r="E233" s="5" t="s">
        <v>2304</v>
      </c>
      <c r="F233" s="5" t="s">
        <v>2305</v>
      </c>
      <c r="G233" s="5" t="s">
        <v>1939</v>
      </c>
      <c r="J233" s="5" t="s">
        <v>3294</v>
      </c>
    </row>
    <row r="234" spans="1:10">
      <c r="A234" s="5">
        <v>233</v>
      </c>
      <c r="B234" s="5" t="s">
        <v>1527</v>
      </c>
      <c r="C234" s="5" t="s">
        <v>97</v>
      </c>
      <c r="D234" s="5" t="s">
        <v>2306</v>
      </c>
      <c r="E234" s="5" t="s">
        <v>2307</v>
      </c>
      <c r="F234" s="5" t="s">
        <v>2308</v>
      </c>
      <c r="G234" s="5" t="s">
        <v>1836</v>
      </c>
      <c r="H234" s="5" t="s">
        <v>2309</v>
      </c>
      <c r="J234" s="5" t="s">
        <v>3294</v>
      </c>
    </row>
    <row r="235" spans="1:10">
      <c r="A235" s="5">
        <v>234</v>
      </c>
      <c r="B235" s="5" t="s">
        <v>1527</v>
      </c>
      <c r="C235" s="5" t="s">
        <v>97</v>
      </c>
      <c r="D235" s="5" t="s">
        <v>2310</v>
      </c>
      <c r="E235" s="5" t="s">
        <v>2311</v>
      </c>
      <c r="F235" s="5" t="s">
        <v>2312</v>
      </c>
      <c r="G235" s="5" t="s">
        <v>1715</v>
      </c>
      <c r="J235" s="5" t="s">
        <v>3294</v>
      </c>
    </row>
    <row r="236" spans="1:10">
      <c r="A236" s="5">
        <v>235</v>
      </c>
      <c r="B236" s="5" t="s">
        <v>1527</v>
      </c>
      <c r="C236" s="5" t="s">
        <v>97</v>
      </c>
      <c r="D236" s="5" t="s">
        <v>2313</v>
      </c>
      <c r="E236" s="5" t="s">
        <v>2314</v>
      </c>
      <c r="F236" s="5" t="s">
        <v>2315</v>
      </c>
      <c r="G236" s="5" t="s">
        <v>2316</v>
      </c>
      <c r="J236" s="5" t="s">
        <v>3294</v>
      </c>
    </row>
    <row r="237" spans="1:10">
      <c r="A237" s="5">
        <v>236</v>
      </c>
      <c r="B237" s="5" t="s">
        <v>1527</v>
      </c>
      <c r="C237" s="5" t="s">
        <v>97</v>
      </c>
      <c r="D237" s="5" t="s">
        <v>2317</v>
      </c>
      <c r="E237" s="5" t="s">
        <v>2318</v>
      </c>
      <c r="F237" s="5" t="s">
        <v>2319</v>
      </c>
      <c r="G237" s="5" t="s">
        <v>1757</v>
      </c>
      <c r="H237" s="5" t="s">
        <v>2320</v>
      </c>
      <c r="J237" s="5" t="s">
        <v>3294</v>
      </c>
    </row>
    <row r="238" spans="1:10">
      <c r="A238" s="5">
        <v>237</v>
      </c>
      <c r="B238" s="5" t="s">
        <v>1527</v>
      </c>
      <c r="C238" s="5" t="s">
        <v>97</v>
      </c>
      <c r="D238" s="5" t="s">
        <v>2321</v>
      </c>
      <c r="E238" s="5" t="s">
        <v>2322</v>
      </c>
      <c r="F238" s="5" t="s">
        <v>2323</v>
      </c>
      <c r="G238" s="5" t="s">
        <v>1559</v>
      </c>
      <c r="J238" s="5" t="s">
        <v>3294</v>
      </c>
    </row>
    <row r="239" spans="1:10">
      <c r="A239" s="5">
        <v>238</v>
      </c>
      <c r="B239" s="5" t="s">
        <v>1527</v>
      </c>
      <c r="C239" s="5" t="s">
        <v>97</v>
      </c>
      <c r="D239" s="5" t="s">
        <v>2324</v>
      </c>
      <c r="E239" s="5" t="s">
        <v>2325</v>
      </c>
      <c r="F239" s="5" t="s">
        <v>2326</v>
      </c>
      <c r="G239" s="5" t="s">
        <v>1559</v>
      </c>
      <c r="J239" s="5" t="s">
        <v>3294</v>
      </c>
    </row>
    <row r="240" spans="1:10">
      <c r="A240" s="5">
        <v>239</v>
      </c>
      <c r="B240" s="5" t="s">
        <v>1527</v>
      </c>
      <c r="C240" s="5" t="s">
        <v>97</v>
      </c>
      <c r="D240" s="5" t="s">
        <v>2327</v>
      </c>
      <c r="E240" s="5" t="s">
        <v>2328</v>
      </c>
      <c r="F240" s="5" t="s">
        <v>1752</v>
      </c>
      <c r="G240" s="5" t="s">
        <v>1819</v>
      </c>
      <c r="J240" s="5" t="s">
        <v>3294</v>
      </c>
    </row>
    <row r="241" spans="1:10">
      <c r="A241" s="5">
        <v>240</v>
      </c>
      <c r="B241" s="5" t="s">
        <v>1527</v>
      </c>
      <c r="C241" s="5" t="s">
        <v>97</v>
      </c>
      <c r="D241" s="5" t="s">
        <v>2329</v>
      </c>
      <c r="E241" s="5" t="s">
        <v>2330</v>
      </c>
      <c r="F241" s="5" t="s">
        <v>2331</v>
      </c>
      <c r="G241" s="5" t="s">
        <v>2332</v>
      </c>
      <c r="J241" s="5" t="s">
        <v>3294</v>
      </c>
    </row>
    <row r="242" spans="1:10">
      <c r="A242" s="5">
        <v>241</v>
      </c>
      <c r="B242" s="5" t="s">
        <v>1527</v>
      </c>
      <c r="C242" s="5" t="s">
        <v>97</v>
      </c>
      <c r="D242" s="5" t="s">
        <v>2333</v>
      </c>
      <c r="E242" s="5" t="s">
        <v>2334</v>
      </c>
      <c r="F242" s="5" t="s">
        <v>2331</v>
      </c>
      <c r="G242" s="5" t="s">
        <v>2335</v>
      </c>
      <c r="J242" s="5" t="s">
        <v>3294</v>
      </c>
    </row>
    <row r="243" spans="1:10">
      <c r="A243" s="5">
        <v>242</v>
      </c>
      <c r="B243" s="5" t="s">
        <v>1527</v>
      </c>
      <c r="C243" s="5" t="s">
        <v>97</v>
      </c>
      <c r="D243" s="5" t="s">
        <v>2336</v>
      </c>
      <c r="E243" s="5" t="s">
        <v>2337</v>
      </c>
      <c r="F243" s="5" t="s">
        <v>2338</v>
      </c>
      <c r="G243" s="5" t="s">
        <v>1539</v>
      </c>
      <c r="J243" s="5" t="s">
        <v>3294</v>
      </c>
    </row>
    <row r="244" spans="1:10">
      <c r="A244" s="5">
        <v>243</v>
      </c>
      <c r="B244" s="5" t="s">
        <v>1527</v>
      </c>
      <c r="C244" s="5" t="s">
        <v>97</v>
      </c>
      <c r="D244" s="5" t="s">
        <v>2339</v>
      </c>
      <c r="E244" s="5" t="s">
        <v>2340</v>
      </c>
      <c r="F244" s="5" t="s">
        <v>2341</v>
      </c>
      <c r="G244" s="5" t="s">
        <v>1757</v>
      </c>
      <c r="J244" s="5" t="s">
        <v>3294</v>
      </c>
    </row>
    <row r="245" spans="1:10">
      <c r="A245" s="5">
        <v>244</v>
      </c>
      <c r="B245" s="5" t="s">
        <v>1527</v>
      </c>
      <c r="C245" s="5" t="s">
        <v>97</v>
      </c>
      <c r="D245" s="5" t="s">
        <v>2342</v>
      </c>
      <c r="E245" s="5" t="s">
        <v>2343</v>
      </c>
      <c r="F245" s="5" t="s">
        <v>2344</v>
      </c>
      <c r="G245" s="5" t="s">
        <v>1819</v>
      </c>
      <c r="J245" s="5" t="s">
        <v>3294</v>
      </c>
    </row>
    <row r="246" spans="1:10">
      <c r="A246" s="5">
        <v>245</v>
      </c>
      <c r="B246" s="5" t="s">
        <v>1527</v>
      </c>
      <c r="C246" s="5" t="s">
        <v>97</v>
      </c>
      <c r="D246" s="5" t="s">
        <v>2345</v>
      </c>
      <c r="E246" s="5" t="s">
        <v>2346</v>
      </c>
      <c r="F246" s="5" t="s">
        <v>2347</v>
      </c>
      <c r="G246" s="5" t="s">
        <v>1742</v>
      </c>
      <c r="J246" s="5" t="s">
        <v>3294</v>
      </c>
    </row>
    <row r="247" spans="1:10">
      <c r="A247" s="5">
        <v>246</v>
      </c>
      <c r="B247" s="5" t="s">
        <v>1527</v>
      </c>
      <c r="C247" s="5" t="s">
        <v>97</v>
      </c>
      <c r="D247" s="5" t="s">
        <v>2348</v>
      </c>
      <c r="E247" s="5" t="s">
        <v>2349</v>
      </c>
      <c r="F247" s="5" t="s">
        <v>2350</v>
      </c>
      <c r="G247" s="5" t="s">
        <v>1806</v>
      </c>
      <c r="J247" s="5" t="s">
        <v>3294</v>
      </c>
    </row>
    <row r="248" spans="1:10">
      <c r="A248" s="5">
        <v>247</v>
      </c>
      <c r="B248" s="5" t="s">
        <v>1527</v>
      </c>
      <c r="C248" s="5" t="s">
        <v>97</v>
      </c>
      <c r="D248" s="5" t="s">
        <v>2351</v>
      </c>
      <c r="E248" s="5" t="s">
        <v>2352</v>
      </c>
      <c r="F248" s="5" t="s">
        <v>2353</v>
      </c>
      <c r="G248" s="5" t="s">
        <v>1968</v>
      </c>
      <c r="J248" s="5" t="s">
        <v>3294</v>
      </c>
    </row>
    <row r="249" spans="1:10">
      <c r="A249" s="5">
        <v>248</v>
      </c>
      <c r="B249" s="5" t="s">
        <v>1527</v>
      </c>
      <c r="C249" s="5" t="s">
        <v>97</v>
      </c>
      <c r="D249" s="5" t="s">
        <v>2354</v>
      </c>
      <c r="E249" s="5" t="s">
        <v>2355</v>
      </c>
      <c r="F249" s="5" t="s">
        <v>2356</v>
      </c>
      <c r="G249" s="5" t="s">
        <v>1544</v>
      </c>
      <c r="J249" s="5" t="s">
        <v>3294</v>
      </c>
    </row>
    <row r="250" spans="1:10">
      <c r="A250" s="5">
        <v>249</v>
      </c>
      <c r="B250" s="5" t="s">
        <v>1527</v>
      </c>
      <c r="C250" s="5" t="s">
        <v>97</v>
      </c>
      <c r="D250" s="5" t="s">
        <v>2357</v>
      </c>
      <c r="E250" s="5" t="s">
        <v>2358</v>
      </c>
      <c r="F250" s="5" t="s">
        <v>2359</v>
      </c>
      <c r="G250" s="5" t="s">
        <v>1535</v>
      </c>
      <c r="J250" s="5" t="s">
        <v>3294</v>
      </c>
    </row>
    <row r="251" spans="1:10">
      <c r="A251" s="5">
        <v>250</v>
      </c>
      <c r="B251" s="5" t="s">
        <v>1527</v>
      </c>
      <c r="C251" s="5" t="s">
        <v>97</v>
      </c>
      <c r="D251" s="5" t="s">
        <v>2360</v>
      </c>
      <c r="E251" s="5" t="s">
        <v>2361</v>
      </c>
      <c r="F251" s="5" t="s">
        <v>1566</v>
      </c>
      <c r="G251" s="5" t="s">
        <v>2362</v>
      </c>
      <c r="J251" s="5" t="s">
        <v>3294</v>
      </c>
    </row>
    <row r="252" spans="1:10">
      <c r="A252" s="5">
        <v>251</v>
      </c>
      <c r="B252" s="5" t="s">
        <v>1527</v>
      </c>
      <c r="C252" s="5" t="s">
        <v>97</v>
      </c>
      <c r="D252" s="5" t="s">
        <v>2363</v>
      </c>
      <c r="E252" s="5" t="s">
        <v>2364</v>
      </c>
      <c r="F252" s="5" t="s">
        <v>2365</v>
      </c>
      <c r="G252" s="5" t="s">
        <v>1819</v>
      </c>
      <c r="J252" s="5" t="s">
        <v>3294</v>
      </c>
    </row>
    <row r="253" spans="1:10">
      <c r="A253" s="5">
        <v>252</v>
      </c>
      <c r="B253" s="5" t="s">
        <v>1527</v>
      </c>
      <c r="C253" s="5" t="s">
        <v>97</v>
      </c>
      <c r="D253" s="5" t="s">
        <v>2366</v>
      </c>
      <c r="E253" s="5" t="s">
        <v>2367</v>
      </c>
      <c r="F253" s="5" t="s">
        <v>2368</v>
      </c>
      <c r="G253" s="5" t="s">
        <v>1954</v>
      </c>
      <c r="J253" s="5" t="s">
        <v>3294</v>
      </c>
    </row>
    <row r="254" spans="1:10">
      <c r="A254" s="5">
        <v>253</v>
      </c>
      <c r="B254" s="5" t="s">
        <v>1527</v>
      </c>
      <c r="C254" s="5" t="s">
        <v>97</v>
      </c>
      <c r="D254" s="5" t="s">
        <v>2369</v>
      </c>
      <c r="E254" s="5" t="s">
        <v>2370</v>
      </c>
      <c r="F254" s="5" t="s">
        <v>2371</v>
      </c>
      <c r="G254" s="5" t="s">
        <v>1603</v>
      </c>
      <c r="J254" s="5" t="s">
        <v>3294</v>
      </c>
    </row>
    <row r="255" spans="1:10">
      <c r="A255" s="5">
        <v>254</v>
      </c>
      <c r="B255" s="5" t="s">
        <v>1527</v>
      </c>
      <c r="C255" s="5" t="s">
        <v>97</v>
      </c>
      <c r="D255" s="5" t="s">
        <v>2372</v>
      </c>
      <c r="E255" s="5" t="s">
        <v>2373</v>
      </c>
      <c r="F255" s="5" t="s">
        <v>2374</v>
      </c>
      <c r="G255" s="5" t="s">
        <v>1555</v>
      </c>
      <c r="J255" s="5" t="s">
        <v>3294</v>
      </c>
    </row>
    <row r="256" spans="1:10">
      <c r="A256" s="5">
        <v>255</v>
      </c>
      <c r="B256" s="5" t="s">
        <v>1527</v>
      </c>
      <c r="C256" s="5" t="s">
        <v>97</v>
      </c>
      <c r="D256" s="5" t="s">
        <v>2375</v>
      </c>
      <c r="E256" s="5" t="s">
        <v>2376</v>
      </c>
      <c r="F256" s="5" t="s">
        <v>2377</v>
      </c>
      <c r="G256" s="5" t="s">
        <v>1535</v>
      </c>
      <c r="J256" s="5" t="s">
        <v>3294</v>
      </c>
    </row>
    <row r="257" spans="1:10">
      <c r="A257" s="5">
        <v>256</v>
      </c>
      <c r="B257" s="5" t="s">
        <v>1527</v>
      </c>
      <c r="C257" s="5" t="s">
        <v>97</v>
      </c>
      <c r="D257" s="5" t="s">
        <v>2378</v>
      </c>
      <c r="E257" s="5" t="s">
        <v>2379</v>
      </c>
      <c r="F257" s="5" t="s">
        <v>2380</v>
      </c>
      <c r="G257" s="5" t="s">
        <v>1589</v>
      </c>
      <c r="J257" s="5" t="s">
        <v>3294</v>
      </c>
    </row>
    <row r="258" spans="1:10">
      <c r="A258" s="5">
        <v>257</v>
      </c>
      <c r="B258" s="5" t="s">
        <v>1527</v>
      </c>
      <c r="C258" s="5" t="s">
        <v>97</v>
      </c>
      <c r="D258" s="5" t="s">
        <v>2381</v>
      </c>
      <c r="E258" s="5" t="s">
        <v>2382</v>
      </c>
      <c r="F258" s="5" t="s">
        <v>2383</v>
      </c>
      <c r="G258" s="5" t="s">
        <v>1603</v>
      </c>
      <c r="J258" s="5" t="s">
        <v>3294</v>
      </c>
    </row>
    <row r="259" spans="1:10">
      <c r="A259" s="5">
        <v>258</v>
      </c>
      <c r="B259" s="5" t="s">
        <v>1527</v>
      </c>
      <c r="C259" s="5" t="s">
        <v>97</v>
      </c>
      <c r="D259" s="5" t="s">
        <v>2384</v>
      </c>
      <c r="E259" s="5" t="s">
        <v>2385</v>
      </c>
      <c r="F259" s="5" t="s">
        <v>2386</v>
      </c>
      <c r="G259" s="5" t="s">
        <v>1559</v>
      </c>
      <c r="H259" s="5" t="s">
        <v>2387</v>
      </c>
      <c r="J259" s="5" t="s">
        <v>3294</v>
      </c>
    </row>
    <row r="260" spans="1:10">
      <c r="A260" s="5">
        <v>259</v>
      </c>
      <c r="B260" s="5" t="s">
        <v>1527</v>
      </c>
      <c r="C260" s="5" t="s">
        <v>97</v>
      </c>
      <c r="D260" s="5" t="s">
        <v>2388</v>
      </c>
      <c r="E260" s="5" t="s">
        <v>2389</v>
      </c>
      <c r="F260" s="5" t="s">
        <v>2390</v>
      </c>
      <c r="G260" s="5" t="s">
        <v>1644</v>
      </c>
      <c r="J260" s="5" t="s">
        <v>3294</v>
      </c>
    </row>
    <row r="261" spans="1:10">
      <c r="A261" s="5">
        <v>260</v>
      </c>
      <c r="B261" s="5" t="s">
        <v>1527</v>
      </c>
      <c r="C261" s="5" t="s">
        <v>97</v>
      </c>
      <c r="D261" s="5" t="s">
        <v>2391</v>
      </c>
      <c r="E261" s="5" t="s">
        <v>2392</v>
      </c>
      <c r="F261" s="5" t="s">
        <v>2393</v>
      </c>
      <c r="G261" s="5" t="s">
        <v>1799</v>
      </c>
      <c r="J261" s="5" t="s">
        <v>3294</v>
      </c>
    </row>
    <row r="262" spans="1:10">
      <c r="A262" s="5">
        <v>261</v>
      </c>
      <c r="B262" s="5" t="s">
        <v>1527</v>
      </c>
      <c r="C262" s="5" t="s">
        <v>97</v>
      </c>
      <c r="D262" s="5" t="s">
        <v>2394</v>
      </c>
      <c r="E262" s="5" t="s">
        <v>2395</v>
      </c>
      <c r="F262" s="5" t="s">
        <v>2396</v>
      </c>
      <c r="G262" s="5" t="s">
        <v>1603</v>
      </c>
      <c r="J262" s="5" t="s">
        <v>3294</v>
      </c>
    </row>
    <row r="263" spans="1:10">
      <c r="A263" s="5">
        <v>262</v>
      </c>
      <c r="B263" s="5" t="s">
        <v>1527</v>
      </c>
      <c r="C263" s="5" t="s">
        <v>97</v>
      </c>
      <c r="D263" s="5" t="s">
        <v>2397</v>
      </c>
      <c r="E263" s="5" t="s">
        <v>2398</v>
      </c>
      <c r="F263" s="5" t="s">
        <v>2399</v>
      </c>
      <c r="G263" s="5" t="s">
        <v>2160</v>
      </c>
      <c r="J263" s="5" t="s">
        <v>3294</v>
      </c>
    </row>
    <row r="264" spans="1:10">
      <c r="A264" s="5">
        <v>263</v>
      </c>
      <c r="B264" s="5" t="s">
        <v>1527</v>
      </c>
      <c r="C264" s="5" t="s">
        <v>97</v>
      </c>
      <c r="D264" s="5" t="s">
        <v>2400</v>
      </c>
      <c r="E264" s="5" t="s">
        <v>2401</v>
      </c>
      <c r="F264" s="5" t="s">
        <v>2402</v>
      </c>
      <c r="G264" s="5" t="s">
        <v>2023</v>
      </c>
      <c r="J264" s="5" t="s">
        <v>3294</v>
      </c>
    </row>
    <row r="265" spans="1:10">
      <c r="A265" s="5">
        <v>264</v>
      </c>
      <c r="B265" s="5" t="s">
        <v>1527</v>
      </c>
      <c r="C265" s="5" t="s">
        <v>97</v>
      </c>
      <c r="D265" s="5" t="s">
        <v>2403</v>
      </c>
      <c r="E265" s="5" t="s">
        <v>2404</v>
      </c>
      <c r="F265" s="5" t="s">
        <v>2405</v>
      </c>
      <c r="G265" s="5" t="s">
        <v>1544</v>
      </c>
      <c r="H265" s="5" t="s">
        <v>2406</v>
      </c>
      <c r="J265" s="5" t="s">
        <v>3294</v>
      </c>
    </row>
    <row r="266" spans="1:10">
      <c r="A266" s="5">
        <v>265</v>
      </c>
      <c r="B266" s="5" t="s">
        <v>1527</v>
      </c>
      <c r="C266" s="5" t="s">
        <v>97</v>
      </c>
      <c r="D266" s="5" t="s">
        <v>2407</v>
      </c>
      <c r="E266" s="5" t="s">
        <v>2408</v>
      </c>
      <c r="F266" s="5" t="s">
        <v>2409</v>
      </c>
      <c r="G266" s="5" t="s">
        <v>1620</v>
      </c>
      <c r="J266" s="5" t="s">
        <v>3294</v>
      </c>
    </row>
    <row r="267" spans="1:10">
      <c r="A267" s="5">
        <v>266</v>
      </c>
      <c r="B267" s="5" t="s">
        <v>1527</v>
      </c>
      <c r="C267" s="5" t="s">
        <v>97</v>
      </c>
      <c r="D267" s="5" t="s">
        <v>2410</v>
      </c>
      <c r="E267" s="5" t="s">
        <v>2411</v>
      </c>
      <c r="F267" s="5" t="s">
        <v>2412</v>
      </c>
      <c r="G267" s="5" t="s">
        <v>1582</v>
      </c>
      <c r="J267" s="5" t="s">
        <v>3294</v>
      </c>
    </row>
    <row r="268" spans="1:10">
      <c r="A268" s="5">
        <v>267</v>
      </c>
      <c r="B268" s="5" t="s">
        <v>1527</v>
      </c>
      <c r="C268" s="5" t="s">
        <v>97</v>
      </c>
      <c r="D268" s="5" t="s">
        <v>2413</v>
      </c>
      <c r="E268" s="5" t="s">
        <v>2414</v>
      </c>
      <c r="F268" s="5" t="s">
        <v>2415</v>
      </c>
      <c r="G268" s="5" t="s">
        <v>1664</v>
      </c>
      <c r="J268" s="5" t="s">
        <v>3294</v>
      </c>
    </row>
    <row r="269" spans="1:10">
      <c r="A269" s="5">
        <v>268</v>
      </c>
      <c r="B269" s="5" t="s">
        <v>1527</v>
      </c>
      <c r="C269" s="5" t="s">
        <v>97</v>
      </c>
      <c r="D269" s="5" t="s">
        <v>2416</v>
      </c>
      <c r="E269" s="5" t="s">
        <v>2417</v>
      </c>
      <c r="F269" s="5" t="s">
        <v>2418</v>
      </c>
      <c r="G269" s="5" t="s">
        <v>1559</v>
      </c>
      <c r="J269" s="5" t="s">
        <v>3294</v>
      </c>
    </row>
    <row r="270" spans="1:10">
      <c r="A270" s="5">
        <v>269</v>
      </c>
      <c r="B270" s="5" t="s">
        <v>1527</v>
      </c>
      <c r="C270" s="5" t="s">
        <v>97</v>
      </c>
      <c r="D270" s="5" t="s">
        <v>2419</v>
      </c>
      <c r="E270" s="5" t="s">
        <v>2420</v>
      </c>
      <c r="F270" s="5" t="s">
        <v>2421</v>
      </c>
      <c r="G270" s="5" t="s">
        <v>1551</v>
      </c>
      <c r="J270" s="5" t="s">
        <v>3294</v>
      </c>
    </row>
    <row r="271" spans="1:10">
      <c r="A271" s="5">
        <v>270</v>
      </c>
      <c r="B271" s="5" t="s">
        <v>1527</v>
      </c>
      <c r="C271" s="5" t="s">
        <v>97</v>
      </c>
      <c r="D271" s="5" t="s">
        <v>2422</v>
      </c>
      <c r="E271" s="5" t="s">
        <v>2423</v>
      </c>
      <c r="F271" s="5" t="s">
        <v>2424</v>
      </c>
      <c r="G271" s="5" t="s">
        <v>1644</v>
      </c>
      <c r="J271" s="5" t="s">
        <v>3294</v>
      </c>
    </row>
    <row r="272" spans="1:10">
      <c r="A272" s="5">
        <v>271</v>
      </c>
      <c r="B272" s="5" t="s">
        <v>1527</v>
      </c>
      <c r="C272" s="5" t="s">
        <v>97</v>
      </c>
      <c r="D272" s="5" t="s">
        <v>2425</v>
      </c>
      <c r="E272" s="5" t="s">
        <v>2426</v>
      </c>
      <c r="F272" s="5" t="s">
        <v>2427</v>
      </c>
      <c r="G272" s="5" t="s">
        <v>2058</v>
      </c>
      <c r="J272" s="5" t="s">
        <v>3294</v>
      </c>
    </row>
    <row r="273" spans="1:10">
      <c r="A273" s="5">
        <v>272</v>
      </c>
      <c r="B273" s="5" t="s">
        <v>1527</v>
      </c>
      <c r="C273" s="5" t="s">
        <v>97</v>
      </c>
      <c r="D273" s="5" t="s">
        <v>2428</v>
      </c>
      <c r="E273" s="5" t="s">
        <v>2429</v>
      </c>
      <c r="F273" s="5" t="s">
        <v>2430</v>
      </c>
      <c r="G273" s="5" t="s">
        <v>1582</v>
      </c>
      <c r="J273" s="5" t="s">
        <v>3294</v>
      </c>
    </row>
    <row r="274" spans="1:10">
      <c r="A274" s="5">
        <v>273</v>
      </c>
      <c r="B274" s="5" t="s">
        <v>1527</v>
      </c>
      <c r="C274" s="5" t="s">
        <v>97</v>
      </c>
      <c r="D274" s="5" t="s">
        <v>2431</v>
      </c>
      <c r="E274" s="5" t="s">
        <v>2432</v>
      </c>
      <c r="F274" s="5" t="s">
        <v>2433</v>
      </c>
      <c r="G274" s="5" t="s">
        <v>1582</v>
      </c>
      <c r="J274" s="5" t="s">
        <v>3294</v>
      </c>
    </row>
    <row r="275" spans="1:10">
      <c r="A275" s="5">
        <v>274</v>
      </c>
      <c r="B275" s="5" t="s">
        <v>1527</v>
      </c>
      <c r="C275" s="5" t="s">
        <v>97</v>
      </c>
      <c r="D275" s="5" t="s">
        <v>2434</v>
      </c>
      <c r="E275" s="5" t="s">
        <v>2435</v>
      </c>
      <c r="F275" s="5" t="s">
        <v>2436</v>
      </c>
      <c r="G275" s="5" t="s">
        <v>1978</v>
      </c>
      <c r="J275" s="5" t="s">
        <v>3294</v>
      </c>
    </row>
    <row r="276" spans="1:10">
      <c r="A276" s="5">
        <v>275</v>
      </c>
      <c r="B276" s="5" t="s">
        <v>1527</v>
      </c>
      <c r="C276" s="5" t="s">
        <v>97</v>
      </c>
      <c r="D276" s="5" t="s">
        <v>2437</v>
      </c>
      <c r="E276" s="5" t="s">
        <v>2438</v>
      </c>
      <c r="F276" s="5" t="s">
        <v>2439</v>
      </c>
      <c r="G276" s="5" t="s">
        <v>1574</v>
      </c>
      <c r="J276" s="5" t="s">
        <v>3294</v>
      </c>
    </row>
    <row r="277" spans="1:10">
      <c r="A277" s="5">
        <v>276</v>
      </c>
      <c r="B277" s="5" t="s">
        <v>1527</v>
      </c>
      <c r="C277" s="5" t="s">
        <v>97</v>
      </c>
      <c r="D277" s="5" t="s">
        <v>2440</v>
      </c>
      <c r="E277" s="5" t="s">
        <v>2441</v>
      </c>
      <c r="F277" s="5" t="s">
        <v>2442</v>
      </c>
      <c r="G277" s="5" t="s">
        <v>1539</v>
      </c>
      <c r="J277" s="5" t="s">
        <v>3294</v>
      </c>
    </row>
    <row r="278" spans="1:10">
      <c r="A278" s="5">
        <v>277</v>
      </c>
      <c r="B278" s="5" t="s">
        <v>1527</v>
      </c>
      <c r="C278" s="5" t="s">
        <v>97</v>
      </c>
      <c r="D278" s="5" t="s">
        <v>2443</v>
      </c>
      <c r="E278" s="5" t="s">
        <v>2444</v>
      </c>
      <c r="F278" s="5" t="s">
        <v>1828</v>
      </c>
      <c r="G278" s="5" t="s">
        <v>2445</v>
      </c>
      <c r="J278" s="5" t="s">
        <v>3294</v>
      </c>
    </row>
    <row r="279" spans="1:10">
      <c r="A279" s="5">
        <v>278</v>
      </c>
      <c r="B279" s="5" t="s">
        <v>1527</v>
      </c>
      <c r="C279" s="5" t="s">
        <v>97</v>
      </c>
      <c r="D279" s="5" t="s">
        <v>2446</v>
      </c>
      <c r="E279" s="5" t="s">
        <v>2447</v>
      </c>
      <c r="F279" s="5" t="s">
        <v>2448</v>
      </c>
      <c r="G279" s="5" t="s">
        <v>1742</v>
      </c>
      <c r="J279" s="5" t="s">
        <v>3294</v>
      </c>
    </row>
    <row r="280" spans="1:10">
      <c r="A280" s="5">
        <v>279</v>
      </c>
      <c r="B280" s="5" t="s">
        <v>1527</v>
      </c>
      <c r="C280" s="5" t="s">
        <v>97</v>
      </c>
      <c r="D280" s="5" t="s">
        <v>2449</v>
      </c>
      <c r="E280" s="5" t="s">
        <v>2450</v>
      </c>
      <c r="F280" s="5" t="s">
        <v>2451</v>
      </c>
      <c r="G280" s="5" t="s">
        <v>1544</v>
      </c>
      <c r="J280" s="5" t="s">
        <v>3294</v>
      </c>
    </row>
    <row r="281" spans="1:10">
      <c r="A281" s="5">
        <v>280</v>
      </c>
      <c r="B281" s="5" t="s">
        <v>1527</v>
      </c>
      <c r="C281" s="5" t="s">
        <v>97</v>
      </c>
      <c r="D281" s="5" t="s">
        <v>2452</v>
      </c>
      <c r="E281" s="5" t="s">
        <v>2453</v>
      </c>
      <c r="F281" s="5" t="s">
        <v>2454</v>
      </c>
      <c r="G281" s="5" t="s">
        <v>1603</v>
      </c>
      <c r="J281" s="5" t="s">
        <v>3294</v>
      </c>
    </row>
    <row r="282" spans="1:10">
      <c r="A282" s="5">
        <v>281</v>
      </c>
      <c r="B282" s="5" t="s">
        <v>1527</v>
      </c>
      <c r="C282" s="5" t="s">
        <v>97</v>
      </c>
      <c r="D282" s="5" t="s">
        <v>2455</v>
      </c>
      <c r="E282" s="5" t="s">
        <v>2456</v>
      </c>
      <c r="F282" s="5" t="s">
        <v>2457</v>
      </c>
      <c r="G282" s="5" t="s">
        <v>1559</v>
      </c>
      <c r="J282" s="5" t="s">
        <v>3294</v>
      </c>
    </row>
    <row r="283" spans="1:10">
      <c r="A283" s="5">
        <v>282</v>
      </c>
      <c r="B283" s="5" t="s">
        <v>1527</v>
      </c>
      <c r="C283" s="5" t="s">
        <v>97</v>
      </c>
      <c r="D283" s="5" t="s">
        <v>2458</v>
      </c>
      <c r="E283" s="5" t="s">
        <v>2459</v>
      </c>
      <c r="F283" s="5" t="s">
        <v>2460</v>
      </c>
      <c r="G283" s="5" t="s">
        <v>2160</v>
      </c>
      <c r="J283" s="5" t="s">
        <v>3294</v>
      </c>
    </row>
    <row r="284" spans="1:10">
      <c r="A284" s="5">
        <v>283</v>
      </c>
      <c r="B284" s="5" t="s">
        <v>1527</v>
      </c>
      <c r="C284" s="5" t="s">
        <v>97</v>
      </c>
      <c r="D284" s="5" t="s">
        <v>2461</v>
      </c>
      <c r="E284" s="5" t="s">
        <v>2462</v>
      </c>
      <c r="F284" s="5" t="s">
        <v>2463</v>
      </c>
      <c r="G284" s="5" t="s">
        <v>2027</v>
      </c>
      <c r="H284" s="5" t="s">
        <v>2464</v>
      </c>
      <c r="J284" s="5" t="s">
        <v>3294</v>
      </c>
    </row>
    <row r="285" spans="1:10">
      <c r="A285" s="5">
        <v>284</v>
      </c>
      <c r="B285" s="5" t="s">
        <v>1527</v>
      </c>
      <c r="C285" s="5" t="s">
        <v>97</v>
      </c>
      <c r="D285" s="5" t="s">
        <v>2465</v>
      </c>
      <c r="E285" s="5" t="s">
        <v>2466</v>
      </c>
      <c r="F285" s="5" t="s">
        <v>2467</v>
      </c>
      <c r="G285" s="5" t="s">
        <v>1780</v>
      </c>
      <c r="J285" s="5" t="s">
        <v>3294</v>
      </c>
    </row>
    <row r="286" spans="1:10">
      <c r="A286" s="5">
        <v>285</v>
      </c>
      <c r="B286" s="5" t="s">
        <v>1527</v>
      </c>
      <c r="C286" s="5" t="s">
        <v>97</v>
      </c>
      <c r="D286" s="5" t="s">
        <v>2468</v>
      </c>
      <c r="E286" s="5" t="s">
        <v>2469</v>
      </c>
      <c r="F286" s="5" t="s">
        <v>2470</v>
      </c>
      <c r="G286" s="5" t="s">
        <v>2471</v>
      </c>
      <c r="J286" s="5" t="s">
        <v>3294</v>
      </c>
    </row>
    <row r="287" spans="1:10">
      <c r="A287" s="5">
        <v>286</v>
      </c>
      <c r="B287" s="5" t="s">
        <v>1527</v>
      </c>
      <c r="C287" s="5" t="s">
        <v>97</v>
      </c>
      <c r="D287" s="5" t="s">
        <v>2472</v>
      </c>
      <c r="E287" s="5" t="s">
        <v>2473</v>
      </c>
      <c r="F287" s="5" t="s">
        <v>2474</v>
      </c>
      <c r="G287" s="5" t="s">
        <v>1742</v>
      </c>
      <c r="J287" s="5" t="s">
        <v>3294</v>
      </c>
    </row>
    <row r="288" spans="1:10">
      <c r="A288" s="5">
        <v>287</v>
      </c>
      <c r="B288" s="5" t="s">
        <v>1527</v>
      </c>
      <c r="C288" s="5" t="s">
        <v>97</v>
      </c>
      <c r="D288" s="5" t="s">
        <v>2475</v>
      </c>
      <c r="E288" s="5" t="s">
        <v>2476</v>
      </c>
      <c r="F288" s="5" t="s">
        <v>2477</v>
      </c>
      <c r="G288" s="5" t="s">
        <v>1819</v>
      </c>
      <c r="J288" s="5" t="s">
        <v>3294</v>
      </c>
    </row>
    <row r="289" spans="1:10">
      <c r="A289" s="5">
        <v>288</v>
      </c>
      <c r="B289" s="5" t="s">
        <v>1527</v>
      </c>
      <c r="C289" s="5" t="s">
        <v>97</v>
      </c>
      <c r="D289" s="5" t="s">
        <v>2478</v>
      </c>
      <c r="E289" s="5" t="s">
        <v>2479</v>
      </c>
      <c r="F289" s="5" t="s">
        <v>2480</v>
      </c>
      <c r="G289" s="5" t="s">
        <v>1563</v>
      </c>
      <c r="J289" s="5" t="s">
        <v>3294</v>
      </c>
    </row>
    <row r="290" spans="1:10">
      <c r="A290" s="5">
        <v>289</v>
      </c>
      <c r="B290" s="5" t="s">
        <v>1527</v>
      </c>
      <c r="C290" s="5" t="s">
        <v>97</v>
      </c>
      <c r="D290" s="5" t="s">
        <v>2481</v>
      </c>
      <c r="E290" s="5" t="s">
        <v>2482</v>
      </c>
      <c r="F290" s="5" t="s">
        <v>2483</v>
      </c>
      <c r="G290" s="5" t="s">
        <v>1664</v>
      </c>
      <c r="J290" s="5" t="s">
        <v>3294</v>
      </c>
    </row>
    <row r="291" spans="1:10">
      <c r="A291" s="5">
        <v>290</v>
      </c>
      <c r="B291" s="5" t="s">
        <v>1527</v>
      </c>
      <c r="C291" s="5" t="s">
        <v>97</v>
      </c>
      <c r="D291" s="5" t="s">
        <v>2484</v>
      </c>
      <c r="E291" s="5" t="s">
        <v>2485</v>
      </c>
      <c r="F291" s="5" t="s">
        <v>2486</v>
      </c>
      <c r="G291" s="5" t="s">
        <v>1563</v>
      </c>
      <c r="J291" s="5" t="s">
        <v>3294</v>
      </c>
    </row>
    <row r="292" spans="1:10">
      <c r="A292" s="5">
        <v>291</v>
      </c>
      <c r="B292" s="5" t="s">
        <v>1527</v>
      </c>
      <c r="C292" s="5" t="s">
        <v>97</v>
      </c>
      <c r="D292" s="5" t="s">
        <v>2487</v>
      </c>
      <c r="E292" s="5" t="s">
        <v>2488</v>
      </c>
      <c r="F292" s="5" t="s">
        <v>2489</v>
      </c>
      <c r="G292" s="5" t="s">
        <v>1644</v>
      </c>
      <c r="J292" s="5" t="s">
        <v>3294</v>
      </c>
    </row>
    <row r="293" spans="1:10">
      <c r="A293" s="5">
        <v>292</v>
      </c>
      <c r="B293" s="5" t="s">
        <v>1527</v>
      </c>
      <c r="C293" s="5" t="s">
        <v>97</v>
      </c>
      <c r="D293" s="5" t="s">
        <v>2490</v>
      </c>
      <c r="E293" s="5" t="s">
        <v>2491</v>
      </c>
      <c r="F293" s="5" t="s">
        <v>2492</v>
      </c>
      <c r="G293" s="5" t="s">
        <v>1935</v>
      </c>
      <c r="J293" s="5" t="s">
        <v>3294</v>
      </c>
    </row>
    <row r="294" spans="1:10">
      <c r="A294" s="5">
        <v>293</v>
      </c>
      <c r="B294" s="5" t="s">
        <v>1527</v>
      </c>
      <c r="C294" s="5" t="s">
        <v>97</v>
      </c>
      <c r="D294" s="5" t="s">
        <v>2493</v>
      </c>
      <c r="E294" s="5" t="s">
        <v>2494</v>
      </c>
      <c r="F294" s="5" t="s">
        <v>2495</v>
      </c>
      <c r="G294" s="5" t="s">
        <v>1559</v>
      </c>
      <c r="J294" s="5" t="s">
        <v>3294</v>
      </c>
    </row>
    <row r="295" spans="1:10">
      <c r="A295" s="5">
        <v>294</v>
      </c>
      <c r="B295" s="5" t="s">
        <v>1527</v>
      </c>
      <c r="C295" s="5" t="s">
        <v>97</v>
      </c>
      <c r="D295" s="5" t="s">
        <v>2496</v>
      </c>
      <c r="E295" s="5" t="s">
        <v>2497</v>
      </c>
      <c r="F295" s="5" t="s">
        <v>1761</v>
      </c>
      <c r="G295" s="5" t="s">
        <v>1544</v>
      </c>
      <c r="J295" s="5" t="s">
        <v>3294</v>
      </c>
    </row>
    <row r="296" spans="1:10">
      <c r="A296" s="5">
        <v>295</v>
      </c>
      <c r="B296" s="5" t="s">
        <v>1527</v>
      </c>
      <c r="C296" s="5" t="s">
        <v>97</v>
      </c>
      <c r="D296" s="5" t="s">
        <v>2498</v>
      </c>
      <c r="E296" s="5" t="s">
        <v>2499</v>
      </c>
      <c r="F296" s="5" t="s">
        <v>2500</v>
      </c>
      <c r="G296" s="5" t="s">
        <v>1806</v>
      </c>
      <c r="J296" s="5" t="s">
        <v>3294</v>
      </c>
    </row>
    <row r="297" spans="1:10">
      <c r="A297" s="5">
        <v>296</v>
      </c>
      <c r="B297" s="5" t="s">
        <v>1527</v>
      </c>
      <c r="C297" s="5" t="s">
        <v>97</v>
      </c>
      <c r="D297" s="5" t="s">
        <v>2501</v>
      </c>
      <c r="E297" s="5" t="s">
        <v>2502</v>
      </c>
      <c r="F297" s="5" t="s">
        <v>2503</v>
      </c>
      <c r="G297" s="5" t="s">
        <v>1644</v>
      </c>
      <c r="J297" s="5" t="s">
        <v>3294</v>
      </c>
    </row>
    <row r="298" spans="1:10">
      <c r="A298" s="5">
        <v>297</v>
      </c>
      <c r="B298" s="5" t="s">
        <v>1527</v>
      </c>
      <c r="C298" s="5" t="s">
        <v>97</v>
      </c>
      <c r="D298" s="5" t="s">
        <v>2504</v>
      </c>
      <c r="E298" s="5" t="s">
        <v>2505</v>
      </c>
      <c r="F298" s="5" t="s">
        <v>2506</v>
      </c>
      <c r="G298" s="5" t="s">
        <v>1742</v>
      </c>
      <c r="J298" s="5" t="s">
        <v>3294</v>
      </c>
    </row>
    <row r="299" spans="1:10">
      <c r="A299" s="5">
        <v>298</v>
      </c>
      <c r="B299" s="5" t="s">
        <v>1527</v>
      </c>
      <c r="C299" s="5" t="s">
        <v>97</v>
      </c>
      <c r="D299" s="5" t="s">
        <v>2507</v>
      </c>
      <c r="E299" s="5" t="s">
        <v>2508</v>
      </c>
      <c r="F299" s="5" t="s">
        <v>2509</v>
      </c>
      <c r="G299" s="5" t="s">
        <v>1551</v>
      </c>
      <c r="J299" s="5" t="s">
        <v>3294</v>
      </c>
    </row>
    <row r="300" spans="1:10">
      <c r="A300" s="5">
        <v>299</v>
      </c>
      <c r="B300" s="5" t="s">
        <v>1527</v>
      </c>
      <c r="C300" s="5" t="s">
        <v>97</v>
      </c>
      <c r="D300" s="5" t="s">
        <v>2510</v>
      </c>
      <c r="E300" s="5" t="s">
        <v>2511</v>
      </c>
      <c r="F300" s="5" t="s">
        <v>2512</v>
      </c>
      <c r="G300" s="5" t="s">
        <v>1551</v>
      </c>
      <c r="J300" s="5" t="s">
        <v>3294</v>
      </c>
    </row>
    <row r="301" spans="1:10">
      <c r="A301" s="5">
        <v>300</v>
      </c>
      <c r="B301" s="5" t="s">
        <v>1527</v>
      </c>
      <c r="C301" s="5" t="s">
        <v>97</v>
      </c>
      <c r="D301" s="5" t="s">
        <v>2513</v>
      </c>
      <c r="E301" s="5" t="s">
        <v>2514</v>
      </c>
      <c r="F301" s="5" t="s">
        <v>2515</v>
      </c>
      <c r="G301" s="5" t="s">
        <v>1574</v>
      </c>
      <c r="J301" s="5" t="s">
        <v>3294</v>
      </c>
    </row>
    <row r="302" spans="1:10">
      <c r="A302" s="5">
        <v>301</v>
      </c>
      <c r="B302" s="5" t="s">
        <v>1527</v>
      </c>
      <c r="C302" s="5" t="s">
        <v>97</v>
      </c>
      <c r="D302" s="5" t="s">
        <v>2516</v>
      </c>
      <c r="E302" s="5" t="s">
        <v>2517</v>
      </c>
      <c r="F302" s="5" t="s">
        <v>2518</v>
      </c>
      <c r="G302" s="5" t="s">
        <v>1664</v>
      </c>
      <c r="H302" s="5" t="s">
        <v>2519</v>
      </c>
      <c r="J302" s="5" t="s">
        <v>3294</v>
      </c>
    </row>
    <row r="303" spans="1:10">
      <c r="A303" s="5">
        <v>302</v>
      </c>
      <c r="B303" s="5" t="s">
        <v>1527</v>
      </c>
      <c r="C303" s="5" t="s">
        <v>97</v>
      </c>
      <c r="D303" s="5" t="s">
        <v>2520</v>
      </c>
      <c r="E303" s="5" t="s">
        <v>2521</v>
      </c>
      <c r="F303" s="5" t="s">
        <v>2522</v>
      </c>
      <c r="G303" s="5" t="s">
        <v>1620</v>
      </c>
      <c r="J303" s="5" t="s">
        <v>3294</v>
      </c>
    </row>
    <row r="304" spans="1:10">
      <c r="A304" s="5">
        <v>303</v>
      </c>
      <c r="B304" s="5" t="s">
        <v>1527</v>
      </c>
      <c r="C304" s="5" t="s">
        <v>97</v>
      </c>
      <c r="D304" s="5" t="s">
        <v>2523</v>
      </c>
      <c r="E304" s="5" t="s">
        <v>2524</v>
      </c>
      <c r="F304" s="5" t="s">
        <v>2525</v>
      </c>
      <c r="G304" s="5" t="s">
        <v>1551</v>
      </c>
      <c r="J304" s="5" t="s">
        <v>3294</v>
      </c>
    </row>
    <row r="305" spans="1:10">
      <c r="A305" s="5">
        <v>304</v>
      </c>
      <c r="B305" s="5" t="s">
        <v>1527</v>
      </c>
      <c r="C305" s="5" t="s">
        <v>97</v>
      </c>
      <c r="D305" s="5" t="s">
        <v>2526</v>
      </c>
      <c r="E305" s="5" t="s">
        <v>2527</v>
      </c>
      <c r="F305" s="5" t="s">
        <v>2528</v>
      </c>
      <c r="G305" s="5" t="s">
        <v>1883</v>
      </c>
      <c r="J305" s="5" t="s">
        <v>3294</v>
      </c>
    </row>
    <row r="306" spans="1:10">
      <c r="A306" s="5">
        <v>305</v>
      </c>
      <c r="B306" s="5" t="s">
        <v>1527</v>
      </c>
      <c r="C306" s="5" t="s">
        <v>97</v>
      </c>
      <c r="D306" s="5" t="s">
        <v>2529</v>
      </c>
      <c r="E306" s="5" t="s">
        <v>2530</v>
      </c>
      <c r="F306" s="5" t="s">
        <v>2531</v>
      </c>
      <c r="G306" s="5" t="s">
        <v>1551</v>
      </c>
      <c r="J306" s="5" t="s">
        <v>3294</v>
      </c>
    </row>
    <row r="307" spans="1:10">
      <c r="A307" s="5">
        <v>306</v>
      </c>
      <c r="B307" s="5" t="s">
        <v>1527</v>
      </c>
      <c r="C307" s="5" t="s">
        <v>97</v>
      </c>
      <c r="D307" s="5" t="s">
        <v>2532</v>
      </c>
      <c r="E307" s="5" t="s">
        <v>2533</v>
      </c>
      <c r="F307" s="5" t="s">
        <v>2534</v>
      </c>
      <c r="G307" s="5" t="s">
        <v>1551</v>
      </c>
      <c r="J307" s="5" t="s">
        <v>3294</v>
      </c>
    </row>
    <row r="308" spans="1:10">
      <c r="A308" s="5">
        <v>307</v>
      </c>
      <c r="B308" s="5" t="s">
        <v>1527</v>
      </c>
      <c r="C308" s="5" t="s">
        <v>97</v>
      </c>
      <c r="D308" s="5" t="s">
        <v>2535</v>
      </c>
      <c r="E308" s="5" t="s">
        <v>2536</v>
      </c>
      <c r="F308" s="5" t="s">
        <v>2537</v>
      </c>
      <c r="G308" s="5" t="s">
        <v>1799</v>
      </c>
      <c r="J308" s="5" t="s">
        <v>3294</v>
      </c>
    </row>
    <row r="309" spans="1:10">
      <c r="A309" s="5">
        <v>308</v>
      </c>
      <c r="B309" s="5" t="s">
        <v>1527</v>
      </c>
      <c r="C309" s="5" t="s">
        <v>97</v>
      </c>
      <c r="D309" s="5" t="s">
        <v>2538</v>
      </c>
      <c r="E309" s="5" t="s">
        <v>2536</v>
      </c>
      <c r="F309" s="5" t="s">
        <v>2539</v>
      </c>
      <c r="G309" s="5" t="s">
        <v>1742</v>
      </c>
      <c r="J309" s="5" t="s">
        <v>3294</v>
      </c>
    </row>
    <row r="310" spans="1:10">
      <c r="A310" s="5">
        <v>309</v>
      </c>
      <c r="B310" s="5" t="s">
        <v>1527</v>
      </c>
      <c r="C310" s="5" t="s">
        <v>97</v>
      </c>
      <c r="D310" s="5" t="s">
        <v>2540</v>
      </c>
      <c r="E310" s="5" t="s">
        <v>2536</v>
      </c>
      <c r="F310" s="5" t="s">
        <v>2541</v>
      </c>
      <c r="G310" s="5" t="s">
        <v>1819</v>
      </c>
      <c r="J310" s="5" t="s">
        <v>3294</v>
      </c>
    </row>
    <row r="311" spans="1:10">
      <c r="A311" s="5">
        <v>310</v>
      </c>
      <c r="B311" s="5" t="s">
        <v>1527</v>
      </c>
      <c r="C311" s="5" t="s">
        <v>97</v>
      </c>
      <c r="D311" s="5" t="s">
        <v>2542</v>
      </c>
      <c r="E311" s="5" t="s">
        <v>2543</v>
      </c>
      <c r="F311" s="5" t="s">
        <v>2544</v>
      </c>
      <c r="G311" s="5" t="s">
        <v>2545</v>
      </c>
      <c r="J311" s="5" t="s">
        <v>3294</v>
      </c>
    </row>
    <row r="312" spans="1:10">
      <c r="A312" s="5">
        <v>311</v>
      </c>
      <c r="B312" s="5" t="s">
        <v>1527</v>
      </c>
      <c r="C312" s="5" t="s">
        <v>97</v>
      </c>
      <c r="D312" s="5" t="s">
        <v>2546</v>
      </c>
      <c r="E312" s="5" t="s">
        <v>2547</v>
      </c>
      <c r="F312" s="5" t="s">
        <v>2548</v>
      </c>
      <c r="G312" s="5" t="s">
        <v>1535</v>
      </c>
      <c r="J312" s="5" t="s">
        <v>3294</v>
      </c>
    </row>
    <row r="313" spans="1:10">
      <c r="A313" s="5">
        <v>312</v>
      </c>
      <c r="B313" s="5" t="s">
        <v>1527</v>
      </c>
      <c r="C313" s="5" t="s">
        <v>97</v>
      </c>
      <c r="D313" s="5" t="s">
        <v>2549</v>
      </c>
      <c r="E313" s="5" t="s">
        <v>2550</v>
      </c>
      <c r="F313" s="5" t="s">
        <v>2551</v>
      </c>
      <c r="G313" s="5" t="s">
        <v>1555</v>
      </c>
      <c r="J313" s="5" t="s">
        <v>3294</v>
      </c>
    </row>
    <row r="314" spans="1:10">
      <c r="A314" s="5">
        <v>313</v>
      </c>
      <c r="B314" s="5" t="s">
        <v>1527</v>
      </c>
      <c r="C314" s="5" t="s">
        <v>97</v>
      </c>
      <c r="D314" s="5" t="s">
        <v>2552</v>
      </c>
      <c r="E314" s="5" t="s">
        <v>2553</v>
      </c>
      <c r="F314" s="5" t="s">
        <v>2554</v>
      </c>
      <c r="G314" s="5" t="s">
        <v>1574</v>
      </c>
      <c r="J314" s="5" t="s">
        <v>3294</v>
      </c>
    </row>
    <row r="315" spans="1:10">
      <c r="A315" s="5">
        <v>314</v>
      </c>
      <c r="B315" s="5" t="s">
        <v>1527</v>
      </c>
      <c r="C315" s="5" t="s">
        <v>97</v>
      </c>
      <c r="D315" s="5" t="s">
        <v>2555</v>
      </c>
      <c r="E315" s="5" t="s">
        <v>2556</v>
      </c>
      <c r="F315" s="5" t="s">
        <v>2557</v>
      </c>
      <c r="G315" s="5" t="s">
        <v>1961</v>
      </c>
      <c r="J315" s="5" t="s">
        <v>3294</v>
      </c>
    </row>
    <row r="316" spans="1:10">
      <c r="A316" s="5">
        <v>315</v>
      </c>
      <c r="B316" s="5" t="s">
        <v>1527</v>
      </c>
      <c r="C316" s="5" t="s">
        <v>97</v>
      </c>
      <c r="D316" s="5" t="s">
        <v>2558</v>
      </c>
      <c r="E316" s="5" t="s">
        <v>2559</v>
      </c>
      <c r="F316" s="5" t="s">
        <v>2560</v>
      </c>
      <c r="G316" s="5" t="s">
        <v>1935</v>
      </c>
      <c r="J316" s="5" t="s">
        <v>3294</v>
      </c>
    </row>
    <row r="317" spans="1:10">
      <c r="A317" s="5">
        <v>316</v>
      </c>
      <c r="B317" s="5" t="s">
        <v>1527</v>
      </c>
      <c r="C317" s="5" t="s">
        <v>97</v>
      </c>
      <c r="D317" s="5" t="s">
        <v>2561</v>
      </c>
      <c r="E317" s="5" t="s">
        <v>2562</v>
      </c>
      <c r="F317" s="5" t="s">
        <v>2563</v>
      </c>
      <c r="G317" s="5" t="s">
        <v>1947</v>
      </c>
      <c r="J317" s="5" t="s">
        <v>3294</v>
      </c>
    </row>
    <row r="318" spans="1:10">
      <c r="A318" s="5">
        <v>317</v>
      </c>
      <c r="B318" s="5" t="s">
        <v>1527</v>
      </c>
      <c r="C318" s="5" t="s">
        <v>97</v>
      </c>
      <c r="D318" s="5" t="s">
        <v>2564</v>
      </c>
      <c r="E318" s="5" t="s">
        <v>2565</v>
      </c>
      <c r="F318" s="5" t="s">
        <v>2566</v>
      </c>
      <c r="G318" s="5" t="s">
        <v>1535</v>
      </c>
      <c r="H318" s="5" t="s">
        <v>2567</v>
      </c>
      <c r="J318" s="5" t="s">
        <v>3294</v>
      </c>
    </row>
    <row r="319" spans="1:10">
      <c r="A319" s="5">
        <v>318</v>
      </c>
      <c r="B319" s="5" t="s">
        <v>1527</v>
      </c>
      <c r="C319" s="5" t="s">
        <v>97</v>
      </c>
      <c r="D319" s="5" t="s">
        <v>2568</v>
      </c>
      <c r="E319" s="5" t="s">
        <v>2569</v>
      </c>
      <c r="F319" s="5" t="s">
        <v>2570</v>
      </c>
      <c r="G319" s="5" t="s">
        <v>1806</v>
      </c>
      <c r="J319" s="5" t="s">
        <v>3294</v>
      </c>
    </row>
    <row r="320" spans="1:10">
      <c r="A320" s="5">
        <v>319</v>
      </c>
      <c r="B320" s="5" t="s">
        <v>1527</v>
      </c>
      <c r="C320" s="5" t="s">
        <v>97</v>
      </c>
      <c r="D320" s="5" t="s">
        <v>2571</v>
      </c>
      <c r="E320" s="5" t="s">
        <v>2569</v>
      </c>
      <c r="F320" s="5" t="s">
        <v>2572</v>
      </c>
      <c r="G320" s="5" t="s">
        <v>1918</v>
      </c>
      <c r="J320" s="5" t="s">
        <v>3294</v>
      </c>
    </row>
    <row r="321" spans="1:10">
      <c r="A321" s="5">
        <v>320</v>
      </c>
      <c r="B321" s="5" t="s">
        <v>1527</v>
      </c>
      <c r="C321" s="5" t="s">
        <v>97</v>
      </c>
      <c r="D321" s="5" t="s">
        <v>2573</v>
      </c>
      <c r="E321" s="5" t="s">
        <v>2574</v>
      </c>
      <c r="F321" s="5" t="s">
        <v>2575</v>
      </c>
      <c r="G321" s="5" t="s">
        <v>1954</v>
      </c>
      <c r="J321" s="5" t="s">
        <v>3294</v>
      </c>
    </row>
    <row r="322" spans="1:10">
      <c r="A322" s="5">
        <v>321</v>
      </c>
      <c r="B322" s="5" t="s">
        <v>1527</v>
      </c>
      <c r="C322" s="5" t="s">
        <v>97</v>
      </c>
      <c r="D322" s="5" t="s">
        <v>2576</v>
      </c>
      <c r="E322" s="5" t="s">
        <v>2577</v>
      </c>
      <c r="F322" s="5" t="s">
        <v>2578</v>
      </c>
      <c r="G322" s="5" t="s">
        <v>1539</v>
      </c>
      <c r="J322" s="5" t="s">
        <v>3294</v>
      </c>
    </row>
    <row r="323" spans="1:10">
      <c r="A323" s="5">
        <v>322</v>
      </c>
      <c r="B323" s="5" t="s">
        <v>1527</v>
      </c>
      <c r="C323" s="5" t="s">
        <v>97</v>
      </c>
      <c r="D323" s="5" t="s">
        <v>2579</v>
      </c>
      <c r="E323" s="5" t="s">
        <v>2580</v>
      </c>
      <c r="F323" s="5" t="s">
        <v>2581</v>
      </c>
      <c r="G323" s="5" t="s">
        <v>1551</v>
      </c>
      <c r="J323" s="5" t="s">
        <v>3294</v>
      </c>
    </row>
    <row r="324" spans="1:10">
      <c r="A324" s="5">
        <v>323</v>
      </c>
      <c r="B324" s="5" t="s">
        <v>1527</v>
      </c>
      <c r="C324" s="5" t="s">
        <v>97</v>
      </c>
      <c r="D324" s="5" t="s">
        <v>2582</v>
      </c>
      <c r="E324" s="5" t="s">
        <v>2583</v>
      </c>
      <c r="F324" s="5" t="s">
        <v>2584</v>
      </c>
      <c r="G324" s="5" t="s">
        <v>2287</v>
      </c>
      <c r="J324" s="5" t="s">
        <v>3294</v>
      </c>
    </row>
    <row r="325" spans="1:10">
      <c r="A325" s="5">
        <v>324</v>
      </c>
      <c r="B325" s="5" t="s">
        <v>1527</v>
      </c>
      <c r="C325" s="5" t="s">
        <v>97</v>
      </c>
      <c r="D325" s="5" t="s">
        <v>2585</v>
      </c>
      <c r="E325" s="5" t="s">
        <v>2586</v>
      </c>
      <c r="F325" s="5" t="s">
        <v>2587</v>
      </c>
      <c r="G325" s="5" t="s">
        <v>1791</v>
      </c>
      <c r="J325" s="5" t="s">
        <v>3294</v>
      </c>
    </row>
    <row r="326" spans="1:10">
      <c r="A326" s="5">
        <v>325</v>
      </c>
      <c r="B326" s="5" t="s">
        <v>1527</v>
      </c>
      <c r="C326" s="5" t="s">
        <v>97</v>
      </c>
      <c r="D326" s="5" t="s">
        <v>2588</v>
      </c>
      <c r="E326" s="5" t="s">
        <v>2589</v>
      </c>
      <c r="F326" s="5" t="s">
        <v>2590</v>
      </c>
      <c r="G326" s="5" t="s">
        <v>1791</v>
      </c>
      <c r="J326" s="5" t="s">
        <v>3294</v>
      </c>
    </row>
    <row r="327" spans="1:10">
      <c r="A327" s="5">
        <v>326</v>
      </c>
      <c r="B327" s="5" t="s">
        <v>1527</v>
      </c>
      <c r="C327" s="5" t="s">
        <v>97</v>
      </c>
      <c r="D327" s="5" t="s">
        <v>2591</v>
      </c>
      <c r="E327" s="5" t="s">
        <v>2592</v>
      </c>
      <c r="F327" s="5" t="s">
        <v>2593</v>
      </c>
      <c r="G327" s="5" t="s">
        <v>1559</v>
      </c>
      <c r="J327" s="5" t="s">
        <v>3294</v>
      </c>
    </row>
    <row r="328" spans="1:10">
      <c r="A328" s="5">
        <v>327</v>
      </c>
      <c r="B328" s="5" t="s">
        <v>1527</v>
      </c>
      <c r="C328" s="5" t="s">
        <v>97</v>
      </c>
      <c r="D328" s="5" t="s">
        <v>2594</v>
      </c>
      <c r="E328" s="5" t="s">
        <v>2595</v>
      </c>
      <c r="F328" s="5" t="s">
        <v>2596</v>
      </c>
      <c r="G328" s="5" t="s">
        <v>1819</v>
      </c>
      <c r="J328" s="5" t="s">
        <v>3294</v>
      </c>
    </row>
    <row r="329" spans="1:10">
      <c r="A329" s="5">
        <v>328</v>
      </c>
      <c r="B329" s="5" t="s">
        <v>1527</v>
      </c>
      <c r="C329" s="5" t="s">
        <v>97</v>
      </c>
      <c r="D329" s="5" t="s">
        <v>2597</v>
      </c>
      <c r="E329" s="5" t="s">
        <v>2598</v>
      </c>
      <c r="F329" s="5" t="s">
        <v>2599</v>
      </c>
      <c r="G329" s="5" t="s">
        <v>2600</v>
      </c>
      <c r="J329" s="5" t="s">
        <v>3294</v>
      </c>
    </row>
    <row r="330" spans="1:10">
      <c r="A330" s="5">
        <v>329</v>
      </c>
      <c r="B330" s="5" t="s">
        <v>1527</v>
      </c>
      <c r="C330" s="5" t="s">
        <v>97</v>
      </c>
      <c r="D330" s="5" t="s">
        <v>2601</v>
      </c>
      <c r="E330" s="5" t="s">
        <v>2602</v>
      </c>
      <c r="F330" s="5" t="s">
        <v>2603</v>
      </c>
      <c r="G330" s="5" t="s">
        <v>1742</v>
      </c>
      <c r="J330" s="5" t="s">
        <v>3294</v>
      </c>
    </row>
    <row r="331" spans="1:10">
      <c r="A331" s="5">
        <v>330</v>
      </c>
      <c r="B331" s="5" t="s">
        <v>1527</v>
      </c>
      <c r="C331" s="5" t="s">
        <v>97</v>
      </c>
      <c r="D331" s="5" t="s">
        <v>2604</v>
      </c>
      <c r="E331" s="5" t="s">
        <v>2605</v>
      </c>
      <c r="F331" s="5" t="s">
        <v>2606</v>
      </c>
      <c r="G331" s="5" t="s">
        <v>1593</v>
      </c>
      <c r="J331" s="5" t="s">
        <v>3294</v>
      </c>
    </row>
    <row r="332" spans="1:10">
      <c r="A332" s="5">
        <v>331</v>
      </c>
      <c r="B332" s="5" t="s">
        <v>1527</v>
      </c>
      <c r="C332" s="5" t="s">
        <v>97</v>
      </c>
      <c r="D332" s="5" t="s">
        <v>2607</v>
      </c>
      <c r="E332" s="5" t="s">
        <v>2608</v>
      </c>
      <c r="F332" s="5" t="s">
        <v>2609</v>
      </c>
      <c r="G332" s="5" t="s">
        <v>2058</v>
      </c>
      <c r="J332" s="5" t="s">
        <v>3294</v>
      </c>
    </row>
    <row r="333" spans="1:10">
      <c r="A333" s="5">
        <v>332</v>
      </c>
      <c r="B333" s="5" t="s">
        <v>1527</v>
      </c>
      <c r="C333" s="5" t="s">
        <v>97</v>
      </c>
      <c r="D333" s="5" t="s">
        <v>2610</v>
      </c>
      <c r="E333" s="5" t="s">
        <v>2611</v>
      </c>
      <c r="F333" s="5" t="s">
        <v>2612</v>
      </c>
      <c r="G333" s="5" t="s">
        <v>1559</v>
      </c>
      <c r="J333" s="5" t="s">
        <v>3294</v>
      </c>
    </row>
    <row r="334" spans="1:10">
      <c r="A334" s="5">
        <v>333</v>
      </c>
      <c r="B334" s="5" t="s">
        <v>1527</v>
      </c>
      <c r="C334" s="5" t="s">
        <v>97</v>
      </c>
      <c r="D334" s="5" t="s">
        <v>2613</v>
      </c>
      <c r="E334" s="5" t="s">
        <v>2614</v>
      </c>
      <c r="F334" s="5" t="s">
        <v>2615</v>
      </c>
      <c r="G334" s="5" t="s">
        <v>1559</v>
      </c>
      <c r="J334" s="5" t="s">
        <v>3294</v>
      </c>
    </row>
    <row r="335" spans="1:10">
      <c r="A335" s="5">
        <v>334</v>
      </c>
      <c r="B335" s="5" t="s">
        <v>1527</v>
      </c>
      <c r="C335" s="5" t="s">
        <v>97</v>
      </c>
      <c r="D335" s="5" t="s">
        <v>2616</v>
      </c>
      <c r="E335" s="5" t="s">
        <v>2617</v>
      </c>
      <c r="F335" s="5" t="s">
        <v>2618</v>
      </c>
      <c r="G335" s="5" t="s">
        <v>1559</v>
      </c>
      <c r="J335" s="5" t="s">
        <v>3294</v>
      </c>
    </row>
    <row r="336" spans="1:10">
      <c r="A336" s="5">
        <v>335</v>
      </c>
      <c r="B336" s="5" t="s">
        <v>1527</v>
      </c>
      <c r="C336" s="5" t="s">
        <v>97</v>
      </c>
      <c r="D336" s="5" t="s">
        <v>2619</v>
      </c>
      <c r="E336" s="5" t="s">
        <v>2620</v>
      </c>
      <c r="F336" s="5" t="s">
        <v>2621</v>
      </c>
      <c r="G336" s="5" t="s">
        <v>1742</v>
      </c>
      <c r="J336" s="5" t="s">
        <v>3294</v>
      </c>
    </row>
    <row r="337" spans="1:10">
      <c r="A337" s="5">
        <v>336</v>
      </c>
      <c r="B337" s="5" t="s">
        <v>1527</v>
      </c>
      <c r="C337" s="5" t="s">
        <v>97</v>
      </c>
      <c r="D337" s="5" t="s">
        <v>2622</v>
      </c>
      <c r="E337" s="5" t="s">
        <v>2623</v>
      </c>
      <c r="F337" s="5" t="s">
        <v>2624</v>
      </c>
      <c r="G337" s="5" t="s">
        <v>1589</v>
      </c>
      <c r="J337" s="5" t="s">
        <v>3294</v>
      </c>
    </row>
    <row r="338" spans="1:10">
      <c r="A338" s="5">
        <v>337</v>
      </c>
      <c r="B338" s="5" t="s">
        <v>1527</v>
      </c>
      <c r="C338" s="5" t="s">
        <v>97</v>
      </c>
      <c r="D338" s="5" t="s">
        <v>2625</v>
      </c>
      <c r="E338" s="5" t="s">
        <v>2626</v>
      </c>
      <c r="F338" s="5" t="s">
        <v>2627</v>
      </c>
      <c r="G338" s="5" t="s">
        <v>1603</v>
      </c>
      <c r="J338" s="5" t="s">
        <v>3294</v>
      </c>
    </row>
    <row r="339" spans="1:10">
      <c r="A339" s="5">
        <v>338</v>
      </c>
      <c r="B339" s="5" t="s">
        <v>1527</v>
      </c>
      <c r="C339" s="5" t="s">
        <v>97</v>
      </c>
      <c r="D339" s="5" t="s">
        <v>2628</v>
      </c>
      <c r="E339" s="5" t="s">
        <v>2629</v>
      </c>
      <c r="F339" s="5" t="s">
        <v>2630</v>
      </c>
      <c r="G339" s="5" t="s">
        <v>1582</v>
      </c>
      <c r="J339" s="5" t="s">
        <v>3294</v>
      </c>
    </row>
    <row r="340" spans="1:10">
      <c r="A340" s="5">
        <v>339</v>
      </c>
      <c r="B340" s="5" t="s">
        <v>1527</v>
      </c>
      <c r="C340" s="5" t="s">
        <v>97</v>
      </c>
      <c r="D340" s="5" t="s">
        <v>2631</v>
      </c>
      <c r="E340" s="5" t="s">
        <v>2632</v>
      </c>
      <c r="F340" s="5" t="s">
        <v>2633</v>
      </c>
      <c r="G340" s="5" t="s">
        <v>1648</v>
      </c>
      <c r="J340" s="5" t="s">
        <v>3294</v>
      </c>
    </row>
    <row r="341" spans="1:10">
      <c r="A341" s="5">
        <v>340</v>
      </c>
      <c r="B341" s="5" t="s">
        <v>1527</v>
      </c>
      <c r="C341" s="5" t="s">
        <v>97</v>
      </c>
      <c r="D341" s="5" t="s">
        <v>2634</v>
      </c>
      <c r="E341" s="5" t="s">
        <v>2635</v>
      </c>
      <c r="F341" s="5" t="s">
        <v>2636</v>
      </c>
      <c r="G341" s="5" t="s">
        <v>1715</v>
      </c>
      <c r="J341" s="5" t="s">
        <v>3294</v>
      </c>
    </row>
    <row r="342" spans="1:10">
      <c r="A342" s="5">
        <v>341</v>
      </c>
      <c r="B342" s="5" t="s">
        <v>1527</v>
      </c>
      <c r="C342" s="5" t="s">
        <v>97</v>
      </c>
      <c r="D342" s="5" t="s">
        <v>2637</v>
      </c>
      <c r="E342" s="5" t="s">
        <v>2638</v>
      </c>
      <c r="F342" s="5" t="s">
        <v>2639</v>
      </c>
      <c r="G342" s="5" t="s">
        <v>1715</v>
      </c>
      <c r="J342" s="5" t="s">
        <v>3294</v>
      </c>
    </row>
    <row r="343" spans="1:10">
      <c r="A343" s="5">
        <v>342</v>
      </c>
      <c r="B343" s="5" t="s">
        <v>1527</v>
      </c>
      <c r="C343" s="5" t="s">
        <v>97</v>
      </c>
      <c r="D343" s="5" t="s">
        <v>2640</v>
      </c>
      <c r="E343" s="5" t="s">
        <v>2641</v>
      </c>
      <c r="F343" s="5" t="s">
        <v>2642</v>
      </c>
      <c r="G343" s="5" t="s">
        <v>1819</v>
      </c>
      <c r="H343" s="5" t="s">
        <v>2643</v>
      </c>
      <c r="J343" s="5" t="s">
        <v>3294</v>
      </c>
    </row>
    <row r="344" spans="1:10">
      <c r="A344" s="5">
        <v>343</v>
      </c>
      <c r="B344" s="5" t="s">
        <v>1527</v>
      </c>
      <c r="C344" s="5" t="s">
        <v>97</v>
      </c>
      <c r="D344" s="5" t="s">
        <v>2644</v>
      </c>
      <c r="E344" s="5" t="s">
        <v>2645</v>
      </c>
      <c r="F344" s="5" t="s">
        <v>2646</v>
      </c>
      <c r="G344" s="5" t="s">
        <v>1539</v>
      </c>
      <c r="J344" s="5" t="s">
        <v>3294</v>
      </c>
    </row>
    <row r="345" spans="1:10">
      <c r="A345" s="5">
        <v>344</v>
      </c>
      <c r="B345" s="5" t="s">
        <v>1527</v>
      </c>
      <c r="C345" s="5" t="s">
        <v>97</v>
      </c>
      <c r="D345" s="5" t="s">
        <v>2647</v>
      </c>
      <c r="E345" s="5" t="s">
        <v>2648</v>
      </c>
      <c r="F345" s="5" t="s">
        <v>2649</v>
      </c>
      <c r="G345" s="5" t="s">
        <v>1742</v>
      </c>
      <c r="J345" s="5" t="s">
        <v>3294</v>
      </c>
    </row>
    <row r="346" spans="1:10">
      <c r="A346" s="5">
        <v>345</v>
      </c>
      <c r="B346" s="5" t="s">
        <v>1527</v>
      </c>
      <c r="C346" s="5" t="s">
        <v>97</v>
      </c>
      <c r="D346" s="5" t="s">
        <v>2650</v>
      </c>
      <c r="E346" s="5" t="s">
        <v>2651</v>
      </c>
      <c r="F346" s="5" t="s">
        <v>2652</v>
      </c>
      <c r="G346" s="5" t="s">
        <v>1551</v>
      </c>
      <c r="H346" s="5" t="s">
        <v>2653</v>
      </c>
      <c r="J346" s="5" t="s">
        <v>3294</v>
      </c>
    </row>
    <row r="347" spans="1:10">
      <c r="A347" s="5">
        <v>346</v>
      </c>
      <c r="B347" s="5" t="s">
        <v>1527</v>
      </c>
      <c r="C347" s="5" t="s">
        <v>97</v>
      </c>
      <c r="D347" s="5" t="s">
        <v>2654</v>
      </c>
      <c r="E347" s="5" t="s">
        <v>2655</v>
      </c>
      <c r="F347" s="5" t="s">
        <v>2656</v>
      </c>
      <c r="G347" s="5" t="s">
        <v>1551</v>
      </c>
      <c r="J347" s="5" t="s">
        <v>3294</v>
      </c>
    </row>
    <row r="348" spans="1:10">
      <c r="A348" s="5">
        <v>347</v>
      </c>
      <c r="B348" s="5" t="s">
        <v>1527</v>
      </c>
      <c r="C348" s="5" t="s">
        <v>97</v>
      </c>
      <c r="D348" s="5" t="s">
        <v>2657</v>
      </c>
      <c r="E348" s="5" t="s">
        <v>2658</v>
      </c>
      <c r="F348" s="5" t="s">
        <v>2659</v>
      </c>
      <c r="G348" s="5" t="s">
        <v>2160</v>
      </c>
      <c r="J348" s="5" t="s">
        <v>3294</v>
      </c>
    </row>
    <row r="349" spans="1:10">
      <c r="A349" s="5">
        <v>348</v>
      </c>
      <c r="B349" s="5" t="s">
        <v>1527</v>
      </c>
      <c r="C349" s="5" t="s">
        <v>97</v>
      </c>
      <c r="D349" s="5" t="s">
        <v>2660</v>
      </c>
      <c r="E349" s="5" t="s">
        <v>2661</v>
      </c>
      <c r="F349" s="5" t="s">
        <v>2662</v>
      </c>
      <c r="G349" s="5" t="s">
        <v>1742</v>
      </c>
      <c r="J349" s="5" t="s">
        <v>3294</v>
      </c>
    </row>
    <row r="350" spans="1:10">
      <c r="A350" s="5">
        <v>349</v>
      </c>
      <c r="B350" s="5" t="s">
        <v>1527</v>
      </c>
      <c r="C350" s="5" t="s">
        <v>97</v>
      </c>
      <c r="D350" s="5" t="s">
        <v>2663</v>
      </c>
      <c r="E350" s="5" t="s">
        <v>2664</v>
      </c>
      <c r="F350" s="5" t="s">
        <v>2665</v>
      </c>
      <c r="G350" s="5" t="s">
        <v>1574</v>
      </c>
      <c r="J350" s="5" t="s">
        <v>3294</v>
      </c>
    </row>
    <row r="351" spans="1:10">
      <c r="A351" s="5">
        <v>350</v>
      </c>
      <c r="B351" s="5" t="s">
        <v>1527</v>
      </c>
      <c r="C351" s="5" t="s">
        <v>97</v>
      </c>
      <c r="D351" s="5" t="s">
        <v>2666</v>
      </c>
      <c r="E351" s="5" t="s">
        <v>2667</v>
      </c>
      <c r="F351" s="5" t="s">
        <v>2668</v>
      </c>
      <c r="G351" s="5" t="s">
        <v>1559</v>
      </c>
      <c r="J351" s="5" t="s">
        <v>3294</v>
      </c>
    </row>
    <row r="352" spans="1:10">
      <c r="A352" s="5">
        <v>351</v>
      </c>
      <c r="B352" s="5" t="s">
        <v>1527</v>
      </c>
      <c r="C352" s="5" t="s">
        <v>97</v>
      </c>
      <c r="D352" s="5" t="s">
        <v>2669</v>
      </c>
      <c r="E352" s="5" t="s">
        <v>2670</v>
      </c>
      <c r="F352" s="5" t="s">
        <v>2671</v>
      </c>
      <c r="G352" s="5" t="s">
        <v>1664</v>
      </c>
      <c r="J352" s="5" t="s">
        <v>3294</v>
      </c>
    </row>
    <row r="353" spans="1:10">
      <c r="A353" s="5">
        <v>352</v>
      </c>
      <c r="B353" s="5" t="s">
        <v>1527</v>
      </c>
      <c r="C353" s="5" t="s">
        <v>97</v>
      </c>
      <c r="D353" s="5" t="s">
        <v>2672</v>
      </c>
      <c r="E353" s="5" t="s">
        <v>2673</v>
      </c>
      <c r="F353" s="5" t="s">
        <v>2674</v>
      </c>
      <c r="G353" s="5" t="s">
        <v>1819</v>
      </c>
      <c r="J353" s="5" t="s">
        <v>3294</v>
      </c>
    </row>
    <row r="354" spans="1:10">
      <c r="A354" s="5">
        <v>353</v>
      </c>
      <c r="B354" s="5" t="s">
        <v>1527</v>
      </c>
      <c r="C354" s="5" t="s">
        <v>97</v>
      </c>
      <c r="D354" s="5" t="s">
        <v>2675</v>
      </c>
      <c r="E354" s="5" t="s">
        <v>2676</v>
      </c>
      <c r="F354" s="5" t="s">
        <v>2677</v>
      </c>
      <c r="G354" s="5" t="s">
        <v>1819</v>
      </c>
      <c r="J354" s="5" t="s">
        <v>3294</v>
      </c>
    </row>
    <row r="355" spans="1:10">
      <c r="A355" s="5">
        <v>354</v>
      </c>
      <c r="B355" s="5" t="s">
        <v>1527</v>
      </c>
      <c r="C355" s="5" t="s">
        <v>97</v>
      </c>
      <c r="D355" s="5" t="s">
        <v>2678</v>
      </c>
      <c r="E355" s="5" t="s">
        <v>2679</v>
      </c>
      <c r="F355" s="5" t="s">
        <v>2680</v>
      </c>
      <c r="G355" s="5" t="s">
        <v>1883</v>
      </c>
      <c r="H355" s="5" t="s">
        <v>2681</v>
      </c>
      <c r="J355" s="5" t="s">
        <v>3294</v>
      </c>
    </row>
    <row r="356" spans="1:10">
      <c r="A356" s="5">
        <v>355</v>
      </c>
      <c r="B356" s="5" t="s">
        <v>1527</v>
      </c>
      <c r="C356" s="5" t="s">
        <v>97</v>
      </c>
      <c r="D356" s="5" t="s">
        <v>2682</v>
      </c>
      <c r="E356" s="5" t="s">
        <v>2683</v>
      </c>
      <c r="F356" s="5" t="s">
        <v>2684</v>
      </c>
      <c r="G356" s="5" t="s">
        <v>1563</v>
      </c>
      <c r="J356" s="5" t="s">
        <v>3294</v>
      </c>
    </row>
    <row r="357" spans="1:10">
      <c r="A357" s="5">
        <v>356</v>
      </c>
      <c r="B357" s="5" t="s">
        <v>1527</v>
      </c>
      <c r="C357" s="5" t="s">
        <v>97</v>
      </c>
      <c r="D357" s="5" t="s">
        <v>2685</v>
      </c>
      <c r="E357" s="5" t="s">
        <v>2686</v>
      </c>
      <c r="F357" s="5" t="s">
        <v>2687</v>
      </c>
      <c r="G357" s="5" t="s">
        <v>1589</v>
      </c>
      <c r="J357" s="5" t="s">
        <v>3294</v>
      </c>
    </row>
    <row r="358" spans="1:10">
      <c r="A358" s="5">
        <v>357</v>
      </c>
      <c r="B358" s="5" t="s">
        <v>1527</v>
      </c>
      <c r="C358" s="5" t="s">
        <v>97</v>
      </c>
      <c r="D358" s="5" t="s">
        <v>2688</v>
      </c>
      <c r="E358" s="5" t="s">
        <v>2689</v>
      </c>
      <c r="F358" s="5" t="s">
        <v>2690</v>
      </c>
      <c r="G358" s="5" t="s">
        <v>2197</v>
      </c>
      <c r="J358" s="5" t="s">
        <v>3294</v>
      </c>
    </row>
    <row r="359" spans="1:10">
      <c r="A359" s="5">
        <v>358</v>
      </c>
      <c r="B359" s="5" t="s">
        <v>1527</v>
      </c>
      <c r="C359" s="5" t="s">
        <v>97</v>
      </c>
      <c r="D359" s="5" t="s">
        <v>2691</v>
      </c>
      <c r="E359" s="5" t="s">
        <v>2692</v>
      </c>
      <c r="F359" s="5" t="s">
        <v>2693</v>
      </c>
      <c r="G359" s="5" t="s">
        <v>1559</v>
      </c>
      <c r="J359" s="5" t="s">
        <v>3294</v>
      </c>
    </row>
    <row r="360" spans="1:10">
      <c r="A360" s="5">
        <v>359</v>
      </c>
      <c r="B360" s="5" t="s">
        <v>1527</v>
      </c>
      <c r="C360" s="5" t="s">
        <v>97</v>
      </c>
      <c r="D360" s="5" t="s">
        <v>2694</v>
      </c>
      <c r="E360" s="5" t="s">
        <v>2695</v>
      </c>
      <c r="F360" s="5" t="s">
        <v>2696</v>
      </c>
      <c r="G360" s="5" t="s">
        <v>2102</v>
      </c>
      <c r="J360" s="5" t="s">
        <v>3294</v>
      </c>
    </row>
    <row r="361" spans="1:10">
      <c r="A361" s="5">
        <v>360</v>
      </c>
      <c r="B361" s="5" t="s">
        <v>1527</v>
      </c>
      <c r="C361" s="5" t="s">
        <v>97</v>
      </c>
      <c r="D361" s="5" t="s">
        <v>2697</v>
      </c>
      <c r="E361" s="5" t="s">
        <v>2698</v>
      </c>
      <c r="F361" s="5" t="s">
        <v>2699</v>
      </c>
      <c r="G361" s="5" t="s">
        <v>2102</v>
      </c>
      <c r="H361" s="5" t="s">
        <v>2700</v>
      </c>
      <c r="J361" s="5" t="s">
        <v>3294</v>
      </c>
    </row>
    <row r="362" spans="1:10">
      <c r="A362" s="5">
        <v>361</v>
      </c>
      <c r="B362" s="5" t="s">
        <v>1527</v>
      </c>
      <c r="C362" s="5" t="s">
        <v>97</v>
      </c>
      <c r="D362" s="5" t="s">
        <v>2701</v>
      </c>
      <c r="E362" s="5" t="s">
        <v>2702</v>
      </c>
      <c r="F362" s="5" t="s">
        <v>2703</v>
      </c>
      <c r="G362" s="5" t="s">
        <v>1947</v>
      </c>
      <c r="J362" s="5" t="s">
        <v>3294</v>
      </c>
    </row>
    <row r="363" spans="1:10">
      <c r="A363" s="5">
        <v>362</v>
      </c>
      <c r="B363" s="5" t="s">
        <v>1527</v>
      </c>
      <c r="C363" s="5" t="s">
        <v>97</v>
      </c>
      <c r="D363" s="5" t="s">
        <v>2704</v>
      </c>
      <c r="E363" s="5" t="s">
        <v>2702</v>
      </c>
      <c r="F363" s="5" t="s">
        <v>2705</v>
      </c>
      <c r="G363" s="5" t="s">
        <v>1769</v>
      </c>
      <c r="H363" s="5" t="s">
        <v>2706</v>
      </c>
      <c r="J363" s="5" t="s">
        <v>3294</v>
      </c>
    </row>
    <row r="364" spans="1:10">
      <c r="A364" s="5">
        <v>363</v>
      </c>
      <c r="B364" s="5" t="s">
        <v>1527</v>
      </c>
      <c r="C364" s="5" t="s">
        <v>97</v>
      </c>
      <c r="D364" s="5" t="s">
        <v>2707</v>
      </c>
      <c r="E364" s="5" t="s">
        <v>2708</v>
      </c>
      <c r="F364" s="5" t="s">
        <v>2709</v>
      </c>
      <c r="G364" s="5" t="s">
        <v>1883</v>
      </c>
      <c r="J364" s="5" t="s">
        <v>3294</v>
      </c>
    </row>
    <row r="365" spans="1:10">
      <c r="A365" s="5">
        <v>364</v>
      </c>
      <c r="B365" s="5" t="s">
        <v>1527</v>
      </c>
      <c r="C365" s="5" t="s">
        <v>97</v>
      </c>
      <c r="D365" s="5" t="s">
        <v>2710</v>
      </c>
      <c r="E365" s="5" t="s">
        <v>2711</v>
      </c>
      <c r="F365" s="5" t="s">
        <v>2712</v>
      </c>
      <c r="G365" s="5" t="s">
        <v>1806</v>
      </c>
      <c r="J365" s="5" t="s">
        <v>3294</v>
      </c>
    </row>
    <row r="366" spans="1:10">
      <c r="A366" s="5">
        <v>365</v>
      </c>
      <c r="B366" s="5" t="s">
        <v>1527</v>
      </c>
      <c r="C366" s="5" t="s">
        <v>97</v>
      </c>
      <c r="D366" s="5" t="s">
        <v>2713</v>
      </c>
      <c r="E366" s="5" t="s">
        <v>2714</v>
      </c>
      <c r="F366" s="5" t="s">
        <v>2715</v>
      </c>
      <c r="G366" s="5" t="s">
        <v>2102</v>
      </c>
      <c r="J366" s="5" t="s">
        <v>3294</v>
      </c>
    </row>
    <row r="367" spans="1:10">
      <c r="A367" s="5">
        <v>366</v>
      </c>
      <c r="B367" s="5" t="s">
        <v>1527</v>
      </c>
      <c r="C367" s="5" t="s">
        <v>97</v>
      </c>
      <c r="D367" s="5" t="s">
        <v>2716</v>
      </c>
      <c r="E367" s="5" t="s">
        <v>2717</v>
      </c>
      <c r="F367" s="5" t="s">
        <v>2718</v>
      </c>
      <c r="G367" s="5" t="s">
        <v>2027</v>
      </c>
      <c r="J367" s="5" t="s">
        <v>3294</v>
      </c>
    </row>
    <row r="368" spans="1:10">
      <c r="A368" s="5">
        <v>367</v>
      </c>
      <c r="B368" s="5" t="s">
        <v>1527</v>
      </c>
      <c r="C368" s="5" t="s">
        <v>97</v>
      </c>
      <c r="D368" s="5" t="s">
        <v>2719</v>
      </c>
      <c r="E368" s="5" t="s">
        <v>2720</v>
      </c>
      <c r="F368" s="5" t="s">
        <v>2721</v>
      </c>
      <c r="G368" s="5" t="s">
        <v>2023</v>
      </c>
      <c r="J368" s="5" t="s">
        <v>3294</v>
      </c>
    </row>
    <row r="369" spans="1:10">
      <c r="A369" s="5">
        <v>368</v>
      </c>
      <c r="B369" s="5" t="s">
        <v>1527</v>
      </c>
      <c r="C369" s="5" t="s">
        <v>97</v>
      </c>
      <c r="D369" s="5" t="s">
        <v>2722</v>
      </c>
      <c r="E369" s="5" t="s">
        <v>2723</v>
      </c>
      <c r="F369" s="5" t="s">
        <v>2724</v>
      </c>
      <c r="G369" s="5" t="s">
        <v>1539</v>
      </c>
      <c r="J369" s="5" t="s">
        <v>3294</v>
      </c>
    </row>
    <row r="370" spans="1:10">
      <c r="A370" s="5">
        <v>369</v>
      </c>
      <c r="B370" s="5" t="s">
        <v>1527</v>
      </c>
      <c r="C370" s="5" t="s">
        <v>97</v>
      </c>
      <c r="D370" s="5" t="s">
        <v>2725</v>
      </c>
      <c r="E370" s="5" t="s">
        <v>2726</v>
      </c>
      <c r="F370" s="5" t="s">
        <v>2727</v>
      </c>
      <c r="G370" s="5" t="s">
        <v>1559</v>
      </c>
      <c r="J370" s="5" t="s">
        <v>3294</v>
      </c>
    </row>
    <row r="371" spans="1:10">
      <c r="A371" s="5">
        <v>370</v>
      </c>
      <c r="B371" s="5" t="s">
        <v>1527</v>
      </c>
      <c r="C371" s="5" t="s">
        <v>97</v>
      </c>
      <c r="D371" s="5" t="s">
        <v>2728</v>
      </c>
      <c r="E371" s="5" t="s">
        <v>2729</v>
      </c>
      <c r="F371" s="5" t="s">
        <v>2730</v>
      </c>
      <c r="G371" s="5" t="s">
        <v>2731</v>
      </c>
      <c r="J371" s="5" t="s">
        <v>3294</v>
      </c>
    </row>
    <row r="372" spans="1:10">
      <c r="A372" s="5">
        <v>371</v>
      </c>
      <c r="B372" s="5" t="s">
        <v>1527</v>
      </c>
      <c r="C372" s="5" t="s">
        <v>97</v>
      </c>
      <c r="D372" s="5" t="s">
        <v>2732</v>
      </c>
      <c r="E372" s="5" t="s">
        <v>2733</v>
      </c>
      <c r="F372" s="5" t="s">
        <v>2734</v>
      </c>
      <c r="G372" s="5" t="s">
        <v>1535</v>
      </c>
      <c r="J372" s="5" t="s">
        <v>3294</v>
      </c>
    </row>
    <row r="373" spans="1:10">
      <c r="A373" s="5">
        <v>372</v>
      </c>
      <c r="B373" s="5" t="s">
        <v>1527</v>
      </c>
      <c r="C373" s="5" t="s">
        <v>97</v>
      </c>
      <c r="D373" s="5" t="s">
        <v>2735</v>
      </c>
      <c r="E373" s="5" t="s">
        <v>2736</v>
      </c>
      <c r="F373" s="5" t="s">
        <v>2737</v>
      </c>
      <c r="G373" s="5" t="s">
        <v>2106</v>
      </c>
      <c r="H373" s="5" t="s">
        <v>2738</v>
      </c>
      <c r="J373" s="5" t="s">
        <v>3294</v>
      </c>
    </row>
    <row r="374" spans="1:10">
      <c r="A374" s="5">
        <v>373</v>
      </c>
      <c r="B374" s="5" t="s">
        <v>1527</v>
      </c>
      <c r="C374" s="5" t="s">
        <v>97</v>
      </c>
      <c r="D374" s="5" t="s">
        <v>2739</v>
      </c>
      <c r="E374" s="5" t="s">
        <v>2740</v>
      </c>
      <c r="F374" s="5" t="s">
        <v>2741</v>
      </c>
      <c r="G374" s="5" t="s">
        <v>1819</v>
      </c>
      <c r="H374" s="5" t="s">
        <v>2742</v>
      </c>
      <c r="J374" s="5" t="s">
        <v>3294</v>
      </c>
    </row>
    <row r="375" spans="1:10">
      <c r="A375" s="5">
        <v>374</v>
      </c>
      <c r="B375" s="5" t="s">
        <v>1527</v>
      </c>
      <c r="C375" s="5" t="s">
        <v>97</v>
      </c>
      <c r="D375" s="5" t="s">
        <v>2743</v>
      </c>
      <c r="E375" s="5" t="s">
        <v>2744</v>
      </c>
      <c r="F375" s="5" t="s">
        <v>2745</v>
      </c>
      <c r="G375" s="5" t="s">
        <v>1664</v>
      </c>
      <c r="H375" s="5" t="s">
        <v>2746</v>
      </c>
      <c r="J375" s="5" t="s">
        <v>3294</v>
      </c>
    </row>
    <row r="376" spans="1:10">
      <c r="A376" s="5">
        <v>375</v>
      </c>
      <c r="B376" s="5" t="s">
        <v>1527</v>
      </c>
      <c r="C376" s="5" t="s">
        <v>97</v>
      </c>
      <c r="D376" s="5" t="s">
        <v>2747</v>
      </c>
      <c r="E376" s="5" t="s">
        <v>2748</v>
      </c>
      <c r="F376" s="5" t="s">
        <v>2749</v>
      </c>
      <c r="G376" s="5" t="s">
        <v>1559</v>
      </c>
      <c r="J376" s="5" t="s">
        <v>3294</v>
      </c>
    </row>
    <row r="377" spans="1:10">
      <c r="A377" s="5">
        <v>376</v>
      </c>
      <c r="B377" s="5" t="s">
        <v>1527</v>
      </c>
      <c r="C377" s="5" t="s">
        <v>97</v>
      </c>
      <c r="D377" s="5" t="s">
        <v>2750</v>
      </c>
      <c r="E377" s="5" t="s">
        <v>2751</v>
      </c>
      <c r="F377" s="5" t="s">
        <v>2752</v>
      </c>
      <c r="G377" s="5" t="s">
        <v>1819</v>
      </c>
      <c r="H377" s="5" t="s">
        <v>2753</v>
      </c>
      <c r="J377" s="5" t="s">
        <v>3294</v>
      </c>
    </row>
    <row r="378" spans="1:10">
      <c r="A378" s="5">
        <v>377</v>
      </c>
      <c r="B378" s="5" t="s">
        <v>1527</v>
      </c>
      <c r="C378" s="5" t="s">
        <v>97</v>
      </c>
      <c r="D378" s="5" t="s">
        <v>2754</v>
      </c>
      <c r="E378" s="5" t="s">
        <v>2755</v>
      </c>
      <c r="F378" s="5" t="s">
        <v>2756</v>
      </c>
      <c r="G378" s="5" t="s">
        <v>1648</v>
      </c>
      <c r="H378" s="5" t="s">
        <v>2757</v>
      </c>
      <c r="J378" s="5" t="s">
        <v>3294</v>
      </c>
    </row>
    <row r="379" spans="1:10">
      <c r="A379" s="5">
        <v>378</v>
      </c>
      <c r="B379" s="5" t="s">
        <v>1527</v>
      </c>
      <c r="C379" s="5" t="s">
        <v>97</v>
      </c>
      <c r="D379" s="5" t="s">
        <v>2758</v>
      </c>
      <c r="E379" s="5" t="s">
        <v>2759</v>
      </c>
      <c r="F379" s="5" t="s">
        <v>2760</v>
      </c>
      <c r="G379" s="5" t="s">
        <v>1535</v>
      </c>
      <c r="J379" s="5" t="s">
        <v>3294</v>
      </c>
    </row>
    <row r="380" spans="1:10">
      <c r="A380" s="5">
        <v>379</v>
      </c>
      <c r="B380" s="5" t="s">
        <v>1527</v>
      </c>
      <c r="C380" s="5" t="s">
        <v>97</v>
      </c>
      <c r="D380" s="5" t="s">
        <v>2761</v>
      </c>
      <c r="E380" s="5" t="s">
        <v>2762</v>
      </c>
      <c r="F380" s="5" t="s">
        <v>2763</v>
      </c>
      <c r="G380" s="5" t="s">
        <v>1648</v>
      </c>
      <c r="J380" s="5" t="s">
        <v>3294</v>
      </c>
    </row>
    <row r="381" spans="1:10">
      <c r="A381" s="5">
        <v>380</v>
      </c>
      <c r="B381" s="5" t="s">
        <v>1527</v>
      </c>
      <c r="C381" s="5" t="s">
        <v>97</v>
      </c>
      <c r="D381" s="5" t="s">
        <v>2764</v>
      </c>
      <c r="E381" s="5" t="s">
        <v>2765</v>
      </c>
      <c r="F381" s="5" t="s">
        <v>2766</v>
      </c>
      <c r="G381" s="5" t="s">
        <v>1559</v>
      </c>
      <c r="J381" s="5" t="s">
        <v>3294</v>
      </c>
    </row>
    <row r="382" spans="1:10">
      <c r="A382" s="5">
        <v>381</v>
      </c>
      <c r="B382" s="5" t="s">
        <v>1527</v>
      </c>
      <c r="C382" s="5" t="s">
        <v>97</v>
      </c>
      <c r="D382" s="5" t="s">
        <v>2767</v>
      </c>
      <c r="E382" s="5" t="s">
        <v>2768</v>
      </c>
      <c r="F382" s="5" t="s">
        <v>2769</v>
      </c>
      <c r="G382" s="5" t="s">
        <v>1559</v>
      </c>
      <c r="J382" s="5" t="s">
        <v>3294</v>
      </c>
    </row>
    <row r="383" spans="1:10">
      <c r="A383" s="5">
        <v>382</v>
      </c>
      <c r="B383" s="5" t="s">
        <v>1527</v>
      </c>
      <c r="C383" s="5" t="s">
        <v>97</v>
      </c>
      <c r="D383" s="5" t="s">
        <v>2770</v>
      </c>
      <c r="E383" s="5" t="s">
        <v>2771</v>
      </c>
      <c r="F383" s="5" t="s">
        <v>2772</v>
      </c>
      <c r="G383" s="5" t="s">
        <v>1715</v>
      </c>
      <c r="J383" s="5" t="s">
        <v>3294</v>
      </c>
    </row>
    <row r="384" spans="1:10">
      <c r="A384" s="5">
        <v>383</v>
      </c>
      <c r="B384" s="5" t="s">
        <v>1527</v>
      </c>
      <c r="C384" s="5" t="s">
        <v>97</v>
      </c>
      <c r="D384" s="5" t="s">
        <v>2773</v>
      </c>
      <c r="E384" s="5" t="s">
        <v>2774</v>
      </c>
      <c r="F384" s="5" t="s">
        <v>2775</v>
      </c>
      <c r="G384" s="5" t="s">
        <v>1535</v>
      </c>
      <c r="H384" s="5" t="s">
        <v>2776</v>
      </c>
      <c r="J384" s="5" t="s">
        <v>3294</v>
      </c>
    </row>
    <row r="385" spans="1:10">
      <c r="A385" s="5">
        <v>384</v>
      </c>
      <c r="B385" s="5" t="s">
        <v>1527</v>
      </c>
      <c r="C385" s="5" t="s">
        <v>97</v>
      </c>
      <c r="D385" s="5" t="s">
        <v>2777</v>
      </c>
      <c r="E385" s="5" t="s">
        <v>2778</v>
      </c>
      <c r="F385" s="5" t="s">
        <v>2779</v>
      </c>
      <c r="G385" s="5" t="s">
        <v>1918</v>
      </c>
      <c r="J385" s="5" t="s">
        <v>3294</v>
      </c>
    </row>
    <row r="386" spans="1:10">
      <c r="A386" s="5">
        <v>385</v>
      </c>
      <c r="B386" s="5" t="s">
        <v>1527</v>
      </c>
      <c r="C386" s="5" t="s">
        <v>97</v>
      </c>
      <c r="D386" s="5" t="s">
        <v>2780</v>
      </c>
      <c r="E386" s="5" t="s">
        <v>2781</v>
      </c>
      <c r="F386" s="5" t="s">
        <v>2782</v>
      </c>
      <c r="G386" s="5" t="s">
        <v>1799</v>
      </c>
      <c r="J386" s="5" t="s">
        <v>3294</v>
      </c>
    </row>
    <row r="387" spans="1:10">
      <c r="A387" s="5">
        <v>386</v>
      </c>
      <c r="B387" s="5" t="s">
        <v>1527</v>
      </c>
      <c r="C387" s="5" t="s">
        <v>97</v>
      </c>
      <c r="D387" s="5" t="s">
        <v>2783</v>
      </c>
      <c r="E387" s="5" t="s">
        <v>2784</v>
      </c>
      <c r="F387" s="5" t="s">
        <v>2785</v>
      </c>
      <c r="G387" s="5" t="s">
        <v>1644</v>
      </c>
      <c r="J387" s="5" t="s">
        <v>3294</v>
      </c>
    </row>
    <row r="388" spans="1:10">
      <c r="A388" s="5">
        <v>387</v>
      </c>
      <c r="B388" s="5" t="s">
        <v>1527</v>
      </c>
      <c r="C388" s="5" t="s">
        <v>97</v>
      </c>
      <c r="D388" s="5" t="s">
        <v>2786</v>
      </c>
      <c r="E388" s="5" t="s">
        <v>2787</v>
      </c>
      <c r="F388" s="5" t="s">
        <v>2788</v>
      </c>
      <c r="G388" s="5" t="s">
        <v>1559</v>
      </c>
      <c r="J388" s="5" t="s">
        <v>3294</v>
      </c>
    </row>
    <row r="389" spans="1:10">
      <c r="A389" s="5">
        <v>388</v>
      </c>
      <c r="B389" s="5" t="s">
        <v>1527</v>
      </c>
      <c r="C389" s="5" t="s">
        <v>97</v>
      </c>
      <c r="D389" s="5" t="s">
        <v>2789</v>
      </c>
      <c r="E389" s="5" t="s">
        <v>2790</v>
      </c>
      <c r="F389" s="5" t="s">
        <v>2791</v>
      </c>
      <c r="G389" s="5" t="s">
        <v>1883</v>
      </c>
      <c r="J389" s="5" t="s">
        <v>3294</v>
      </c>
    </row>
    <row r="390" spans="1:10">
      <c r="A390" s="5">
        <v>389</v>
      </c>
      <c r="B390" s="5" t="s">
        <v>1527</v>
      </c>
      <c r="C390" s="5" t="s">
        <v>97</v>
      </c>
      <c r="D390" s="5" t="s">
        <v>2792</v>
      </c>
      <c r="E390" s="5" t="s">
        <v>2793</v>
      </c>
      <c r="F390" s="5" t="s">
        <v>2794</v>
      </c>
      <c r="G390" s="5" t="s">
        <v>1582</v>
      </c>
      <c r="J390" s="5" t="s">
        <v>3294</v>
      </c>
    </row>
    <row r="391" spans="1:10">
      <c r="A391" s="5">
        <v>390</v>
      </c>
      <c r="B391" s="5" t="s">
        <v>1527</v>
      </c>
      <c r="C391" s="5" t="s">
        <v>97</v>
      </c>
      <c r="D391" s="5" t="s">
        <v>2795</v>
      </c>
      <c r="E391" s="5" t="s">
        <v>2796</v>
      </c>
      <c r="F391" s="5" t="s">
        <v>2797</v>
      </c>
      <c r="G391" s="5" t="s">
        <v>1883</v>
      </c>
      <c r="H391" s="5" t="s">
        <v>2798</v>
      </c>
      <c r="J391" s="5" t="s">
        <v>3294</v>
      </c>
    </row>
    <row r="392" spans="1:10">
      <c r="A392" s="5">
        <v>391</v>
      </c>
      <c r="B392" s="5" t="s">
        <v>1527</v>
      </c>
      <c r="C392" s="5" t="s">
        <v>97</v>
      </c>
      <c r="D392" s="5" t="s">
        <v>2799</v>
      </c>
      <c r="E392" s="5" t="s">
        <v>2800</v>
      </c>
      <c r="F392" s="5" t="s">
        <v>2801</v>
      </c>
      <c r="G392" s="5" t="s">
        <v>1819</v>
      </c>
      <c r="J392" s="5" t="s">
        <v>3294</v>
      </c>
    </row>
    <row r="393" spans="1:10">
      <c r="A393" s="5">
        <v>392</v>
      </c>
      <c r="B393" s="5" t="s">
        <v>1527</v>
      </c>
      <c r="C393" s="5" t="s">
        <v>97</v>
      </c>
      <c r="D393" s="5" t="s">
        <v>2802</v>
      </c>
      <c r="E393" s="5" t="s">
        <v>2803</v>
      </c>
      <c r="F393" s="5" t="s">
        <v>2804</v>
      </c>
      <c r="G393" s="5" t="s">
        <v>1574</v>
      </c>
      <c r="J393" s="5" t="s">
        <v>3294</v>
      </c>
    </row>
    <row r="394" spans="1:10">
      <c r="A394" s="5">
        <v>393</v>
      </c>
      <c r="B394" s="5" t="s">
        <v>1527</v>
      </c>
      <c r="C394" s="5" t="s">
        <v>97</v>
      </c>
      <c r="D394" s="5" t="s">
        <v>2805</v>
      </c>
      <c r="E394" s="5" t="s">
        <v>2806</v>
      </c>
      <c r="F394" s="5" t="s">
        <v>2807</v>
      </c>
      <c r="G394" s="5" t="s">
        <v>1551</v>
      </c>
      <c r="J394" s="5" t="s">
        <v>3294</v>
      </c>
    </row>
    <row r="395" spans="1:10">
      <c r="A395" s="5">
        <v>394</v>
      </c>
      <c r="B395" s="5" t="s">
        <v>1527</v>
      </c>
      <c r="C395" s="5" t="s">
        <v>97</v>
      </c>
      <c r="D395" s="5" t="s">
        <v>2808</v>
      </c>
      <c r="E395" s="5" t="s">
        <v>2809</v>
      </c>
      <c r="F395" s="5" t="s">
        <v>2810</v>
      </c>
      <c r="G395" s="5" t="s">
        <v>1947</v>
      </c>
      <c r="J395" s="5" t="s">
        <v>3294</v>
      </c>
    </row>
    <row r="396" spans="1:10">
      <c r="A396" s="5">
        <v>395</v>
      </c>
      <c r="B396" s="5" t="s">
        <v>1527</v>
      </c>
      <c r="C396" s="5" t="s">
        <v>97</v>
      </c>
      <c r="D396" s="5" t="s">
        <v>2811</v>
      </c>
      <c r="E396" s="5" t="s">
        <v>2812</v>
      </c>
      <c r="F396" s="5" t="s">
        <v>2813</v>
      </c>
      <c r="G396" s="5" t="s">
        <v>1559</v>
      </c>
      <c r="J396" s="5" t="s">
        <v>3294</v>
      </c>
    </row>
    <row r="397" spans="1:10">
      <c r="A397" s="5">
        <v>396</v>
      </c>
      <c r="B397" s="5" t="s">
        <v>1527</v>
      </c>
      <c r="C397" s="5" t="s">
        <v>97</v>
      </c>
      <c r="D397" s="5" t="s">
        <v>2814</v>
      </c>
      <c r="E397" s="5" t="s">
        <v>2815</v>
      </c>
      <c r="F397" s="5" t="s">
        <v>2816</v>
      </c>
      <c r="G397" s="5" t="s">
        <v>1918</v>
      </c>
      <c r="J397" s="5" t="s">
        <v>3294</v>
      </c>
    </row>
    <row r="398" spans="1:10">
      <c r="A398" s="5">
        <v>397</v>
      </c>
      <c r="B398" s="5" t="s">
        <v>1527</v>
      </c>
      <c r="C398" s="5" t="s">
        <v>97</v>
      </c>
      <c r="D398" s="5" t="s">
        <v>2817</v>
      </c>
      <c r="E398" s="5" t="s">
        <v>2818</v>
      </c>
      <c r="F398" s="5" t="s">
        <v>2819</v>
      </c>
      <c r="G398" s="5" t="s">
        <v>1559</v>
      </c>
      <c r="J398" s="5" t="s">
        <v>3294</v>
      </c>
    </row>
    <row r="399" spans="1:10">
      <c r="A399" s="5">
        <v>398</v>
      </c>
      <c r="B399" s="5" t="s">
        <v>1527</v>
      </c>
      <c r="C399" s="5" t="s">
        <v>97</v>
      </c>
      <c r="D399" s="5" t="s">
        <v>2820</v>
      </c>
      <c r="E399" s="5" t="s">
        <v>2821</v>
      </c>
      <c r="F399" s="5" t="s">
        <v>2822</v>
      </c>
      <c r="G399" s="5" t="s">
        <v>1644</v>
      </c>
      <c r="J399" s="5" t="s">
        <v>3294</v>
      </c>
    </row>
    <row r="400" spans="1:10">
      <c r="A400" s="5">
        <v>399</v>
      </c>
      <c r="B400" s="5" t="s">
        <v>1527</v>
      </c>
      <c r="C400" s="5" t="s">
        <v>97</v>
      </c>
      <c r="D400" s="5" t="s">
        <v>2823</v>
      </c>
      <c r="E400" s="5" t="s">
        <v>2824</v>
      </c>
      <c r="F400" s="5" t="s">
        <v>2825</v>
      </c>
      <c r="G400" s="5" t="s">
        <v>1935</v>
      </c>
      <c r="J400" s="5" t="s">
        <v>3294</v>
      </c>
    </row>
    <row r="401" spans="1:10">
      <c r="A401" s="5">
        <v>400</v>
      </c>
      <c r="B401" s="5" t="s">
        <v>1527</v>
      </c>
      <c r="C401" s="5" t="s">
        <v>97</v>
      </c>
      <c r="D401" s="5" t="s">
        <v>2826</v>
      </c>
      <c r="E401" s="5" t="s">
        <v>2827</v>
      </c>
      <c r="F401" s="5" t="s">
        <v>2828</v>
      </c>
      <c r="G401" s="5" t="s">
        <v>1559</v>
      </c>
      <c r="J401" s="5" t="s">
        <v>3294</v>
      </c>
    </row>
    <row r="402" spans="1:10">
      <c r="A402" s="5">
        <v>401</v>
      </c>
      <c r="B402" s="5" t="s">
        <v>1527</v>
      </c>
      <c r="C402" s="5" t="s">
        <v>97</v>
      </c>
      <c r="D402" s="5" t="s">
        <v>2829</v>
      </c>
      <c r="E402" s="5" t="s">
        <v>2830</v>
      </c>
      <c r="F402" s="5" t="s">
        <v>2831</v>
      </c>
      <c r="G402" s="5" t="s">
        <v>2832</v>
      </c>
      <c r="J402" s="5" t="s">
        <v>3294</v>
      </c>
    </row>
    <row r="403" spans="1:10">
      <c r="A403" s="5">
        <v>402</v>
      </c>
      <c r="B403" s="5" t="s">
        <v>1527</v>
      </c>
      <c r="C403" s="5" t="s">
        <v>97</v>
      </c>
      <c r="D403" s="5" t="s">
        <v>2833</v>
      </c>
      <c r="E403" s="5" t="s">
        <v>2834</v>
      </c>
      <c r="F403" s="5" t="s">
        <v>2835</v>
      </c>
      <c r="G403" s="5" t="s">
        <v>2836</v>
      </c>
      <c r="J403" s="5" t="s">
        <v>3294</v>
      </c>
    </row>
    <row r="404" spans="1:10">
      <c r="A404" s="5">
        <v>403</v>
      </c>
      <c r="B404" s="5" t="s">
        <v>1527</v>
      </c>
      <c r="C404" s="5" t="s">
        <v>97</v>
      </c>
      <c r="D404" s="5" t="s">
        <v>2837</v>
      </c>
      <c r="E404" s="5" t="s">
        <v>2838</v>
      </c>
      <c r="F404" s="5" t="s">
        <v>2839</v>
      </c>
      <c r="G404" s="5" t="s">
        <v>1735</v>
      </c>
      <c r="J404" s="5" t="s">
        <v>3294</v>
      </c>
    </row>
    <row r="405" spans="1:10">
      <c r="A405" s="5">
        <v>404</v>
      </c>
      <c r="B405" s="5" t="s">
        <v>1527</v>
      </c>
      <c r="C405" s="5" t="s">
        <v>97</v>
      </c>
      <c r="D405" s="5" t="s">
        <v>2840</v>
      </c>
      <c r="E405" s="5" t="s">
        <v>2841</v>
      </c>
      <c r="F405" s="5" t="s">
        <v>2842</v>
      </c>
      <c r="G405" s="5" t="s">
        <v>1535</v>
      </c>
      <c r="J405" s="5" t="s">
        <v>3294</v>
      </c>
    </row>
    <row r="406" spans="1:10">
      <c r="A406" s="5">
        <v>405</v>
      </c>
      <c r="B406" s="5" t="s">
        <v>1527</v>
      </c>
      <c r="C406" s="5" t="s">
        <v>97</v>
      </c>
      <c r="D406" s="5" t="s">
        <v>2843</v>
      </c>
      <c r="E406" s="5" t="s">
        <v>2844</v>
      </c>
      <c r="F406" s="5" t="s">
        <v>2845</v>
      </c>
      <c r="G406" s="5" t="s">
        <v>1620</v>
      </c>
      <c r="J406" s="5" t="s">
        <v>3294</v>
      </c>
    </row>
    <row r="407" spans="1:10">
      <c r="A407" s="5">
        <v>406</v>
      </c>
      <c r="B407" s="5" t="s">
        <v>1527</v>
      </c>
      <c r="C407" s="5" t="s">
        <v>97</v>
      </c>
      <c r="D407" s="5" t="s">
        <v>2846</v>
      </c>
      <c r="E407" s="5" t="s">
        <v>2847</v>
      </c>
      <c r="F407" s="5" t="s">
        <v>2848</v>
      </c>
      <c r="G407" s="5" t="s">
        <v>2849</v>
      </c>
      <c r="J407" s="5" t="s">
        <v>3294</v>
      </c>
    </row>
    <row r="408" spans="1:10">
      <c r="A408" s="5">
        <v>407</v>
      </c>
      <c r="B408" s="5" t="s">
        <v>1527</v>
      </c>
      <c r="C408" s="5" t="s">
        <v>97</v>
      </c>
      <c r="D408" s="5" t="s">
        <v>2850</v>
      </c>
      <c r="E408" s="5" t="s">
        <v>2851</v>
      </c>
      <c r="F408" s="5" t="s">
        <v>2852</v>
      </c>
      <c r="G408" s="5" t="s">
        <v>1603</v>
      </c>
      <c r="J408" s="5" t="s">
        <v>3294</v>
      </c>
    </row>
    <row r="409" spans="1:10">
      <c r="A409" s="5">
        <v>408</v>
      </c>
      <c r="B409" s="5" t="s">
        <v>1527</v>
      </c>
      <c r="C409" s="5" t="s">
        <v>97</v>
      </c>
      <c r="D409" s="5" t="s">
        <v>2853</v>
      </c>
      <c r="E409" s="5" t="s">
        <v>2854</v>
      </c>
      <c r="F409" s="5" t="s">
        <v>2855</v>
      </c>
      <c r="G409" s="5" t="s">
        <v>1559</v>
      </c>
      <c r="H409" s="5" t="s">
        <v>2856</v>
      </c>
      <c r="J409" s="5" t="s">
        <v>3294</v>
      </c>
    </row>
    <row r="410" spans="1:10">
      <c r="A410" s="5">
        <v>409</v>
      </c>
      <c r="B410" s="5" t="s">
        <v>1527</v>
      </c>
      <c r="C410" s="5" t="s">
        <v>97</v>
      </c>
      <c r="D410" s="5" t="s">
        <v>2857</v>
      </c>
      <c r="E410" s="5" t="s">
        <v>2858</v>
      </c>
      <c r="F410" s="5" t="s">
        <v>2859</v>
      </c>
      <c r="G410" s="5" t="s">
        <v>1582</v>
      </c>
      <c r="J410" s="5" t="s">
        <v>3294</v>
      </c>
    </row>
    <row r="411" spans="1:10">
      <c r="A411" s="5">
        <v>410</v>
      </c>
      <c r="B411" s="5" t="s">
        <v>1527</v>
      </c>
      <c r="C411" s="5" t="s">
        <v>97</v>
      </c>
      <c r="D411" s="5" t="s">
        <v>2860</v>
      </c>
      <c r="E411" s="5" t="s">
        <v>2861</v>
      </c>
      <c r="F411" s="5" t="s">
        <v>2862</v>
      </c>
      <c r="G411" s="5" t="s">
        <v>1769</v>
      </c>
      <c r="J411" s="5" t="s">
        <v>3294</v>
      </c>
    </row>
    <row r="412" spans="1:10">
      <c r="A412" s="5">
        <v>411</v>
      </c>
      <c r="B412" s="5" t="s">
        <v>1527</v>
      </c>
      <c r="C412" s="5" t="s">
        <v>97</v>
      </c>
      <c r="D412" s="5" t="s">
        <v>2863</v>
      </c>
      <c r="E412" s="5" t="s">
        <v>2864</v>
      </c>
      <c r="F412" s="5" t="s">
        <v>2865</v>
      </c>
      <c r="G412" s="5" t="s">
        <v>1978</v>
      </c>
      <c r="J412" s="5" t="s">
        <v>3294</v>
      </c>
    </row>
    <row r="413" spans="1:10">
      <c r="A413" s="5">
        <v>412</v>
      </c>
      <c r="B413" s="5" t="s">
        <v>1527</v>
      </c>
      <c r="C413" s="5" t="s">
        <v>97</v>
      </c>
      <c r="D413" s="5" t="s">
        <v>2866</v>
      </c>
      <c r="E413" s="5" t="s">
        <v>2867</v>
      </c>
      <c r="F413" s="5" t="s">
        <v>2868</v>
      </c>
      <c r="G413" s="5" t="s">
        <v>1535</v>
      </c>
      <c r="J413" s="5" t="s">
        <v>3294</v>
      </c>
    </row>
    <row r="414" spans="1:10">
      <c r="A414" s="5">
        <v>413</v>
      </c>
      <c r="B414" s="5" t="s">
        <v>1527</v>
      </c>
      <c r="C414" s="5" t="s">
        <v>97</v>
      </c>
      <c r="D414" s="5" t="s">
        <v>2869</v>
      </c>
      <c r="E414" s="5" t="s">
        <v>2870</v>
      </c>
      <c r="F414" s="5" t="s">
        <v>2871</v>
      </c>
      <c r="G414" s="5" t="s">
        <v>1687</v>
      </c>
      <c r="J414" s="5" t="s">
        <v>3294</v>
      </c>
    </row>
    <row r="415" spans="1:10">
      <c r="A415" s="5">
        <v>414</v>
      </c>
      <c r="B415" s="5" t="s">
        <v>1527</v>
      </c>
      <c r="C415" s="5" t="s">
        <v>97</v>
      </c>
      <c r="D415" s="5" t="s">
        <v>2872</v>
      </c>
      <c r="E415" s="5" t="s">
        <v>2873</v>
      </c>
      <c r="F415" s="5" t="s">
        <v>2874</v>
      </c>
      <c r="G415" s="5" t="s">
        <v>1559</v>
      </c>
      <c r="J415" s="5" t="s">
        <v>3294</v>
      </c>
    </row>
    <row r="416" spans="1:10">
      <c r="A416" s="5">
        <v>415</v>
      </c>
      <c r="B416" s="5" t="s">
        <v>1527</v>
      </c>
      <c r="C416" s="5" t="s">
        <v>97</v>
      </c>
      <c r="D416" s="5" t="s">
        <v>2875</v>
      </c>
      <c r="E416" s="5" t="s">
        <v>2876</v>
      </c>
      <c r="F416" s="5" t="s">
        <v>2877</v>
      </c>
      <c r="G416" s="5" t="s">
        <v>2878</v>
      </c>
      <c r="H416" s="5" t="s">
        <v>2879</v>
      </c>
      <c r="J416" s="5" t="s">
        <v>3294</v>
      </c>
    </row>
    <row r="417" spans="1:10">
      <c r="A417" s="5">
        <v>416</v>
      </c>
      <c r="B417" s="5" t="s">
        <v>1527</v>
      </c>
      <c r="C417" s="5" t="s">
        <v>97</v>
      </c>
      <c r="D417" s="5" t="s">
        <v>2880</v>
      </c>
      <c r="E417" s="5" t="s">
        <v>2881</v>
      </c>
      <c r="F417" s="5" t="s">
        <v>2882</v>
      </c>
      <c r="G417" s="5" t="s">
        <v>2058</v>
      </c>
      <c r="H417" s="5" t="s">
        <v>2883</v>
      </c>
      <c r="J417" s="5" t="s">
        <v>3294</v>
      </c>
    </row>
    <row r="418" spans="1:10">
      <c r="A418" s="5">
        <v>417</v>
      </c>
      <c r="B418" s="5" t="s">
        <v>1527</v>
      </c>
      <c r="C418" s="5" t="s">
        <v>97</v>
      </c>
      <c r="D418" s="5" t="s">
        <v>2884</v>
      </c>
      <c r="E418" s="5" t="s">
        <v>2885</v>
      </c>
      <c r="F418" s="5" t="s">
        <v>2886</v>
      </c>
      <c r="G418" s="5" t="s">
        <v>1559</v>
      </c>
      <c r="J418" s="5" t="s">
        <v>3294</v>
      </c>
    </row>
    <row r="419" spans="1:10">
      <c r="A419" s="5">
        <v>418</v>
      </c>
      <c r="B419" s="5" t="s">
        <v>1527</v>
      </c>
      <c r="C419" s="5" t="s">
        <v>97</v>
      </c>
      <c r="D419" s="5" t="s">
        <v>2887</v>
      </c>
      <c r="E419" s="5" t="s">
        <v>2888</v>
      </c>
      <c r="F419" s="5" t="s">
        <v>2889</v>
      </c>
      <c r="G419" s="5" t="s">
        <v>1559</v>
      </c>
      <c r="J419" s="5" t="s">
        <v>3294</v>
      </c>
    </row>
    <row r="420" spans="1:10">
      <c r="A420" s="5">
        <v>419</v>
      </c>
      <c r="B420" s="5" t="s">
        <v>1527</v>
      </c>
      <c r="C420" s="5" t="s">
        <v>97</v>
      </c>
      <c r="D420" s="5" t="s">
        <v>2890</v>
      </c>
      <c r="E420" s="5" t="s">
        <v>2891</v>
      </c>
      <c r="F420" s="5" t="s">
        <v>2892</v>
      </c>
      <c r="G420" s="5" t="s">
        <v>1799</v>
      </c>
      <c r="J420" s="5" t="s">
        <v>3294</v>
      </c>
    </row>
    <row r="421" spans="1:10">
      <c r="A421" s="5">
        <v>420</v>
      </c>
      <c r="B421" s="5" t="s">
        <v>1527</v>
      </c>
      <c r="C421" s="5" t="s">
        <v>97</v>
      </c>
      <c r="D421" s="5" t="s">
        <v>2893</v>
      </c>
      <c r="E421" s="5" t="s">
        <v>2894</v>
      </c>
      <c r="F421" s="5" t="s">
        <v>2895</v>
      </c>
      <c r="G421" s="5" t="s">
        <v>1799</v>
      </c>
      <c r="J421" s="5" t="s">
        <v>3294</v>
      </c>
    </row>
    <row r="422" spans="1:10">
      <c r="A422" s="5">
        <v>421</v>
      </c>
      <c r="B422" s="5" t="s">
        <v>1527</v>
      </c>
      <c r="C422" s="5" t="s">
        <v>97</v>
      </c>
      <c r="D422" s="5" t="s">
        <v>2896</v>
      </c>
      <c r="E422" s="5" t="s">
        <v>2897</v>
      </c>
      <c r="F422" s="5" t="s">
        <v>2898</v>
      </c>
      <c r="G422" s="5" t="s">
        <v>1589</v>
      </c>
      <c r="J422" s="5" t="s">
        <v>3294</v>
      </c>
    </row>
    <row r="423" spans="1:10">
      <c r="A423" s="5">
        <v>422</v>
      </c>
      <c r="B423" s="5" t="s">
        <v>1527</v>
      </c>
      <c r="C423" s="5" t="s">
        <v>97</v>
      </c>
      <c r="D423" s="5" t="s">
        <v>2899</v>
      </c>
      <c r="E423" s="5" t="s">
        <v>2900</v>
      </c>
      <c r="F423" s="5" t="s">
        <v>2901</v>
      </c>
      <c r="G423" s="5" t="s">
        <v>1559</v>
      </c>
      <c r="J423" s="5" t="s">
        <v>3294</v>
      </c>
    </row>
    <row r="424" spans="1:10">
      <c r="A424" s="5">
        <v>423</v>
      </c>
      <c r="B424" s="5" t="s">
        <v>1527</v>
      </c>
      <c r="C424" s="5" t="s">
        <v>97</v>
      </c>
      <c r="D424" s="5" t="s">
        <v>2902</v>
      </c>
      <c r="E424" s="5" t="s">
        <v>2903</v>
      </c>
      <c r="F424" s="5" t="s">
        <v>2904</v>
      </c>
      <c r="G424" s="5" t="s">
        <v>1994</v>
      </c>
      <c r="J424" s="5" t="s">
        <v>3294</v>
      </c>
    </row>
    <row r="425" spans="1:10">
      <c r="A425" s="5">
        <v>424</v>
      </c>
      <c r="B425" s="5" t="s">
        <v>1527</v>
      </c>
      <c r="C425" s="5" t="s">
        <v>97</v>
      </c>
      <c r="D425" s="5" t="s">
        <v>2905</v>
      </c>
      <c r="E425" s="5" t="s">
        <v>2906</v>
      </c>
      <c r="F425" s="5" t="s">
        <v>2907</v>
      </c>
      <c r="G425" s="5" t="s">
        <v>1819</v>
      </c>
      <c r="J425" s="5" t="s">
        <v>3294</v>
      </c>
    </row>
    <row r="426" spans="1:10">
      <c r="A426" s="5">
        <v>425</v>
      </c>
      <c r="B426" s="5" t="s">
        <v>1527</v>
      </c>
      <c r="C426" s="5" t="s">
        <v>97</v>
      </c>
      <c r="D426" s="5" t="s">
        <v>2908</v>
      </c>
      <c r="E426" s="5" t="s">
        <v>2909</v>
      </c>
      <c r="F426" s="5" t="s">
        <v>2910</v>
      </c>
      <c r="G426" s="5" t="s">
        <v>1559</v>
      </c>
      <c r="J426" s="5" t="s">
        <v>3294</v>
      </c>
    </row>
    <row r="427" spans="1:10">
      <c r="A427" s="5">
        <v>426</v>
      </c>
      <c r="B427" s="5" t="s">
        <v>1527</v>
      </c>
      <c r="C427" s="5" t="s">
        <v>97</v>
      </c>
      <c r="D427" s="5" t="s">
        <v>2911</v>
      </c>
      <c r="E427" s="5" t="s">
        <v>2912</v>
      </c>
      <c r="F427" s="5" t="s">
        <v>2913</v>
      </c>
      <c r="G427" s="5" t="s">
        <v>1715</v>
      </c>
      <c r="J427" s="5" t="s">
        <v>3294</v>
      </c>
    </row>
    <row r="428" spans="1:10">
      <c r="A428" s="5">
        <v>427</v>
      </c>
      <c r="B428" s="5" t="s">
        <v>1527</v>
      </c>
      <c r="C428" s="5" t="s">
        <v>97</v>
      </c>
      <c r="D428" s="5" t="s">
        <v>2914</v>
      </c>
      <c r="E428" s="5" t="s">
        <v>2915</v>
      </c>
      <c r="F428" s="5" t="s">
        <v>2916</v>
      </c>
      <c r="G428" s="5" t="s">
        <v>1593</v>
      </c>
      <c r="J428" s="5" t="s">
        <v>3294</v>
      </c>
    </row>
    <row r="429" spans="1:10">
      <c r="A429" s="5">
        <v>428</v>
      </c>
      <c r="B429" s="5" t="s">
        <v>1527</v>
      </c>
      <c r="C429" s="5" t="s">
        <v>97</v>
      </c>
      <c r="D429" s="5" t="s">
        <v>2917</v>
      </c>
      <c r="E429" s="5" t="s">
        <v>2918</v>
      </c>
      <c r="F429" s="5" t="s">
        <v>2919</v>
      </c>
      <c r="G429" s="5" t="s">
        <v>1819</v>
      </c>
      <c r="J429" s="5" t="s">
        <v>3294</v>
      </c>
    </row>
    <row r="430" spans="1:10">
      <c r="A430" s="5">
        <v>429</v>
      </c>
      <c r="B430" s="5" t="s">
        <v>1527</v>
      </c>
      <c r="C430" s="5" t="s">
        <v>97</v>
      </c>
      <c r="D430" s="5" t="s">
        <v>2920</v>
      </c>
      <c r="E430" s="5" t="s">
        <v>2921</v>
      </c>
      <c r="F430" s="5" t="s">
        <v>2922</v>
      </c>
      <c r="G430" s="5" t="s">
        <v>1563</v>
      </c>
      <c r="J430" s="5" t="s">
        <v>3294</v>
      </c>
    </row>
    <row r="431" spans="1:10">
      <c r="A431" s="5">
        <v>430</v>
      </c>
      <c r="B431" s="5" t="s">
        <v>1527</v>
      </c>
      <c r="C431" s="5" t="s">
        <v>97</v>
      </c>
      <c r="D431" s="5" t="s">
        <v>2923</v>
      </c>
      <c r="E431" s="5" t="s">
        <v>2924</v>
      </c>
      <c r="F431" s="5" t="s">
        <v>2925</v>
      </c>
      <c r="G431" s="5" t="s">
        <v>1664</v>
      </c>
      <c r="J431" s="5" t="s">
        <v>3294</v>
      </c>
    </row>
    <row r="432" spans="1:10">
      <c r="A432" s="5">
        <v>431</v>
      </c>
      <c r="B432" s="5" t="s">
        <v>1527</v>
      </c>
      <c r="C432" s="5" t="s">
        <v>97</v>
      </c>
      <c r="D432" s="5" t="s">
        <v>2926</v>
      </c>
      <c r="E432" s="5" t="s">
        <v>2927</v>
      </c>
      <c r="F432" s="5" t="s">
        <v>2928</v>
      </c>
      <c r="G432" s="5" t="s">
        <v>1742</v>
      </c>
      <c r="J432" s="5" t="s">
        <v>3294</v>
      </c>
    </row>
    <row r="433" spans="1:10">
      <c r="A433" s="5">
        <v>432</v>
      </c>
      <c r="B433" s="5" t="s">
        <v>1527</v>
      </c>
      <c r="C433" s="5" t="s">
        <v>97</v>
      </c>
      <c r="D433" s="5" t="s">
        <v>2929</v>
      </c>
      <c r="E433" s="5" t="s">
        <v>2930</v>
      </c>
      <c r="F433" s="5" t="s">
        <v>2931</v>
      </c>
      <c r="G433" s="5" t="s">
        <v>1559</v>
      </c>
      <c r="J433" s="5" t="s">
        <v>3294</v>
      </c>
    </row>
    <row r="434" spans="1:10">
      <c r="A434" s="5">
        <v>433</v>
      </c>
      <c r="B434" s="5" t="s">
        <v>1527</v>
      </c>
      <c r="C434" s="5" t="s">
        <v>97</v>
      </c>
      <c r="D434" s="5" t="s">
        <v>2932</v>
      </c>
      <c r="E434" s="5" t="s">
        <v>2933</v>
      </c>
      <c r="F434" s="5" t="s">
        <v>2934</v>
      </c>
      <c r="G434" s="5" t="s">
        <v>2160</v>
      </c>
      <c r="J434" s="5" t="s">
        <v>3294</v>
      </c>
    </row>
    <row r="435" spans="1:10">
      <c r="A435" s="5">
        <v>434</v>
      </c>
      <c r="B435" s="5" t="s">
        <v>1527</v>
      </c>
      <c r="C435" s="5" t="s">
        <v>97</v>
      </c>
      <c r="D435" s="5" t="s">
        <v>2935</v>
      </c>
      <c r="E435" s="5" t="s">
        <v>2936</v>
      </c>
      <c r="F435" s="5" t="s">
        <v>2937</v>
      </c>
      <c r="G435" s="5" t="s">
        <v>1582</v>
      </c>
      <c r="J435" s="5" t="s">
        <v>3294</v>
      </c>
    </row>
    <row r="436" spans="1:10">
      <c r="A436" s="5">
        <v>435</v>
      </c>
      <c r="B436" s="5" t="s">
        <v>1527</v>
      </c>
      <c r="C436" s="5" t="s">
        <v>97</v>
      </c>
      <c r="D436" s="5" t="s">
        <v>2938</v>
      </c>
      <c r="E436" s="5" t="s">
        <v>2939</v>
      </c>
      <c r="F436" s="5" t="s">
        <v>2940</v>
      </c>
      <c r="G436" s="5" t="s">
        <v>1883</v>
      </c>
      <c r="J436" s="5" t="s">
        <v>3294</v>
      </c>
    </row>
    <row r="437" spans="1:10">
      <c r="A437" s="5">
        <v>436</v>
      </c>
      <c r="B437" s="5" t="s">
        <v>1527</v>
      </c>
      <c r="C437" s="5" t="s">
        <v>97</v>
      </c>
      <c r="D437" s="5" t="s">
        <v>2941</v>
      </c>
      <c r="E437" s="5" t="s">
        <v>2942</v>
      </c>
      <c r="F437" s="5" t="s">
        <v>2943</v>
      </c>
      <c r="G437" s="5" t="s">
        <v>1819</v>
      </c>
      <c r="J437" s="5" t="s">
        <v>3294</v>
      </c>
    </row>
    <row r="438" spans="1:10">
      <c r="A438" s="5">
        <v>437</v>
      </c>
      <c r="B438" s="5" t="s">
        <v>1527</v>
      </c>
      <c r="C438" s="5" t="s">
        <v>97</v>
      </c>
      <c r="D438" s="5" t="s">
        <v>2944</v>
      </c>
      <c r="E438" s="5" t="s">
        <v>2945</v>
      </c>
      <c r="F438" s="5" t="s">
        <v>2946</v>
      </c>
      <c r="G438" s="5" t="s">
        <v>1593</v>
      </c>
      <c r="J438" s="5" t="s">
        <v>3294</v>
      </c>
    </row>
    <row r="439" spans="1:10">
      <c r="A439" s="5">
        <v>438</v>
      </c>
      <c r="B439" s="5" t="s">
        <v>1527</v>
      </c>
      <c r="C439" s="5" t="s">
        <v>97</v>
      </c>
      <c r="D439" s="5" t="s">
        <v>2947</v>
      </c>
      <c r="E439" s="5" t="s">
        <v>2945</v>
      </c>
      <c r="F439" s="5" t="s">
        <v>2948</v>
      </c>
      <c r="G439" s="5" t="s">
        <v>1551</v>
      </c>
      <c r="J439" s="5" t="s">
        <v>3294</v>
      </c>
    </row>
    <row r="440" spans="1:10">
      <c r="A440" s="5">
        <v>439</v>
      </c>
      <c r="B440" s="5" t="s">
        <v>1527</v>
      </c>
      <c r="C440" s="5" t="s">
        <v>97</v>
      </c>
      <c r="D440" s="5" t="s">
        <v>2949</v>
      </c>
      <c r="E440" s="5" t="s">
        <v>2950</v>
      </c>
      <c r="F440" s="5" t="s">
        <v>2951</v>
      </c>
      <c r="G440" s="5" t="s">
        <v>1582</v>
      </c>
      <c r="J440" s="5" t="s">
        <v>3294</v>
      </c>
    </row>
    <row r="441" spans="1:10">
      <c r="A441" s="5">
        <v>440</v>
      </c>
      <c r="B441" s="5" t="s">
        <v>1527</v>
      </c>
      <c r="C441" s="5" t="s">
        <v>97</v>
      </c>
      <c r="D441" s="5" t="s">
        <v>2952</v>
      </c>
      <c r="E441" s="5" t="s">
        <v>2953</v>
      </c>
      <c r="F441" s="5" t="s">
        <v>2954</v>
      </c>
      <c r="G441" s="5" t="s">
        <v>1551</v>
      </c>
      <c r="J441" s="5" t="s">
        <v>3294</v>
      </c>
    </row>
    <row r="442" spans="1:10">
      <c r="A442" s="5">
        <v>441</v>
      </c>
      <c r="B442" s="5" t="s">
        <v>1527</v>
      </c>
      <c r="C442" s="5" t="s">
        <v>97</v>
      </c>
      <c r="D442" s="5" t="s">
        <v>2955</v>
      </c>
      <c r="E442" s="5" t="s">
        <v>2956</v>
      </c>
      <c r="F442" s="5" t="s">
        <v>2957</v>
      </c>
      <c r="G442" s="5" t="s">
        <v>2832</v>
      </c>
      <c r="J442" s="5" t="s">
        <v>3294</v>
      </c>
    </row>
    <row r="443" spans="1:10">
      <c r="A443" s="5">
        <v>442</v>
      </c>
      <c r="B443" s="5" t="s">
        <v>1527</v>
      </c>
      <c r="C443" s="5" t="s">
        <v>97</v>
      </c>
      <c r="D443" s="5" t="s">
        <v>2958</v>
      </c>
      <c r="E443" s="5" t="s">
        <v>2959</v>
      </c>
      <c r="F443" s="5" t="s">
        <v>2960</v>
      </c>
      <c r="G443" s="5" t="s">
        <v>2106</v>
      </c>
      <c r="J443" s="5" t="s">
        <v>3294</v>
      </c>
    </row>
    <row r="444" spans="1:10">
      <c r="A444" s="5">
        <v>443</v>
      </c>
      <c r="B444" s="5" t="s">
        <v>1527</v>
      </c>
      <c r="C444" s="5" t="s">
        <v>97</v>
      </c>
      <c r="D444" s="5" t="s">
        <v>2961</v>
      </c>
      <c r="E444" s="5" t="s">
        <v>2959</v>
      </c>
      <c r="F444" s="5" t="s">
        <v>2962</v>
      </c>
      <c r="G444" s="5" t="s">
        <v>2287</v>
      </c>
      <c r="J444" s="5" t="s">
        <v>3294</v>
      </c>
    </row>
    <row r="445" spans="1:10">
      <c r="A445" s="5">
        <v>444</v>
      </c>
      <c r="B445" s="5" t="s">
        <v>1527</v>
      </c>
      <c r="C445" s="5" t="s">
        <v>97</v>
      </c>
      <c r="D445" s="5" t="s">
        <v>2963</v>
      </c>
      <c r="E445" s="5" t="s">
        <v>2964</v>
      </c>
      <c r="F445" s="5" t="s">
        <v>2965</v>
      </c>
      <c r="G445" s="5" t="s">
        <v>1593</v>
      </c>
      <c r="J445" s="5" t="s">
        <v>3294</v>
      </c>
    </row>
    <row r="446" spans="1:10">
      <c r="A446" s="5">
        <v>445</v>
      </c>
      <c r="B446" s="5" t="s">
        <v>1527</v>
      </c>
      <c r="C446" s="5" t="s">
        <v>97</v>
      </c>
      <c r="D446" s="5" t="s">
        <v>2966</v>
      </c>
      <c r="E446" s="5" t="s">
        <v>2964</v>
      </c>
      <c r="F446" s="5" t="s">
        <v>2967</v>
      </c>
      <c r="G446" s="5" t="s">
        <v>1559</v>
      </c>
      <c r="J446" s="5" t="s">
        <v>3294</v>
      </c>
    </row>
    <row r="447" spans="1:10">
      <c r="A447" s="5">
        <v>446</v>
      </c>
      <c r="B447" s="5" t="s">
        <v>1527</v>
      </c>
      <c r="C447" s="5" t="s">
        <v>97</v>
      </c>
      <c r="D447" s="5" t="s">
        <v>2968</v>
      </c>
      <c r="E447" s="5" t="s">
        <v>2969</v>
      </c>
      <c r="F447" s="5" t="s">
        <v>2970</v>
      </c>
      <c r="G447" s="5" t="s">
        <v>2287</v>
      </c>
      <c r="H447" s="5" t="s">
        <v>2971</v>
      </c>
      <c r="J447" s="5" t="s">
        <v>3294</v>
      </c>
    </row>
    <row r="448" spans="1:10">
      <c r="A448" s="5">
        <v>447</v>
      </c>
      <c r="B448" s="5" t="s">
        <v>1527</v>
      </c>
      <c r="C448" s="5" t="s">
        <v>97</v>
      </c>
      <c r="D448" s="5" t="s">
        <v>2972</v>
      </c>
      <c r="E448" s="5" t="s">
        <v>2969</v>
      </c>
      <c r="F448" s="5" t="s">
        <v>2973</v>
      </c>
      <c r="G448" s="5" t="s">
        <v>2244</v>
      </c>
      <c r="J448" s="5" t="s">
        <v>3294</v>
      </c>
    </row>
    <row r="449" spans="1:10">
      <c r="A449" s="5">
        <v>448</v>
      </c>
      <c r="B449" s="5" t="s">
        <v>1527</v>
      </c>
      <c r="C449" s="5" t="s">
        <v>97</v>
      </c>
      <c r="D449" s="5" t="s">
        <v>2974</v>
      </c>
      <c r="E449" s="5" t="s">
        <v>2969</v>
      </c>
      <c r="F449" s="5" t="s">
        <v>2975</v>
      </c>
      <c r="G449" s="5" t="s">
        <v>1563</v>
      </c>
      <c r="J449" s="5" t="s">
        <v>3294</v>
      </c>
    </row>
    <row r="450" spans="1:10">
      <c r="A450" s="5">
        <v>449</v>
      </c>
      <c r="B450" s="5" t="s">
        <v>1527</v>
      </c>
      <c r="C450" s="5" t="s">
        <v>97</v>
      </c>
      <c r="D450" s="5" t="s">
        <v>2976</v>
      </c>
      <c r="E450" s="5" t="s">
        <v>2977</v>
      </c>
      <c r="F450" s="5" t="s">
        <v>2978</v>
      </c>
      <c r="G450" s="5" t="s">
        <v>2287</v>
      </c>
      <c r="J450" s="5" t="s">
        <v>3294</v>
      </c>
    </row>
    <row r="451" spans="1:10">
      <c r="A451" s="5">
        <v>450</v>
      </c>
      <c r="B451" s="5" t="s">
        <v>1527</v>
      </c>
      <c r="C451" s="5" t="s">
        <v>97</v>
      </c>
      <c r="D451" s="5" t="s">
        <v>2979</v>
      </c>
      <c r="E451" s="5" t="s">
        <v>2980</v>
      </c>
      <c r="F451" s="5" t="s">
        <v>2981</v>
      </c>
      <c r="G451" s="5" t="s">
        <v>1978</v>
      </c>
      <c r="J451" s="5" t="s">
        <v>3294</v>
      </c>
    </row>
    <row r="452" spans="1:10">
      <c r="A452" s="5">
        <v>451</v>
      </c>
      <c r="B452" s="5" t="s">
        <v>1527</v>
      </c>
      <c r="C452" s="5" t="s">
        <v>97</v>
      </c>
      <c r="D452" s="5" t="s">
        <v>2982</v>
      </c>
      <c r="E452" s="5" t="s">
        <v>2983</v>
      </c>
      <c r="F452" s="5" t="s">
        <v>2984</v>
      </c>
      <c r="G452" s="5" t="s">
        <v>1935</v>
      </c>
      <c r="J452" s="5" t="s">
        <v>3294</v>
      </c>
    </row>
    <row r="453" spans="1:10">
      <c r="A453" s="5">
        <v>452</v>
      </c>
      <c r="B453" s="5" t="s">
        <v>1527</v>
      </c>
      <c r="C453" s="5" t="s">
        <v>97</v>
      </c>
      <c r="D453" s="5" t="s">
        <v>2985</v>
      </c>
      <c r="E453" s="5" t="s">
        <v>2986</v>
      </c>
      <c r="F453" s="5" t="s">
        <v>2987</v>
      </c>
      <c r="G453" s="5" t="s">
        <v>2160</v>
      </c>
      <c r="J453" s="5" t="s">
        <v>3294</v>
      </c>
    </row>
    <row r="454" spans="1:10">
      <c r="A454" s="5">
        <v>453</v>
      </c>
      <c r="B454" s="5" t="s">
        <v>1527</v>
      </c>
      <c r="C454" s="5" t="s">
        <v>97</v>
      </c>
      <c r="D454" s="5" t="s">
        <v>2988</v>
      </c>
      <c r="E454" s="5" t="s">
        <v>2989</v>
      </c>
      <c r="F454" s="5" t="s">
        <v>2990</v>
      </c>
      <c r="G454" s="5" t="s">
        <v>2991</v>
      </c>
      <c r="H454" s="5" t="s">
        <v>2992</v>
      </c>
      <c r="J454" s="5" t="s">
        <v>3294</v>
      </c>
    </row>
    <row r="455" spans="1:10">
      <c r="A455" s="5">
        <v>454</v>
      </c>
      <c r="B455" s="5" t="s">
        <v>1527</v>
      </c>
      <c r="C455" s="5" t="s">
        <v>97</v>
      </c>
      <c r="D455" s="5" t="s">
        <v>2993</v>
      </c>
      <c r="E455" s="5" t="s">
        <v>2994</v>
      </c>
      <c r="F455" s="5" t="s">
        <v>2995</v>
      </c>
      <c r="G455" s="5" t="s">
        <v>1551</v>
      </c>
      <c r="J455" s="5" t="s">
        <v>3294</v>
      </c>
    </row>
    <row r="456" spans="1:10">
      <c r="A456" s="5">
        <v>455</v>
      </c>
      <c r="B456" s="5" t="s">
        <v>1527</v>
      </c>
      <c r="C456" s="5" t="s">
        <v>97</v>
      </c>
      <c r="D456" s="5" t="s">
        <v>2996</v>
      </c>
      <c r="E456" s="5" t="s">
        <v>2997</v>
      </c>
      <c r="F456" s="5" t="s">
        <v>2998</v>
      </c>
      <c r="G456" s="5" t="s">
        <v>1593</v>
      </c>
      <c r="J456" s="5" t="s">
        <v>3294</v>
      </c>
    </row>
    <row r="457" spans="1:10">
      <c r="A457" s="5">
        <v>456</v>
      </c>
      <c r="B457" s="5" t="s">
        <v>1527</v>
      </c>
      <c r="C457" s="5" t="s">
        <v>97</v>
      </c>
      <c r="D457" s="5" t="s">
        <v>2999</v>
      </c>
      <c r="E457" s="5" t="s">
        <v>3000</v>
      </c>
      <c r="F457" s="5" t="s">
        <v>3001</v>
      </c>
      <c r="G457" s="5" t="s">
        <v>1589</v>
      </c>
      <c r="J457" s="5" t="s">
        <v>3294</v>
      </c>
    </row>
    <row r="458" spans="1:10">
      <c r="A458" s="5">
        <v>457</v>
      </c>
      <c r="B458" s="5" t="s">
        <v>1527</v>
      </c>
      <c r="C458" s="5" t="s">
        <v>97</v>
      </c>
      <c r="D458" s="5" t="s">
        <v>3002</v>
      </c>
      <c r="E458" s="5" t="s">
        <v>3003</v>
      </c>
      <c r="F458" s="5" t="s">
        <v>3004</v>
      </c>
      <c r="G458" s="5" t="s">
        <v>1559</v>
      </c>
      <c r="J458" s="5" t="s">
        <v>3294</v>
      </c>
    </row>
    <row r="459" spans="1:10">
      <c r="A459" s="5">
        <v>458</v>
      </c>
      <c r="B459" s="5" t="s">
        <v>1527</v>
      </c>
      <c r="C459" s="5" t="s">
        <v>97</v>
      </c>
      <c r="D459" s="5" t="s">
        <v>3005</v>
      </c>
      <c r="E459" s="5" t="s">
        <v>3006</v>
      </c>
      <c r="F459" s="5" t="s">
        <v>3007</v>
      </c>
      <c r="G459" s="5" t="s">
        <v>1799</v>
      </c>
      <c r="J459" s="5" t="s">
        <v>3294</v>
      </c>
    </row>
    <row r="460" spans="1:10">
      <c r="A460" s="5">
        <v>459</v>
      </c>
      <c r="B460" s="5" t="s">
        <v>1527</v>
      </c>
      <c r="C460" s="5" t="s">
        <v>97</v>
      </c>
      <c r="D460" s="5" t="s">
        <v>3008</v>
      </c>
      <c r="E460" s="5" t="s">
        <v>3009</v>
      </c>
      <c r="F460" s="5" t="s">
        <v>3010</v>
      </c>
      <c r="G460" s="5" t="s">
        <v>1780</v>
      </c>
      <c r="J460" s="5" t="s">
        <v>3294</v>
      </c>
    </row>
    <row r="461" spans="1:10">
      <c r="A461" s="5">
        <v>460</v>
      </c>
      <c r="B461" s="5" t="s">
        <v>1527</v>
      </c>
      <c r="C461" s="5" t="s">
        <v>97</v>
      </c>
      <c r="D461" s="5" t="s">
        <v>3011</v>
      </c>
      <c r="E461" s="5" t="s">
        <v>3012</v>
      </c>
      <c r="F461" s="5" t="s">
        <v>3013</v>
      </c>
      <c r="G461" s="5" t="s">
        <v>1806</v>
      </c>
      <c r="J461" s="5" t="s">
        <v>3294</v>
      </c>
    </row>
    <row r="462" spans="1:10">
      <c r="A462" s="5">
        <v>461</v>
      </c>
      <c r="B462" s="5" t="s">
        <v>1527</v>
      </c>
      <c r="C462" s="5" t="s">
        <v>97</v>
      </c>
      <c r="D462" s="5" t="s">
        <v>3014</v>
      </c>
      <c r="E462" s="5" t="s">
        <v>3015</v>
      </c>
      <c r="F462" s="5" t="s">
        <v>3016</v>
      </c>
      <c r="G462" s="5" t="s">
        <v>1806</v>
      </c>
      <c r="J462" s="5" t="s">
        <v>3294</v>
      </c>
    </row>
    <row r="463" spans="1:10">
      <c r="A463" s="5">
        <v>462</v>
      </c>
      <c r="B463" s="5" t="s">
        <v>1527</v>
      </c>
      <c r="C463" s="5" t="s">
        <v>97</v>
      </c>
      <c r="D463" s="5" t="s">
        <v>3017</v>
      </c>
      <c r="E463" s="5" t="s">
        <v>3018</v>
      </c>
      <c r="F463" s="5" t="s">
        <v>3019</v>
      </c>
      <c r="G463" s="5" t="s">
        <v>1664</v>
      </c>
      <c r="J463" s="5" t="s">
        <v>3294</v>
      </c>
    </row>
    <row r="464" spans="1:10">
      <c r="A464" s="5">
        <v>463</v>
      </c>
      <c r="B464" s="5" t="s">
        <v>1527</v>
      </c>
      <c r="C464" s="5" t="s">
        <v>97</v>
      </c>
      <c r="D464" s="5" t="s">
        <v>3020</v>
      </c>
      <c r="E464" s="5" t="s">
        <v>3021</v>
      </c>
      <c r="F464" s="5" t="s">
        <v>3022</v>
      </c>
      <c r="G464" s="5" t="s">
        <v>1582</v>
      </c>
      <c r="J464" s="5" t="s">
        <v>3294</v>
      </c>
    </row>
    <row r="465" spans="1:10">
      <c r="A465" s="5">
        <v>464</v>
      </c>
      <c r="B465" s="5" t="s">
        <v>1527</v>
      </c>
      <c r="C465" s="5" t="s">
        <v>97</v>
      </c>
      <c r="D465" s="5" t="s">
        <v>3023</v>
      </c>
      <c r="E465" s="5" t="s">
        <v>3024</v>
      </c>
      <c r="F465" s="5" t="s">
        <v>3025</v>
      </c>
      <c r="G465" s="5" t="s">
        <v>2160</v>
      </c>
      <c r="J465" s="5" t="s">
        <v>3294</v>
      </c>
    </row>
    <row r="466" spans="1:10">
      <c r="A466" s="5">
        <v>465</v>
      </c>
      <c r="B466" s="5" t="s">
        <v>1527</v>
      </c>
      <c r="C466" s="5" t="s">
        <v>97</v>
      </c>
      <c r="D466" s="5" t="s">
        <v>3026</v>
      </c>
      <c r="E466" s="5" t="s">
        <v>3027</v>
      </c>
      <c r="F466" s="5" t="s">
        <v>3028</v>
      </c>
      <c r="G466" s="5" t="s">
        <v>1559</v>
      </c>
      <c r="J466" s="5" t="s">
        <v>3294</v>
      </c>
    </row>
    <row r="467" spans="1:10">
      <c r="A467" s="5">
        <v>466</v>
      </c>
      <c r="B467" s="5" t="s">
        <v>1527</v>
      </c>
      <c r="C467" s="5" t="s">
        <v>97</v>
      </c>
      <c r="D467" s="5" t="s">
        <v>3029</v>
      </c>
      <c r="E467" s="5" t="s">
        <v>3030</v>
      </c>
      <c r="F467" s="5" t="s">
        <v>3031</v>
      </c>
      <c r="G467" s="5" t="s">
        <v>1559</v>
      </c>
      <c r="J467" s="5" t="s">
        <v>3294</v>
      </c>
    </row>
    <row r="468" spans="1:10">
      <c r="A468" s="5">
        <v>467</v>
      </c>
      <c r="B468" s="5" t="s">
        <v>1527</v>
      </c>
      <c r="C468" s="5" t="s">
        <v>97</v>
      </c>
      <c r="D468" s="5" t="s">
        <v>3032</v>
      </c>
      <c r="E468" s="5" t="s">
        <v>3033</v>
      </c>
      <c r="F468" s="5" t="s">
        <v>3034</v>
      </c>
      <c r="G468" s="5" t="s">
        <v>1603</v>
      </c>
      <c r="J468" s="5" t="s">
        <v>3294</v>
      </c>
    </row>
    <row r="469" spans="1:10">
      <c r="A469" s="5">
        <v>468</v>
      </c>
      <c r="B469" s="5" t="s">
        <v>1527</v>
      </c>
      <c r="C469" s="5" t="s">
        <v>97</v>
      </c>
      <c r="D469" s="5" t="s">
        <v>3035</v>
      </c>
      <c r="E469" s="5" t="s">
        <v>3036</v>
      </c>
      <c r="F469" s="5" t="s">
        <v>3037</v>
      </c>
      <c r="G469" s="5" t="s">
        <v>1603</v>
      </c>
      <c r="J469" s="5" t="s">
        <v>3294</v>
      </c>
    </row>
    <row r="470" spans="1:10">
      <c r="A470" s="5">
        <v>469</v>
      </c>
      <c r="B470" s="5" t="s">
        <v>1527</v>
      </c>
      <c r="C470" s="5" t="s">
        <v>97</v>
      </c>
      <c r="D470" s="5" t="s">
        <v>3038</v>
      </c>
      <c r="E470" s="5" t="s">
        <v>3039</v>
      </c>
      <c r="F470" s="5" t="s">
        <v>3040</v>
      </c>
      <c r="G470" s="5" t="s">
        <v>1795</v>
      </c>
      <c r="J470" s="5" t="s">
        <v>3294</v>
      </c>
    </row>
    <row r="471" spans="1:10">
      <c r="A471" s="5">
        <v>470</v>
      </c>
      <c r="B471" s="5" t="s">
        <v>1527</v>
      </c>
      <c r="C471" s="5" t="s">
        <v>97</v>
      </c>
      <c r="D471" s="5" t="s">
        <v>3041</v>
      </c>
      <c r="E471" s="5" t="s">
        <v>3042</v>
      </c>
      <c r="F471" s="5" t="s">
        <v>3043</v>
      </c>
      <c r="G471" s="5" t="s">
        <v>1559</v>
      </c>
      <c r="J471" s="5" t="s">
        <v>3294</v>
      </c>
    </row>
    <row r="472" spans="1:10">
      <c r="A472" s="5">
        <v>471</v>
      </c>
      <c r="B472" s="5" t="s">
        <v>1527</v>
      </c>
      <c r="C472" s="5" t="s">
        <v>97</v>
      </c>
      <c r="D472" s="5" t="s">
        <v>3044</v>
      </c>
      <c r="E472" s="5" t="s">
        <v>3045</v>
      </c>
      <c r="F472" s="5" t="s">
        <v>3046</v>
      </c>
      <c r="G472" s="5" t="s">
        <v>1603</v>
      </c>
      <c r="H472" s="5" t="s">
        <v>2216</v>
      </c>
      <c r="J472" s="5" t="s">
        <v>3294</v>
      </c>
    </row>
    <row r="473" spans="1:10">
      <c r="A473" s="5">
        <v>472</v>
      </c>
      <c r="B473" s="5" t="s">
        <v>1527</v>
      </c>
      <c r="C473" s="5" t="s">
        <v>97</v>
      </c>
      <c r="D473" s="5" t="s">
        <v>3047</v>
      </c>
      <c r="E473" s="5" t="s">
        <v>3048</v>
      </c>
      <c r="F473" s="5" t="s">
        <v>3049</v>
      </c>
      <c r="G473" s="5" t="s">
        <v>1535</v>
      </c>
      <c r="J473" s="5" t="s">
        <v>3294</v>
      </c>
    </row>
    <row r="474" spans="1:10">
      <c r="A474" s="5">
        <v>473</v>
      </c>
      <c r="B474" s="5" t="s">
        <v>1527</v>
      </c>
      <c r="C474" s="5" t="s">
        <v>97</v>
      </c>
      <c r="D474" s="5" t="s">
        <v>3050</v>
      </c>
      <c r="E474" s="5" t="s">
        <v>3051</v>
      </c>
      <c r="F474" s="5" t="s">
        <v>3052</v>
      </c>
      <c r="G474" s="5" t="s">
        <v>1644</v>
      </c>
      <c r="H474" s="5" t="s">
        <v>3053</v>
      </c>
      <c r="J474" s="5" t="s">
        <v>3294</v>
      </c>
    </row>
    <row r="475" spans="1:10">
      <c r="A475" s="5">
        <v>474</v>
      </c>
      <c r="B475" s="5" t="s">
        <v>1527</v>
      </c>
      <c r="C475" s="5" t="s">
        <v>97</v>
      </c>
      <c r="D475" s="5" t="s">
        <v>3054</v>
      </c>
      <c r="E475" s="5" t="s">
        <v>3055</v>
      </c>
      <c r="F475" s="5" t="s">
        <v>3056</v>
      </c>
      <c r="G475" s="5" t="s">
        <v>1559</v>
      </c>
      <c r="J475" s="5" t="s">
        <v>3294</v>
      </c>
    </row>
    <row r="476" spans="1:10">
      <c r="A476" s="5">
        <v>475</v>
      </c>
      <c r="B476" s="5" t="s">
        <v>1527</v>
      </c>
      <c r="C476" s="5" t="s">
        <v>97</v>
      </c>
      <c r="D476" s="5" t="s">
        <v>3057</v>
      </c>
      <c r="E476" s="5" t="s">
        <v>3058</v>
      </c>
      <c r="F476" s="5" t="s">
        <v>3059</v>
      </c>
      <c r="G476" s="5" t="s">
        <v>1715</v>
      </c>
      <c r="J476" s="5" t="s">
        <v>3294</v>
      </c>
    </row>
    <row r="477" spans="1:10">
      <c r="A477" s="5">
        <v>476</v>
      </c>
      <c r="B477" s="5" t="s">
        <v>1527</v>
      </c>
      <c r="C477" s="5" t="s">
        <v>97</v>
      </c>
      <c r="D477" s="5" t="s">
        <v>3060</v>
      </c>
      <c r="E477" s="5" t="s">
        <v>3061</v>
      </c>
      <c r="F477" s="5" t="s">
        <v>3062</v>
      </c>
      <c r="G477" s="5" t="s">
        <v>1593</v>
      </c>
      <c r="J477" s="5" t="s">
        <v>3294</v>
      </c>
    </row>
    <row r="478" spans="1:10">
      <c r="A478" s="5">
        <v>477</v>
      </c>
      <c r="B478" s="5" t="s">
        <v>1527</v>
      </c>
      <c r="C478" s="5" t="s">
        <v>97</v>
      </c>
      <c r="D478" s="5" t="s">
        <v>3063</v>
      </c>
      <c r="E478" s="5" t="s">
        <v>3064</v>
      </c>
      <c r="F478" s="5" t="s">
        <v>3065</v>
      </c>
      <c r="G478" s="5" t="s">
        <v>1603</v>
      </c>
      <c r="H478" s="5" t="s">
        <v>2216</v>
      </c>
      <c r="J478" s="5" t="s">
        <v>3294</v>
      </c>
    </row>
    <row r="479" spans="1:10">
      <c r="A479" s="5">
        <v>478</v>
      </c>
      <c r="B479" s="5" t="s">
        <v>1527</v>
      </c>
      <c r="C479" s="5" t="s">
        <v>97</v>
      </c>
      <c r="D479" s="5" t="s">
        <v>3066</v>
      </c>
      <c r="E479" s="5" t="s">
        <v>3067</v>
      </c>
      <c r="F479" s="5" t="s">
        <v>3068</v>
      </c>
      <c r="G479" s="5" t="s">
        <v>1559</v>
      </c>
      <c r="J479" s="5" t="s">
        <v>3294</v>
      </c>
    </row>
    <row r="480" spans="1:10">
      <c r="A480" s="5">
        <v>479</v>
      </c>
      <c r="B480" s="5" t="s">
        <v>1527</v>
      </c>
      <c r="C480" s="5" t="s">
        <v>97</v>
      </c>
      <c r="D480" s="5" t="s">
        <v>3069</v>
      </c>
      <c r="E480" s="5" t="s">
        <v>3070</v>
      </c>
      <c r="F480" s="5" t="s">
        <v>3071</v>
      </c>
      <c r="G480" s="5" t="s">
        <v>1559</v>
      </c>
      <c r="J480" s="5" t="s">
        <v>3294</v>
      </c>
    </row>
    <row r="481" spans="1:10">
      <c r="A481" s="5">
        <v>480</v>
      </c>
      <c r="B481" s="5" t="s">
        <v>1527</v>
      </c>
      <c r="C481" s="5" t="s">
        <v>97</v>
      </c>
      <c r="D481" s="5" t="s">
        <v>3072</v>
      </c>
      <c r="E481" s="5" t="s">
        <v>3073</v>
      </c>
      <c r="F481" s="5" t="s">
        <v>3074</v>
      </c>
      <c r="G481" s="5" t="s">
        <v>1582</v>
      </c>
      <c r="J481" s="5" t="s">
        <v>3294</v>
      </c>
    </row>
    <row r="482" spans="1:10">
      <c r="A482" s="5">
        <v>481</v>
      </c>
      <c r="B482" s="5" t="s">
        <v>1527</v>
      </c>
      <c r="C482" s="5" t="s">
        <v>97</v>
      </c>
      <c r="D482" s="5" t="s">
        <v>3075</v>
      </c>
      <c r="E482" s="5" t="s">
        <v>3076</v>
      </c>
      <c r="F482" s="5" t="s">
        <v>3077</v>
      </c>
      <c r="G482" s="5" t="s">
        <v>1559</v>
      </c>
      <c r="J482" s="5" t="s">
        <v>3294</v>
      </c>
    </row>
    <row r="483" spans="1:10">
      <c r="A483" s="5">
        <v>482</v>
      </c>
      <c r="B483" s="5" t="s">
        <v>1527</v>
      </c>
      <c r="C483" s="5" t="s">
        <v>97</v>
      </c>
      <c r="D483" s="5" t="s">
        <v>3078</v>
      </c>
      <c r="E483" s="5" t="s">
        <v>3079</v>
      </c>
      <c r="F483" s="5" t="s">
        <v>3080</v>
      </c>
      <c r="G483" s="5" t="s">
        <v>1563</v>
      </c>
      <c r="J483" s="5" t="s">
        <v>3294</v>
      </c>
    </row>
    <row r="484" spans="1:10">
      <c r="A484" s="5">
        <v>483</v>
      </c>
      <c r="B484" s="5" t="s">
        <v>1527</v>
      </c>
      <c r="C484" s="5" t="s">
        <v>97</v>
      </c>
      <c r="D484" s="5" t="s">
        <v>3081</v>
      </c>
      <c r="E484" s="5" t="s">
        <v>3082</v>
      </c>
      <c r="F484" s="5" t="s">
        <v>3083</v>
      </c>
      <c r="G484" s="5" t="s">
        <v>1589</v>
      </c>
      <c r="J484" s="5" t="s">
        <v>3294</v>
      </c>
    </row>
    <row r="485" spans="1:10">
      <c r="A485" s="5">
        <v>484</v>
      </c>
      <c r="B485" s="5" t="s">
        <v>1527</v>
      </c>
      <c r="C485" s="5" t="s">
        <v>97</v>
      </c>
      <c r="D485" s="5" t="s">
        <v>3084</v>
      </c>
      <c r="E485" s="5" t="s">
        <v>3085</v>
      </c>
      <c r="F485" s="5" t="s">
        <v>3086</v>
      </c>
      <c r="G485" s="5" t="s">
        <v>1559</v>
      </c>
      <c r="J485" s="5" t="s">
        <v>3294</v>
      </c>
    </row>
    <row r="486" spans="1:10">
      <c r="A486" s="5">
        <v>485</v>
      </c>
      <c r="B486" s="5" t="s">
        <v>1527</v>
      </c>
      <c r="C486" s="5" t="s">
        <v>97</v>
      </c>
      <c r="D486" s="5" t="s">
        <v>3087</v>
      </c>
      <c r="E486" s="5" t="s">
        <v>3088</v>
      </c>
      <c r="F486" s="5" t="s">
        <v>3089</v>
      </c>
      <c r="G486" s="5" t="s">
        <v>1559</v>
      </c>
      <c r="H486" s="5" t="s">
        <v>3090</v>
      </c>
      <c r="J486" s="5" t="s">
        <v>3294</v>
      </c>
    </row>
    <row r="487" spans="1:10">
      <c r="A487" s="5">
        <v>486</v>
      </c>
      <c r="B487" s="5" t="s">
        <v>1527</v>
      </c>
      <c r="C487" s="5" t="s">
        <v>97</v>
      </c>
      <c r="D487" s="5" t="s">
        <v>3091</v>
      </c>
      <c r="E487" s="5" t="s">
        <v>3092</v>
      </c>
      <c r="F487" s="5" t="s">
        <v>3093</v>
      </c>
      <c r="G487" s="5" t="s">
        <v>1978</v>
      </c>
      <c r="J487" s="5" t="s">
        <v>3294</v>
      </c>
    </row>
    <row r="488" spans="1:10">
      <c r="A488" s="5">
        <v>487</v>
      </c>
      <c r="B488" s="5" t="s">
        <v>1527</v>
      </c>
      <c r="C488" s="5" t="s">
        <v>97</v>
      </c>
      <c r="D488" s="5" t="s">
        <v>3094</v>
      </c>
      <c r="E488" s="5" t="s">
        <v>3095</v>
      </c>
      <c r="F488" s="5" t="s">
        <v>3096</v>
      </c>
      <c r="G488" s="5" t="s">
        <v>1574</v>
      </c>
      <c r="J488" s="5" t="s">
        <v>3294</v>
      </c>
    </row>
    <row r="489" spans="1:10">
      <c r="A489" s="5">
        <v>488</v>
      </c>
      <c r="B489" s="5" t="s">
        <v>1527</v>
      </c>
      <c r="C489" s="5" t="s">
        <v>97</v>
      </c>
      <c r="D489" s="5" t="s">
        <v>3097</v>
      </c>
      <c r="E489" s="5" t="s">
        <v>3098</v>
      </c>
      <c r="F489" s="5" t="s">
        <v>3099</v>
      </c>
      <c r="G489" s="5" t="s">
        <v>1582</v>
      </c>
      <c r="J489" s="5" t="s">
        <v>3294</v>
      </c>
    </row>
    <row r="490" spans="1:10">
      <c r="A490" s="5">
        <v>489</v>
      </c>
      <c r="B490" s="5" t="s">
        <v>1527</v>
      </c>
      <c r="C490" s="5" t="s">
        <v>97</v>
      </c>
      <c r="D490" s="5" t="s">
        <v>3100</v>
      </c>
      <c r="E490" s="5" t="s">
        <v>3101</v>
      </c>
      <c r="F490" s="5" t="s">
        <v>3102</v>
      </c>
      <c r="G490" s="5" t="s">
        <v>1836</v>
      </c>
      <c r="J490" s="5" t="s">
        <v>3294</v>
      </c>
    </row>
    <row r="491" spans="1:10">
      <c r="A491" s="5">
        <v>490</v>
      </c>
      <c r="B491" s="5" t="s">
        <v>1527</v>
      </c>
      <c r="C491" s="5" t="s">
        <v>97</v>
      </c>
      <c r="D491" s="5" t="s">
        <v>3103</v>
      </c>
      <c r="E491" s="5" t="s">
        <v>3104</v>
      </c>
      <c r="F491" s="5" t="s">
        <v>3105</v>
      </c>
      <c r="G491" s="5" t="s">
        <v>1836</v>
      </c>
      <c r="J491" s="5" t="s">
        <v>3294</v>
      </c>
    </row>
    <row r="492" spans="1:10">
      <c r="A492" s="5">
        <v>491</v>
      </c>
      <c r="B492" s="5" t="s">
        <v>1527</v>
      </c>
      <c r="C492" s="5" t="s">
        <v>97</v>
      </c>
      <c r="D492" s="5" t="s">
        <v>3106</v>
      </c>
      <c r="E492" s="5" t="s">
        <v>3107</v>
      </c>
      <c r="F492" s="5" t="s">
        <v>3108</v>
      </c>
      <c r="G492" s="5" t="s">
        <v>1836</v>
      </c>
      <c r="J492" s="5" t="s">
        <v>3294</v>
      </c>
    </row>
    <row r="493" spans="1:10">
      <c r="A493" s="5">
        <v>492</v>
      </c>
      <c r="B493" s="5" t="s">
        <v>1527</v>
      </c>
      <c r="C493" s="5" t="s">
        <v>97</v>
      </c>
      <c r="D493" s="5" t="s">
        <v>3109</v>
      </c>
      <c r="E493" s="5" t="s">
        <v>3110</v>
      </c>
      <c r="F493" s="5" t="s">
        <v>3111</v>
      </c>
      <c r="G493" s="5" t="s">
        <v>1582</v>
      </c>
      <c r="J493" s="5" t="s">
        <v>3294</v>
      </c>
    </row>
    <row r="494" spans="1:10">
      <c r="A494" s="5">
        <v>493</v>
      </c>
      <c r="B494" s="5" t="s">
        <v>1527</v>
      </c>
      <c r="C494" s="5" t="s">
        <v>97</v>
      </c>
      <c r="D494" s="5" t="s">
        <v>3112</v>
      </c>
      <c r="E494" s="5" t="s">
        <v>3113</v>
      </c>
      <c r="F494" s="5" t="s">
        <v>3114</v>
      </c>
      <c r="G494" s="5" t="s">
        <v>1742</v>
      </c>
      <c r="J494" s="5" t="s">
        <v>3294</v>
      </c>
    </row>
    <row r="495" spans="1:10">
      <c r="A495" s="5">
        <v>494</v>
      </c>
      <c r="B495" s="5" t="s">
        <v>1527</v>
      </c>
      <c r="C495" s="5" t="s">
        <v>97</v>
      </c>
      <c r="D495" s="5" t="s">
        <v>3115</v>
      </c>
      <c r="E495" s="5" t="s">
        <v>3116</v>
      </c>
      <c r="F495" s="5" t="s">
        <v>3117</v>
      </c>
      <c r="G495" s="5" t="s">
        <v>1935</v>
      </c>
      <c r="J495" s="5" t="s">
        <v>3294</v>
      </c>
    </row>
    <row r="496" spans="1:10">
      <c r="A496" s="5">
        <v>495</v>
      </c>
      <c r="B496" s="5" t="s">
        <v>1527</v>
      </c>
      <c r="C496" s="5" t="s">
        <v>97</v>
      </c>
      <c r="D496" s="5" t="s">
        <v>3118</v>
      </c>
      <c r="E496" s="5" t="s">
        <v>3119</v>
      </c>
      <c r="F496" s="5" t="s">
        <v>3120</v>
      </c>
      <c r="G496" s="5" t="s">
        <v>1742</v>
      </c>
      <c r="J496" s="5" t="s">
        <v>3294</v>
      </c>
    </row>
    <row r="497" spans="1:10">
      <c r="A497" s="5">
        <v>496</v>
      </c>
      <c r="B497" s="5" t="s">
        <v>1527</v>
      </c>
      <c r="C497" s="5" t="s">
        <v>97</v>
      </c>
      <c r="D497" s="5" t="s">
        <v>3121</v>
      </c>
      <c r="E497" s="5" t="s">
        <v>3122</v>
      </c>
      <c r="F497" s="5" t="s">
        <v>3123</v>
      </c>
      <c r="G497" s="5" t="s">
        <v>1535</v>
      </c>
      <c r="J497" s="5" t="s">
        <v>3294</v>
      </c>
    </row>
    <row r="498" spans="1:10">
      <c r="A498" s="5">
        <v>497</v>
      </c>
      <c r="B498" s="5" t="s">
        <v>1527</v>
      </c>
      <c r="C498" s="5" t="s">
        <v>97</v>
      </c>
      <c r="D498" s="5" t="s">
        <v>3124</v>
      </c>
      <c r="E498" s="5" t="s">
        <v>3125</v>
      </c>
      <c r="F498" s="5" t="s">
        <v>3126</v>
      </c>
      <c r="G498" s="5" t="s">
        <v>2023</v>
      </c>
      <c r="J498" s="5" t="s">
        <v>3294</v>
      </c>
    </row>
    <row r="499" spans="1:10">
      <c r="A499" s="5">
        <v>498</v>
      </c>
      <c r="B499" s="5" t="s">
        <v>1527</v>
      </c>
      <c r="C499" s="5" t="s">
        <v>97</v>
      </c>
      <c r="D499" s="5" t="s">
        <v>3127</v>
      </c>
      <c r="E499" s="5" t="s">
        <v>3128</v>
      </c>
      <c r="F499" s="5" t="s">
        <v>3129</v>
      </c>
      <c r="G499" s="5" t="s">
        <v>2106</v>
      </c>
      <c r="J499" s="5" t="s">
        <v>3294</v>
      </c>
    </row>
    <row r="500" spans="1:10">
      <c r="A500" s="5">
        <v>499</v>
      </c>
      <c r="B500" s="5" t="s">
        <v>1527</v>
      </c>
      <c r="C500" s="5" t="s">
        <v>97</v>
      </c>
      <c r="D500" s="5" t="s">
        <v>3130</v>
      </c>
      <c r="E500" s="5" t="s">
        <v>3131</v>
      </c>
      <c r="F500" s="5" t="s">
        <v>3132</v>
      </c>
      <c r="G500" s="5" t="s">
        <v>1559</v>
      </c>
      <c r="H500" s="5" t="s">
        <v>3133</v>
      </c>
      <c r="J500" s="5" t="s">
        <v>3294</v>
      </c>
    </row>
    <row r="501" spans="1:10">
      <c r="A501" s="5">
        <v>500</v>
      </c>
      <c r="B501" s="5" t="s">
        <v>1527</v>
      </c>
      <c r="C501" s="5" t="s">
        <v>97</v>
      </c>
      <c r="D501" s="5" t="s">
        <v>3134</v>
      </c>
      <c r="E501" s="5" t="s">
        <v>3135</v>
      </c>
      <c r="F501" s="5" t="s">
        <v>3136</v>
      </c>
      <c r="G501" s="5" t="s">
        <v>1664</v>
      </c>
      <c r="J501" s="5" t="s">
        <v>3294</v>
      </c>
    </row>
    <row r="502" spans="1:10">
      <c r="A502" s="5">
        <v>501</v>
      </c>
      <c r="B502" s="5" t="s">
        <v>1527</v>
      </c>
      <c r="C502" s="5" t="s">
        <v>97</v>
      </c>
      <c r="D502" s="5" t="s">
        <v>3137</v>
      </c>
      <c r="E502" s="5" t="s">
        <v>3138</v>
      </c>
      <c r="F502" s="5" t="s">
        <v>3139</v>
      </c>
      <c r="G502" s="5" t="s">
        <v>1563</v>
      </c>
      <c r="J502" s="5" t="s">
        <v>3294</v>
      </c>
    </row>
    <row r="503" spans="1:10">
      <c r="A503" s="5">
        <v>502</v>
      </c>
      <c r="B503" s="5" t="s">
        <v>1527</v>
      </c>
      <c r="C503" s="5" t="s">
        <v>97</v>
      </c>
      <c r="D503" s="5" t="s">
        <v>3140</v>
      </c>
      <c r="E503" s="5" t="s">
        <v>3141</v>
      </c>
      <c r="F503" s="5" t="s">
        <v>3142</v>
      </c>
      <c r="G503" s="5" t="s">
        <v>1574</v>
      </c>
      <c r="J503" s="5" t="s">
        <v>3294</v>
      </c>
    </row>
    <row r="504" spans="1:10">
      <c r="A504" s="5">
        <v>503</v>
      </c>
      <c r="B504" s="5" t="s">
        <v>1527</v>
      </c>
      <c r="C504" s="5" t="s">
        <v>97</v>
      </c>
      <c r="D504" s="5" t="s">
        <v>3143</v>
      </c>
      <c r="E504" s="5" t="s">
        <v>3144</v>
      </c>
      <c r="F504" s="5" t="s">
        <v>1577</v>
      </c>
      <c r="G504" s="5" t="s">
        <v>3145</v>
      </c>
      <c r="J504" s="5" t="s">
        <v>3294</v>
      </c>
    </row>
    <row r="505" spans="1:10">
      <c r="A505" s="5">
        <v>504</v>
      </c>
      <c r="B505" s="5" t="s">
        <v>1527</v>
      </c>
      <c r="C505" s="5" t="s">
        <v>97</v>
      </c>
      <c r="D505" s="5" t="s">
        <v>3146</v>
      </c>
      <c r="E505" s="5" t="s">
        <v>3147</v>
      </c>
      <c r="F505" s="5" t="s">
        <v>3148</v>
      </c>
      <c r="G505" s="5" t="s">
        <v>1539</v>
      </c>
      <c r="H505" s="5" t="s">
        <v>3149</v>
      </c>
      <c r="J505" s="5" t="s">
        <v>3294</v>
      </c>
    </row>
    <row r="506" spans="1:10">
      <c r="A506" s="5">
        <v>505</v>
      </c>
      <c r="B506" s="5" t="s">
        <v>1527</v>
      </c>
      <c r="C506" s="5" t="s">
        <v>97</v>
      </c>
      <c r="D506" s="5" t="s">
        <v>3150</v>
      </c>
      <c r="E506" s="5" t="s">
        <v>3151</v>
      </c>
      <c r="F506" s="5" t="s">
        <v>3152</v>
      </c>
      <c r="G506" s="5" t="s">
        <v>2058</v>
      </c>
      <c r="J506" s="5" t="s">
        <v>3294</v>
      </c>
    </row>
    <row r="507" spans="1:10">
      <c r="A507" s="5">
        <v>506</v>
      </c>
      <c r="B507" s="5" t="s">
        <v>1527</v>
      </c>
      <c r="C507" s="5" t="s">
        <v>97</v>
      </c>
      <c r="D507" s="5" t="s">
        <v>3153</v>
      </c>
      <c r="E507" s="5" t="s">
        <v>3154</v>
      </c>
      <c r="F507" s="5" t="s">
        <v>3155</v>
      </c>
      <c r="G507" s="5" t="s">
        <v>1603</v>
      </c>
      <c r="J507" s="5" t="s">
        <v>3294</v>
      </c>
    </row>
    <row r="508" spans="1:10">
      <c r="A508" s="5">
        <v>507</v>
      </c>
      <c r="B508" s="5" t="s">
        <v>1527</v>
      </c>
      <c r="C508" s="5" t="s">
        <v>97</v>
      </c>
      <c r="D508" s="5" t="s">
        <v>3156</v>
      </c>
      <c r="E508" s="5" t="s">
        <v>3157</v>
      </c>
      <c r="F508" s="5" t="s">
        <v>3158</v>
      </c>
      <c r="G508" s="5" t="s">
        <v>1582</v>
      </c>
      <c r="J508" s="5" t="s">
        <v>3294</v>
      </c>
    </row>
    <row r="509" spans="1:10">
      <c r="A509" s="5">
        <v>508</v>
      </c>
      <c r="B509" s="5" t="s">
        <v>1527</v>
      </c>
      <c r="C509" s="5" t="s">
        <v>97</v>
      </c>
      <c r="D509" s="5" t="s">
        <v>3159</v>
      </c>
      <c r="E509" s="5" t="s">
        <v>3160</v>
      </c>
      <c r="F509" s="5" t="s">
        <v>3161</v>
      </c>
      <c r="G509" s="5" t="s">
        <v>3162</v>
      </c>
      <c r="J509" s="5" t="s">
        <v>3294</v>
      </c>
    </row>
    <row r="510" spans="1:10">
      <c r="A510" s="5">
        <v>509</v>
      </c>
      <c r="B510" s="5" t="s">
        <v>1527</v>
      </c>
      <c r="C510" s="5" t="s">
        <v>97</v>
      </c>
      <c r="D510" s="5" t="s">
        <v>3163</v>
      </c>
      <c r="E510" s="5" t="s">
        <v>3164</v>
      </c>
      <c r="F510" s="5" t="s">
        <v>3165</v>
      </c>
      <c r="G510" s="5" t="s">
        <v>1664</v>
      </c>
      <c r="H510" s="5" t="s">
        <v>3166</v>
      </c>
      <c r="J510" s="5" t="s">
        <v>3294</v>
      </c>
    </row>
    <row r="511" spans="1:10">
      <c r="A511" s="5">
        <v>510</v>
      </c>
      <c r="B511" s="5" t="s">
        <v>1527</v>
      </c>
      <c r="C511" s="5" t="s">
        <v>97</v>
      </c>
      <c r="D511" s="5" t="s">
        <v>3167</v>
      </c>
      <c r="E511" s="5" t="s">
        <v>3168</v>
      </c>
      <c r="F511" s="5" t="s">
        <v>3169</v>
      </c>
      <c r="G511" s="5" t="s">
        <v>1535</v>
      </c>
      <c r="J511" s="5" t="s">
        <v>3294</v>
      </c>
    </row>
    <row r="512" spans="1:10">
      <c r="A512" s="5">
        <v>511</v>
      </c>
      <c r="B512" s="5" t="s">
        <v>1527</v>
      </c>
      <c r="C512" s="5" t="s">
        <v>97</v>
      </c>
      <c r="D512" s="5" t="s">
        <v>3170</v>
      </c>
      <c r="E512" s="5" t="s">
        <v>3171</v>
      </c>
      <c r="F512" s="5" t="s">
        <v>3172</v>
      </c>
      <c r="G512" s="5" t="s">
        <v>1582</v>
      </c>
      <c r="J512" s="5" t="s">
        <v>3294</v>
      </c>
    </row>
    <row r="513" spans="1:10">
      <c r="A513" s="5">
        <v>512</v>
      </c>
      <c r="B513" s="5" t="s">
        <v>1527</v>
      </c>
      <c r="C513" s="5" t="s">
        <v>97</v>
      </c>
      <c r="D513" s="5" t="s">
        <v>3173</v>
      </c>
      <c r="E513" s="5" t="s">
        <v>3174</v>
      </c>
      <c r="F513" s="5" t="s">
        <v>3175</v>
      </c>
      <c r="G513" s="5" t="s">
        <v>1935</v>
      </c>
      <c r="J513" s="5" t="s">
        <v>3294</v>
      </c>
    </row>
    <row r="514" spans="1:10">
      <c r="A514" s="5">
        <v>513</v>
      </c>
      <c r="B514" s="5" t="s">
        <v>1527</v>
      </c>
      <c r="C514" s="5" t="s">
        <v>97</v>
      </c>
      <c r="D514" s="5" t="s">
        <v>3176</v>
      </c>
      <c r="E514" s="5" t="s">
        <v>3177</v>
      </c>
      <c r="F514" s="5" t="s">
        <v>3178</v>
      </c>
      <c r="G514" s="5" t="s">
        <v>2102</v>
      </c>
      <c r="J514" s="5" t="s">
        <v>3294</v>
      </c>
    </row>
    <row r="515" spans="1:10">
      <c r="A515" s="5">
        <v>514</v>
      </c>
      <c r="B515" s="5" t="s">
        <v>1527</v>
      </c>
      <c r="C515" s="5" t="s">
        <v>97</v>
      </c>
      <c r="D515" s="5" t="s">
        <v>3179</v>
      </c>
      <c r="E515" s="5" t="s">
        <v>3180</v>
      </c>
      <c r="F515" s="5" t="s">
        <v>3181</v>
      </c>
      <c r="G515" s="5" t="s">
        <v>1544</v>
      </c>
      <c r="H515" s="5" t="s">
        <v>3182</v>
      </c>
      <c r="J515" s="5" t="s">
        <v>3294</v>
      </c>
    </row>
    <row r="516" spans="1:10">
      <c r="A516" s="5">
        <v>515</v>
      </c>
      <c r="B516" s="5" t="s">
        <v>1527</v>
      </c>
      <c r="C516" s="5" t="s">
        <v>97</v>
      </c>
      <c r="D516" s="5" t="s">
        <v>3183</v>
      </c>
      <c r="E516" s="5" t="s">
        <v>3184</v>
      </c>
      <c r="F516" s="5" t="s">
        <v>3185</v>
      </c>
      <c r="G516" s="5" t="s">
        <v>1836</v>
      </c>
      <c r="J516" s="5" t="s">
        <v>3294</v>
      </c>
    </row>
    <row r="517" spans="1:10">
      <c r="A517" s="5">
        <v>516</v>
      </c>
      <c r="B517" s="5" t="s">
        <v>1527</v>
      </c>
      <c r="C517" s="5" t="s">
        <v>97</v>
      </c>
      <c r="D517" s="5" t="s">
        <v>3186</v>
      </c>
      <c r="E517" s="5" t="s">
        <v>3187</v>
      </c>
      <c r="F517" s="5" t="s">
        <v>3188</v>
      </c>
      <c r="G517" s="5" t="s">
        <v>1582</v>
      </c>
      <c r="J517" s="5" t="s">
        <v>3294</v>
      </c>
    </row>
    <row r="518" spans="1:10">
      <c r="A518" s="5">
        <v>517</v>
      </c>
      <c r="B518" s="5" t="s">
        <v>1527</v>
      </c>
      <c r="C518" s="5" t="s">
        <v>97</v>
      </c>
      <c r="D518" s="5" t="s">
        <v>3189</v>
      </c>
      <c r="E518" s="5" t="s">
        <v>3190</v>
      </c>
      <c r="F518" s="5" t="s">
        <v>3191</v>
      </c>
      <c r="G518" s="5" t="s">
        <v>1836</v>
      </c>
      <c r="J518" s="5" t="s">
        <v>3294</v>
      </c>
    </row>
    <row r="519" spans="1:10">
      <c r="A519" s="5">
        <v>518</v>
      </c>
      <c r="B519" s="5" t="s">
        <v>1527</v>
      </c>
      <c r="C519" s="5" t="s">
        <v>97</v>
      </c>
      <c r="D519" s="5" t="s">
        <v>3192</v>
      </c>
      <c r="E519" s="5" t="s">
        <v>3193</v>
      </c>
      <c r="F519" s="5" t="s">
        <v>3194</v>
      </c>
      <c r="G519" s="5" t="s">
        <v>1918</v>
      </c>
      <c r="J519" s="5" t="s">
        <v>3294</v>
      </c>
    </row>
    <row r="520" spans="1:10">
      <c r="A520" s="5">
        <v>519</v>
      </c>
      <c r="B520" s="5" t="s">
        <v>1527</v>
      </c>
      <c r="C520" s="5" t="s">
        <v>97</v>
      </c>
      <c r="D520" s="5" t="s">
        <v>3195</v>
      </c>
      <c r="E520" s="5" t="s">
        <v>3196</v>
      </c>
      <c r="F520" s="5" t="s">
        <v>3197</v>
      </c>
      <c r="G520" s="5" t="s">
        <v>1968</v>
      </c>
      <c r="J520" s="5" t="s">
        <v>3294</v>
      </c>
    </row>
    <row r="521" spans="1:10">
      <c r="A521" s="5">
        <v>520</v>
      </c>
      <c r="B521" s="5" t="s">
        <v>1527</v>
      </c>
      <c r="C521" s="5" t="s">
        <v>97</v>
      </c>
      <c r="D521" s="5" t="s">
        <v>3198</v>
      </c>
      <c r="E521" s="5" t="s">
        <v>3199</v>
      </c>
      <c r="F521" s="5" t="s">
        <v>3200</v>
      </c>
      <c r="G521" s="5" t="s">
        <v>1757</v>
      </c>
      <c r="H521" s="5" t="s">
        <v>3201</v>
      </c>
      <c r="J521" s="5" t="s">
        <v>3294</v>
      </c>
    </row>
    <row r="522" spans="1:10">
      <c r="A522" s="5">
        <v>521</v>
      </c>
      <c r="B522" s="5" t="s">
        <v>1527</v>
      </c>
      <c r="C522" s="5" t="s">
        <v>97</v>
      </c>
      <c r="D522" s="5" t="s">
        <v>3202</v>
      </c>
      <c r="E522" s="5" t="s">
        <v>3203</v>
      </c>
      <c r="F522" s="5" t="s">
        <v>3204</v>
      </c>
      <c r="G522" s="5" t="s">
        <v>1757</v>
      </c>
      <c r="J522" s="5" t="s">
        <v>3294</v>
      </c>
    </row>
    <row r="523" spans="1:10">
      <c r="A523" s="5">
        <v>522</v>
      </c>
      <c r="B523" s="5" t="s">
        <v>1527</v>
      </c>
      <c r="C523" s="5" t="s">
        <v>97</v>
      </c>
      <c r="D523" s="5" t="s">
        <v>3205</v>
      </c>
      <c r="E523" s="5" t="s">
        <v>3206</v>
      </c>
      <c r="F523" s="5" t="s">
        <v>3207</v>
      </c>
      <c r="G523" s="5" t="s">
        <v>1806</v>
      </c>
      <c r="J523" s="5" t="s">
        <v>3294</v>
      </c>
    </row>
    <row r="524" spans="1:10">
      <c r="A524" s="5">
        <v>523</v>
      </c>
      <c r="B524" s="5" t="s">
        <v>1527</v>
      </c>
      <c r="C524" s="5" t="s">
        <v>97</v>
      </c>
      <c r="D524" s="5" t="s">
        <v>3208</v>
      </c>
      <c r="E524" s="5" t="s">
        <v>3209</v>
      </c>
      <c r="F524" s="5" t="s">
        <v>3210</v>
      </c>
      <c r="G524" s="5" t="s">
        <v>1559</v>
      </c>
      <c r="J524" s="5" t="s">
        <v>3294</v>
      </c>
    </row>
    <row r="525" spans="1:10">
      <c r="A525" s="5">
        <v>524</v>
      </c>
      <c r="B525" s="5" t="s">
        <v>1527</v>
      </c>
      <c r="C525" s="5" t="s">
        <v>97</v>
      </c>
      <c r="D525" s="5" t="s">
        <v>3211</v>
      </c>
      <c r="E525" s="5" t="s">
        <v>3212</v>
      </c>
      <c r="F525" s="5" t="s">
        <v>3213</v>
      </c>
      <c r="G525" s="5" t="s">
        <v>3145</v>
      </c>
      <c r="J525" s="5" t="s">
        <v>3294</v>
      </c>
    </row>
    <row r="526" spans="1:10">
      <c r="A526" s="5">
        <v>525</v>
      </c>
      <c r="B526" s="5" t="s">
        <v>1527</v>
      </c>
      <c r="C526" s="5" t="s">
        <v>97</v>
      </c>
      <c r="D526" s="5" t="s">
        <v>3214</v>
      </c>
      <c r="E526" s="5" t="s">
        <v>3212</v>
      </c>
      <c r="F526" s="5" t="s">
        <v>3213</v>
      </c>
      <c r="G526" s="5" t="s">
        <v>1697</v>
      </c>
      <c r="J526" s="5" t="s">
        <v>3294</v>
      </c>
    </row>
    <row r="527" spans="1:10">
      <c r="A527" s="5">
        <v>526</v>
      </c>
      <c r="B527" s="5" t="s">
        <v>1527</v>
      </c>
      <c r="C527" s="5" t="s">
        <v>97</v>
      </c>
      <c r="D527" s="5" t="s">
        <v>3215</v>
      </c>
      <c r="E527" s="5" t="s">
        <v>3216</v>
      </c>
      <c r="F527" s="5" t="s">
        <v>3217</v>
      </c>
      <c r="G527" s="5" t="s">
        <v>1947</v>
      </c>
      <c r="J527" s="5" t="s">
        <v>3294</v>
      </c>
    </row>
    <row r="528" spans="1:10">
      <c r="A528" s="5">
        <v>527</v>
      </c>
      <c r="B528" s="5" t="s">
        <v>1527</v>
      </c>
      <c r="C528" s="5" t="s">
        <v>97</v>
      </c>
      <c r="D528" s="5" t="s">
        <v>3218</v>
      </c>
      <c r="E528" s="5" t="s">
        <v>3219</v>
      </c>
      <c r="F528" s="5" t="s">
        <v>3220</v>
      </c>
      <c r="G528" s="5" t="s">
        <v>1715</v>
      </c>
      <c r="J528" s="5" t="s">
        <v>3294</v>
      </c>
    </row>
    <row r="529" spans="1:10">
      <c r="A529" s="5">
        <v>528</v>
      </c>
      <c r="B529" s="5" t="s">
        <v>1527</v>
      </c>
      <c r="C529" s="5" t="s">
        <v>97</v>
      </c>
      <c r="D529" s="5" t="s">
        <v>3221</v>
      </c>
      <c r="E529" s="5" t="s">
        <v>3222</v>
      </c>
      <c r="F529" s="5" t="s">
        <v>3223</v>
      </c>
      <c r="G529" s="5" t="s">
        <v>1603</v>
      </c>
      <c r="J529" s="5" t="s">
        <v>3294</v>
      </c>
    </row>
    <row r="530" spans="1:10">
      <c r="A530" s="5">
        <v>529</v>
      </c>
      <c r="B530" s="5" t="s">
        <v>1527</v>
      </c>
      <c r="C530" s="5" t="s">
        <v>97</v>
      </c>
      <c r="D530" s="5" t="s">
        <v>3224</v>
      </c>
      <c r="E530" s="5" t="s">
        <v>3225</v>
      </c>
      <c r="F530" s="5" t="s">
        <v>3226</v>
      </c>
      <c r="G530" s="5" t="s">
        <v>1705</v>
      </c>
      <c r="J530" s="5" t="s">
        <v>3294</v>
      </c>
    </row>
    <row r="531" spans="1:10">
      <c r="A531" s="5">
        <v>530</v>
      </c>
      <c r="B531" s="5" t="s">
        <v>1527</v>
      </c>
      <c r="C531" s="5" t="s">
        <v>97</v>
      </c>
      <c r="D531" s="5" t="s">
        <v>3227</v>
      </c>
      <c r="E531" s="5" t="s">
        <v>3228</v>
      </c>
      <c r="F531" s="5" t="s">
        <v>3229</v>
      </c>
      <c r="G531" s="5" t="s">
        <v>3230</v>
      </c>
      <c r="J531" s="5" t="s">
        <v>3294</v>
      </c>
    </row>
    <row r="532" spans="1:10">
      <c r="A532" s="5">
        <v>531</v>
      </c>
      <c r="B532" s="5" t="s">
        <v>1527</v>
      </c>
      <c r="C532" s="5" t="s">
        <v>97</v>
      </c>
      <c r="D532" s="5" t="s">
        <v>3231</v>
      </c>
      <c r="E532" s="5" t="s">
        <v>3232</v>
      </c>
      <c r="F532" s="5" t="s">
        <v>3233</v>
      </c>
      <c r="G532" s="5" t="s">
        <v>1539</v>
      </c>
      <c r="J532" s="5" t="s">
        <v>3294</v>
      </c>
    </row>
    <row r="533" spans="1:10">
      <c r="A533" s="5">
        <v>532</v>
      </c>
      <c r="B533" s="5" t="s">
        <v>1527</v>
      </c>
      <c r="C533" s="5" t="s">
        <v>97</v>
      </c>
      <c r="D533" s="5" t="s">
        <v>3234</v>
      </c>
      <c r="E533" s="5" t="s">
        <v>3235</v>
      </c>
      <c r="F533" s="5" t="s">
        <v>3236</v>
      </c>
      <c r="G533" s="5" t="s">
        <v>1589</v>
      </c>
      <c r="J533" s="5" t="s">
        <v>3294</v>
      </c>
    </row>
    <row r="534" spans="1:10">
      <c r="A534" s="5">
        <v>533</v>
      </c>
      <c r="B534" s="5" t="s">
        <v>1527</v>
      </c>
      <c r="C534" s="5" t="s">
        <v>97</v>
      </c>
      <c r="D534" s="5" t="s">
        <v>3237</v>
      </c>
      <c r="E534" s="5" t="s">
        <v>3238</v>
      </c>
      <c r="F534" s="5" t="s">
        <v>3239</v>
      </c>
      <c r="G534" s="5" t="s">
        <v>1715</v>
      </c>
      <c r="H534" s="5" t="s">
        <v>3240</v>
      </c>
      <c r="J534" s="5" t="s">
        <v>3294</v>
      </c>
    </row>
    <row r="535" spans="1:10">
      <c r="A535" s="5">
        <v>534</v>
      </c>
      <c r="B535" s="5" t="s">
        <v>1527</v>
      </c>
      <c r="C535" s="5" t="s">
        <v>97</v>
      </c>
      <c r="D535" s="5" t="s">
        <v>3241</v>
      </c>
      <c r="E535" s="5" t="s">
        <v>3242</v>
      </c>
      <c r="F535" s="5" t="s">
        <v>3243</v>
      </c>
      <c r="G535" s="5" t="s">
        <v>1961</v>
      </c>
      <c r="J535" s="5" t="s">
        <v>3294</v>
      </c>
    </row>
    <row r="536" spans="1:10">
      <c r="A536" s="5">
        <v>535</v>
      </c>
      <c r="B536" s="5" t="s">
        <v>1527</v>
      </c>
      <c r="C536" s="5" t="s">
        <v>97</v>
      </c>
      <c r="D536" s="5" t="s">
        <v>3244</v>
      </c>
      <c r="E536" s="5" t="s">
        <v>3245</v>
      </c>
      <c r="F536" s="5" t="s">
        <v>3246</v>
      </c>
      <c r="G536" s="5" t="s">
        <v>1836</v>
      </c>
      <c r="H536" s="5" t="s">
        <v>3247</v>
      </c>
      <c r="J536" s="5" t="s">
        <v>3294</v>
      </c>
    </row>
    <row r="537" spans="1:10">
      <c r="A537" s="5">
        <v>536</v>
      </c>
      <c r="B537" s="5" t="s">
        <v>1527</v>
      </c>
      <c r="C537" s="5" t="s">
        <v>97</v>
      </c>
      <c r="D537" s="5" t="s">
        <v>3248</v>
      </c>
      <c r="E537" s="5" t="s">
        <v>3249</v>
      </c>
      <c r="F537" s="5" t="s">
        <v>3250</v>
      </c>
      <c r="G537" s="5" t="s">
        <v>3251</v>
      </c>
      <c r="J537" s="5" t="s">
        <v>3294</v>
      </c>
    </row>
    <row r="538" spans="1:10">
      <c r="A538" s="5">
        <v>537</v>
      </c>
      <c r="B538" s="5" t="s">
        <v>1527</v>
      </c>
      <c r="C538" s="5" t="s">
        <v>97</v>
      </c>
      <c r="D538" s="5" t="s">
        <v>3252</v>
      </c>
      <c r="E538" s="5" t="s">
        <v>3253</v>
      </c>
      <c r="F538" s="5" t="s">
        <v>3254</v>
      </c>
      <c r="G538" s="5" t="s">
        <v>2023</v>
      </c>
      <c r="J538" s="5" t="s">
        <v>3294</v>
      </c>
    </row>
    <row r="539" spans="1:10">
      <c r="A539" s="5">
        <v>538</v>
      </c>
      <c r="B539" s="5" t="s">
        <v>1527</v>
      </c>
      <c r="C539" s="5" t="s">
        <v>97</v>
      </c>
      <c r="D539" s="5" t="s">
        <v>3255</v>
      </c>
      <c r="E539" s="5" t="s">
        <v>3256</v>
      </c>
      <c r="F539" s="5" t="s">
        <v>3257</v>
      </c>
      <c r="G539" s="5" t="s">
        <v>1791</v>
      </c>
      <c r="H539" s="5" t="s">
        <v>3240</v>
      </c>
      <c r="J539" s="5" t="s">
        <v>3294</v>
      </c>
    </row>
    <row r="540" spans="1:10">
      <c r="A540" s="5">
        <v>539</v>
      </c>
      <c r="B540" s="5" t="s">
        <v>1527</v>
      </c>
      <c r="C540" s="5" t="s">
        <v>97</v>
      </c>
      <c r="D540" s="5" t="s">
        <v>3258</v>
      </c>
      <c r="E540" s="5" t="s">
        <v>3259</v>
      </c>
      <c r="F540" s="5" t="s">
        <v>3260</v>
      </c>
      <c r="G540" s="5" t="s">
        <v>1791</v>
      </c>
      <c r="J540" s="5" t="s">
        <v>3294</v>
      </c>
    </row>
    <row r="541" spans="1:10">
      <c r="A541" s="5">
        <v>540</v>
      </c>
      <c r="B541" s="5" t="s">
        <v>1527</v>
      </c>
      <c r="C541" s="5" t="s">
        <v>97</v>
      </c>
      <c r="D541" s="5" t="s">
        <v>3261</v>
      </c>
      <c r="E541" s="5" t="s">
        <v>3262</v>
      </c>
      <c r="F541" s="5" t="s">
        <v>3263</v>
      </c>
      <c r="G541" s="5" t="s">
        <v>2023</v>
      </c>
      <c r="J541" s="5" t="s">
        <v>3294</v>
      </c>
    </row>
    <row r="542" spans="1:10">
      <c r="A542" s="5">
        <v>541</v>
      </c>
      <c r="B542" s="5" t="s">
        <v>1527</v>
      </c>
      <c r="C542" s="5" t="s">
        <v>97</v>
      </c>
      <c r="D542" s="5" t="s">
        <v>3264</v>
      </c>
      <c r="E542" s="5" t="s">
        <v>3265</v>
      </c>
      <c r="F542" s="5" t="s">
        <v>3266</v>
      </c>
      <c r="G542" s="5" t="s">
        <v>1836</v>
      </c>
      <c r="H542" s="5" t="s">
        <v>3267</v>
      </c>
      <c r="J542" s="5" t="s">
        <v>3294</v>
      </c>
    </row>
    <row r="543" spans="1:10">
      <c r="A543" s="5">
        <v>542</v>
      </c>
      <c r="B543" s="5" t="s">
        <v>1527</v>
      </c>
      <c r="C543" s="5" t="s">
        <v>97</v>
      </c>
      <c r="D543" s="5" t="s">
        <v>3268</v>
      </c>
      <c r="E543" s="5" t="s">
        <v>3269</v>
      </c>
      <c r="F543" s="5" t="s">
        <v>3270</v>
      </c>
      <c r="G543" s="5" t="s">
        <v>1582</v>
      </c>
      <c r="J543" s="5" t="s">
        <v>3294</v>
      </c>
    </row>
    <row r="544" spans="1:10">
      <c r="A544" s="5">
        <v>543</v>
      </c>
      <c r="B544" s="5" t="s">
        <v>1527</v>
      </c>
      <c r="C544" s="5" t="s">
        <v>97</v>
      </c>
      <c r="D544" s="5" t="s">
        <v>3271</v>
      </c>
      <c r="E544" s="5" t="s">
        <v>3272</v>
      </c>
      <c r="F544" s="5" t="s">
        <v>3273</v>
      </c>
      <c r="G544" s="5" t="s">
        <v>2836</v>
      </c>
      <c r="J544" s="5" t="s">
        <v>3294</v>
      </c>
    </row>
    <row r="545" spans="1:10">
      <c r="A545" s="5">
        <v>544</v>
      </c>
      <c r="B545" s="5" t="s">
        <v>1527</v>
      </c>
      <c r="C545" s="5" t="s">
        <v>97</v>
      </c>
      <c r="D545" s="5" t="s">
        <v>3274</v>
      </c>
      <c r="E545" s="5" t="s">
        <v>3275</v>
      </c>
      <c r="F545" s="5" t="s">
        <v>3276</v>
      </c>
      <c r="G545" s="5" t="s">
        <v>3277</v>
      </c>
      <c r="J545" s="5" t="s">
        <v>3294</v>
      </c>
    </row>
    <row r="546" spans="1:10">
      <c r="A546" s="5">
        <v>545</v>
      </c>
      <c r="B546" s="5" t="s">
        <v>1527</v>
      </c>
      <c r="C546" s="5" t="s">
        <v>97</v>
      </c>
      <c r="D546" s="5" t="s">
        <v>3278</v>
      </c>
      <c r="E546" s="5" t="s">
        <v>3279</v>
      </c>
      <c r="F546" s="5" t="s">
        <v>3280</v>
      </c>
      <c r="G546" s="5" t="s">
        <v>3281</v>
      </c>
      <c r="J546" s="5" t="s">
        <v>3294</v>
      </c>
    </row>
    <row r="547" spans="1:10">
      <c r="A547" s="5">
        <v>546</v>
      </c>
      <c r="B547" s="5" t="s">
        <v>1527</v>
      </c>
      <c r="C547" s="5" t="s">
        <v>97</v>
      </c>
      <c r="D547" s="5" t="s">
        <v>3282</v>
      </c>
      <c r="E547" s="5" t="s">
        <v>3283</v>
      </c>
      <c r="F547" s="5" t="s">
        <v>1530</v>
      </c>
      <c r="G547" s="5" t="s">
        <v>3284</v>
      </c>
      <c r="J547" s="5" t="s">
        <v>3294</v>
      </c>
    </row>
    <row r="548" spans="1:10">
      <c r="A548" s="5">
        <v>547</v>
      </c>
      <c r="B548" s="5" t="s">
        <v>1527</v>
      </c>
      <c r="C548" s="5" t="s">
        <v>97</v>
      </c>
      <c r="D548" s="5" t="s">
        <v>3285</v>
      </c>
      <c r="E548" s="5" t="s">
        <v>3286</v>
      </c>
      <c r="F548" s="5" t="s">
        <v>1530</v>
      </c>
      <c r="G548" s="5" t="s">
        <v>3287</v>
      </c>
      <c r="J548" s="5" t="s">
        <v>3294</v>
      </c>
    </row>
    <row r="549" spans="1:10">
      <c r="A549" s="5">
        <v>548</v>
      </c>
      <c r="B549" s="5" t="s">
        <v>1527</v>
      </c>
      <c r="C549" s="5" t="s">
        <v>97</v>
      </c>
      <c r="D549" s="5" t="s">
        <v>3288</v>
      </c>
      <c r="E549" s="5" t="s">
        <v>3289</v>
      </c>
      <c r="F549" s="5" t="s">
        <v>3290</v>
      </c>
      <c r="G549" s="5" t="s">
        <v>3162</v>
      </c>
      <c r="J549" s="5" t="s">
        <v>3294</v>
      </c>
    </row>
    <row r="550" spans="1:10">
      <c r="A550" s="5">
        <v>549</v>
      </c>
      <c r="B550" s="5" t="s">
        <v>1527</v>
      </c>
      <c r="C550" s="5" t="s">
        <v>97</v>
      </c>
      <c r="D550" s="5" t="s">
        <v>3291</v>
      </c>
      <c r="E550" s="5" t="s">
        <v>3292</v>
      </c>
      <c r="F550" s="5" t="s">
        <v>1530</v>
      </c>
      <c r="G550" s="5" t="s">
        <v>3293</v>
      </c>
      <c r="J550" s="5" t="s">
        <v>3294</v>
      </c>
    </row>
  </sheetData>
  <sheetProtection formatColumns="0" formatRows="0"/>
  <phoneticPr fontId="13"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1">
    <tabColor rgb="FFCCCCFF"/>
    <pageSetUpPr fitToPage="1"/>
  </sheetPr>
  <dimension ref="A1:IV20"/>
  <sheetViews>
    <sheetView showGridLines="0" topLeftCell="C3" zoomScaleNormal="100" workbookViewId="0">
      <selection activeCell="E12" sqref="E12:E16"/>
    </sheetView>
  </sheetViews>
  <sheetFormatPr defaultRowHeight="14.25"/>
  <cols>
    <col min="1" max="1" width="9.140625" style="125" hidden="1" customWidth="1"/>
    <col min="2" max="2" width="9.140625" style="36" hidden="1" customWidth="1"/>
    <col min="3" max="3" width="3.7109375" style="232" customWidth="1"/>
    <col min="4" max="4" width="6.28515625" style="36" customWidth="1"/>
    <col min="5" max="5" width="46.42578125" style="36" customWidth="1"/>
    <col min="6" max="6" width="3.7109375" style="36" customWidth="1"/>
    <col min="7" max="7" width="5.7109375" style="36" customWidth="1"/>
    <col min="8" max="8" width="41.42578125" style="36" bestFit="1" customWidth="1"/>
    <col min="9" max="9" width="3.7109375" style="36" customWidth="1"/>
    <col min="10" max="10" width="5.7109375" style="36" customWidth="1"/>
    <col min="11" max="11" width="32.5703125" style="36" customWidth="1"/>
    <col min="12" max="12" width="14.85546875" style="36" customWidth="1"/>
    <col min="13" max="13" width="3.7109375" style="212" hidden="1" customWidth="1"/>
    <col min="14" max="16" width="9.140625" style="212" hidden="1" customWidth="1"/>
    <col min="17" max="17" width="25.7109375" style="360" hidden="1" customWidth="1"/>
    <col min="18" max="18" width="14.42578125" style="212" hidden="1" customWidth="1"/>
    <col min="19" max="22" width="9.140625" style="357"/>
    <col min="23" max="16384" width="9.140625" style="36"/>
  </cols>
  <sheetData>
    <row r="1" spans="1:256" s="202" customFormat="1" ht="16.5" hidden="1" customHeight="1">
      <c r="C1" s="351"/>
      <c r="H1" s="351"/>
      <c r="I1" s="351"/>
      <c r="J1" s="351"/>
      <c r="K1" s="351" t="s">
        <v>515</v>
      </c>
      <c r="L1" s="361" t="s">
        <v>401</v>
      </c>
      <c r="M1" s="396" t="s">
        <v>514</v>
      </c>
      <c r="N1" s="396"/>
      <c r="O1" s="396"/>
      <c r="P1" s="396"/>
      <c r="Q1" s="397"/>
      <c r="R1" s="396"/>
      <c r="S1" s="396"/>
      <c r="T1" s="396"/>
      <c r="U1" s="396"/>
      <c r="V1" s="396"/>
      <c r="W1" s="361"/>
      <c r="X1" s="361"/>
      <c r="Y1" s="361"/>
      <c r="Z1" s="361"/>
      <c r="AA1" s="361"/>
      <c r="AB1" s="361"/>
      <c r="AC1" s="361"/>
      <c r="AD1" s="361"/>
      <c r="AE1" s="361"/>
      <c r="AF1" s="361"/>
      <c r="AG1" s="361"/>
      <c r="AH1" s="361"/>
      <c r="AI1" s="361"/>
      <c r="AJ1" s="361"/>
      <c r="AK1" s="361"/>
      <c r="AL1" s="361"/>
      <c r="AM1" s="361"/>
      <c r="AN1" s="361"/>
      <c r="AO1" s="361"/>
      <c r="AP1" s="361"/>
      <c r="AQ1" s="361"/>
      <c r="AR1" s="361"/>
      <c r="AS1" s="361"/>
      <c r="AT1" s="361"/>
      <c r="AU1" s="361"/>
      <c r="AV1" s="361"/>
      <c r="AW1" s="361"/>
      <c r="AX1" s="361"/>
      <c r="AY1" s="361"/>
      <c r="AZ1" s="361"/>
      <c r="BA1" s="361"/>
      <c r="BB1" s="361"/>
      <c r="BC1" s="361"/>
      <c r="BD1" s="361"/>
      <c r="BE1" s="361"/>
      <c r="BF1" s="361"/>
      <c r="BG1" s="361"/>
      <c r="BH1" s="361"/>
      <c r="BI1" s="361"/>
      <c r="BJ1" s="361"/>
      <c r="BK1" s="361"/>
      <c r="BL1" s="361"/>
      <c r="BM1" s="361"/>
      <c r="BN1" s="361"/>
      <c r="BO1" s="361"/>
      <c r="BP1" s="361"/>
      <c r="BQ1" s="361"/>
      <c r="BR1" s="361"/>
      <c r="BS1" s="361"/>
      <c r="BT1" s="361"/>
      <c r="BU1" s="361"/>
      <c r="BV1" s="361"/>
      <c r="BW1" s="361"/>
      <c r="BX1" s="361"/>
      <c r="BY1" s="361"/>
      <c r="BZ1" s="361"/>
      <c r="CA1" s="361"/>
      <c r="CB1" s="361"/>
      <c r="CC1" s="361"/>
      <c r="CD1" s="361"/>
      <c r="CE1" s="361"/>
      <c r="CF1" s="361"/>
      <c r="CG1" s="361"/>
      <c r="CH1" s="361"/>
      <c r="CI1" s="361"/>
      <c r="CJ1" s="361"/>
      <c r="CK1" s="361"/>
      <c r="CL1" s="361"/>
      <c r="CM1" s="361"/>
      <c r="CN1" s="361"/>
      <c r="CO1" s="361"/>
      <c r="CP1" s="361"/>
      <c r="CQ1" s="361"/>
      <c r="CR1" s="361"/>
      <c r="CS1" s="361"/>
      <c r="CT1" s="361"/>
      <c r="CU1" s="361"/>
      <c r="CV1" s="361"/>
      <c r="CW1" s="361"/>
      <c r="CX1" s="361"/>
      <c r="CY1" s="361"/>
      <c r="CZ1" s="361"/>
      <c r="DA1" s="361"/>
      <c r="DB1" s="361"/>
      <c r="DC1" s="361"/>
      <c r="DD1" s="361"/>
      <c r="DE1" s="361"/>
      <c r="DF1" s="361"/>
      <c r="DG1" s="361"/>
      <c r="DH1" s="361"/>
      <c r="DI1" s="361"/>
      <c r="DJ1" s="361"/>
      <c r="DK1" s="361"/>
      <c r="DL1" s="361"/>
      <c r="DM1" s="361"/>
      <c r="DN1" s="361"/>
      <c r="DO1" s="361"/>
      <c r="DP1" s="361"/>
      <c r="DQ1" s="361"/>
      <c r="DR1" s="361"/>
      <c r="DS1" s="361"/>
      <c r="DT1" s="361"/>
      <c r="DU1" s="361"/>
      <c r="DV1" s="361"/>
      <c r="DW1" s="361"/>
      <c r="DX1" s="361"/>
      <c r="DY1" s="361"/>
      <c r="DZ1" s="361"/>
      <c r="EA1" s="361"/>
      <c r="EB1" s="361"/>
      <c r="EC1" s="361"/>
      <c r="ED1" s="361"/>
      <c r="EE1" s="361"/>
      <c r="EF1" s="361"/>
      <c r="EG1" s="361"/>
      <c r="EH1" s="361"/>
      <c r="EI1" s="361"/>
      <c r="EJ1" s="361"/>
      <c r="EK1" s="361"/>
      <c r="EL1" s="361"/>
      <c r="EM1" s="361"/>
      <c r="EN1" s="361"/>
      <c r="EO1" s="361"/>
      <c r="EP1" s="361"/>
      <c r="EQ1" s="361"/>
      <c r="ER1" s="361"/>
      <c r="ES1" s="361"/>
      <c r="ET1" s="361"/>
      <c r="EU1" s="361"/>
      <c r="EV1" s="361"/>
      <c r="EW1" s="361"/>
      <c r="EX1" s="361"/>
      <c r="EY1" s="361"/>
      <c r="EZ1" s="361"/>
      <c r="FA1" s="361"/>
      <c r="FB1" s="361"/>
      <c r="FC1" s="361"/>
      <c r="FD1" s="361"/>
      <c r="FE1" s="361"/>
      <c r="FF1" s="361"/>
      <c r="FG1" s="361"/>
      <c r="FH1" s="361"/>
      <c r="FI1" s="361"/>
      <c r="FJ1" s="361"/>
      <c r="FK1" s="361"/>
      <c r="FL1" s="361"/>
      <c r="FM1" s="361"/>
      <c r="FN1" s="361"/>
      <c r="FO1" s="361"/>
      <c r="FP1" s="361"/>
      <c r="FQ1" s="361"/>
      <c r="FR1" s="361"/>
      <c r="FS1" s="361"/>
      <c r="FT1" s="361"/>
      <c r="FU1" s="361"/>
      <c r="FV1" s="361"/>
      <c r="FW1" s="361"/>
      <c r="FX1" s="361"/>
      <c r="FY1" s="361"/>
      <c r="FZ1" s="361"/>
      <c r="GA1" s="361"/>
      <c r="GB1" s="361"/>
      <c r="GC1" s="361"/>
      <c r="GD1" s="361"/>
      <c r="GE1" s="361"/>
      <c r="GF1" s="361"/>
      <c r="GG1" s="361"/>
      <c r="GH1" s="361"/>
      <c r="GI1" s="361"/>
      <c r="GJ1" s="361"/>
      <c r="GK1" s="361"/>
      <c r="GL1" s="361"/>
      <c r="GM1" s="361"/>
      <c r="GN1" s="361"/>
      <c r="GO1" s="361"/>
      <c r="GP1" s="361"/>
      <c r="GQ1" s="361"/>
      <c r="GR1" s="361"/>
      <c r="GS1" s="361"/>
      <c r="GT1" s="361"/>
      <c r="GU1" s="361"/>
      <c r="GV1" s="361"/>
      <c r="GW1" s="361"/>
      <c r="GX1" s="361"/>
      <c r="GY1" s="361"/>
      <c r="GZ1" s="361"/>
      <c r="HA1" s="361"/>
      <c r="HB1" s="361"/>
      <c r="HC1" s="361"/>
      <c r="HD1" s="361"/>
      <c r="HE1" s="361"/>
      <c r="HF1" s="361"/>
      <c r="HG1" s="361"/>
      <c r="HH1" s="361"/>
      <c r="HI1" s="361"/>
      <c r="HJ1" s="361"/>
      <c r="HK1" s="361"/>
      <c r="HL1" s="361"/>
      <c r="HM1" s="361"/>
      <c r="HN1" s="361"/>
      <c r="HO1" s="361"/>
      <c r="HP1" s="361"/>
      <c r="HQ1" s="361"/>
      <c r="HR1" s="361"/>
      <c r="HS1" s="361"/>
      <c r="HT1" s="361"/>
      <c r="HU1" s="361"/>
      <c r="HV1" s="361"/>
      <c r="HW1" s="361"/>
      <c r="HX1" s="361"/>
      <c r="HY1" s="361"/>
      <c r="HZ1" s="361"/>
      <c r="IA1" s="361"/>
      <c r="IB1" s="361"/>
      <c r="IC1" s="361"/>
      <c r="ID1" s="361"/>
      <c r="IE1" s="361"/>
      <c r="IF1" s="361"/>
      <c r="IG1" s="361"/>
      <c r="IH1" s="361"/>
      <c r="II1" s="361"/>
      <c r="IJ1" s="361"/>
      <c r="IK1" s="361"/>
      <c r="IL1" s="361"/>
      <c r="IM1" s="361"/>
      <c r="IN1" s="361"/>
      <c r="IO1" s="361"/>
      <c r="IP1" s="361"/>
      <c r="IQ1" s="361"/>
      <c r="IR1" s="361"/>
      <c r="IS1" s="361"/>
      <c r="IT1" s="361"/>
      <c r="IU1" s="361"/>
      <c r="IV1" s="361"/>
    </row>
    <row r="2" spans="1:256" s="365" customFormat="1" ht="16.5" hidden="1" customHeight="1">
      <c r="A2" s="362"/>
      <c r="B2" s="362"/>
      <c r="C2" s="363"/>
      <c r="D2" s="362"/>
      <c r="E2" s="362"/>
      <c r="F2" s="362"/>
      <c r="G2" s="362"/>
      <c r="H2" s="362"/>
      <c r="I2" s="362"/>
      <c r="J2" s="362"/>
      <c r="K2" s="362"/>
      <c r="L2" s="362"/>
      <c r="M2" s="396"/>
      <c r="N2" s="396"/>
      <c r="O2" s="396"/>
      <c r="P2" s="396"/>
      <c r="Q2" s="397"/>
      <c r="R2" s="396"/>
      <c r="S2" s="364"/>
      <c r="T2" s="364"/>
      <c r="U2" s="364"/>
      <c r="V2" s="364"/>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c r="BE2" s="363"/>
      <c r="BF2" s="363"/>
      <c r="BG2" s="363"/>
      <c r="BH2" s="363"/>
      <c r="BI2" s="363"/>
      <c r="BJ2" s="363"/>
      <c r="BK2" s="363"/>
      <c r="BL2" s="363"/>
      <c r="BM2" s="363"/>
      <c r="BN2" s="363"/>
      <c r="BO2" s="363"/>
      <c r="BP2" s="363"/>
      <c r="BQ2" s="363"/>
      <c r="BR2" s="363"/>
      <c r="BS2" s="363"/>
      <c r="BT2" s="363"/>
      <c r="BU2" s="363"/>
      <c r="BV2" s="363"/>
      <c r="BW2" s="363"/>
      <c r="BX2" s="363"/>
      <c r="BY2" s="363"/>
      <c r="BZ2" s="363"/>
      <c r="CA2" s="363"/>
      <c r="CB2" s="363"/>
      <c r="CC2" s="363"/>
      <c r="CD2" s="363"/>
      <c r="CE2" s="363"/>
      <c r="CF2" s="363"/>
      <c r="CG2" s="363"/>
      <c r="CH2" s="363"/>
      <c r="CI2" s="363"/>
      <c r="CJ2" s="363"/>
      <c r="CK2" s="363"/>
      <c r="CL2" s="363"/>
      <c r="CM2" s="363"/>
      <c r="CN2" s="363"/>
      <c r="CO2" s="363"/>
      <c r="CP2" s="363"/>
      <c r="CQ2" s="363"/>
      <c r="CR2" s="363"/>
      <c r="CS2" s="363"/>
      <c r="CT2" s="363"/>
      <c r="CU2" s="363"/>
      <c r="CV2" s="363"/>
      <c r="CW2" s="363"/>
      <c r="CX2" s="363"/>
      <c r="CY2" s="363"/>
      <c r="CZ2" s="363"/>
      <c r="DA2" s="363"/>
      <c r="DB2" s="363"/>
      <c r="DC2" s="363"/>
      <c r="DD2" s="363"/>
      <c r="DE2" s="363"/>
      <c r="DF2" s="363"/>
      <c r="DG2" s="363"/>
      <c r="DH2" s="363"/>
      <c r="DI2" s="363"/>
      <c r="DJ2" s="363"/>
      <c r="DK2" s="363"/>
      <c r="DL2" s="363"/>
      <c r="DM2" s="363"/>
      <c r="DN2" s="363"/>
      <c r="DO2" s="363"/>
      <c r="DP2" s="363"/>
      <c r="DQ2" s="363"/>
      <c r="DR2" s="363"/>
      <c r="DS2" s="363"/>
      <c r="DT2" s="363"/>
      <c r="DU2" s="363"/>
      <c r="DV2" s="363"/>
      <c r="DW2" s="363"/>
      <c r="DX2" s="363"/>
      <c r="DY2" s="363"/>
      <c r="DZ2" s="363"/>
      <c r="EA2" s="363"/>
      <c r="EB2" s="363"/>
      <c r="EC2" s="363"/>
      <c r="ED2" s="363"/>
      <c r="EE2" s="363"/>
      <c r="EF2" s="363"/>
      <c r="EG2" s="363"/>
      <c r="EH2" s="363"/>
      <c r="EI2" s="363"/>
      <c r="EJ2" s="363"/>
      <c r="EK2" s="363"/>
      <c r="EL2" s="363"/>
      <c r="EM2" s="363"/>
      <c r="EN2" s="363"/>
      <c r="EO2" s="363"/>
      <c r="EP2" s="363"/>
      <c r="EQ2" s="363"/>
      <c r="ER2" s="363"/>
      <c r="ES2" s="363"/>
      <c r="ET2" s="363"/>
    </row>
    <row r="3" spans="1:256" s="126" customFormat="1" ht="3" customHeight="1">
      <c r="A3" s="125"/>
      <c r="B3" s="36"/>
      <c r="C3" s="230"/>
      <c r="D3" s="100"/>
      <c r="E3" s="100"/>
      <c r="F3" s="100"/>
      <c r="G3" s="100"/>
      <c r="H3" s="100"/>
      <c r="I3" s="100"/>
      <c r="J3" s="100"/>
      <c r="K3" s="100"/>
      <c r="L3" s="233"/>
      <c r="M3" s="212"/>
      <c r="N3" s="212"/>
      <c r="O3" s="212"/>
      <c r="P3" s="212"/>
      <c r="Q3" s="360"/>
      <c r="R3" s="212"/>
      <c r="S3" s="357"/>
      <c r="T3" s="357"/>
      <c r="U3" s="357"/>
      <c r="V3" s="357"/>
    </row>
    <row r="4" spans="1:256" s="126" customFormat="1" ht="22.5">
      <c r="A4" s="125"/>
      <c r="B4" s="36"/>
      <c r="C4" s="230"/>
      <c r="D4" s="1162" t="s">
        <v>397</v>
      </c>
      <c r="E4" s="1163"/>
      <c r="F4" s="1163"/>
      <c r="G4" s="1163"/>
      <c r="H4" s="1164"/>
      <c r="I4" s="436"/>
      <c r="M4" s="212"/>
      <c r="N4" s="212"/>
      <c r="O4" s="212"/>
      <c r="P4" s="212"/>
      <c r="Q4" s="360"/>
      <c r="R4" s="212"/>
      <c r="S4" s="357"/>
      <c r="T4" s="357"/>
      <c r="U4" s="357"/>
      <c r="V4" s="357"/>
    </row>
    <row r="5" spans="1:256" s="126" customFormat="1" ht="3" hidden="1" customHeight="1">
      <c r="A5" s="125"/>
      <c r="B5" s="36"/>
      <c r="C5" s="230"/>
      <c r="D5" s="100"/>
      <c r="E5" s="100"/>
      <c r="F5" s="100"/>
      <c r="G5" s="100"/>
      <c r="H5" s="234"/>
      <c r="I5" s="234"/>
      <c r="J5" s="234"/>
      <c r="K5" s="234"/>
      <c r="L5" s="235"/>
      <c r="M5" s="212"/>
      <c r="N5" s="212"/>
      <c r="O5" s="212"/>
      <c r="P5" s="212"/>
      <c r="Q5" s="360"/>
      <c r="R5" s="212"/>
      <c r="S5" s="357"/>
      <c r="T5" s="357"/>
      <c r="U5" s="357"/>
      <c r="V5" s="357"/>
    </row>
    <row r="6" spans="1:256" s="126" customFormat="1" ht="20.100000000000001" hidden="1" customHeight="1">
      <c r="A6" s="236"/>
      <c r="B6" s="236"/>
      <c r="C6" s="230"/>
      <c r="D6" s="1165"/>
      <c r="E6" s="1165"/>
      <c r="F6" s="1166" t="s">
        <v>84</v>
      </c>
      <c r="G6" s="1166"/>
      <c r="H6" s="234"/>
      <c r="I6" s="234"/>
      <c r="J6" s="237"/>
      <c r="K6" s="238"/>
      <c r="L6" s="238"/>
      <c r="M6" s="212"/>
      <c r="N6" s="212"/>
      <c r="O6" s="212"/>
      <c r="P6" s="212"/>
      <c r="Q6" s="360"/>
      <c r="R6" s="212"/>
      <c r="S6" s="357"/>
      <c r="T6" s="357"/>
      <c r="U6" s="357"/>
      <c r="V6" s="357"/>
    </row>
    <row r="7" spans="1:256" ht="3" customHeight="1"/>
    <row r="8" spans="1:256" s="126" customFormat="1">
      <c r="A8" s="125"/>
      <c r="B8" s="36"/>
      <c r="C8" s="230"/>
      <c r="D8" s="1153" t="s">
        <v>16</v>
      </c>
      <c r="E8" s="1153"/>
      <c r="F8" s="1153" t="s">
        <v>398</v>
      </c>
      <c r="G8" s="1153"/>
      <c r="H8" s="1153"/>
      <c r="I8" s="1167" t="s">
        <v>399</v>
      </c>
      <c r="J8" s="1167"/>
      <c r="K8" s="1167"/>
      <c r="L8" s="1167"/>
      <c r="M8" s="212"/>
      <c r="N8" s="212"/>
      <c r="O8" s="212"/>
      <c r="P8" s="212"/>
      <c r="Q8" s="360"/>
      <c r="R8" s="212"/>
      <c r="S8" s="357"/>
      <c r="T8" s="357"/>
      <c r="U8" s="357"/>
      <c r="V8" s="357"/>
    </row>
    <row r="9" spans="1:256" s="126" customFormat="1" ht="20.25" customHeight="1">
      <c r="A9" s="125"/>
      <c r="B9" s="36"/>
      <c r="C9" s="230"/>
      <c r="D9" s="240" t="s">
        <v>92</v>
      </c>
      <c r="E9" s="240" t="s">
        <v>400</v>
      </c>
      <c r="F9" s="1158" t="s">
        <v>92</v>
      </c>
      <c r="G9" s="1159"/>
      <c r="H9" s="241" t="s">
        <v>400</v>
      </c>
      <c r="I9" s="1160" t="s">
        <v>92</v>
      </c>
      <c r="J9" s="1160"/>
      <c r="K9" s="241" t="s">
        <v>400</v>
      </c>
      <c r="L9" s="241" t="s">
        <v>401</v>
      </c>
      <c r="M9" s="212"/>
      <c r="N9" s="212"/>
      <c r="O9" s="212"/>
      <c r="P9" s="212"/>
      <c r="Q9" s="360"/>
      <c r="R9" s="212"/>
      <c r="S9" s="357"/>
      <c r="T9" s="357"/>
      <c r="U9" s="357"/>
      <c r="V9" s="357"/>
    </row>
    <row r="10" spans="1:256" ht="12" customHeight="1">
      <c r="C10" s="249"/>
      <c r="D10" s="355" t="s">
        <v>93</v>
      </c>
      <c r="E10" s="355" t="s">
        <v>49</v>
      </c>
      <c r="F10" s="1161" t="s">
        <v>50</v>
      </c>
      <c r="G10" s="1161"/>
      <c r="H10" s="355" t="s">
        <v>51</v>
      </c>
      <c r="I10" s="1161" t="s">
        <v>68</v>
      </c>
      <c r="J10" s="1161"/>
      <c r="K10" s="355" t="s">
        <v>69</v>
      </c>
      <c r="L10" s="355" t="s">
        <v>183</v>
      </c>
      <c r="M10" s="263"/>
      <c r="N10" s="263"/>
      <c r="O10" s="263"/>
      <c r="P10" s="263"/>
      <c r="Q10" s="239"/>
      <c r="R10" s="263"/>
      <c r="S10" s="356"/>
      <c r="T10" s="356"/>
      <c r="U10" s="356"/>
      <c r="V10" s="356"/>
    </row>
    <row r="11" spans="1:256" s="126" customFormat="1" hidden="1">
      <c r="A11" s="36"/>
      <c r="B11" s="36"/>
      <c r="C11" s="230"/>
      <c r="D11" s="242">
        <v>0</v>
      </c>
      <c r="E11" s="243"/>
      <c r="F11" s="162"/>
      <c r="G11" s="162"/>
      <c r="H11" s="244"/>
      <c r="I11" s="245"/>
      <c r="J11" s="162"/>
      <c r="K11" s="244"/>
      <c r="L11" s="246"/>
      <c r="M11" s="400" t="s">
        <v>522</v>
      </c>
      <c r="N11" s="212"/>
      <c r="O11" s="212"/>
      <c r="P11" s="212" t="s">
        <v>520</v>
      </c>
      <c r="Q11" s="360" t="s">
        <v>521</v>
      </c>
      <c r="R11" s="212" t="s">
        <v>585</v>
      </c>
      <c r="S11" s="357"/>
      <c r="T11" s="357"/>
      <c r="U11" s="357"/>
      <c r="V11" s="357"/>
    </row>
    <row r="12" spans="1:256" s="265" customFormat="1" ht="0.95" customHeight="1">
      <c r="A12" s="89"/>
      <c r="B12" s="186" t="s">
        <v>405</v>
      </c>
      <c r="C12" s="1152"/>
      <c r="D12" s="1153">
        <v>1</v>
      </c>
      <c r="E12" s="1154" t="s">
        <v>3304</v>
      </c>
      <c r="F12" s="1115"/>
      <c r="G12" s="1104">
        <v>0</v>
      </c>
      <c r="H12" s="358"/>
      <c r="I12" s="250"/>
      <c r="J12" s="395" t="s">
        <v>519</v>
      </c>
      <c r="K12" s="735"/>
      <c r="L12" s="266"/>
      <c r="M12" s="831">
        <f>mergeValue(H12)</f>
        <v>0</v>
      </c>
      <c r="N12" s="1010"/>
      <c r="O12" s="1010"/>
      <c r="P12" s="831" t="str">
        <f>IF(ISERROR(MATCH(Q12,MODesc,0)),"n","y")</f>
        <v>n</v>
      </c>
      <c r="Q12" s="1010" t="s">
        <v>3304</v>
      </c>
      <c r="R12" s="831" t="str">
        <f>K12&amp;"("&amp;L12&amp;")"</f>
        <v>()</v>
      </c>
      <c r="S12" s="186"/>
      <c r="T12" s="186"/>
      <c r="U12" s="248"/>
      <c r="V12" s="186"/>
      <c r="W12" s="186"/>
      <c r="X12" s="186"/>
      <c r="Y12" s="264"/>
      <c r="Z12" s="264"/>
      <c r="AA12" s="598"/>
      <c r="AB12" s="598"/>
      <c r="AC12" s="598"/>
      <c r="AD12" s="598"/>
      <c r="AE12" s="598"/>
      <c r="AF12" s="598"/>
      <c r="AG12" s="598"/>
      <c r="AH12" s="598"/>
      <c r="AI12" s="598"/>
      <c r="AJ12" s="598"/>
      <c r="AK12" s="598"/>
      <c r="AL12" s="598"/>
      <c r="AM12" s="598"/>
      <c r="AN12" s="598"/>
      <c r="AO12" s="598"/>
      <c r="AP12" s="598"/>
      <c r="AQ12" s="598"/>
      <c r="AR12" s="598"/>
      <c r="AS12" s="598"/>
      <c r="AT12" s="598"/>
      <c r="AU12" s="598"/>
      <c r="AV12" s="598"/>
      <c r="AW12" s="598"/>
      <c r="AX12" s="598"/>
      <c r="AY12" s="598"/>
      <c r="AZ12" s="598"/>
      <c r="BA12" s="598"/>
      <c r="BB12" s="598"/>
      <c r="BC12" s="598"/>
      <c r="BD12" s="598"/>
      <c r="BE12" s="598"/>
      <c r="BF12" s="598"/>
      <c r="BG12" s="598"/>
      <c r="BH12" s="598"/>
      <c r="BI12" s="598"/>
      <c r="BJ12" s="598"/>
      <c r="BK12" s="598"/>
      <c r="BL12" s="598"/>
      <c r="BM12" s="598"/>
      <c r="BN12" s="598"/>
      <c r="BO12" s="598"/>
      <c r="BP12" s="598"/>
      <c r="BQ12" s="598"/>
      <c r="BR12" s="598"/>
      <c r="BS12" s="598"/>
      <c r="BT12" s="598"/>
      <c r="BU12" s="598"/>
      <c r="BV12" s="264"/>
      <c r="BW12" s="264"/>
      <c r="BX12" s="264"/>
      <c r="BY12" s="264"/>
      <c r="BZ12" s="264"/>
      <c r="CA12" s="264"/>
      <c r="CB12" s="264"/>
      <c r="CC12" s="264"/>
      <c r="CD12" s="264"/>
      <c r="CE12" s="264"/>
    </row>
    <row r="13" spans="1:256" s="265" customFormat="1" ht="0.95" customHeight="1">
      <c r="A13" s="89"/>
      <c r="B13" s="186" t="s">
        <v>405</v>
      </c>
      <c r="C13" s="1152"/>
      <c r="D13" s="1153"/>
      <c r="E13" s="1155"/>
      <c r="F13" s="1156"/>
      <c r="G13" s="1153">
        <v>1</v>
      </c>
      <c r="H13" s="1151" t="s">
        <v>1168</v>
      </c>
      <c r="I13" s="250"/>
      <c r="J13" s="395" t="s">
        <v>519</v>
      </c>
      <c r="K13" s="735"/>
      <c r="L13" s="266"/>
      <c r="M13" s="831" t="str">
        <f>mergeValue(H13)</f>
        <v>Кстовский муниципальный район</v>
      </c>
      <c r="N13" s="1010"/>
      <c r="O13" s="1010"/>
      <c r="P13" s="1010"/>
      <c r="Q13" s="1010"/>
      <c r="R13" s="831" t="str">
        <f>K13&amp;"("&amp;L13&amp;")"</f>
        <v>()</v>
      </c>
      <c r="S13" s="186"/>
      <c r="T13" s="186"/>
      <c r="U13" s="248"/>
      <c r="V13" s="186"/>
      <c r="W13" s="186"/>
      <c r="X13" s="186"/>
      <c r="Y13" s="264"/>
      <c r="Z13" s="264"/>
      <c r="AA13" s="598"/>
      <c r="AB13" s="598"/>
      <c r="AC13" s="598"/>
      <c r="AD13" s="598"/>
      <c r="AE13" s="598"/>
      <c r="AF13" s="598"/>
      <c r="AG13" s="598"/>
      <c r="AH13" s="598"/>
      <c r="AI13" s="598"/>
      <c r="AJ13" s="598"/>
      <c r="AK13" s="598"/>
      <c r="AL13" s="598"/>
      <c r="AM13" s="598"/>
      <c r="AN13" s="598"/>
      <c r="AO13" s="598"/>
      <c r="AP13" s="598"/>
      <c r="AQ13" s="598"/>
      <c r="AR13" s="598"/>
      <c r="AS13" s="598"/>
      <c r="AT13" s="598"/>
      <c r="AU13" s="598"/>
      <c r="AV13" s="598"/>
      <c r="AW13" s="598"/>
      <c r="AX13" s="598"/>
      <c r="AY13" s="598"/>
      <c r="AZ13" s="598"/>
      <c r="BA13" s="598"/>
      <c r="BB13" s="598"/>
      <c r="BC13" s="598"/>
      <c r="BD13" s="598"/>
      <c r="BE13" s="598"/>
      <c r="BF13" s="598"/>
      <c r="BG13" s="598"/>
      <c r="BH13" s="598"/>
      <c r="BI13" s="598"/>
      <c r="BJ13" s="598"/>
      <c r="BK13" s="598"/>
      <c r="BL13" s="598"/>
      <c r="BM13" s="598"/>
      <c r="BN13" s="598"/>
      <c r="BO13" s="598"/>
      <c r="BP13" s="598"/>
      <c r="BQ13" s="598"/>
      <c r="BR13" s="598"/>
      <c r="BS13" s="598"/>
      <c r="BT13" s="598"/>
      <c r="BU13" s="598"/>
      <c r="BV13" s="264"/>
      <c r="BW13" s="264"/>
      <c r="BX13" s="264"/>
      <c r="BY13" s="264"/>
      <c r="BZ13" s="264"/>
      <c r="CA13" s="264"/>
      <c r="CB13" s="264"/>
      <c r="CC13" s="264"/>
      <c r="CD13" s="264"/>
      <c r="CE13" s="264"/>
    </row>
    <row r="14" spans="1:256" s="265" customFormat="1" ht="15" customHeight="1">
      <c r="A14" s="89"/>
      <c r="B14" s="186" t="s">
        <v>405</v>
      </c>
      <c r="C14" s="1152"/>
      <c r="D14" s="1153"/>
      <c r="E14" s="1155"/>
      <c r="F14" s="1157"/>
      <c r="G14" s="1153"/>
      <c r="H14" s="1151"/>
      <c r="I14" s="1124"/>
      <c r="J14" s="1104">
        <v>1</v>
      </c>
      <c r="K14" s="1114" t="s">
        <v>1170</v>
      </c>
      <c r="L14" s="247" t="s">
        <v>1171</v>
      </c>
      <c r="M14" s="831" t="str">
        <f>mergeValue(H14)</f>
        <v>Кстовский муниципальный район</v>
      </c>
      <c r="N14" s="1010"/>
      <c r="O14" s="1010"/>
      <c r="P14" s="1010"/>
      <c r="Q14" s="1010"/>
      <c r="R14" s="831" t="str">
        <f>K14&amp;" ("&amp;L14&amp;")"</f>
        <v>Афонинский сельсовет (22637404)</v>
      </c>
      <c r="S14" s="186"/>
      <c r="T14" s="186"/>
      <c r="U14" s="248"/>
      <c r="V14" s="186"/>
      <c r="W14" s="186"/>
      <c r="X14" s="186"/>
      <c r="Y14" s="264"/>
      <c r="Z14" s="264"/>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598"/>
      <c r="AW14" s="598"/>
      <c r="AX14" s="598"/>
      <c r="AY14" s="598"/>
      <c r="AZ14" s="598"/>
      <c r="BA14" s="598"/>
      <c r="BB14" s="598"/>
      <c r="BC14" s="598"/>
      <c r="BD14" s="598"/>
      <c r="BE14" s="598"/>
      <c r="BF14" s="598"/>
      <c r="BG14" s="598"/>
      <c r="BH14" s="598"/>
      <c r="BI14" s="598"/>
      <c r="BJ14" s="598"/>
      <c r="BK14" s="598"/>
      <c r="BL14" s="598"/>
      <c r="BM14" s="598"/>
      <c r="BN14" s="598"/>
      <c r="BO14" s="598"/>
      <c r="BP14" s="598"/>
      <c r="BQ14" s="598"/>
      <c r="BR14" s="598"/>
      <c r="BS14" s="598"/>
      <c r="BT14" s="598"/>
      <c r="BU14" s="598"/>
      <c r="BV14" s="264"/>
      <c r="BW14" s="264"/>
      <c r="BX14" s="264"/>
      <c r="BY14" s="264"/>
      <c r="BZ14" s="264"/>
      <c r="CA14" s="264"/>
      <c r="CB14" s="264"/>
      <c r="CC14" s="264"/>
      <c r="CD14" s="264"/>
      <c r="CE14" s="264"/>
    </row>
    <row r="15" spans="1:256" s="126" customFormat="1" ht="0.95" customHeight="1">
      <c r="A15" s="36"/>
      <c r="B15" s="36" t="s">
        <v>402</v>
      </c>
      <c r="C15" s="230"/>
      <c r="D15" s="250"/>
      <c r="E15" s="203"/>
      <c r="F15" s="252"/>
      <c r="G15" s="252"/>
      <c r="H15" s="252"/>
      <c r="I15" s="252"/>
      <c r="J15" s="252"/>
      <c r="K15" s="252"/>
      <c r="L15" s="253"/>
      <c r="M15" s="400"/>
      <c r="N15" s="212"/>
      <c r="O15" s="212"/>
      <c r="P15" s="212"/>
      <c r="Q15" s="360" t="s">
        <v>19</v>
      </c>
      <c r="R15" s="212"/>
      <c r="S15" s="357"/>
      <c r="T15" s="357"/>
      <c r="U15" s="357"/>
      <c r="V15" s="357"/>
    </row>
    <row r="16" spans="1:256" s="126" customFormat="1" ht="21" customHeight="1">
      <c r="A16" s="125"/>
      <c r="B16" s="36"/>
      <c r="C16" s="232"/>
      <c r="D16" s="254"/>
      <c r="E16" s="254"/>
      <c r="F16" s="254"/>
      <c r="G16" s="254"/>
      <c r="H16" s="254"/>
      <c r="I16" s="254"/>
      <c r="J16" s="254"/>
      <c r="K16" s="254"/>
      <c r="L16" s="254"/>
      <c r="M16" s="212"/>
      <c r="N16" s="212"/>
      <c r="O16" s="212"/>
      <c r="P16" s="212"/>
      <c r="Q16" s="360"/>
      <c r="R16" s="212"/>
      <c r="S16" s="357"/>
      <c r="T16" s="357"/>
      <c r="U16" s="357"/>
      <c r="V16" s="357"/>
    </row>
    <row r="17" spans="1:22" s="126" customFormat="1">
      <c r="A17" s="125"/>
      <c r="B17" s="36"/>
      <c r="C17" s="232"/>
      <c r="D17" s="36"/>
      <c r="E17" s="36"/>
      <c r="F17" s="36"/>
      <c r="G17" s="36"/>
      <c r="H17" s="36"/>
      <c r="I17" s="36"/>
      <c r="J17" s="36"/>
      <c r="K17" s="36"/>
      <c r="L17" s="36"/>
      <c r="M17" s="212"/>
      <c r="N17" s="212"/>
      <c r="O17" s="212"/>
      <c r="P17" s="212"/>
      <c r="Q17" s="360"/>
      <c r="R17" s="212"/>
      <c r="S17" s="357"/>
      <c r="T17" s="357"/>
      <c r="U17" s="357"/>
      <c r="V17" s="357"/>
    </row>
    <row r="18" spans="1:22" s="126" customFormat="1" ht="0.75" customHeight="1">
      <c r="A18" s="125"/>
      <c r="B18" s="36"/>
      <c r="C18" s="232"/>
      <c r="D18" s="36"/>
      <c r="E18" s="36"/>
      <c r="F18" s="36"/>
      <c r="G18" s="36"/>
      <c r="H18" s="36"/>
      <c r="I18" s="36"/>
      <c r="J18" s="36"/>
      <c r="K18" s="36"/>
      <c r="L18" s="36"/>
      <c r="M18" s="212"/>
      <c r="N18" s="212"/>
      <c r="O18" s="212"/>
      <c r="P18" s="212"/>
      <c r="Q18" s="360"/>
      <c r="R18" s="212"/>
      <c r="S18" s="357"/>
      <c r="T18" s="357"/>
      <c r="U18" s="357"/>
      <c r="V18" s="357"/>
    </row>
    <row r="19" spans="1:22" s="256" customFormat="1" ht="10.5">
      <c r="A19" s="255"/>
      <c r="C19" s="257"/>
      <c r="D19" s="258"/>
      <c r="E19" s="258"/>
      <c r="M19" s="212"/>
      <c r="N19" s="212"/>
      <c r="O19" s="212"/>
      <c r="P19" s="212"/>
      <c r="Q19" s="360"/>
      <c r="R19" s="212"/>
      <c r="S19" s="357"/>
      <c r="T19" s="357"/>
      <c r="U19" s="357"/>
      <c r="V19" s="357"/>
    </row>
    <row r="20" spans="1:22" s="256" customFormat="1" ht="10.5">
      <c r="A20" s="255"/>
      <c r="C20" s="257"/>
      <c r="D20" s="258"/>
      <c r="E20" s="258"/>
      <c r="M20" s="212"/>
      <c r="N20" s="212"/>
      <c r="O20" s="212"/>
      <c r="P20" s="212"/>
      <c r="Q20" s="360"/>
      <c r="R20" s="212"/>
      <c r="S20" s="357"/>
      <c r="T20" s="357"/>
      <c r="U20" s="357"/>
      <c r="V20" s="357"/>
    </row>
  </sheetData>
  <sheetProtection algorithmName="SHA-512" hashValue="fOQAMKk8JsO8V0QJPVw73usd2twYGtNl/jKCgX5R66iMRQoJq4QJOlDKD2Vjk8Jn0c4rp+re49Apxx7aDEAmhg==" saltValue="5fLkTibIszieWHcN7gslSA==" spinCount="100000" sheet="1" objects="1" scenarios="1" formatColumns="0" formatRows="0"/>
  <mergeCells count="16">
    <mergeCell ref="F9:G9"/>
    <mergeCell ref="I9:J9"/>
    <mergeCell ref="F10:G10"/>
    <mergeCell ref="I10:J10"/>
    <mergeCell ref="D4:H4"/>
    <mergeCell ref="D6:E6"/>
    <mergeCell ref="F6:G6"/>
    <mergeCell ref="D8:E8"/>
    <mergeCell ref="I8:L8"/>
    <mergeCell ref="F8:H8"/>
    <mergeCell ref="H13:H14"/>
    <mergeCell ref="C12:C14"/>
    <mergeCell ref="D12:D14"/>
    <mergeCell ref="E12:E14"/>
    <mergeCell ref="F13:F14"/>
    <mergeCell ref="G13:G14"/>
  </mergeCells>
  <dataValidations count="1">
    <dataValidation type="textLength" operator="lessThanOrEqual" allowBlank="1" showInputMessage="1" showErrorMessage="1" errorTitle="Ошибка" error="Допускается ввод не более 900 символов!" sqref="E12">
      <formula1>900</formula1>
    </dataValidation>
  </dataValidations>
  <printOptions horizontalCentered="1" verticalCentered="1"/>
  <pageMargins left="0" right="0" top="0" bottom="0" header="0" footer="0.78740157480314965"/>
  <pageSetup paperSize="9" fitToHeight="0" orientation="portrait" blackAndWhite="1"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ClassifierValidate">
    <tabColor indexed="47"/>
  </sheetPr>
  <dimension ref="A1"/>
  <sheetViews>
    <sheetView showGridLines="0" zoomScaleNormal="100" workbookViewId="0"/>
  </sheetViews>
  <sheetFormatPr defaultRowHeight="11.25"/>
  <cols>
    <col min="1" max="16384" width="9.140625" style="3"/>
  </cols>
  <sheetData/>
  <phoneticPr fontId="13" type="noConversion"/>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Prov">
    <tabColor indexed="47"/>
  </sheetPr>
  <dimension ref="A1"/>
  <sheetViews>
    <sheetView showGridLines="0" zoomScaleNormal="100" workbookViewId="0"/>
  </sheetViews>
  <sheetFormatPr defaultRowHeight="12.75"/>
  <cols>
    <col min="1" max="16384" width="9.140625" style="54"/>
  </cols>
  <sheetData/>
  <sheetProtection formatColumns="0" formatRows="0"/>
  <phoneticPr fontId="13" type="noConversion"/>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Hyp">
    <tabColor indexed="47"/>
  </sheetPr>
  <dimension ref="A1"/>
  <sheetViews>
    <sheetView showGridLines="0" zoomScaleNormal="100" workbookViewId="0"/>
  </sheetViews>
  <sheetFormatPr defaultRowHeight="11.25"/>
  <cols>
    <col min="1" max="16384" width="9.140625" style="3"/>
  </cols>
  <sheetData/>
  <sheetProtection formatColumns="0" formatRows="0"/>
  <phoneticPr fontId="14" type="noConversion"/>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ServiceModule">
    <tabColor indexed="47"/>
  </sheetPr>
  <dimension ref="A1"/>
  <sheetViews>
    <sheetView showGridLines="0" zoomScaleNormal="100" workbookViewId="0"/>
  </sheetViews>
  <sheetFormatPr defaultRowHeight="11.25"/>
  <cols>
    <col min="1" max="16384" width="9.140625" style="3"/>
  </cols>
  <sheetData/>
  <sheetProtection formatColumns="0" formatRows="0"/>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1">
    <tabColor indexed="47"/>
  </sheetPr>
  <dimension ref="A1:A424"/>
  <sheetViews>
    <sheetView showGridLines="0" zoomScaleNormal="100" workbookViewId="0"/>
  </sheetViews>
  <sheetFormatPr defaultRowHeight="11.25"/>
  <sheetData>
    <row r="1" spans="1:1">
      <c r="A1" s="3"/>
    </row>
    <row r="12" spans="1:1" ht="15" customHeight="1"/>
    <row r="13" spans="1:1" ht="15" customHeight="1"/>
    <row r="14" spans="1:1" ht="15" customHeight="1"/>
    <row r="15" spans="1:1" ht="15" customHeight="1"/>
    <row r="16" spans="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sheetData>
  <phoneticPr fontId="13" type="noConversion"/>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3">
    <tabColor indexed="47"/>
  </sheetPr>
  <dimension ref="A1"/>
  <sheetViews>
    <sheetView showGridLines="0" zoomScaleNormal="100" workbookViewId="0"/>
  </sheetViews>
  <sheetFormatPr defaultRowHeight="11.25"/>
  <cols>
    <col min="1" max="16384" width="9.140625" style="127"/>
  </cols>
  <sheetData>
    <row r="1" spans="1:1">
      <c r="A1" s="191"/>
    </row>
  </sheetData>
  <phoneticPr fontId="13" type="noConversion"/>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REESTR_MO_FILTER">
    <tabColor rgb="FFFFCC99"/>
  </sheetPr>
  <dimension ref="A1"/>
  <sheetViews>
    <sheetView showGridLines="0" workbookViewId="0"/>
  </sheetViews>
  <sheetFormatPr defaultRowHeight="11.25"/>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REESTR_MO">
    <tabColor indexed="47"/>
  </sheetPr>
  <dimension ref="A1:D369"/>
  <sheetViews>
    <sheetView showGridLines="0" zoomScaleNormal="100" workbookViewId="0"/>
  </sheetViews>
  <sheetFormatPr defaultRowHeight="11.25"/>
  <cols>
    <col min="1" max="1" width="9.140625" style="1062"/>
  </cols>
  <sheetData>
    <row r="1" spans="1:4">
      <c r="A1" s="1062" t="s">
        <v>1503</v>
      </c>
      <c r="B1" t="s">
        <v>514</v>
      </c>
      <c r="C1" t="s">
        <v>515</v>
      </c>
      <c r="D1" t="s">
        <v>1502</v>
      </c>
    </row>
    <row r="2" spans="1:4">
      <c r="A2" s="1062">
        <v>1</v>
      </c>
      <c r="B2" t="s">
        <v>778</v>
      </c>
      <c r="C2" t="s">
        <v>778</v>
      </c>
      <c r="D2" t="s">
        <v>779</v>
      </c>
    </row>
    <row r="3" spans="1:4">
      <c r="A3" s="1062">
        <v>2</v>
      </c>
      <c r="B3" t="s">
        <v>778</v>
      </c>
      <c r="C3" t="s">
        <v>780</v>
      </c>
      <c r="D3" t="s">
        <v>781</v>
      </c>
    </row>
    <row r="4" spans="1:4">
      <c r="A4" s="1062">
        <v>3</v>
      </c>
      <c r="B4" t="s">
        <v>778</v>
      </c>
      <c r="C4" t="s">
        <v>782</v>
      </c>
      <c r="D4" t="s">
        <v>783</v>
      </c>
    </row>
    <row r="5" spans="1:4">
      <c r="A5" s="1062">
        <v>4</v>
      </c>
      <c r="B5" t="s">
        <v>778</v>
      </c>
      <c r="C5" t="s">
        <v>784</v>
      </c>
      <c r="D5" t="s">
        <v>785</v>
      </c>
    </row>
    <row r="6" spans="1:4">
      <c r="A6" s="1062">
        <v>5</v>
      </c>
      <c r="B6" t="s">
        <v>778</v>
      </c>
      <c r="C6" t="s">
        <v>786</v>
      </c>
      <c r="D6" t="s">
        <v>787</v>
      </c>
    </row>
    <row r="7" spans="1:4">
      <c r="A7" s="1062">
        <v>6</v>
      </c>
      <c r="B7" t="s">
        <v>778</v>
      </c>
      <c r="C7" t="s">
        <v>788</v>
      </c>
      <c r="D7" t="s">
        <v>789</v>
      </c>
    </row>
    <row r="8" spans="1:4">
      <c r="A8" s="1062">
        <v>7</v>
      </c>
      <c r="B8" t="s">
        <v>778</v>
      </c>
      <c r="C8" t="s">
        <v>790</v>
      </c>
      <c r="D8" t="s">
        <v>791</v>
      </c>
    </row>
    <row r="9" spans="1:4">
      <c r="A9" s="1062">
        <v>8</v>
      </c>
      <c r="B9" t="s">
        <v>778</v>
      </c>
      <c r="C9" t="s">
        <v>792</v>
      </c>
      <c r="D9" t="s">
        <v>793</v>
      </c>
    </row>
    <row r="10" spans="1:4">
      <c r="A10" s="1062">
        <v>9</v>
      </c>
      <c r="B10" t="s">
        <v>778</v>
      </c>
      <c r="C10" t="s">
        <v>794</v>
      </c>
      <c r="D10" t="s">
        <v>795</v>
      </c>
    </row>
    <row r="11" spans="1:4">
      <c r="A11" s="1062">
        <v>10</v>
      </c>
      <c r="B11" t="s">
        <v>796</v>
      </c>
      <c r="C11" t="s">
        <v>798</v>
      </c>
      <c r="D11" t="s">
        <v>799</v>
      </c>
    </row>
    <row r="12" spans="1:4">
      <c r="A12" s="1062">
        <v>11</v>
      </c>
      <c r="B12" t="s">
        <v>796</v>
      </c>
      <c r="C12" t="s">
        <v>796</v>
      </c>
      <c r="D12" t="s">
        <v>797</v>
      </c>
    </row>
    <row r="13" spans="1:4">
      <c r="A13" s="1062">
        <v>12</v>
      </c>
      <c r="B13" t="s">
        <v>796</v>
      </c>
      <c r="C13" t="s">
        <v>800</v>
      </c>
      <c r="D13" t="s">
        <v>801</v>
      </c>
    </row>
    <row r="14" spans="1:4">
      <c r="A14" s="1062">
        <v>13</v>
      </c>
      <c r="B14" t="s">
        <v>796</v>
      </c>
      <c r="C14" t="s">
        <v>802</v>
      </c>
      <c r="D14" t="s">
        <v>803</v>
      </c>
    </row>
    <row r="15" spans="1:4">
      <c r="A15" s="1062">
        <v>14</v>
      </c>
      <c r="B15" t="s">
        <v>796</v>
      </c>
      <c r="C15" t="s">
        <v>804</v>
      </c>
      <c r="D15" t="s">
        <v>805</v>
      </c>
    </row>
    <row r="16" spans="1:4">
      <c r="A16" s="1062">
        <v>15</v>
      </c>
      <c r="B16" t="s">
        <v>796</v>
      </c>
      <c r="C16" t="s">
        <v>806</v>
      </c>
      <c r="D16" t="s">
        <v>807</v>
      </c>
    </row>
    <row r="17" spans="1:4">
      <c r="A17" s="1062">
        <v>16</v>
      </c>
      <c r="B17" t="s">
        <v>796</v>
      </c>
      <c r="C17" t="s">
        <v>808</v>
      </c>
      <c r="D17" t="s">
        <v>809</v>
      </c>
    </row>
    <row r="18" spans="1:4">
      <c r="A18" s="1062">
        <v>17</v>
      </c>
      <c r="B18" t="s">
        <v>796</v>
      </c>
      <c r="C18" t="s">
        <v>810</v>
      </c>
      <c r="D18" t="s">
        <v>811</v>
      </c>
    </row>
    <row r="19" spans="1:4">
      <c r="A19" s="1062">
        <v>18</v>
      </c>
      <c r="B19" t="s">
        <v>796</v>
      </c>
      <c r="C19" t="s">
        <v>812</v>
      </c>
      <c r="D19" t="s">
        <v>813</v>
      </c>
    </row>
    <row r="20" spans="1:4">
      <c r="A20" s="1062">
        <v>19</v>
      </c>
      <c r="B20" t="s">
        <v>796</v>
      </c>
      <c r="C20" t="s">
        <v>814</v>
      </c>
      <c r="D20" t="s">
        <v>815</v>
      </c>
    </row>
    <row r="21" spans="1:4">
      <c r="A21" s="1062">
        <v>20</v>
      </c>
      <c r="B21" t="s">
        <v>796</v>
      </c>
      <c r="C21" t="s">
        <v>816</v>
      </c>
      <c r="D21" t="s">
        <v>817</v>
      </c>
    </row>
    <row r="22" spans="1:4">
      <c r="A22" s="1062">
        <v>21</v>
      </c>
      <c r="B22" t="s">
        <v>796</v>
      </c>
      <c r="C22" t="s">
        <v>818</v>
      </c>
      <c r="D22" t="s">
        <v>819</v>
      </c>
    </row>
    <row r="23" spans="1:4">
      <c r="A23" s="1062">
        <v>22</v>
      </c>
      <c r="B23" t="s">
        <v>796</v>
      </c>
      <c r="C23" t="s">
        <v>820</v>
      </c>
      <c r="D23" t="s">
        <v>821</v>
      </c>
    </row>
    <row r="24" spans="1:4">
      <c r="A24" s="1062">
        <v>23</v>
      </c>
      <c r="B24" t="s">
        <v>796</v>
      </c>
      <c r="C24" t="s">
        <v>822</v>
      </c>
      <c r="D24" t="s">
        <v>823</v>
      </c>
    </row>
    <row r="25" spans="1:4">
      <c r="A25" s="1062">
        <v>24</v>
      </c>
      <c r="B25" t="s">
        <v>824</v>
      </c>
      <c r="C25" t="s">
        <v>824</v>
      </c>
      <c r="D25" t="s">
        <v>825</v>
      </c>
    </row>
    <row r="26" spans="1:4">
      <c r="A26" s="1062">
        <v>25</v>
      </c>
      <c r="B26" t="s">
        <v>824</v>
      </c>
      <c r="C26" t="s">
        <v>826</v>
      </c>
      <c r="D26" t="s">
        <v>827</v>
      </c>
    </row>
    <row r="27" spans="1:4">
      <c r="A27" s="1062">
        <v>26</v>
      </c>
      <c r="B27" t="s">
        <v>824</v>
      </c>
      <c r="C27" t="s">
        <v>828</v>
      </c>
      <c r="D27" t="s">
        <v>829</v>
      </c>
    </row>
    <row r="28" spans="1:4">
      <c r="A28" s="1062">
        <v>27</v>
      </c>
      <c r="B28" t="s">
        <v>824</v>
      </c>
      <c r="C28" t="s">
        <v>830</v>
      </c>
      <c r="D28" t="s">
        <v>831</v>
      </c>
    </row>
    <row r="29" spans="1:4">
      <c r="A29" s="1062">
        <v>28</v>
      </c>
      <c r="B29" t="s">
        <v>824</v>
      </c>
      <c r="C29" t="s">
        <v>832</v>
      </c>
      <c r="D29" t="s">
        <v>833</v>
      </c>
    </row>
    <row r="30" spans="1:4">
      <c r="A30" s="1062">
        <v>29</v>
      </c>
      <c r="B30" t="s">
        <v>824</v>
      </c>
      <c r="C30" t="s">
        <v>834</v>
      </c>
      <c r="D30" t="s">
        <v>835</v>
      </c>
    </row>
    <row r="31" spans="1:4">
      <c r="A31" s="1062">
        <v>30</v>
      </c>
      <c r="B31" t="s">
        <v>824</v>
      </c>
      <c r="C31" t="s">
        <v>836</v>
      </c>
      <c r="D31" t="s">
        <v>837</v>
      </c>
    </row>
    <row r="32" spans="1:4">
      <c r="A32" s="1062">
        <v>31</v>
      </c>
      <c r="B32" t="s">
        <v>824</v>
      </c>
      <c r="C32" t="s">
        <v>838</v>
      </c>
      <c r="D32" t="s">
        <v>839</v>
      </c>
    </row>
    <row r="33" spans="1:4">
      <c r="A33" s="1062">
        <v>32</v>
      </c>
      <c r="B33" t="s">
        <v>840</v>
      </c>
      <c r="C33" t="s">
        <v>842</v>
      </c>
      <c r="D33" t="s">
        <v>843</v>
      </c>
    </row>
    <row r="34" spans="1:4">
      <c r="A34" s="1062">
        <v>33</v>
      </c>
      <c r="B34" t="s">
        <v>840</v>
      </c>
      <c r="C34" t="s">
        <v>840</v>
      </c>
      <c r="D34" t="s">
        <v>841</v>
      </c>
    </row>
    <row r="35" spans="1:4">
      <c r="A35" s="1062">
        <v>34</v>
      </c>
      <c r="B35" t="s">
        <v>840</v>
      </c>
      <c r="C35" t="s">
        <v>844</v>
      </c>
      <c r="D35" t="s">
        <v>845</v>
      </c>
    </row>
    <row r="36" spans="1:4">
      <c r="A36" s="1062">
        <v>35</v>
      </c>
      <c r="B36" t="s">
        <v>840</v>
      </c>
      <c r="C36" t="s">
        <v>846</v>
      </c>
      <c r="D36" t="s">
        <v>847</v>
      </c>
    </row>
    <row r="37" spans="1:4">
      <c r="A37" s="1062">
        <v>36</v>
      </c>
      <c r="B37" t="s">
        <v>840</v>
      </c>
      <c r="C37" t="s">
        <v>848</v>
      </c>
      <c r="D37" t="s">
        <v>849</v>
      </c>
    </row>
    <row r="38" spans="1:4">
      <c r="A38" s="1062">
        <v>37</v>
      </c>
      <c r="B38" t="s">
        <v>840</v>
      </c>
      <c r="C38" t="s">
        <v>850</v>
      </c>
      <c r="D38" t="s">
        <v>851</v>
      </c>
    </row>
    <row r="39" spans="1:4">
      <c r="A39" s="1062">
        <v>38</v>
      </c>
      <c r="B39" t="s">
        <v>840</v>
      </c>
      <c r="C39" t="s">
        <v>852</v>
      </c>
      <c r="D39" t="s">
        <v>853</v>
      </c>
    </row>
    <row r="40" spans="1:4">
      <c r="A40" s="1062">
        <v>39</v>
      </c>
      <c r="B40" t="s">
        <v>840</v>
      </c>
      <c r="C40" t="s">
        <v>854</v>
      </c>
      <c r="D40" t="s">
        <v>855</v>
      </c>
    </row>
    <row r="41" spans="1:4">
      <c r="A41" s="1062">
        <v>40</v>
      </c>
      <c r="B41" t="s">
        <v>856</v>
      </c>
      <c r="C41" t="s">
        <v>856</v>
      </c>
      <c r="D41" t="s">
        <v>857</v>
      </c>
    </row>
    <row r="42" spans="1:4">
      <c r="A42" s="1062">
        <v>41</v>
      </c>
      <c r="B42" t="s">
        <v>856</v>
      </c>
      <c r="C42" t="s">
        <v>858</v>
      </c>
      <c r="D42" t="s">
        <v>859</v>
      </c>
    </row>
    <row r="43" spans="1:4">
      <c r="A43" s="1062">
        <v>42</v>
      </c>
      <c r="B43" t="s">
        <v>856</v>
      </c>
      <c r="C43" t="s">
        <v>860</v>
      </c>
      <c r="D43" t="s">
        <v>861</v>
      </c>
    </row>
    <row r="44" spans="1:4">
      <c r="A44" s="1062">
        <v>43</v>
      </c>
      <c r="B44" t="s">
        <v>856</v>
      </c>
      <c r="C44" t="s">
        <v>862</v>
      </c>
      <c r="D44" t="s">
        <v>863</v>
      </c>
    </row>
    <row r="45" spans="1:4">
      <c r="A45" s="1062">
        <v>44</v>
      </c>
      <c r="B45" t="s">
        <v>856</v>
      </c>
      <c r="C45" t="s">
        <v>864</v>
      </c>
      <c r="D45" t="s">
        <v>865</v>
      </c>
    </row>
    <row r="46" spans="1:4">
      <c r="A46" s="1062">
        <v>45</v>
      </c>
      <c r="B46" t="s">
        <v>856</v>
      </c>
      <c r="C46" t="s">
        <v>866</v>
      </c>
      <c r="D46" t="s">
        <v>867</v>
      </c>
    </row>
    <row r="47" spans="1:4">
      <c r="A47" s="1062">
        <v>46</v>
      </c>
      <c r="B47" t="s">
        <v>856</v>
      </c>
      <c r="C47" t="s">
        <v>868</v>
      </c>
      <c r="D47" t="s">
        <v>869</v>
      </c>
    </row>
    <row r="48" spans="1:4">
      <c r="A48" s="1062">
        <v>47</v>
      </c>
      <c r="B48" t="s">
        <v>870</v>
      </c>
      <c r="C48" t="s">
        <v>870</v>
      </c>
      <c r="D48" t="s">
        <v>871</v>
      </c>
    </row>
    <row r="49" spans="1:4">
      <c r="A49" s="1062">
        <v>48</v>
      </c>
      <c r="B49" t="s">
        <v>870</v>
      </c>
      <c r="C49" t="s">
        <v>872</v>
      </c>
      <c r="D49" t="s">
        <v>873</v>
      </c>
    </row>
    <row r="50" spans="1:4">
      <c r="A50" s="1062">
        <v>49</v>
      </c>
      <c r="B50" t="s">
        <v>870</v>
      </c>
      <c r="C50" t="s">
        <v>874</v>
      </c>
      <c r="D50" t="s">
        <v>875</v>
      </c>
    </row>
    <row r="51" spans="1:4">
      <c r="A51" s="1062">
        <v>50</v>
      </c>
      <c r="B51" t="s">
        <v>870</v>
      </c>
      <c r="C51" t="s">
        <v>876</v>
      </c>
      <c r="D51" t="s">
        <v>877</v>
      </c>
    </row>
    <row r="52" spans="1:4">
      <c r="A52" s="1062">
        <v>51</v>
      </c>
      <c r="B52" t="s">
        <v>870</v>
      </c>
      <c r="C52" t="s">
        <v>878</v>
      </c>
      <c r="D52" t="s">
        <v>879</v>
      </c>
    </row>
    <row r="53" spans="1:4">
      <c r="A53" s="1062">
        <v>52</v>
      </c>
      <c r="B53" t="s">
        <v>880</v>
      </c>
      <c r="C53" t="s">
        <v>882</v>
      </c>
      <c r="D53" t="s">
        <v>883</v>
      </c>
    </row>
    <row r="54" spans="1:4">
      <c r="A54" s="1062">
        <v>53</v>
      </c>
      <c r="B54" t="s">
        <v>880</v>
      </c>
      <c r="C54" t="s">
        <v>880</v>
      </c>
      <c r="D54" t="s">
        <v>881</v>
      </c>
    </row>
    <row r="55" spans="1:4">
      <c r="A55" s="1062">
        <v>54</v>
      </c>
      <c r="B55" t="s">
        <v>880</v>
      </c>
      <c r="C55" t="s">
        <v>884</v>
      </c>
      <c r="D55" t="s">
        <v>885</v>
      </c>
    </row>
    <row r="56" spans="1:4">
      <c r="A56" s="1062">
        <v>55</v>
      </c>
      <c r="B56" t="s">
        <v>880</v>
      </c>
      <c r="C56" t="s">
        <v>886</v>
      </c>
      <c r="D56" t="s">
        <v>887</v>
      </c>
    </row>
    <row r="57" spans="1:4">
      <c r="A57" s="1062">
        <v>56</v>
      </c>
      <c r="B57" t="s">
        <v>880</v>
      </c>
      <c r="C57" t="s">
        <v>888</v>
      </c>
      <c r="D57" t="s">
        <v>889</v>
      </c>
    </row>
    <row r="58" spans="1:4">
      <c r="A58" s="1062">
        <v>57</v>
      </c>
      <c r="B58" t="s">
        <v>880</v>
      </c>
      <c r="C58" t="s">
        <v>890</v>
      </c>
      <c r="D58" t="s">
        <v>891</v>
      </c>
    </row>
    <row r="59" spans="1:4">
      <c r="A59" s="1062">
        <v>58</v>
      </c>
      <c r="B59" t="s">
        <v>880</v>
      </c>
      <c r="C59" t="s">
        <v>892</v>
      </c>
      <c r="D59" t="s">
        <v>893</v>
      </c>
    </row>
    <row r="60" spans="1:4">
      <c r="A60" s="1062">
        <v>59</v>
      </c>
      <c r="B60" t="s">
        <v>894</v>
      </c>
      <c r="C60" t="s">
        <v>894</v>
      </c>
      <c r="D60" t="s">
        <v>895</v>
      </c>
    </row>
    <row r="61" spans="1:4">
      <c r="A61" s="1062">
        <v>60</v>
      </c>
      <c r="B61" t="s">
        <v>894</v>
      </c>
      <c r="C61" t="s">
        <v>896</v>
      </c>
      <c r="D61" t="s">
        <v>897</v>
      </c>
    </row>
    <row r="62" spans="1:4">
      <c r="A62" s="1062">
        <v>61</v>
      </c>
      <c r="B62" t="s">
        <v>894</v>
      </c>
      <c r="C62" t="s">
        <v>898</v>
      </c>
      <c r="D62" t="s">
        <v>899</v>
      </c>
    </row>
    <row r="63" spans="1:4">
      <c r="A63" s="1062">
        <v>62</v>
      </c>
      <c r="B63" t="s">
        <v>894</v>
      </c>
      <c r="C63" t="s">
        <v>900</v>
      </c>
      <c r="D63" t="s">
        <v>901</v>
      </c>
    </row>
    <row r="64" spans="1:4">
      <c r="A64" s="1062">
        <v>63</v>
      </c>
      <c r="B64" t="s">
        <v>894</v>
      </c>
      <c r="C64" t="s">
        <v>902</v>
      </c>
      <c r="D64" t="s">
        <v>903</v>
      </c>
    </row>
    <row r="65" spans="1:4">
      <c r="A65" s="1062">
        <v>64</v>
      </c>
      <c r="B65" t="s">
        <v>894</v>
      </c>
      <c r="C65" t="s">
        <v>904</v>
      </c>
      <c r="D65" t="s">
        <v>905</v>
      </c>
    </row>
    <row r="66" spans="1:4">
      <c r="A66" s="1062">
        <v>65</v>
      </c>
      <c r="B66" t="s">
        <v>894</v>
      </c>
      <c r="C66" t="s">
        <v>906</v>
      </c>
      <c r="D66" t="s">
        <v>907</v>
      </c>
    </row>
    <row r="67" spans="1:4">
      <c r="A67" s="1062">
        <v>66</v>
      </c>
      <c r="B67" t="s">
        <v>908</v>
      </c>
      <c r="C67" t="s">
        <v>910</v>
      </c>
      <c r="D67" t="s">
        <v>911</v>
      </c>
    </row>
    <row r="68" spans="1:4">
      <c r="A68" s="1062">
        <v>67</v>
      </c>
      <c r="B68" t="s">
        <v>908</v>
      </c>
      <c r="C68" t="s">
        <v>908</v>
      </c>
      <c r="D68" t="s">
        <v>909</v>
      </c>
    </row>
    <row r="69" spans="1:4">
      <c r="A69" s="1062">
        <v>68</v>
      </c>
      <c r="B69" t="s">
        <v>908</v>
      </c>
      <c r="C69" t="s">
        <v>912</v>
      </c>
      <c r="D69" t="s">
        <v>913</v>
      </c>
    </row>
    <row r="70" spans="1:4">
      <c r="A70" s="1062">
        <v>69</v>
      </c>
      <c r="B70" t="s">
        <v>908</v>
      </c>
      <c r="C70" t="s">
        <v>914</v>
      </c>
      <c r="D70" t="s">
        <v>915</v>
      </c>
    </row>
    <row r="71" spans="1:4">
      <c r="A71" s="1062">
        <v>70</v>
      </c>
      <c r="B71" t="s">
        <v>908</v>
      </c>
      <c r="C71" t="s">
        <v>916</v>
      </c>
      <c r="D71" t="s">
        <v>917</v>
      </c>
    </row>
    <row r="72" spans="1:4">
      <c r="A72" s="1062">
        <v>71</v>
      </c>
      <c r="B72" t="s">
        <v>908</v>
      </c>
      <c r="C72" t="s">
        <v>918</v>
      </c>
      <c r="D72" t="s">
        <v>919</v>
      </c>
    </row>
    <row r="73" spans="1:4">
      <c r="A73" s="1062">
        <v>72</v>
      </c>
      <c r="B73" t="s">
        <v>908</v>
      </c>
      <c r="C73" t="s">
        <v>920</v>
      </c>
      <c r="D73" t="s">
        <v>921</v>
      </c>
    </row>
    <row r="74" spans="1:4">
      <c r="A74" s="1062">
        <v>73</v>
      </c>
      <c r="B74" t="s">
        <v>922</v>
      </c>
      <c r="C74" t="s">
        <v>924</v>
      </c>
      <c r="D74" t="s">
        <v>925</v>
      </c>
    </row>
    <row r="75" spans="1:4">
      <c r="A75" s="1062">
        <v>74</v>
      </c>
      <c r="B75" t="s">
        <v>922</v>
      </c>
      <c r="C75" t="s">
        <v>922</v>
      </c>
      <c r="D75" t="s">
        <v>923</v>
      </c>
    </row>
    <row r="76" spans="1:4">
      <c r="A76" s="1062">
        <v>75</v>
      </c>
      <c r="B76" t="s">
        <v>922</v>
      </c>
      <c r="C76" t="s">
        <v>926</v>
      </c>
      <c r="D76" t="s">
        <v>927</v>
      </c>
    </row>
    <row r="77" spans="1:4">
      <c r="A77" s="1062">
        <v>76</v>
      </c>
      <c r="B77" t="s">
        <v>922</v>
      </c>
      <c r="C77" t="s">
        <v>928</v>
      </c>
      <c r="D77" t="s">
        <v>929</v>
      </c>
    </row>
    <row r="78" spans="1:4">
      <c r="A78" s="1062">
        <v>77</v>
      </c>
      <c r="B78" t="s">
        <v>922</v>
      </c>
      <c r="C78" t="s">
        <v>930</v>
      </c>
      <c r="D78" t="s">
        <v>931</v>
      </c>
    </row>
    <row r="79" spans="1:4">
      <c r="A79" s="1062">
        <v>78</v>
      </c>
      <c r="B79" t="s">
        <v>922</v>
      </c>
      <c r="C79" t="s">
        <v>932</v>
      </c>
      <c r="D79" t="s">
        <v>933</v>
      </c>
    </row>
    <row r="80" spans="1:4">
      <c r="A80" s="1062">
        <v>79</v>
      </c>
      <c r="B80" t="s">
        <v>922</v>
      </c>
      <c r="C80" t="s">
        <v>934</v>
      </c>
      <c r="D80" t="s">
        <v>935</v>
      </c>
    </row>
    <row r="81" spans="1:4">
      <c r="A81" s="1062">
        <v>80</v>
      </c>
      <c r="B81" t="s">
        <v>936</v>
      </c>
      <c r="C81" t="s">
        <v>936</v>
      </c>
      <c r="D81" t="s">
        <v>937</v>
      </c>
    </row>
    <row r="82" spans="1:4">
      <c r="A82" s="1062">
        <v>81</v>
      </c>
      <c r="B82" t="s">
        <v>936</v>
      </c>
      <c r="C82" t="s">
        <v>938</v>
      </c>
      <c r="D82" t="s">
        <v>939</v>
      </c>
    </row>
    <row r="83" spans="1:4">
      <c r="A83" s="1062">
        <v>82</v>
      </c>
      <c r="B83" t="s">
        <v>936</v>
      </c>
      <c r="C83" t="s">
        <v>940</v>
      </c>
      <c r="D83" t="s">
        <v>941</v>
      </c>
    </row>
    <row r="84" spans="1:4">
      <c r="A84" s="1062">
        <v>83</v>
      </c>
      <c r="B84" t="s">
        <v>936</v>
      </c>
      <c r="C84" t="s">
        <v>942</v>
      </c>
      <c r="D84" t="s">
        <v>943</v>
      </c>
    </row>
    <row r="85" spans="1:4">
      <c r="A85" s="1062">
        <v>84</v>
      </c>
      <c r="B85" t="s">
        <v>936</v>
      </c>
      <c r="C85" t="s">
        <v>944</v>
      </c>
      <c r="D85" t="s">
        <v>945</v>
      </c>
    </row>
    <row r="86" spans="1:4">
      <c r="A86" s="1062">
        <v>85</v>
      </c>
      <c r="B86" t="s">
        <v>936</v>
      </c>
      <c r="C86" t="s">
        <v>946</v>
      </c>
      <c r="D86" t="s">
        <v>947</v>
      </c>
    </row>
    <row r="87" spans="1:4">
      <c r="A87" s="1062">
        <v>86</v>
      </c>
      <c r="B87" t="s">
        <v>936</v>
      </c>
      <c r="C87" t="s">
        <v>948</v>
      </c>
      <c r="D87" t="s">
        <v>949</v>
      </c>
    </row>
    <row r="88" spans="1:4">
      <c r="A88" s="1062">
        <v>87</v>
      </c>
      <c r="B88" t="s">
        <v>936</v>
      </c>
      <c r="C88" t="s">
        <v>950</v>
      </c>
      <c r="D88" t="s">
        <v>951</v>
      </c>
    </row>
    <row r="89" spans="1:4">
      <c r="A89" s="1062">
        <v>88</v>
      </c>
      <c r="B89" t="s">
        <v>936</v>
      </c>
      <c r="C89" t="s">
        <v>952</v>
      </c>
      <c r="D89" t="s">
        <v>953</v>
      </c>
    </row>
    <row r="90" spans="1:4">
      <c r="A90" s="1062">
        <v>89</v>
      </c>
      <c r="B90" t="s">
        <v>936</v>
      </c>
      <c r="C90" t="s">
        <v>954</v>
      </c>
      <c r="D90" t="s">
        <v>955</v>
      </c>
    </row>
    <row r="91" spans="1:4">
      <c r="A91" s="1062">
        <v>90</v>
      </c>
      <c r="B91" t="s">
        <v>956</v>
      </c>
      <c r="C91" t="s">
        <v>958</v>
      </c>
      <c r="D91" t="s">
        <v>959</v>
      </c>
    </row>
    <row r="92" spans="1:4">
      <c r="A92" s="1062">
        <v>91</v>
      </c>
      <c r="B92" t="s">
        <v>956</v>
      </c>
      <c r="C92" t="s">
        <v>960</v>
      </c>
      <c r="D92" t="s">
        <v>961</v>
      </c>
    </row>
    <row r="93" spans="1:4">
      <c r="A93" s="1062">
        <v>92</v>
      </c>
      <c r="B93" t="s">
        <v>956</v>
      </c>
      <c r="C93" t="s">
        <v>962</v>
      </c>
      <c r="D93" t="s">
        <v>963</v>
      </c>
    </row>
    <row r="94" spans="1:4">
      <c r="A94" s="1062">
        <v>93</v>
      </c>
      <c r="B94" t="s">
        <v>956</v>
      </c>
      <c r="C94" t="s">
        <v>956</v>
      </c>
      <c r="D94" t="s">
        <v>957</v>
      </c>
    </row>
    <row r="95" spans="1:4">
      <c r="A95" s="1062">
        <v>94</v>
      </c>
      <c r="B95" t="s">
        <v>956</v>
      </c>
      <c r="C95" t="s">
        <v>964</v>
      </c>
      <c r="D95" t="s">
        <v>965</v>
      </c>
    </row>
    <row r="96" spans="1:4">
      <c r="A96" s="1062">
        <v>95</v>
      </c>
      <c r="B96" t="s">
        <v>956</v>
      </c>
      <c r="C96" t="s">
        <v>966</v>
      </c>
      <c r="D96" t="s">
        <v>967</v>
      </c>
    </row>
    <row r="97" spans="1:4">
      <c r="A97" s="1062">
        <v>96</v>
      </c>
      <c r="B97" t="s">
        <v>956</v>
      </c>
      <c r="C97" t="s">
        <v>968</v>
      </c>
      <c r="D97" t="s">
        <v>969</v>
      </c>
    </row>
    <row r="98" spans="1:4">
      <c r="A98" s="1062">
        <v>97</v>
      </c>
      <c r="B98" t="s">
        <v>956</v>
      </c>
      <c r="C98" t="s">
        <v>970</v>
      </c>
      <c r="D98" t="s">
        <v>971</v>
      </c>
    </row>
    <row r="99" spans="1:4">
      <c r="A99" s="1062">
        <v>98</v>
      </c>
      <c r="B99" t="s">
        <v>956</v>
      </c>
      <c r="C99" t="s">
        <v>972</v>
      </c>
      <c r="D99" t="s">
        <v>973</v>
      </c>
    </row>
    <row r="100" spans="1:4">
      <c r="A100" s="1062">
        <v>99</v>
      </c>
      <c r="B100" t="s">
        <v>956</v>
      </c>
      <c r="C100" t="s">
        <v>974</v>
      </c>
      <c r="D100" t="s">
        <v>975</v>
      </c>
    </row>
    <row r="101" spans="1:4">
      <c r="A101" s="1062">
        <v>100</v>
      </c>
      <c r="B101" t="s">
        <v>976</v>
      </c>
      <c r="C101" t="s">
        <v>976</v>
      </c>
      <c r="D101" t="s">
        <v>977</v>
      </c>
    </row>
    <row r="102" spans="1:4">
      <c r="A102" s="1062">
        <v>101</v>
      </c>
      <c r="B102" t="s">
        <v>976</v>
      </c>
      <c r="C102" t="s">
        <v>978</v>
      </c>
      <c r="D102" t="s">
        <v>979</v>
      </c>
    </row>
    <row r="103" spans="1:4">
      <c r="A103" s="1062">
        <v>102</v>
      </c>
      <c r="B103" t="s">
        <v>976</v>
      </c>
      <c r="C103" t="s">
        <v>980</v>
      </c>
      <c r="D103" t="s">
        <v>981</v>
      </c>
    </row>
    <row r="104" spans="1:4">
      <c r="A104" s="1062">
        <v>103</v>
      </c>
      <c r="B104" t="s">
        <v>976</v>
      </c>
      <c r="C104" t="s">
        <v>982</v>
      </c>
      <c r="D104" t="s">
        <v>983</v>
      </c>
    </row>
    <row r="105" spans="1:4">
      <c r="A105" s="1062">
        <v>104</v>
      </c>
      <c r="B105" t="s">
        <v>976</v>
      </c>
      <c r="C105" t="s">
        <v>984</v>
      </c>
      <c r="D105" t="s">
        <v>985</v>
      </c>
    </row>
    <row r="106" spans="1:4">
      <c r="A106" s="1062">
        <v>105</v>
      </c>
      <c r="B106" t="s">
        <v>976</v>
      </c>
      <c r="C106" t="s">
        <v>986</v>
      </c>
      <c r="D106" t="s">
        <v>987</v>
      </c>
    </row>
    <row r="107" spans="1:4">
      <c r="A107" s="1062">
        <v>106</v>
      </c>
      <c r="B107" t="s">
        <v>976</v>
      </c>
      <c r="C107" t="s">
        <v>988</v>
      </c>
      <c r="D107" t="s">
        <v>989</v>
      </c>
    </row>
    <row r="108" spans="1:4">
      <c r="A108" s="1062">
        <v>107</v>
      </c>
      <c r="B108" t="s">
        <v>976</v>
      </c>
      <c r="C108" t="s">
        <v>990</v>
      </c>
      <c r="D108" t="s">
        <v>991</v>
      </c>
    </row>
    <row r="109" spans="1:4">
      <c r="A109" s="1062">
        <v>108</v>
      </c>
      <c r="B109" t="s">
        <v>976</v>
      </c>
      <c r="C109" t="s">
        <v>992</v>
      </c>
      <c r="D109" t="s">
        <v>993</v>
      </c>
    </row>
    <row r="110" spans="1:4">
      <c r="A110" s="1062">
        <v>109</v>
      </c>
      <c r="B110" t="s">
        <v>976</v>
      </c>
      <c r="C110" t="s">
        <v>994</v>
      </c>
      <c r="D110" t="s">
        <v>995</v>
      </c>
    </row>
    <row r="111" spans="1:4">
      <c r="A111" s="1062">
        <v>110</v>
      </c>
      <c r="B111" t="s">
        <v>976</v>
      </c>
      <c r="C111" t="s">
        <v>996</v>
      </c>
      <c r="D111" t="s">
        <v>997</v>
      </c>
    </row>
    <row r="112" spans="1:4">
      <c r="A112" s="1062">
        <v>111</v>
      </c>
      <c r="B112" t="s">
        <v>976</v>
      </c>
      <c r="C112" t="s">
        <v>998</v>
      </c>
      <c r="D112" t="s">
        <v>999</v>
      </c>
    </row>
    <row r="113" spans="1:4">
      <c r="A113" s="1062">
        <v>112</v>
      </c>
      <c r="B113" t="s">
        <v>1000</v>
      </c>
      <c r="C113" t="s">
        <v>1000</v>
      </c>
      <c r="D113" t="s">
        <v>1001</v>
      </c>
    </row>
    <row r="114" spans="1:4">
      <c r="A114" s="1062">
        <v>113</v>
      </c>
      <c r="B114" t="s">
        <v>1002</v>
      </c>
      <c r="C114" t="s">
        <v>1004</v>
      </c>
      <c r="D114" t="s">
        <v>1005</v>
      </c>
    </row>
    <row r="115" spans="1:4">
      <c r="A115" s="1062">
        <v>114</v>
      </c>
      <c r="B115" t="s">
        <v>1002</v>
      </c>
      <c r="C115" t="s">
        <v>910</v>
      </c>
      <c r="D115" t="s">
        <v>1006</v>
      </c>
    </row>
    <row r="116" spans="1:4">
      <c r="A116" s="1062">
        <v>115</v>
      </c>
      <c r="B116" t="s">
        <v>1002</v>
      </c>
      <c r="C116" t="s">
        <v>1007</v>
      </c>
      <c r="D116" t="s">
        <v>1008</v>
      </c>
    </row>
    <row r="117" spans="1:4">
      <c r="A117" s="1062">
        <v>116</v>
      </c>
      <c r="B117" t="s">
        <v>1002</v>
      </c>
      <c r="C117" t="s">
        <v>1009</v>
      </c>
      <c r="D117" t="s">
        <v>1010</v>
      </c>
    </row>
    <row r="118" spans="1:4">
      <c r="A118" s="1062">
        <v>117</v>
      </c>
      <c r="B118" t="s">
        <v>1002</v>
      </c>
      <c r="C118" t="s">
        <v>1002</v>
      </c>
      <c r="D118" t="s">
        <v>1003</v>
      </c>
    </row>
    <row r="119" spans="1:4">
      <c r="A119" s="1062">
        <v>118</v>
      </c>
      <c r="B119" t="s">
        <v>1002</v>
      </c>
      <c r="C119" t="s">
        <v>1011</v>
      </c>
      <c r="D119" t="s">
        <v>1012</v>
      </c>
    </row>
    <row r="120" spans="1:4">
      <c r="A120" s="1062">
        <v>119</v>
      </c>
      <c r="B120" t="s">
        <v>1002</v>
      </c>
      <c r="C120" t="s">
        <v>1013</v>
      </c>
      <c r="D120" t="s">
        <v>1014</v>
      </c>
    </row>
    <row r="121" spans="1:4">
      <c r="A121" s="1062">
        <v>120</v>
      </c>
      <c r="B121" t="s">
        <v>1002</v>
      </c>
      <c r="C121" t="s">
        <v>1015</v>
      </c>
      <c r="D121" t="s">
        <v>1016</v>
      </c>
    </row>
    <row r="122" spans="1:4">
      <c r="A122" s="1062">
        <v>121</v>
      </c>
      <c r="B122" t="s">
        <v>1002</v>
      </c>
      <c r="C122" t="s">
        <v>1017</v>
      </c>
      <c r="D122" t="s">
        <v>1018</v>
      </c>
    </row>
    <row r="123" spans="1:4">
      <c r="A123" s="1062">
        <v>122</v>
      </c>
      <c r="B123" t="s">
        <v>1002</v>
      </c>
      <c r="C123" t="s">
        <v>1019</v>
      </c>
      <c r="D123" t="s">
        <v>1020</v>
      </c>
    </row>
    <row r="124" spans="1:4">
      <c r="A124" s="1062">
        <v>123</v>
      </c>
      <c r="B124" t="s">
        <v>1002</v>
      </c>
      <c r="C124" t="s">
        <v>1021</v>
      </c>
      <c r="D124" t="s">
        <v>1022</v>
      </c>
    </row>
    <row r="125" spans="1:4">
      <c r="A125" s="1062">
        <v>124</v>
      </c>
      <c r="B125" t="s">
        <v>1002</v>
      </c>
      <c r="C125" t="s">
        <v>1023</v>
      </c>
      <c r="D125" t="s">
        <v>1024</v>
      </c>
    </row>
    <row r="126" spans="1:4">
      <c r="A126" s="1062">
        <v>125</v>
      </c>
      <c r="B126" t="s">
        <v>1025</v>
      </c>
      <c r="C126" t="s">
        <v>1027</v>
      </c>
      <c r="D126" t="s">
        <v>1028</v>
      </c>
    </row>
    <row r="127" spans="1:4">
      <c r="A127" s="1062">
        <v>126</v>
      </c>
      <c r="B127" t="s">
        <v>1025</v>
      </c>
      <c r="C127" t="s">
        <v>1029</v>
      </c>
      <c r="D127" t="s">
        <v>1030</v>
      </c>
    </row>
    <row r="128" spans="1:4">
      <c r="A128" s="1062">
        <v>127</v>
      </c>
      <c r="B128" t="s">
        <v>1025</v>
      </c>
      <c r="C128" t="s">
        <v>1025</v>
      </c>
      <c r="D128" t="s">
        <v>1026</v>
      </c>
    </row>
    <row r="129" spans="1:4">
      <c r="A129" s="1062">
        <v>128</v>
      </c>
      <c r="B129" t="s">
        <v>1025</v>
      </c>
      <c r="C129" t="s">
        <v>1031</v>
      </c>
      <c r="D129" t="s">
        <v>1032</v>
      </c>
    </row>
    <row r="130" spans="1:4">
      <c r="A130" s="1062">
        <v>129</v>
      </c>
      <c r="B130" t="s">
        <v>1025</v>
      </c>
      <c r="C130" t="s">
        <v>1033</v>
      </c>
      <c r="D130" t="s">
        <v>1034</v>
      </c>
    </row>
    <row r="131" spans="1:4">
      <c r="A131" s="1062">
        <v>130</v>
      </c>
      <c r="B131" t="s">
        <v>1025</v>
      </c>
      <c r="C131" t="s">
        <v>1035</v>
      </c>
      <c r="D131" t="s">
        <v>1036</v>
      </c>
    </row>
    <row r="132" spans="1:4">
      <c r="A132" s="1062">
        <v>131</v>
      </c>
      <c r="B132" t="s">
        <v>1025</v>
      </c>
      <c r="C132" t="s">
        <v>1037</v>
      </c>
      <c r="D132" t="s">
        <v>1038</v>
      </c>
    </row>
    <row r="133" spans="1:4">
      <c r="A133" s="1062">
        <v>132</v>
      </c>
      <c r="B133" t="s">
        <v>1039</v>
      </c>
      <c r="C133" t="s">
        <v>1041</v>
      </c>
      <c r="D133" t="s">
        <v>1042</v>
      </c>
    </row>
    <row r="134" spans="1:4">
      <c r="A134" s="1062">
        <v>133</v>
      </c>
      <c r="B134" t="s">
        <v>1039</v>
      </c>
      <c r="C134" t="s">
        <v>1043</v>
      </c>
      <c r="D134" t="s">
        <v>1044</v>
      </c>
    </row>
    <row r="135" spans="1:4">
      <c r="A135" s="1062">
        <v>134</v>
      </c>
      <c r="B135" t="s">
        <v>1039</v>
      </c>
      <c r="C135" t="s">
        <v>1039</v>
      </c>
      <c r="D135" t="s">
        <v>1040</v>
      </c>
    </row>
    <row r="136" spans="1:4">
      <c r="A136" s="1062">
        <v>135</v>
      </c>
      <c r="B136" t="s">
        <v>1039</v>
      </c>
      <c r="C136" t="s">
        <v>1045</v>
      </c>
      <c r="D136" t="s">
        <v>1046</v>
      </c>
    </row>
    <row r="137" spans="1:4">
      <c r="A137" s="1062">
        <v>136</v>
      </c>
      <c r="B137" t="s">
        <v>1039</v>
      </c>
      <c r="C137" t="s">
        <v>1047</v>
      </c>
      <c r="D137" t="s">
        <v>1048</v>
      </c>
    </row>
    <row r="138" spans="1:4">
      <c r="A138" s="1062">
        <v>137</v>
      </c>
      <c r="B138" t="s">
        <v>1039</v>
      </c>
      <c r="C138" t="s">
        <v>1049</v>
      </c>
      <c r="D138" t="s">
        <v>1050</v>
      </c>
    </row>
    <row r="139" spans="1:4">
      <c r="A139" s="1062">
        <v>138</v>
      </c>
      <c r="B139" t="s">
        <v>1039</v>
      </c>
      <c r="C139" t="s">
        <v>1051</v>
      </c>
      <c r="D139" t="s">
        <v>1052</v>
      </c>
    </row>
    <row r="140" spans="1:4">
      <c r="A140" s="1062">
        <v>139</v>
      </c>
      <c r="B140" t="s">
        <v>1039</v>
      </c>
      <c r="C140" t="s">
        <v>1053</v>
      </c>
      <c r="D140" t="s">
        <v>1054</v>
      </c>
    </row>
    <row r="141" spans="1:4">
      <c r="A141" s="1062">
        <v>140</v>
      </c>
      <c r="B141" t="s">
        <v>1039</v>
      </c>
      <c r="C141" t="s">
        <v>1055</v>
      </c>
      <c r="D141" t="s">
        <v>1056</v>
      </c>
    </row>
    <row r="142" spans="1:4">
      <c r="A142" s="1062">
        <v>141</v>
      </c>
      <c r="B142" t="s">
        <v>1039</v>
      </c>
      <c r="C142" t="s">
        <v>1057</v>
      </c>
      <c r="D142" t="s">
        <v>1058</v>
      </c>
    </row>
    <row r="143" spans="1:4">
      <c r="A143" s="1062">
        <v>142</v>
      </c>
      <c r="B143" t="s">
        <v>1039</v>
      </c>
      <c r="C143" t="s">
        <v>1059</v>
      </c>
      <c r="D143" t="s">
        <v>1060</v>
      </c>
    </row>
    <row r="144" spans="1:4">
      <c r="A144" s="1062">
        <v>143</v>
      </c>
      <c r="B144" t="s">
        <v>1039</v>
      </c>
      <c r="C144" t="s">
        <v>1061</v>
      </c>
      <c r="D144" t="s">
        <v>1062</v>
      </c>
    </row>
    <row r="145" spans="1:4">
      <c r="A145" s="1062">
        <v>144</v>
      </c>
      <c r="B145" t="s">
        <v>1039</v>
      </c>
      <c r="C145" t="s">
        <v>1063</v>
      </c>
      <c r="D145" t="s">
        <v>1064</v>
      </c>
    </row>
    <row r="146" spans="1:4">
      <c r="A146" s="1062">
        <v>145</v>
      </c>
      <c r="B146" t="s">
        <v>1065</v>
      </c>
      <c r="C146" t="s">
        <v>1067</v>
      </c>
      <c r="D146" t="s">
        <v>1068</v>
      </c>
    </row>
    <row r="147" spans="1:4">
      <c r="A147" s="1062">
        <v>146</v>
      </c>
      <c r="B147" t="s">
        <v>1065</v>
      </c>
      <c r="C147" t="s">
        <v>1069</v>
      </c>
      <c r="D147" t="s">
        <v>1070</v>
      </c>
    </row>
    <row r="148" spans="1:4">
      <c r="A148" s="1062">
        <v>147</v>
      </c>
      <c r="B148" t="s">
        <v>1065</v>
      </c>
      <c r="C148" t="s">
        <v>1065</v>
      </c>
      <c r="D148" t="s">
        <v>1066</v>
      </c>
    </row>
    <row r="149" spans="1:4">
      <c r="A149" s="1062">
        <v>148</v>
      </c>
      <c r="B149" t="s">
        <v>1065</v>
      </c>
      <c r="C149" t="s">
        <v>1071</v>
      </c>
      <c r="D149" t="s">
        <v>1072</v>
      </c>
    </row>
    <row r="150" spans="1:4">
      <c r="A150" s="1062">
        <v>149</v>
      </c>
      <c r="B150" t="s">
        <v>1065</v>
      </c>
      <c r="C150" t="s">
        <v>1073</v>
      </c>
      <c r="D150" t="s">
        <v>1074</v>
      </c>
    </row>
    <row r="151" spans="1:4">
      <c r="A151" s="1062">
        <v>150</v>
      </c>
      <c r="B151" t="s">
        <v>1065</v>
      </c>
      <c r="C151" t="s">
        <v>1075</v>
      </c>
      <c r="D151" t="s">
        <v>1076</v>
      </c>
    </row>
    <row r="152" spans="1:4">
      <c r="A152" s="1062">
        <v>151</v>
      </c>
      <c r="B152" t="s">
        <v>1065</v>
      </c>
      <c r="C152" t="s">
        <v>1077</v>
      </c>
      <c r="D152" t="s">
        <v>1078</v>
      </c>
    </row>
    <row r="153" spans="1:4">
      <c r="A153" s="1062">
        <v>152</v>
      </c>
      <c r="B153" t="s">
        <v>1065</v>
      </c>
      <c r="C153" t="s">
        <v>1079</v>
      </c>
      <c r="D153" t="s">
        <v>1080</v>
      </c>
    </row>
    <row r="154" spans="1:4">
      <c r="A154" s="1062">
        <v>153</v>
      </c>
      <c r="B154" t="s">
        <v>1065</v>
      </c>
      <c r="C154" t="s">
        <v>1081</v>
      </c>
      <c r="D154" t="s">
        <v>1082</v>
      </c>
    </row>
    <row r="155" spans="1:4">
      <c r="A155" s="1062">
        <v>154</v>
      </c>
      <c r="B155" t="s">
        <v>1065</v>
      </c>
      <c r="C155" t="s">
        <v>1083</v>
      </c>
      <c r="D155" t="s">
        <v>1084</v>
      </c>
    </row>
    <row r="156" spans="1:4">
      <c r="A156" s="1062">
        <v>155</v>
      </c>
      <c r="B156" t="s">
        <v>1065</v>
      </c>
      <c r="C156" t="s">
        <v>1085</v>
      </c>
      <c r="D156" t="s">
        <v>1086</v>
      </c>
    </row>
    <row r="157" spans="1:4">
      <c r="A157" s="1062">
        <v>156</v>
      </c>
      <c r="B157" t="s">
        <v>1087</v>
      </c>
      <c r="C157" t="s">
        <v>1089</v>
      </c>
      <c r="D157" t="s">
        <v>1090</v>
      </c>
    </row>
    <row r="158" spans="1:4">
      <c r="A158" s="1062">
        <v>157</v>
      </c>
      <c r="B158" t="s">
        <v>1087</v>
      </c>
      <c r="C158" t="s">
        <v>1011</v>
      </c>
      <c r="D158" t="s">
        <v>1091</v>
      </c>
    </row>
    <row r="159" spans="1:4">
      <c r="A159" s="1062">
        <v>158</v>
      </c>
      <c r="B159" t="s">
        <v>1087</v>
      </c>
      <c r="C159" t="s">
        <v>1087</v>
      </c>
      <c r="D159" t="s">
        <v>1088</v>
      </c>
    </row>
    <row r="160" spans="1:4">
      <c r="A160" s="1062">
        <v>159</v>
      </c>
      <c r="B160" t="s">
        <v>1087</v>
      </c>
      <c r="C160" t="s">
        <v>1092</v>
      </c>
      <c r="D160" t="s">
        <v>1093</v>
      </c>
    </row>
    <row r="161" spans="1:4">
      <c r="A161" s="1062">
        <v>160</v>
      </c>
      <c r="B161" t="s">
        <v>1087</v>
      </c>
      <c r="C161" t="s">
        <v>1094</v>
      </c>
      <c r="D161" t="s">
        <v>1095</v>
      </c>
    </row>
    <row r="162" spans="1:4">
      <c r="A162" s="1062">
        <v>161</v>
      </c>
      <c r="B162" t="s">
        <v>1087</v>
      </c>
      <c r="C162" t="s">
        <v>1096</v>
      </c>
      <c r="D162" t="s">
        <v>1097</v>
      </c>
    </row>
    <row r="163" spans="1:4">
      <c r="A163" s="1062">
        <v>162</v>
      </c>
      <c r="B163" t="s">
        <v>1087</v>
      </c>
      <c r="C163" t="s">
        <v>1098</v>
      </c>
      <c r="D163" t="s">
        <v>1099</v>
      </c>
    </row>
    <row r="164" spans="1:4">
      <c r="A164" s="1062">
        <v>163</v>
      </c>
      <c r="B164" t="s">
        <v>1100</v>
      </c>
      <c r="C164" t="s">
        <v>1100</v>
      </c>
      <c r="D164" t="s">
        <v>1101</v>
      </c>
    </row>
    <row r="165" spans="1:4">
      <c r="A165" s="1062">
        <v>164</v>
      </c>
      <c r="B165" t="s">
        <v>1102</v>
      </c>
      <c r="C165" t="s">
        <v>1104</v>
      </c>
      <c r="D165" t="s">
        <v>1105</v>
      </c>
    </row>
    <row r="166" spans="1:4">
      <c r="A166" s="1062">
        <v>165</v>
      </c>
      <c r="B166" t="s">
        <v>1102</v>
      </c>
      <c r="C166" t="s">
        <v>1106</v>
      </c>
      <c r="D166" t="s">
        <v>1107</v>
      </c>
    </row>
    <row r="167" spans="1:4">
      <c r="A167" s="1062">
        <v>166</v>
      </c>
      <c r="B167" t="s">
        <v>1102</v>
      </c>
      <c r="C167" t="s">
        <v>1108</v>
      </c>
      <c r="D167" t="s">
        <v>1109</v>
      </c>
    </row>
    <row r="168" spans="1:4">
      <c r="A168" s="1062">
        <v>167</v>
      </c>
      <c r="B168" t="s">
        <v>1102</v>
      </c>
      <c r="C168" t="s">
        <v>1110</v>
      </c>
      <c r="D168" t="s">
        <v>1111</v>
      </c>
    </row>
    <row r="169" spans="1:4">
      <c r="A169" s="1062">
        <v>168</v>
      </c>
      <c r="B169" t="s">
        <v>1102</v>
      </c>
      <c r="C169" t="s">
        <v>1102</v>
      </c>
      <c r="D169" t="s">
        <v>1103</v>
      </c>
    </row>
    <row r="170" spans="1:4">
      <c r="A170" s="1062">
        <v>169</v>
      </c>
      <c r="B170" t="s">
        <v>1102</v>
      </c>
      <c r="C170" t="s">
        <v>1112</v>
      </c>
      <c r="D170" t="s">
        <v>1113</v>
      </c>
    </row>
    <row r="171" spans="1:4">
      <c r="A171" s="1062">
        <v>170</v>
      </c>
      <c r="B171" t="s">
        <v>1114</v>
      </c>
      <c r="C171" t="s">
        <v>1116</v>
      </c>
      <c r="D171" t="s">
        <v>1117</v>
      </c>
    </row>
    <row r="172" spans="1:4">
      <c r="A172" s="1062">
        <v>171</v>
      </c>
      <c r="B172" t="s">
        <v>1114</v>
      </c>
      <c r="C172" t="s">
        <v>1118</v>
      </c>
      <c r="D172" t="s">
        <v>1119</v>
      </c>
    </row>
    <row r="173" spans="1:4">
      <c r="A173" s="1062">
        <v>172</v>
      </c>
      <c r="B173" t="s">
        <v>1114</v>
      </c>
      <c r="C173" t="s">
        <v>1120</v>
      </c>
      <c r="D173" t="s">
        <v>1121</v>
      </c>
    </row>
    <row r="174" spans="1:4">
      <c r="A174" s="1062">
        <v>173</v>
      </c>
      <c r="B174" t="s">
        <v>1114</v>
      </c>
      <c r="C174" t="s">
        <v>1114</v>
      </c>
      <c r="D174" t="s">
        <v>1115</v>
      </c>
    </row>
    <row r="175" spans="1:4">
      <c r="A175" s="1062">
        <v>174</v>
      </c>
      <c r="B175" t="s">
        <v>1114</v>
      </c>
      <c r="C175" t="s">
        <v>1122</v>
      </c>
      <c r="D175" t="s">
        <v>1123</v>
      </c>
    </row>
    <row r="176" spans="1:4">
      <c r="A176" s="1062">
        <v>175</v>
      </c>
      <c r="B176" t="s">
        <v>1114</v>
      </c>
      <c r="C176" t="s">
        <v>1124</v>
      </c>
      <c r="D176" t="s">
        <v>1125</v>
      </c>
    </row>
    <row r="177" spans="1:4">
      <c r="A177" s="1062">
        <v>176</v>
      </c>
      <c r="B177" t="s">
        <v>1114</v>
      </c>
      <c r="C177" t="s">
        <v>1126</v>
      </c>
      <c r="D177" t="s">
        <v>1127</v>
      </c>
    </row>
    <row r="178" spans="1:4">
      <c r="A178" s="1062">
        <v>177</v>
      </c>
      <c r="B178" t="s">
        <v>1128</v>
      </c>
      <c r="C178" t="s">
        <v>1130</v>
      </c>
      <c r="D178" t="s">
        <v>1131</v>
      </c>
    </row>
    <row r="179" spans="1:4">
      <c r="A179" s="1062">
        <v>178</v>
      </c>
      <c r="B179" t="s">
        <v>1128</v>
      </c>
      <c r="C179" t="s">
        <v>1128</v>
      </c>
      <c r="D179" t="s">
        <v>1129</v>
      </c>
    </row>
    <row r="180" spans="1:4">
      <c r="A180" s="1062">
        <v>179</v>
      </c>
      <c r="B180" t="s">
        <v>1128</v>
      </c>
      <c r="C180" t="s">
        <v>1132</v>
      </c>
      <c r="D180" t="s">
        <v>1133</v>
      </c>
    </row>
    <row r="181" spans="1:4">
      <c r="A181" s="1062">
        <v>180</v>
      </c>
      <c r="B181" t="s">
        <v>1128</v>
      </c>
      <c r="C181" t="s">
        <v>1134</v>
      </c>
      <c r="D181" t="s">
        <v>1135</v>
      </c>
    </row>
    <row r="182" spans="1:4">
      <c r="A182" s="1062">
        <v>181</v>
      </c>
      <c r="B182" t="s">
        <v>1128</v>
      </c>
      <c r="C182" t="s">
        <v>1136</v>
      </c>
      <c r="D182" t="s">
        <v>1137</v>
      </c>
    </row>
    <row r="183" spans="1:4">
      <c r="A183" s="1062">
        <v>182</v>
      </c>
      <c r="B183" t="s">
        <v>1128</v>
      </c>
      <c r="C183" t="s">
        <v>1138</v>
      </c>
      <c r="D183" t="s">
        <v>1139</v>
      </c>
    </row>
    <row r="184" spans="1:4">
      <c r="A184" s="1062">
        <v>183</v>
      </c>
      <c r="B184" t="s">
        <v>1128</v>
      </c>
      <c r="C184" t="s">
        <v>1140</v>
      </c>
      <c r="D184" t="s">
        <v>1141</v>
      </c>
    </row>
    <row r="185" spans="1:4">
      <c r="A185" s="1062">
        <v>184</v>
      </c>
      <c r="B185" t="s">
        <v>1142</v>
      </c>
      <c r="C185" t="s">
        <v>1144</v>
      </c>
      <c r="D185" t="s">
        <v>1145</v>
      </c>
    </row>
    <row r="186" spans="1:4">
      <c r="A186" s="1062">
        <v>185</v>
      </c>
      <c r="B186" t="s">
        <v>1142</v>
      </c>
      <c r="C186" t="s">
        <v>1146</v>
      </c>
      <c r="D186" t="s">
        <v>1147</v>
      </c>
    </row>
    <row r="187" spans="1:4">
      <c r="A187" s="1062">
        <v>186</v>
      </c>
      <c r="B187" t="s">
        <v>1142</v>
      </c>
      <c r="C187" t="s">
        <v>1148</v>
      </c>
      <c r="D187" t="s">
        <v>1149</v>
      </c>
    </row>
    <row r="188" spans="1:4">
      <c r="A188" s="1062">
        <v>187</v>
      </c>
      <c r="B188" t="s">
        <v>1142</v>
      </c>
      <c r="C188" t="s">
        <v>1150</v>
      </c>
      <c r="D188" t="s">
        <v>1151</v>
      </c>
    </row>
    <row r="189" spans="1:4">
      <c r="A189" s="1062">
        <v>188</v>
      </c>
      <c r="B189" t="s">
        <v>1142</v>
      </c>
      <c r="C189" t="s">
        <v>1142</v>
      </c>
      <c r="D189" t="s">
        <v>1143</v>
      </c>
    </row>
    <row r="190" spans="1:4">
      <c r="A190" s="1062">
        <v>189</v>
      </c>
      <c r="B190" t="s">
        <v>1142</v>
      </c>
      <c r="C190" t="s">
        <v>1152</v>
      </c>
      <c r="D190" t="s">
        <v>1153</v>
      </c>
    </row>
    <row r="191" spans="1:4">
      <c r="A191" s="1062">
        <v>190</v>
      </c>
      <c r="B191" t="s">
        <v>1142</v>
      </c>
      <c r="C191" t="s">
        <v>1154</v>
      </c>
      <c r="D191" t="s">
        <v>1155</v>
      </c>
    </row>
    <row r="192" spans="1:4">
      <c r="A192" s="1062">
        <v>191</v>
      </c>
      <c r="B192" t="s">
        <v>1142</v>
      </c>
      <c r="C192" t="s">
        <v>1156</v>
      </c>
      <c r="D192" t="s">
        <v>1157</v>
      </c>
    </row>
    <row r="193" spans="1:4">
      <c r="A193" s="1062">
        <v>192</v>
      </c>
      <c r="B193" t="s">
        <v>1142</v>
      </c>
      <c r="C193" t="s">
        <v>1158</v>
      </c>
      <c r="D193" t="s">
        <v>1159</v>
      </c>
    </row>
    <row r="194" spans="1:4">
      <c r="A194" s="1062">
        <v>193</v>
      </c>
      <c r="B194" t="s">
        <v>1142</v>
      </c>
      <c r="C194" t="s">
        <v>1160</v>
      </c>
      <c r="D194" t="s">
        <v>1161</v>
      </c>
    </row>
    <row r="195" spans="1:4">
      <c r="A195" s="1062">
        <v>194</v>
      </c>
      <c r="B195" t="s">
        <v>1142</v>
      </c>
      <c r="C195" t="s">
        <v>1162</v>
      </c>
      <c r="D195" t="s">
        <v>1163</v>
      </c>
    </row>
    <row r="196" spans="1:4">
      <c r="A196" s="1062">
        <v>195</v>
      </c>
      <c r="B196" t="s">
        <v>1142</v>
      </c>
      <c r="C196" t="s">
        <v>1164</v>
      </c>
      <c r="D196" t="s">
        <v>1165</v>
      </c>
    </row>
    <row r="197" spans="1:4">
      <c r="A197" s="1062">
        <v>196</v>
      </c>
      <c r="B197" t="s">
        <v>1142</v>
      </c>
      <c r="C197" t="s">
        <v>1166</v>
      </c>
      <c r="D197" t="s">
        <v>1167</v>
      </c>
    </row>
    <row r="198" spans="1:4">
      <c r="A198" s="1062">
        <v>197</v>
      </c>
      <c r="B198" t="s">
        <v>1168</v>
      </c>
      <c r="C198" t="s">
        <v>1170</v>
      </c>
      <c r="D198" t="s">
        <v>1171</v>
      </c>
    </row>
    <row r="199" spans="1:4">
      <c r="A199" s="1062">
        <v>198</v>
      </c>
      <c r="B199" t="s">
        <v>1168</v>
      </c>
      <c r="C199" t="s">
        <v>1172</v>
      </c>
      <c r="D199" t="s">
        <v>1173</v>
      </c>
    </row>
    <row r="200" spans="1:4">
      <c r="A200" s="1062">
        <v>199</v>
      </c>
      <c r="B200" t="s">
        <v>1168</v>
      </c>
      <c r="C200" t="s">
        <v>1174</v>
      </c>
      <c r="D200" t="s">
        <v>1175</v>
      </c>
    </row>
    <row r="201" spans="1:4">
      <c r="A201" s="1062">
        <v>200</v>
      </c>
      <c r="B201" t="s">
        <v>1168</v>
      </c>
      <c r="C201" t="s">
        <v>1176</v>
      </c>
      <c r="D201" t="s">
        <v>1177</v>
      </c>
    </row>
    <row r="202" spans="1:4">
      <c r="A202" s="1062">
        <v>201</v>
      </c>
      <c r="B202" t="s">
        <v>1168</v>
      </c>
      <c r="C202" t="s">
        <v>1178</v>
      </c>
      <c r="D202" t="s">
        <v>1179</v>
      </c>
    </row>
    <row r="203" spans="1:4">
      <c r="A203" s="1062">
        <v>202</v>
      </c>
      <c r="B203" t="s">
        <v>1168</v>
      </c>
      <c r="C203" t="s">
        <v>1180</v>
      </c>
      <c r="D203" t="s">
        <v>1181</v>
      </c>
    </row>
    <row r="204" spans="1:4">
      <c r="A204" s="1062">
        <v>203</v>
      </c>
      <c r="B204" t="s">
        <v>1168</v>
      </c>
      <c r="C204" t="s">
        <v>1182</v>
      </c>
      <c r="D204" t="s">
        <v>1183</v>
      </c>
    </row>
    <row r="205" spans="1:4">
      <c r="A205" s="1062">
        <v>204</v>
      </c>
      <c r="B205" t="s">
        <v>1168</v>
      </c>
      <c r="C205" t="s">
        <v>1168</v>
      </c>
      <c r="D205" t="s">
        <v>1169</v>
      </c>
    </row>
    <row r="206" spans="1:4">
      <c r="A206" s="1062">
        <v>205</v>
      </c>
      <c r="B206" t="s">
        <v>1168</v>
      </c>
      <c r="C206" t="s">
        <v>1184</v>
      </c>
      <c r="D206" t="s">
        <v>1185</v>
      </c>
    </row>
    <row r="207" spans="1:4">
      <c r="A207" s="1062">
        <v>206</v>
      </c>
      <c r="B207" t="s">
        <v>1168</v>
      </c>
      <c r="C207" t="s">
        <v>1186</v>
      </c>
      <c r="D207" t="s">
        <v>1187</v>
      </c>
    </row>
    <row r="208" spans="1:4">
      <c r="A208" s="1062">
        <v>207</v>
      </c>
      <c r="B208" t="s">
        <v>1168</v>
      </c>
      <c r="C208" t="s">
        <v>1188</v>
      </c>
      <c r="D208" t="s">
        <v>1189</v>
      </c>
    </row>
    <row r="209" spans="1:4">
      <c r="A209" s="1062">
        <v>208</v>
      </c>
      <c r="B209" t="s">
        <v>1168</v>
      </c>
      <c r="C209" t="s">
        <v>1190</v>
      </c>
      <c r="D209" t="s">
        <v>1191</v>
      </c>
    </row>
    <row r="210" spans="1:4">
      <c r="A210" s="1062">
        <v>209</v>
      </c>
      <c r="B210" t="s">
        <v>1168</v>
      </c>
      <c r="C210" t="s">
        <v>1192</v>
      </c>
      <c r="D210" t="s">
        <v>1193</v>
      </c>
    </row>
    <row r="211" spans="1:4">
      <c r="A211" s="1062">
        <v>210</v>
      </c>
      <c r="B211" t="s">
        <v>1168</v>
      </c>
      <c r="C211" t="s">
        <v>820</v>
      </c>
      <c r="D211" t="s">
        <v>1194</v>
      </c>
    </row>
    <row r="212" spans="1:4">
      <c r="A212" s="1062">
        <v>211</v>
      </c>
      <c r="B212" t="s">
        <v>1168</v>
      </c>
      <c r="C212" t="s">
        <v>1195</v>
      </c>
      <c r="D212" t="s">
        <v>1196</v>
      </c>
    </row>
    <row r="213" spans="1:4">
      <c r="A213" s="1062">
        <v>212</v>
      </c>
      <c r="B213" t="s">
        <v>1197</v>
      </c>
      <c r="C213" t="s">
        <v>1199</v>
      </c>
      <c r="D213" t="s">
        <v>1200</v>
      </c>
    </row>
    <row r="214" spans="1:4">
      <c r="A214" s="1062">
        <v>213</v>
      </c>
      <c r="B214" t="s">
        <v>1197</v>
      </c>
      <c r="C214" t="s">
        <v>1201</v>
      </c>
      <c r="D214" t="s">
        <v>1202</v>
      </c>
    </row>
    <row r="215" spans="1:4">
      <c r="A215" s="1062">
        <v>214</v>
      </c>
      <c r="B215" t="s">
        <v>1197</v>
      </c>
      <c r="C215" t="s">
        <v>1203</v>
      </c>
      <c r="D215" t="s">
        <v>1204</v>
      </c>
    </row>
    <row r="216" spans="1:4">
      <c r="A216" s="1062">
        <v>215</v>
      </c>
      <c r="B216" t="s">
        <v>1197</v>
      </c>
      <c r="C216" t="s">
        <v>1205</v>
      </c>
      <c r="D216" t="s">
        <v>1206</v>
      </c>
    </row>
    <row r="217" spans="1:4">
      <c r="A217" s="1062">
        <v>216</v>
      </c>
      <c r="B217" t="s">
        <v>1197</v>
      </c>
      <c r="C217" t="s">
        <v>902</v>
      </c>
      <c r="D217" t="s">
        <v>1207</v>
      </c>
    </row>
    <row r="218" spans="1:4">
      <c r="A218" s="1062">
        <v>217</v>
      </c>
      <c r="B218" t="s">
        <v>1197</v>
      </c>
      <c r="C218" t="s">
        <v>1197</v>
      </c>
      <c r="D218" t="s">
        <v>1198</v>
      </c>
    </row>
    <row r="219" spans="1:4">
      <c r="A219" s="1062">
        <v>218</v>
      </c>
      <c r="B219" t="s">
        <v>1197</v>
      </c>
      <c r="C219" t="s">
        <v>1208</v>
      </c>
      <c r="D219" t="s">
        <v>1209</v>
      </c>
    </row>
    <row r="220" spans="1:4">
      <c r="A220" s="1062">
        <v>219</v>
      </c>
      <c r="B220" t="s">
        <v>1197</v>
      </c>
      <c r="C220" t="s">
        <v>1210</v>
      </c>
      <c r="D220" t="s">
        <v>1211</v>
      </c>
    </row>
    <row r="221" spans="1:4">
      <c r="A221" s="1062">
        <v>220</v>
      </c>
      <c r="B221" t="s">
        <v>1197</v>
      </c>
      <c r="C221" t="s">
        <v>1212</v>
      </c>
      <c r="D221" t="s">
        <v>1213</v>
      </c>
    </row>
    <row r="222" spans="1:4">
      <c r="A222" s="1062">
        <v>221</v>
      </c>
      <c r="B222" t="s">
        <v>1214</v>
      </c>
      <c r="C222" t="s">
        <v>1216</v>
      </c>
      <c r="D222" t="s">
        <v>1217</v>
      </c>
    </row>
    <row r="223" spans="1:4">
      <c r="A223" s="1062">
        <v>222</v>
      </c>
      <c r="B223" t="s">
        <v>1214</v>
      </c>
      <c r="C223" t="s">
        <v>1218</v>
      </c>
      <c r="D223" t="s">
        <v>1219</v>
      </c>
    </row>
    <row r="224" spans="1:4">
      <c r="A224" s="1062">
        <v>223</v>
      </c>
      <c r="B224" t="s">
        <v>1214</v>
      </c>
      <c r="C224" t="s">
        <v>1220</v>
      </c>
      <c r="D224" t="s">
        <v>1221</v>
      </c>
    </row>
    <row r="225" spans="1:4">
      <c r="A225" s="1062">
        <v>224</v>
      </c>
      <c r="B225" t="s">
        <v>1214</v>
      </c>
      <c r="C225" t="s">
        <v>1222</v>
      </c>
      <c r="D225" t="s">
        <v>1223</v>
      </c>
    </row>
    <row r="226" spans="1:4">
      <c r="A226" s="1062">
        <v>225</v>
      </c>
      <c r="B226" t="s">
        <v>1214</v>
      </c>
      <c r="C226" t="s">
        <v>1224</v>
      </c>
      <c r="D226" t="s">
        <v>1225</v>
      </c>
    </row>
    <row r="227" spans="1:4">
      <c r="A227" s="1062">
        <v>226</v>
      </c>
      <c r="B227" t="s">
        <v>1214</v>
      </c>
      <c r="C227" t="s">
        <v>1226</v>
      </c>
      <c r="D227" t="s">
        <v>1227</v>
      </c>
    </row>
    <row r="228" spans="1:4">
      <c r="A228" s="1062">
        <v>227</v>
      </c>
      <c r="B228" t="s">
        <v>1214</v>
      </c>
      <c r="C228" t="s">
        <v>1228</v>
      </c>
      <c r="D228" t="s">
        <v>1229</v>
      </c>
    </row>
    <row r="229" spans="1:4">
      <c r="A229" s="1062">
        <v>228</v>
      </c>
      <c r="B229" t="s">
        <v>1214</v>
      </c>
      <c r="C229" t="s">
        <v>1230</v>
      </c>
      <c r="D229" t="s">
        <v>1231</v>
      </c>
    </row>
    <row r="230" spans="1:4">
      <c r="A230" s="1062">
        <v>229</v>
      </c>
      <c r="B230" t="s">
        <v>1214</v>
      </c>
      <c r="C230" t="s">
        <v>1214</v>
      </c>
      <c r="D230" t="s">
        <v>1215</v>
      </c>
    </row>
    <row r="231" spans="1:4">
      <c r="A231" s="1062">
        <v>230</v>
      </c>
      <c r="B231" t="s">
        <v>1214</v>
      </c>
      <c r="C231" t="s">
        <v>1232</v>
      </c>
      <c r="D231" t="s">
        <v>1233</v>
      </c>
    </row>
    <row r="232" spans="1:4">
      <c r="A232" s="1062">
        <v>231</v>
      </c>
      <c r="B232" t="s">
        <v>1234</v>
      </c>
      <c r="C232" t="s">
        <v>1234</v>
      </c>
      <c r="D232" t="s">
        <v>1235</v>
      </c>
    </row>
    <row r="233" spans="1:4">
      <c r="A233" s="1062">
        <v>232</v>
      </c>
      <c r="B233" t="s">
        <v>1236</v>
      </c>
      <c r="C233" t="s">
        <v>1238</v>
      </c>
      <c r="D233" t="s">
        <v>1239</v>
      </c>
    </row>
    <row r="234" spans="1:4">
      <c r="A234" s="1062">
        <v>233</v>
      </c>
      <c r="B234" t="s">
        <v>1236</v>
      </c>
      <c r="C234" t="s">
        <v>1240</v>
      </c>
      <c r="D234" t="s">
        <v>1241</v>
      </c>
    </row>
    <row r="235" spans="1:4">
      <c r="A235" s="1062">
        <v>234</v>
      </c>
      <c r="B235" t="s">
        <v>1236</v>
      </c>
      <c r="C235" t="s">
        <v>1242</v>
      </c>
      <c r="D235" t="s">
        <v>1243</v>
      </c>
    </row>
    <row r="236" spans="1:4">
      <c r="A236" s="1062">
        <v>235</v>
      </c>
      <c r="B236" t="s">
        <v>1236</v>
      </c>
      <c r="C236" t="s">
        <v>1244</v>
      </c>
      <c r="D236" t="s">
        <v>1245</v>
      </c>
    </row>
    <row r="237" spans="1:4">
      <c r="A237" s="1062">
        <v>236</v>
      </c>
      <c r="B237" t="s">
        <v>1236</v>
      </c>
      <c r="C237" t="s">
        <v>1246</v>
      </c>
      <c r="D237" t="s">
        <v>1247</v>
      </c>
    </row>
    <row r="238" spans="1:4">
      <c r="A238" s="1062">
        <v>237</v>
      </c>
      <c r="B238" t="s">
        <v>1236</v>
      </c>
      <c r="C238" t="s">
        <v>1248</v>
      </c>
      <c r="D238" t="s">
        <v>1249</v>
      </c>
    </row>
    <row r="239" spans="1:4">
      <c r="A239" s="1062">
        <v>238</v>
      </c>
      <c r="B239" t="s">
        <v>1236</v>
      </c>
      <c r="C239" t="s">
        <v>1250</v>
      </c>
      <c r="D239" t="s">
        <v>1251</v>
      </c>
    </row>
    <row r="240" spans="1:4">
      <c r="A240" s="1062">
        <v>239</v>
      </c>
      <c r="B240" t="s">
        <v>1236</v>
      </c>
      <c r="C240" t="s">
        <v>1252</v>
      </c>
      <c r="D240" t="s">
        <v>1253</v>
      </c>
    </row>
    <row r="241" spans="1:4">
      <c r="A241" s="1062">
        <v>240</v>
      </c>
      <c r="B241" t="s">
        <v>1236</v>
      </c>
      <c r="C241" t="s">
        <v>1236</v>
      </c>
      <c r="D241" t="s">
        <v>1237</v>
      </c>
    </row>
    <row r="242" spans="1:4">
      <c r="A242" s="1062">
        <v>241</v>
      </c>
      <c r="B242" t="s">
        <v>1236</v>
      </c>
      <c r="C242" t="s">
        <v>1254</v>
      </c>
      <c r="D242" t="s">
        <v>1255</v>
      </c>
    </row>
    <row r="243" spans="1:4">
      <c r="A243" s="1062">
        <v>242</v>
      </c>
      <c r="B243" t="s">
        <v>1236</v>
      </c>
      <c r="C243" t="s">
        <v>1256</v>
      </c>
      <c r="D243" t="s">
        <v>1257</v>
      </c>
    </row>
    <row r="244" spans="1:4">
      <c r="A244" s="1062">
        <v>243</v>
      </c>
      <c r="B244" t="s">
        <v>1258</v>
      </c>
      <c r="C244" t="s">
        <v>1258</v>
      </c>
      <c r="D244" t="s">
        <v>1259</v>
      </c>
    </row>
    <row r="245" spans="1:4">
      <c r="A245" s="1062">
        <v>244</v>
      </c>
      <c r="B245" t="s">
        <v>1260</v>
      </c>
      <c r="C245" t="s">
        <v>1262</v>
      </c>
      <c r="D245" t="s">
        <v>1263</v>
      </c>
    </row>
    <row r="246" spans="1:4">
      <c r="A246" s="1062">
        <v>245</v>
      </c>
      <c r="B246" t="s">
        <v>1260</v>
      </c>
      <c r="C246" t="s">
        <v>1264</v>
      </c>
      <c r="D246" t="s">
        <v>1265</v>
      </c>
    </row>
    <row r="247" spans="1:4">
      <c r="A247" s="1062">
        <v>246</v>
      </c>
      <c r="B247" t="s">
        <v>1260</v>
      </c>
      <c r="C247" t="s">
        <v>1266</v>
      </c>
      <c r="D247" t="s">
        <v>1267</v>
      </c>
    </row>
    <row r="248" spans="1:4">
      <c r="A248" s="1062">
        <v>247</v>
      </c>
      <c r="B248" t="s">
        <v>1260</v>
      </c>
      <c r="C248" t="s">
        <v>1268</v>
      </c>
      <c r="D248" t="s">
        <v>1269</v>
      </c>
    </row>
    <row r="249" spans="1:4">
      <c r="A249" s="1062">
        <v>248</v>
      </c>
      <c r="B249" t="s">
        <v>1260</v>
      </c>
      <c r="C249" t="s">
        <v>1270</v>
      </c>
      <c r="D249" t="s">
        <v>1271</v>
      </c>
    </row>
    <row r="250" spans="1:4">
      <c r="A250" s="1062">
        <v>249</v>
      </c>
      <c r="B250" t="s">
        <v>1260</v>
      </c>
      <c r="C250" t="s">
        <v>1154</v>
      </c>
      <c r="D250" t="s">
        <v>1272</v>
      </c>
    </row>
    <row r="251" spans="1:4">
      <c r="A251" s="1062">
        <v>250</v>
      </c>
      <c r="B251" t="s">
        <v>1260</v>
      </c>
      <c r="C251" t="s">
        <v>1273</v>
      </c>
      <c r="D251" t="s">
        <v>1274</v>
      </c>
    </row>
    <row r="252" spans="1:4">
      <c r="A252" s="1062">
        <v>251</v>
      </c>
      <c r="B252" t="s">
        <v>1260</v>
      </c>
      <c r="C252" t="s">
        <v>1275</v>
      </c>
      <c r="D252" t="s">
        <v>1276</v>
      </c>
    </row>
    <row r="253" spans="1:4">
      <c r="A253" s="1062">
        <v>252</v>
      </c>
      <c r="B253" t="s">
        <v>1260</v>
      </c>
      <c r="C253" t="s">
        <v>1277</v>
      </c>
      <c r="D253" t="s">
        <v>1278</v>
      </c>
    </row>
    <row r="254" spans="1:4">
      <c r="A254" s="1062">
        <v>253</v>
      </c>
      <c r="B254" t="s">
        <v>1260</v>
      </c>
      <c r="C254" t="s">
        <v>1260</v>
      </c>
      <c r="D254" t="s">
        <v>1261</v>
      </c>
    </row>
    <row r="255" spans="1:4">
      <c r="A255" s="1062">
        <v>254</v>
      </c>
      <c r="B255" t="s">
        <v>1260</v>
      </c>
      <c r="C255" t="s">
        <v>1279</v>
      </c>
      <c r="D255" t="s">
        <v>1280</v>
      </c>
    </row>
    <row r="256" spans="1:4">
      <c r="A256" s="1062">
        <v>255</v>
      </c>
      <c r="B256" t="s">
        <v>1260</v>
      </c>
      <c r="C256" t="s">
        <v>1281</v>
      </c>
      <c r="D256" t="s">
        <v>1282</v>
      </c>
    </row>
    <row r="257" spans="1:4">
      <c r="A257" s="1062">
        <v>256</v>
      </c>
      <c r="B257" t="s">
        <v>1260</v>
      </c>
      <c r="C257" t="s">
        <v>1283</v>
      </c>
      <c r="D257" t="s">
        <v>1284</v>
      </c>
    </row>
    <row r="258" spans="1:4">
      <c r="A258" s="1062">
        <v>257</v>
      </c>
      <c r="B258" t="s">
        <v>1285</v>
      </c>
      <c r="C258" t="s">
        <v>1287</v>
      </c>
      <c r="D258" t="s">
        <v>1288</v>
      </c>
    </row>
    <row r="259" spans="1:4">
      <c r="A259" s="1062">
        <v>258</v>
      </c>
      <c r="B259" t="s">
        <v>1285</v>
      </c>
      <c r="C259" t="s">
        <v>1289</v>
      </c>
      <c r="D259" t="s">
        <v>1290</v>
      </c>
    </row>
    <row r="260" spans="1:4">
      <c r="A260" s="1062">
        <v>259</v>
      </c>
      <c r="B260" t="s">
        <v>1285</v>
      </c>
      <c r="C260" t="s">
        <v>1291</v>
      </c>
      <c r="D260" t="s">
        <v>1292</v>
      </c>
    </row>
    <row r="261" spans="1:4">
      <c r="A261" s="1062">
        <v>260</v>
      </c>
      <c r="B261" t="s">
        <v>1285</v>
      </c>
      <c r="C261" t="s">
        <v>1152</v>
      </c>
      <c r="D261" t="s">
        <v>1293</v>
      </c>
    </row>
    <row r="262" spans="1:4">
      <c r="A262" s="1062">
        <v>261</v>
      </c>
      <c r="B262" t="s">
        <v>1285</v>
      </c>
      <c r="C262" t="s">
        <v>1294</v>
      </c>
      <c r="D262" t="s">
        <v>1295</v>
      </c>
    </row>
    <row r="263" spans="1:4">
      <c r="A263" s="1062">
        <v>262</v>
      </c>
      <c r="B263" t="s">
        <v>1285</v>
      </c>
      <c r="C263" t="s">
        <v>1296</v>
      </c>
      <c r="D263" t="s">
        <v>1297</v>
      </c>
    </row>
    <row r="264" spans="1:4">
      <c r="A264" s="1062">
        <v>263</v>
      </c>
      <c r="B264" t="s">
        <v>1285</v>
      </c>
      <c r="C264" t="s">
        <v>1285</v>
      </c>
      <c r="D264" t="s">
        <v>1286</v>
      </c>
    </row>
    <row r="265" spans="1:4">
      <c r="A265" s="1062">
        <v>264</v>
      </c>
      <c r="B265" t="s">
        <v>1285</v>
      </c>
      <c r="C265" t="s">
        <v>1298</v>
      </c>
      <c r="D265" t="s">
        <v>1299</v>
      </c>
    </row>
    <row r="266" spans="1:4">
      <c r="A266" s="1062">
        <v>265</v>
      </c>
      <c r="B266" t="s">
        <v>1285</v>
      </c>
      <c r="C266" t="s">
        <v>1300</v>
      </c>
      <c r="D266" t="s">
        <v>1301</v>
      </c>
    </row>
    <row r="267" spans="1:4">
      <c r="A267" s="1062">
        <v>266</v>
      </c>
      <c r="B267" t="s">
        <v>1285</v>
      </c>
      <c r="C267" t="s">
        <v>1302</v>
      </c>
      <c r="D267" t="s">
        <v>1303</v>
      </c>
    </row>
    <row r="268" spans="1:4">
      <c r="A268" s="1062">
        <v>267</v>
      </c>
      <c r="B268" t="s">
        <v>1304</v>
      </c>
      <c r="C268" t="s">
        <v>1304</v>
      </c>
      <c r="D268" t="s">
        <v>1305</v>
      </c>
    </row>
    <row r="269" spans="1:4">
      <c r="A269" s="1062">
        <v>268</v>
      </c>
      <c r="B269" t="s">
        <v>1306</v>
      </c>
      <c r="C269" t="s">
        <v>1308</v>
      </c>
      <c r="D269" t="s">
        <v>1309</v>
      </c>
    </row>
    <row r="270" spans="1:4">
      <c r="A270" s="1062">
        <v>269</v>
      </c>
      <c r="B270" t="s">
        <v>1306</v>
      </c>
      <c r="C270" t="s">
        <v>1310</v>
      </c>
      <c r="D270" t="s">
        <v>1311</v>
      </c>
    </row>
    <row r="271" spans="1:4">
      <c r="A271" s="1062">
        <v>270</v>
      </c>
      <c r="B271" t="s">
        <v>1306</v>
      </c>
      <c r="C271" t="s">
        <v>910</v>
      </c>
      <c r="D271" t="s">
        <v>1312</v>
      </c>
    </row>
    <row r="272" spans="1:4">
      <c r="A272" s="1062">
        <v>271</v>
      </c>
      <c r="B272" t="s">
        <v>1306</v>
      </c>
      <c r="C272" t="s">
        <v>1313</v>
      </c>
      <c r="D272" t="s">
        <v>1314</v>
      </c>
    </row>
    <row r="273" spans="1:4">
      <c r="A273" s="1062">
        <v>272</v>
      </c>
      <c r="B273" t="s">
        <v>1306</v>
      </c>
      <c r="C273" t="s">
        <v>1315</v>
      </c>
      <c r="D273" t="s">
        <v>1316</v>
      </c>
    </row>
    <row r="274" spans="1:4">
      <c r="A274" s="1062">
        <v>273</v>
      </c>
      <c r="B274" t="s">
        <v>1306</v>
      </c>
      <c r="C274" t="s">
        <v>1317</v>
      </c>
      <c r="D274" t="s">
        <v>1318</v>
      </c>
    </row>
    <row r="275" spans="1:4">
      <c r="A275" s="1062">
        <v>274</v>
      </c>
      <c r="B275" t="s">
        <v>1306</v>
      </c>
      <c r="C275" t="s">
        <v>902</v>
      </c>
      <c r="D275" t="s">
        <v>1319</v>
      </c>
    </row>
    <row r="276" spans="1:4">
      <c r="A276" s="1062">
        <v>275</v>
      </c>
      <c r="B276" t="s">
        <v>1306</v>
      </c>
      <c r="C276" t="s">
        <v>1320</v>
      </c>
      <c r="D276" t="s">
        <v>1321</v>
      </c>
    </row>
    <row r="277" spans="1:4">
      <c r="A277" s="1062">
        <v>276</v>
      </c>
      <c r="B277" t="s">
        <v>1306</v>
      </c>
      <c r="C277" t="s">
        <v>1306</v>
      </c>
      <c r="D277" t="s">
        <v>1307</v>
      </c>
    </row>
    <row r="278" spans="1:4">
      <c r="A278" s="1062">
        <v>277</v>
      </c>
      <c r="B278" t="s">
        <v>1306</v>
      </c>
      <c r="C278" t="s">
        <v>1322</v>
      </c>
      <c r="D278" t="s">
        <v>1323</v>
      </c>
    </row>
    <row r="279" spans="1:4">
      <c r="A279" s="1062">
        <v>278</v>
      </c>
      <c r="B279" t="s">
        <v>1306</v>
      </c>
      <c r="C279" t="s">
        <v>1324</v>
      </c>
      <c r="D279" t="s">
        <v>1325</v>
      </c>
    </row>
    <row r="280" spans="1:4">
      <c r="A280" s="1062">
        <v>279</v>
      </c>
      <c r="B280" t="s">
        <v>1306</v>
      </c>
      <c r="C280" t="s">
        <v>1326</v>
      </c>
      <c r="D280" t="s">
        <v>1327</v>
      </c>
    </row>
    <row r="281" spans="1:4">
      <c r="A281" s="1062">
        <v>280</v>
      </c>
      <c r="B281" t="s">
        <v>1328</v>
      </c>
      <c r="C281" t="s">
        <v>1330</v>
      </c>
      <c r="D281" t="s">
        <v>1331</v>
      </c>
    </row>
    <row r="282" spans="1:4">
      <c r="A282" s="1062">
        <v>281</v>
      </c>
      <c r="B282" t="s">
        <v>1328</v>
      </c>
      <c r="C282" t="s">
        <v>1332</v>
      </c>
      <c r="D282" t="s">
        <v>1333</v>
      </c>
    </row>
    <row r="283" spans="1:4">
      <c r="A283" s="1062">
        <v>282</v>
      </c>
      <c r="B283" t="s">
        <v>1328</v>
      </c>
      <c r="C283" t="s">
        <v>1334</v>
      </c>
      <c r="D283" t="s">
        <v>1335</v>
      </c>
    </row>
    <row r="284" spans="1:4">
      <c r="A284" s="1062">
        <v>283</v>
      </c>
      <c r="B284" t="s">
        <v>1328</v>
      </c>
      <c r="C284" t="s">
        <v>1336</v>
      </c>
      <c r="D284" t="s">
        <v>1337</v>
      </c>
    </row>
    <row r="285" spans="1:4">
      <c r="A285" s="1062">
        <v>284</v>
      </c>
      <c r="B285" t="s">
        <v>1328</v>
      </c>
      <c r="C285" t="s">
        <v>1338</v>
      </c>
      <c r="D285" t="s">
        <v>1339</v>
      </c>
    </row>
    <row r="286" spans="1:4">
      <c r="A286" s="1062">
        <v>285</v>
      </c>
      <c r="B286" t="s">
        <v>1328</v>
      </c>
      <c r="C286" t="s">
        <v>1340</v>
      </c>
      <c r="D286" t="s">
        <v>1341</v>
      </c>
    </row>
    <row r="287" spans="1:4">
      <c r="A287" s="1062">
        <v>286</v>
      </c>
      <c r="B287" t="s">
        <v>1328</v>
      </c>
      <c r="C287" t="s">
        <v>1328</v>
      </c>
      <c r="D287" t="s">
        <v>1329</v>
      </c>
    </row>
    <row r="288" spans="1:4">
      <c r="A288" s="1062">
        <v>287</v>
      </c>
      <c r="B288" t="s">
        <v>1328</v>
      </c>
      <c r="C288" t="s">
        <v>1342</v>
      </c>
      <c r="D288" t="s">
        <v>1343</v>
      </c>
    </row>
    <row r="289" spans="1:4">
      <c r="A289" s="1062">
        <v>288</v>
      </c>
      <c r="B289" t="s">
        <v>1344</v>
      </c>
      <c r="C289" t="s">
        <v>1344</v>
      </c>
      <c r="D289" t="s">
        <v>1345</v>
      </c>
    </row>
    <row r="290" spans="1:4">
      <c r="A290" s="1062">
        <v>289</v>
      </c>
      <c r="B290" t="s">
        <v>1346</v>
      </c>
      <c r="C290" t="s">
        <v>1348</v>
      </c>
      <c r="D290" t="s">
        <v>1349</v>
      </c>
    </row>
    <row r="291" spans="1:4">
      <c r="A291" s="1062">
        <v>290</v>
      </c>
      <c r="B291" t="s">
        <v>1346</v>
      </c>
      <c r="C291" t="s">
        <v>1350</v>
      </c>
      <c r="D291" t="s">
        <v>1351</v>
      </c>
    </row>
    <row r="292" spans="1:4">
      <c r="A292" s="1062">
        <v>291</v>
      </c>
      <c r="B292" t="s">
        <v>1346</v>
      </c>
      <c r="C292" t="s">
        <v>1352</v>
      </c>
      <c r="D292" t="s">
        <v>1353</v>
      </c>
    </row>
    <row r="293" spans="1:4">
      <c r="A293" s="1062">
        <v>292</v>
      </c>
      <c r="B293" t="s">
        <v>1346</v>
      </c>
      <c r="C293" t="s">
        <v>1354</v>
      </c>
      <c r="D293" t="s">
        <v>1355</v>
      </c>
    </row>
    <row r="294" spans="1:4">
      <c r="A294" s="1062">
        <v>293</v>
      </c>
      <c r="B294" t="s">
        <v>1346</v>
      </c>
      <c r="C294" t="s">
        <v>1356</v>
      </c>
      <c r="D294" t="s">
        <v>1357</v>
      </c>
    </row>
    <row r="295" spans="1:4">
      <c r="A295" s="1062">
        <v>294</v>
      </c>
      <c r="B295" t="s">
        <v>1346</v>
      </c>
      <c r="C295" t="s">
        <v>1358</v>
      </c>
      <c r="D295" t="s">
        <v>1359</v>
      </c>
    </row>
    <row r="296" spans="1:4">
      <c r="A296" s="1062">
        <v>295</v>
      </c>
      <c r="B296" t="s">
        <v>1346</v>
      </c>
      <c r="C296" t="s">
        <v>1360</v>
      </c>
      <c r="D296" t="s">
        <v>1361</v>
      </c>
    </row>
    <row r="297" spans="1:4">
      <c r="A297" s="1062">
        <v>296</v>
      </c>
      <c r="B297" t="s">
        <v>1346</v>
      </c>
      <c r="C297" t="s">
        <v>1362</v>
      </c>
      <c r="D297" t="s">
        <v>1363</v>
      </c>
    </row>
    <row r="298" spans="1:4">
      <c r="A298" s="1062">
        <v>297</v>
      </c>
      <c r="B298" t="s">
        <v>1346</v>
      </c>
      <c r="C298" t="s">
        <v>1346</v>
      </c>
      <c r="D298" t="s">
        <v>1347</v>
      </c>
    </row>
    <row r="299" spans="1:4">
      <c r="A299" s="1062">
        <v>298</v>
      </c>
      <c r="B299" t="s">
        <v>1346</v>
      </c>
      <c r="C299" t="s">
        <v>1364</v>
      </c>
      <c r="D299" t="s">
        <v>1365</v>
      </c>
    </row>
    <row r="300" spans="1:4">
      <c r="A300" s="1062">
        <v>299</v>
      </c>
      <c r="B300" t="s">
        <v>1366</v>
      </c>
      <c r="C300" t="s">
        <v>1368</v>
      </c>
      <c r="D300" t="s">
        <v>1369</v>
      </c>
    </row>
    <row r="301" spans="1:4">
      <c r="A301" s="1062">
        <v>300</v>
      </c>
      <c r="B301" t="s">
        <v>1366</v>
      </c>
      <c r="C301" t="s">
        <v>1370</v>
      </c>
      <c r="D301" t="s">
        <v>1371</v>
      </c>
    </row>
    <row r="302" spans="1:4">
      <c r="A302" s="1062">
        <v>301</v>
      </c>
      <c r="B302" t="s">
        <v>1366</v>
      </c>
      <c r="C302" t="s">
        <v>1372</v>
      </c>
      <c r="D302" t="s">
        <v>1373</v>
      </c>
    </row>
    <row r="303" spans="1:4">
      <c r="A303" s="1062">
        <v>302</v>
      </c>
      <c r="B303" t="s">
        <v>1366</v>
      </c>
      <c r="C303" t="s">
        <v>1374</v>
      </c>
      <c r="D303" t="s">
        <v>1375</v>
      </c>
    </row>
    <row r="304" spans="1:4">
      <c r="A304" s="1062">
        <v>303</v>
      </c>
      <c r="B304" t="s">
        <v>1366</v>
      </c>
      <c r="C304" t="s">
        <v>1376</v>
      </c>
      <c r="D304" t="s">
        <v>1377</v>
      </c>
    </row>
    <row r="305" spans="1:4">
      <c r="A305" s="1062">
        <v>304</v>
      </c>
      <c r="B305" t="s">
        <v>1366</v>
      </c>
      <c r="C305" t="s">
        <v>1366</v>
      </c>
      <c r="D305" t="s">
        <v>1367</v>
      </c>
    </row>
    <row r="306" spans="1:4">
      <c r="A306" s="1062">
        <v>305</v>
      </c>
      <c r="B306" t="s">
        <v>1366</v>
      </c>
      <c r="C306" t="s">
        <v>1378</v>
      </c>
      <c r="D306" t="s">
        <v>1379</v>
      </c>
    </row>
    <row r="307" spans="1:4">
      <c r="A307" s="1062">
        <v>306</v>
      </c>
      <c r="B307" t="s">
        <v>1366</v>
      </c>
      <c r="C307" t="s">
        <v>1380</v>
      </c>
      <c r="D307" t="s">
        <v>1381</v>
      </c>
    </row>
    <row r="308" spans="1:4">
      <c r="A308" s="1062">
        <v>307</v>
      </c>
      <c r="B308" t="s">
        <v>1382</v>
      </c>
      <c r="C308" t="s">
        <v>1384</v>
      </c>
      <c r="D308" t="s">
        <v>1385</v>
      </c>
    </row>
    <row r="309" spans="1:4">
      <c r="A309" s="1062">
        <v>308</v>
      </c>
      <c r="B309" t="s">
        <v>1382</v>
      </c>
      <c r="C309" t="s">
        <v>1386</v>
      </c>
      <c r="D309" t="s">
        <v>1387</v>
      </c>
    </row>
    <row r="310" spans="1:4">
      <c r="A310" s="1062">
        <v>309</v>
      </c>
      <c r="B310" t="s">
        <v>1382</v>
      </c>
      <c r="C310" t="s">
        <v>1388</v>
      </c>
      <c r="D310" t="s">
        <v>1389</v>
      </c>
    </row>
    <row r="311" spans="1:4">
      <c r="A311" s="1062">
        <v>310</v>
      </c>
      <c r="B311" t="s">
        <v>1382</v>
      </c>
      <c r="C311" t="s">
        <v>1390</v>
      </c>
      <c r="D311" t="s">
        <v>1391</v>
      </c>
    </row>
    <row r="312" spans="1:4">
      <c r="A312" s="1062">
        <v>311</v>
      </c>
      <c r="B312" t="s">
        <v>1382</v>
      </c>
      <c r="C312" t="s">
        <v>1392</v>
      </c>
      <c r="D312" t="s">
        <v>1393</v>
      </c>
    </row>
    <row r="313" spans="1:4">
      <c r="A313" s="1062">
        <v>312</v>
      </c>
      <c r="B313" t="s">
        <v>1382</v>
      </c>
      <c r="C313" t="s">
        <v>1382</v>
      </c>
      <c r="D313" t="s">
        <v>1383</v>
      </c>
    </row>
    <row r="314" spans="1:4">
      <c r="A314" s="1062">
        <v>313</v>
      </c>
      <c r="B314" t="s">
        <v>1394</v>
      </c>
      <c r="C314" t="s">
        <v>1396</v>
      </c>
      <c r="D314" t="s">
        <v>1397</v>
      </c>
    </row>
    <row r="315" spans="1:4">
      <c r="A315" s="1062">
        <v>314</v>
      </c>
      <c r="B315" t="s">
        <v>1394</v>
      </c>
      <c r="C315" t="s">
        <v>1398</v>
      </c>
      <c r="D315" t="s">
        <v>1399</v>
      </c>
    </row>
    <row r="316" spans="1:4">
      <c r="A316" s="1062">
        <v>315</v>
      </c>
      <c r="B316" t="s">
        <v>1394</v>
      </c>
      <c r="C316" t="s">
        <v>1400</v>
      </c>
      <c r="D316" t="s">
        <v>1401</v>
      </c>
    </row>
    <row r="317" spans="1:4">
      <c r="A317" s="1062">
        <v>316</v>
      </c>
      <c r="B317" t="s">
        <v>1394</v>
      </c>
      <c r="C317" t="s">
        <v>1402</v>
      </c>
      <c r="D317" t="s">
        <v>1403</v>
      </c>
    </row>
    <row r="318" spans="1:4">
      <c r="A318" s="1062">
        <v>317</v>
      </c>
      <c r="B318" t="s">
        <v>1394</v>
      </c>
      <c r="C318" t="s">
        <v>1404</v>
      </c>
      <c r="D318" t="s">
        <v>1405</v>
      </c>
    </row>
    <row r="319" spans="1:4">
      <c r="A319" s="1062">
        <v>318</v>
      </c>
      <c r="B319" t="s">
        <v>1394</v>
      </c>
      <c r="C319" t="s">
        <v>1406</v>
      </c>
      <c r="D319" t="s">
        <v>1407</v>
      </c>
    </row>
    <row r="320" spans="1:4">
      <c r="A320" s="1062">
        <v>319</v>
      </c>
      <c r="B320" t="s">
        <v>1394</v>
      </c>
      <c r="C320" t="s">
        <v>1408</v>
      </c>
      <c r="D320" t="s">
        <v>1409</v>
      </c>
    </row>
    <row r="321" spans="1:4">
      <c r="A321" s="1062">
        <v>320</v>
      </c>
      <c r="B321" t="s">
        <v>1394</v>
      </c>
      <c r="C321" t="s">
        <v>1410</v>
      </c>
      <c r="D321" t="s">
        <v>1411</v>
      </c>
    </row>
    <row r="322" spans="1:4">
      <c r="A322" s="1062">
        <v>321</v>
      </c>
      <c r="B322" t="s">
        <v>1394</v>
      </c>
      <c r="C322" t="s">
        <v>1394</v>
      </c>
      <c r="D322" t="s">
        <v>1395</v>
      </c>
    </row>
    <row r="323" spans="1:4">
      <c r="A323" s="1062">
        <v>322</v>
      </c>
      <c r="B323" t="s">
        <v>1394</v>
      </c>
      <c r="C323" t="s">
        <v>1412</v>
      </c>
      <c r="D323" t="s">
        <v>1413</v>
      </c>
    </row>
    <row r="324" spans="1:4">
      <c r="A324" s="1062">
        <v>323</v>
      </c>
      <c r="B324" t="s">
        <v>1414</v>
      </c>
      <c r="C324" t="s">
        <v>1416</v>
      </c>
      <c r="D324" t="s">
        <v>1417</v>
      </c>
    </row>
    <row r="325" spans="1:4">
      <c r="A325" s="1062">
        <v>324</v>
      </c>
      <c r="B325" t="s">
        <v>1414</v>
      </c>
      <c r="C325" t="s">
        <v>1418</v>
      </c>
      <c r="D325" t="s">
        <v>1419</v>
      </c>
    </row>
    <row r="326" spans="1:4">
      <c r="A326" s="1062">
        <v>325</v>
      </c>
      <c r="B326" t="s">
        <v>1414</v>
      </c>
      <c r="C326" t="s">
        <v>1420</v>
      </c>
      <c r="D326" t="s">
        <v>1421</v>
      </c>
    </row>
    <row r="327" spans="1:4">
      <c r="A327" s="1062">
        <v>326</v>
      </c>
      <c r="B327" t="s">
        <v>1414</v>
      </c>
      <c r="C327" t="s">
        <v>1388</v>
      </c>
      <c r="D327" t="s">
        <v>1422</v>
      </c>
    </row>
    <row r="328" spans="1:4">
      <c r="A328" s="1062">
        <v>327</v>
      </c>
      <c r="B328" t="s">
        <v>1414</v>
      </c>
      <c r="C328" t="s">
        <v>1120</v>
      </c>
      <c r="D328" t="s">
        <v>1423</v>
      </c>
    </row>
    <row r="329" spans="1:4">
      <c r="A329" s="1062">
        <v>328</v>
      </c>
      <c r="B329" t="s">
        <v>1414</v>
      </c>
      <c r="C329" t="s">
        <v>1424</v>
      </c>
      <c r="D329" t="s">
        <v>1425</v>
      </c>
    </row>
    <row r="330" spans="1:4">
      <c r="A330" s="1062">
        <v>329</v>
      </c>
      <c r="B330" t="s">
        <v>1414</v>
      </c>
      <c r="C330" t="s">
        <v>1426</v>
      </c>
      <c r="D330" t="s">
        <v>1427</v>
      </c>
    </row>
    <row r="331" spans="1:4">
      <c r="A331" s="1062">
        <v>330</v>
      </c>
      <c r="B331" t="s">
        <v>1414</v>
      </c>
      <c r="C331" t="s">
        <v>1428</v>
      </c>
      <c r="D331" t="s">
        <v>1429</v>
      </c>
    </row>
    <row r="332" spans="1:4">
      <c r="A332" s="1062">
        <v>331</v>
      </c>
      <c r="B332" t="s">
        <v>1414</v>
      </c>
      <c r="C332" t="s">
        <v>1268</v>
      </c>
      <c r="D332" t="s">
        <v>1430</v>
      </c>
    </row>
    <row r="333" spans="1:4">
      <c r="A333" s="1062">
        <v>332</v>
      </c>
      <c r="B333" t="s">
        <v>1414</v>
      </c>
      <c r="C333" t="s">
        <v>1431</v>
      </c>
      <c r="D333" t="s">
        <v>1432</v>
      </c>
    </row>
    <row r="334" spans="1:4">
      <c r="A334" s="1062">
        <v>333</v>
      </c>
      <c r="B334" t="s">
        <v>1414</v>
      </c>
      <c r="C334" t="s">
        <v>1433</v>
      </c>
      <c r="D334" t="s">
        <v>1434</v>
      </c>
    </row>
    <row r="335" spans="1:4">
      <c r="A335" s="1062">
        <v>334</v>
      </c>
      <c r="B335" t="s">
        <v>1414</v>
      </c>
      <c r="C335" t="s">
        <v>1435</v>
      </c>
      <c r="D335" t="s">
        <v>1436</v>
      </c>
    </row>
    <row r="336" spans="1:4">
      <c r="A336" s="1062">
        <v>335</v>
      </c>
      <c r="B336" t="s">
        <v>1414</v>
      </c>
      <c r="C336" t="s">
        <v>1162</v>
      </c>
      <c r="D336" t="s">
        <v>1437</v>
      </c>
    </row>
    <row r="337" spans="1:4">
      <c r="A337" s="1062">
        <v>336</v>
      </c>
      <c r="B337" t="s">
        <v>1414</v>
      </c>
      <c r="C337" t="s">
        <v>1438</v>
      </c>
      <c r="D337" t="s">
        <v>1439</v>
      </c>
    </row>
    <row r="338" spans="1:4">
      <c r="A338" s="1062">
        <v>337</v>
      </c>
      <c r="B338" t="s">
        <v>1414</v>
      </c>
      <c r="C338" t="s">
        <v>1414</v>
      </c>
      <c r="D338" t="s">
        <v>1415</v>
      </c>
    </row>
    <row r="339" spans="1:4">
      <c r="A339" s="1062">
        <v>338</v>
      </c>
      <c r="B339" t="s">
        <v>1414</v>
      </c>
      <c r="C339" t="s">
        <v>1440</v>
      </c>
      <c r="D339" t="s">
        <v>1441</v>
      </c>
    </row>
    <row r="340" spans="1:4">
      <c r="A340" s="1062">
        <v>339</v>
      </c>
      <c r="B340" t="s">
        <v>1442</v>
      </c>
      <c r="C340" t="s">
        <v>1444</v>
      </c>
      <c r="D340" t="s">
        <v>1445</v>
      </c>
    </row>
    <row r="341" spans="1:4">
      <c r="A341" s="1062">
        <v>340</v>
      </c>
      <c r="B341" t="s">
        <v>1442</v>
      </c>
      <c r="C341" t="s">
        <v>1446</v>
      </c>
      <c r="D341" t="s">
        <v>1447</v>
      </c>
    </row>
    <row r="342" spans="1:4">
      <c r="A342" s="1062">
        <v>341</v>
      </c>
      <c r="B342" t="s">
        <v>1442</v>
      </c>
      <c r="C342" t="s">
        <v>1448</v>
      </c>
      <c r="D342" t="s">
        <v>1449</v>
      </c>
    </row>
    <row r="343" spans="1:4">
      <c r="A343" s="1062">
        <v>342</v>
      </c>
      <c r="B343" t="s">
        <v>1442</v>
      </c>
      <c r="C343" t="s">
        <v>1450</v>
      </c>
      <c r="D343" t="s">
        <v>1451</v>
      </c>
    </row>
    <row r="344" spans="1:4">
      <c r="A344" s="1062">
        <v>343</v>
      </c>
      <c r="B344" t="s">
        <v>1442</v>
      </c>
      <c r="C344" t="s">
        <v>1452</v>
      </c>
      <c r="D344" t="s">
        <v>1453</v>
      </c>
    </row>
    <row r="345" spans="1:4">
      <c r="A345" s="1062">
        <v>344</v>
      </c>
      <c r="B345" t="s">
        <v>1442</v>
      </c>
      <c r="C345" t="s">
        <v>1454</v>
      </c>
      <c r="D345" t="s">
        <v>1455</v>
      </c>
    </row>
    <row r="346" spans="1:4">
      <c r="A346" s="1062">
        <v>345</v>
      </c>
      <c r="B346" t="s">
        <v>1442</v>
      </c>
      <c r="C346" t="s">
        <v>1456</v>
      </c>
      <c r="D346" t="s">
        <v>1457</v>
      </c>
    </row>
    <row r="347" spans="1:4">
      <c r="A347" s="1062">
        <v>346</v>
      </c>
      <c r="B347" t="s">
        <v>1442</v>
      </c>
      <c r="C347" t="s">
        <v>1442</v>
      </c>
      <c r="D347" t="s">
        <v>1443</v>
      </c>
    </row>
    <row r="348" spans="1:4">
      <c r="A348" s="1062">
        <v>347</v>
      </c>
      <c r="B348" t="s">
        <v>1442</v>
      </c>
      <c r="C348" t="s">
        <v>1458</v>
      </c>
      <c r="D348" t="s">
        <v>1459</v>
      </c>
    </row>
    <row r="349" spans="1:4">
      <c r="A349" s="1062">
        <v>348</v>
      </c>
      <c r="B349" t="s">
        <v>1460</v>
      </c>
      <c r="C349" t="s">
        <v>1462</v>
      </c>
      <c r="D349" t="s">
        <v>1463</v>
      </c>
    </row>
    <row r="350" spans="1:4">
      <c r="A350" s="1062">
        <v>349</v>
      </c>
      <c r="B350" t="s">
        <v>1460</v>
      </c>
      <c r="C350" t="s">
        <v>1464</v>
      </c>
      <c r="D350" t="s">
        <v>1465</v>
      </c>
    </row>
    <row r="351" spans="1:4">
      <c r="A351" s="1062">
        <v>350</v>
      </c>
      <c r="B351" t="s">
        <v>1460</v>
      </c>
      <c r="C351" t="s">
        <v>1466</v>
      </c>
      <c r="D351" t="s">
        <v>1467</v>
      </c>
    </row>
    <row r="352" spans="1:4">
      <c r="A352" s="1062">
        <v>351</v>
      </c>
      <c r="B352" t="s">
        <v>1460</v>
      </c>
      <c r="C352" t="s">
        <v>1468</v>
      </c>
      <c r="D352" t="s">
        <v>1469</v>
      </c>
    </row>
    <row r="353" spans="1:4">
      <c r="A353" s="1062">
        <v>352</v>
      </c>
      <c r="B353" t="s">
        <v>1460</v>
      </c>
      <c r="C353" t="s">
        <v>1470</v>
      </c>
      <c r="D353" t="s">
        <v>1471</v>
      </c>
    </row>
    <row r="354" spans="1:4">
      <c r="A354" s="1062">
        <v>353</v>
      </c>
      <c r="B354" t="s">
        <v>1460</v>
      </c>
      <c r="C354" t="s">
        <v>1472</v>
      </c>
      <c r="D354" t="s">
        <v>1473</v>
      </c>
    </row>
    <row r="355" spans="1:4">
      <c r="A355" s="1062">
        <v>354</v>
      </c>
      <c r="B355" t="s">
        <v>1460</v>
      </c>
      <c r="C355" t="s">
        <v>1474</v>
      </c>
      <c r="D355" t="s">
        <v>1475</v>
      </c>
    </row>
    <row r="356" spans="1:4">
      <c r="A356" s="1062">
        <v>355</v>
      </c>
      <c r="B356" t="s">
        <v>1460</v>
      </c>
      <c r="C356" t="s">
        <v>1476</v>
      </c>
      <c r="D356" t="s">
        <v>1477</v>
      </c>
    </row>
    <row r="357" spans="1:4">
      <c r="A357" s="1062">
        <v>356</v>
      </c>
      <c r="B357" t="s">
        <v>1460</v>
      </c>
      <c r="C357" t="s">
        <v>1478</v>
      </c>
      <c r="D357" t="s">
        <v>1479</v>
      </c>
    </row>
    <row r="358" spans="1:4">
      <c r="A358" s="1062">
        <v>357</v>
      </c>
      <c r="B358" t="s">
        <v>1460</v>
      </c>
      <c r="C358" t="s">
        <v>1480</v>
      </c>
      <c r="D358" t="s">
        <v>1481</v>
      </c>
    </row>
    <row r="359" spans="1:4">
      <c r="A359" s="1062">
        <v>358</v>
      </c>
      <c r="B359" t="s">
        <v>1460</v>
      </c>
      <c r="C359" t="s">
        <v>1482</v>
      </c>
      <c r="D359" t="s">
        <v>1483</v>
      </c>
    </row>
    <row r="360" spans="1:4">
      <c r="A360" s="1062">
        <v>359</v>
      </c>
      <c r="B360" t="s">
        <v>1460</v>
      </c>
      <c r="C360" t="s">
        <v>1460</v>
      </c>
      <c r="D360" t="s">
        <v>1461</v>
      </c>
    </row>
    <row r="361" spans="1:4">
      <c r="A361" s="1062">
        <v>360</v>
      </c>
      <c r="B361" t="s">
        <v>1484</v>
      </c>
      <c r="C361" t="s">
        <v>1484</v>
      </c>
      <c r="D361" t="s">
        <v>1485</v>
      </c>
    </row>
    <row r="362" spans="1:4">
      <c r="A362" s="1062">
        <v>361</v>
      </c>
      <c r="B362" t="s">
        <v>1486</v>
      </c>
      <c r="C362" t="s">
        <v>1486</v>
      </c>
      <c r="D362" t="s">
        <v>1487</v>
      </c>
    </row>
    <row r="363" spans="1:4">
      <c r="A363" s="1062">
        <v>362</v>
      </c>
      <c r="B363" t="s">
        <v>1488</v>
      </c>
      <c r="C363" t="s">
        <v>1488</v>
      </c>
      <c r="D363" t="s">
        <v>1489</v>
      </c>
    </row>
    <row r="364" spans="1:4">
      <c r="A364" s="1062">
        <v>363</v>
      </c>
      <c r="B364" t="s">
        <v>1490</v>
      </c>
      <c r="C364" t="s">
        <v>1490</v>
      </c>
      <c r="D364" t="s">
        <v>1491</v>
      </c>
    </row>
    <row r="365" spans="1:4">
      <c r="A365" s="1062">
        <v>364</v>
      </c>
      <c r="B365" t="s">
        <v>1492</v>
      </c>
      <c r="C365" t="s">
        <v>1492</v>
      </c>
      <c r="D365" t="s">
        <v>1493</v>
      </c>
    </row>
    <row r="366" spans="1:4">
      <c r="A366" s="1062">
        <v>365</v>
      </c>
      <c r="B366" t="s">
        <v>1494</v>
      </c>
      <c r="C366" t="s">
        <v>1494</v>
      </c>
      <c r="D366" t="s">
        <v>1495</v>
      </c>
    </row>
    <row r="367" spans="1:4">
      <c r="A367" s="1062">
        <v>366</v>
      </c>
      <c r="B367" t="s">
        <v>1496</v>
      </c>
      <c r="C367" t="s">
        <v>1496</v>
      </c>
      <c r="D367" t="s">
        <v>1497</v>
      </c>
    </row>
    <row r="368" spans="1:4">
      <c r="A368" s="1062">
        <v>367</v>
      </c>
      <c r="B368" t="s">
        <v>1498</v>
      </c>
      <c r="C368" t="s">
        <v>1498</v>
      </c>
      <c r="D368" t="s">
        <v>1499</v>
      </c>
    </row>
    <row r="369" spans="1:4">
      <c r="A369" s="1062">
        <v>368</v>
      </c>
      <c r="B369" t="s">
        <v>1500</v>
      </c>
      <c r="C369" t="s">
        <v>1500</v>
      </c>
      <c r="D369" t="s">
        <v>1501</v>
      </c>
    </row>
  </sheetData>
  <phoneticPr fontId="13" type="noConversion"/>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Info">
    <tabColor indexed="47"/>
  </sheetPr>
  <dimension ref="A1:D36"/>
  <sheetViews>
    <sheetView showGridLines="0" zoomScaleNormal="100" workbookViewId="0"/>
  </sheetViews>
  <sheetFormatPr defaultRowHeight="11.25"/>
  <cols>
    <col min="1" max="1" width="3.7109375" style="43" customWidth="1"/>
    <col min="2" max="2" width="90.7109375" style="43" customWidth="1"/>
    <col min="3" max="16384" width="9.140625" style="43"/>
  </cols>
  <sheetData>
    <row r="1" spans="2:4">
      <c r="B1" s="51" t="s">
        <v>60</v>
      </c>
    </row>
    <row r="2" spans="2:4" ht="90">
      <c r="B2" s="53" t="s">
        <v>503</v>
      </c>
    </row>
    <row r="3" spans="2:4" ht="67.5">
      <c r="B3" s="53" t="s">
        <v>391</v>
      </c>
    </row>
    <row r="4" spans="2:4" ht="33.75">
      <c r="B4" s="53" t="s">
        <v>605</v>
      </c>
    </row>
    <row r="5" spans="2:4">
      <c r="B5" s="53" t="s">
        <v>223</v>
      </c>
    </row>
    <row r="6" spans="2:4" ht="22.5">
      <c r="B6" s="53" t="s">
        <v>267</v>
      </c>
    </row>
    <row r="7" spans="2:4" ht="22.5">
      <c r="B7" s="53" t="s">
        <v>268</v>
      </c>
    </row>
    <row r="8" spans="2:4" ht="22.5">
      <c r="B8" s="53" t="s">
        <v>269</v>
      </c>
    </row>
    <row r="9" spans="2:4" ht="22.5">
      <c r="B9" s="53" t="s">
        <v>504</v>
      </c>
    </row>
    <row r="10" spans="2:4" ht="56.25">
      <c r="B10" s="53" t="s">
        <v>768</v>
      </c>
    </row>
    <row r="11" spans="2:4" ht="12.75">
      <c r="B11" s="222" t="s">
        <v>389</v>
      </c>
    </row>
    <row r="12" spans="2:4">
      <c r="B12" s="51" t="s">
        <v>182</v>
      </c>
    </row>
    <row r="13" spans="2:4" ht="22.5">
      <c r="B13" s="53" t="s">
        <v>198</v>
      </c>
    </row>
    <row r="14" spans="2:4" ht="67.5">
      <c r="B14" s="53" t="s">
        <v>251</v>
      </c>
    </row>
    <row r="15" spans="2:4" ht="22.5">
      <c r="B15" s="53" t="s">
        <v>231</v>
      </c>
    </row>
    <row r="16" spans="2:4">
      <c r="B16" s="51" t="s">
        <v>207</v>
      </c>
      <c r="D16" s="93"/>
    </row>
    <row r="17" spans="1:2" ht="33.75">
      <c r="B17" s="53" t="s">
        <v>265</v>
      </c>
    </row>
    <row r="18" spans="1:2" ht="33.75">
      <c r="B18" s="53" t="s">
        <v>266</v>
      </c>
    </row>
    <row r="19" spans="1:2">
      <c r="B19" s="53" t="s">
        <v>252</v>
      </c>
    </row>
    <row r="20" spans="1:2" ht="33.75">
      <c r="B20" s="53" t="s">
        <v>293</v>
      </c>
    </row>
    <row r="21" spans="1:2">
      <c r="B21" s="51" t="s">
        <v>220</v>
      </c>
    </row>
    <row r="22" spans="1:2">
      <c r="B22" s="53" t="s">
        <v>222</v>
      </c>
    </row>
    <row r="24" spans="1:2" ht="22.5">
      <c r="B24" s="224" t="s">
        <v>372</v>
      </c>
    </row>
    <row r="26" spans="1:2">
      <c r="B26" s="51" t="s">
        <v>333</v>
      </c>
    </row>
    <row r="27" spans="1:2" ht="22.5">
      <c r="B27" s="223" t="s">
        <v>476</v>
      </c>
    </row>
    <row r="28" spans="1:2" ht="56.25">
      <c r="B28" s="223" t="s">
        <v>475</v>
      </c>
    </row>
    <row r="29" spans="1:2">
      <c r="B29" s="311" t="s">
        <v>390</v>
      </c>
    </row>
    <row r="30" spans="1:2" ht="22.5">
      <c r="B30" s="223" t="s">
        <v>604</v>
      </c>
    </row>
    <row r="32" spans="1:2">
      <c r="A32" s="281"/>
      <c r="B32" s="282" t="s">
        <v>434</v>
      </c>
    </row>
    <row r="33" spans="1:2" ht="14.25">
      <c r="A33" s="283">
        <v>1</v>
      </c>
      <c r="B33" s="284" t="s">
        <v>435</v>
      </c>
    </row>
    <row r="34" spans="1:2" ht="14.25">
      <c r="A34" s="283">
        <v>2</v>
      </c>
      <c r="B34" s="284" t="s">
        <v>436</v>
      </c>
    </row>
    <row r="35" spans="1:2">
      <c r="B35" s="282" t="s">
        <v>437</v>
      </c>
    </row>
    <row r="36" spans="1:2">
      <c r="B36" s="284" t="s">
        <v>438</v>
      </c>
    </row>
  </sheetData>
  <phoneticPr fontId="13" type="noConversion"/>
  <pageMargins left="0.75" right="0.75" top="1" bottom="1" header="0.5" footer="0.5"/>
  <pageSetup paperSize="9" orientation="portrait" horizontalDpi="200" verticalDpi="200"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5">
    <tabColor rgb="FFFFCC99"/>
  </sheetPr>
  <dimension ref="A1"/>
  <sheetViews>
    <sheetView showGridLines="0" workbookViewId="0"/>
  </sheetViews>
  <sheetFormatPr defaultRowHeight="11.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2">
    <tabColor rgb="FFCCCCFF"/>
  </sheetPr>
  <dimension ref="A1:X40"/>
  <sheetViews>
    <sheetView showGridLines="0" topLeftCell="C4" zoomScaleNormal="100" workbookViewId="0">
      <selection activeCell="E32" sqref="E32:W32"/>
    </sheetView>
  </sheetViews>
  <sheetFormatPr defaultRowHeight="11.25"/>
  <cols>
    <col min="1" max="2" width="3.7109375" style="210" hidden="1" customWidth="1"/>
    <col min="3" max="3" width="3.7109375" style="102" bestFit="1" customWidth="1"/>
    <col min="4" max="4" width="6.140625" style="102" customWidth="1"/>
    <col min="5" max="5" width="51.7109375" style="102" customWidth="1"/>
    <col min="6" max="6" width="33.85546875" style="102" customWidth="1"/>
    <col min="7" max="7" width="8.5703125" style="102" customWidth="1"/>
    <col min="8" max="8" width="3.7109375" style="102" customWidth="1"/>
    <col min="9" max="9" width="5.42578125" style="102" customWidth="1"/>
    <col min="10" max="10" width="47.85546875" style="102" customWidth="1"/>
    <col min="11" max="12" width="3.7109375" style="102" customWidth="1"/>
    <col min="13" max="13" width="5.7109375" style="102" customWidth="1"/>
    <col min="14" max="14" width="28.140625" style="102" customWidth="1"/>
    <col min="15" max="16" width="3.7109375" style="102" customWidth="1"/>
    <col min="17" max="17" width="5.7109375" style="102" customWidth="1"/>
    <col min="18" max="18" width="34.42578125" style="102" customWidth="1"/>
    <col min="19" max="20" width="3.7109375" style="535" customWidth="1"/>
    <col min="21" max="21" width="5.7109375" style="535" customWidth="1"/>
    <col min="22" max="22" width="34.42578125" style="535" customWidth="1"/>
    <col min="23" max="23" width="30.7109375" style="102" customWidth="1"/>
    <col min="24" max="24" width="3.7109375" style="102" customWidth="1"/>
    <col min="25" max="16384" width="9.140625" style="102"/>
  </cols>
  <sheetData>
    <row r="1" spans="1:24" ht="11.25" hidden="1" customHeight="1">
      <c r="A1" s="216"/>
    </row>
    <row r="2" spans="1:24" ht="11.25" hidden="1" customHeight="1"/>
    <row r="3" spans="1:24" ht="11.25" hidden="1" customHeight="1"/>
    <row r="4" spans="1:24" ht="3" customHeight="1"/>
    <row r="5" spans="1:24" s="120" customFormat="1" ht="29.1" customHeight="1">
      <c r="A5" s="211"/>
      <c r="B5" s="211"/>
      <c r="D5" s="1162" t="s">
        <v>713</v>
      </c>
      <c r="E5" s="1163"/>
      <c r="F5" s="1163"/>
      <c r="G5" s="1163"/>
      <c r="H5" s="1163"/>
      <c r="I5" s="1163"/>
      <c r="J5" s="1164"/>
      <c r="K5" s="437"/>
      <c r="L5" s="176"/>
      <c r="M5" s="176"/>
      <c r="N5" s="176"/>
      <c r="O5" s="176"/>
      <c r="P5" s="176"/>
      <c r="Q5" s="176"/>
      <c r="R5" s="176"/>
      <c r="S5" s="569"/>
      <c r="T5" s="569"/>
      <c r="U5" s="569"/>
      <c r="V5" s="569"/>
      <c r="W5" s="176"/>
    </row>
    <row r="6" spans="1:24" s="470" customFormat="1" ht="3" customHeight="1">
      <c r="A6" s="312"/>
      <c r="B6" s="312"/>
      <c r="D6" s="1192"/>
      <c r="E6" s="1193"/>
      <c r="F6" s="1193"/>
      <c r="G6" s="1193"/>
      <c r="H6" s="1193"/>
      <c r="I6" s="1193"/>
      <c r="J6" s="1194"/>
      <c r="S6" s="647"/>
      <c r="T6" s="647"/>
      <c r="U6" s="647"/>
      <c r="V6" s="647"/>
    </row>
    <row r="7" spans="1:24" s="470" customFormat="1" ht="5.25" hidden="1" customHeight="1">
      <c r="A7" s="312"/>
      <c r="B7" s="312"/>
      <c r="E7" s="1195"/>
      <c r="F7" s="1195"/>
      <c r="G7" s="1184"/>
      <c r="H7" s="1184"/>
      <c r="I7" s="1184"/>
      <c r="J7" s="1184"/>
      <c r="S7" s="647"/>
      <c r="T7" s="647"/>
      <c r="U7" s="647"/>
      <c r="V7" s="647"/>
    </row>
    <row r="8" spans="1:24" s="470" customFormat="1" ht="5.25" hidden="1" customHeight="1">
      <c r="A8" s="312"/>
      <c r="B8" s="312"/>
      <c r="E8" s="1195"/>
      <c r="F8" s="1195"/>
      <c r="G8" s="1184"/>
      <c r="H8" s="1184"/>
      <c r="I8" s="1184"/>
      <c r="J8" s="1184"/>
      <c r="S8" s="647"/>
      <c r="T8" s="647"/>
      <c r="U8" s="647"/>
      <c r="V8" s="647"/>
    </row>
    <row r="9" spans="1:24" s="470" customFormat="1" ht="5.25" hidden="1" customHeight="1">
      <c r="A9" s="312"/>
      <c r="B9" s="312"/>
      <c r="E9" s="1195"/>
      <c r="F9" s="1195"/>
      <c r="G9" s="1184"/>
      <c r="H9" s="1184"/>
      <c r="I9" s="1184"/>
      <c r="J9" s="1184"/>
      <c r="S9" s="647"/>
      <c r="T9" s="647"/>
      <c r="U9" s="647"/>
      <c r="V9" s="647"/>
    </row>
    <row r="10" spans="1:24" s="647" customFormat="1" ht="5.25" hidden="1">
      <c r="A10" s="312"/>
      <c r="B10" s="312"/>
      <c r="E10" s="1196"/>
      <c r="F10" s="1196"/>
      <c r="G10" s="842"/>
      <c r="H10" s="466"/>
      <c r="I10" s="795"/>
      <c r="J10" s="795"/>
    </row>
    <row r="11" spans="1:24" s="159" customFormat="1" ht="18.75" hidden="1" customHeight="1">
      <c r="A11" s="312"/>
      <c r="B11" s="312"/>
      <c r="D11" s="152"/>
      <c r="E11" s="1197" t="s">
        <v>720</v>
      </c>
      <c r="F11" s="1197"/>
      <c r="G11" s="1125" t="s">
        <v>85</v>
      </c>
      <c r="H11" s="468"/>
      <c r="I11" s="166"/>
      <c r="J11" s="152"/>
      <c r="K11" s="153"/>
      <c r="L11" s="152"/>
      <c r="M11" s="152"/>
      <c r="N11" s="153"/>
      <c r="O11" s="153"/>
      <c r="P11" s="152"/>
      <c r="Q11" s="152"/>
      <c r="R11" s="153"/>
      <c r="S11" s="555"/>
      <c r="T11" s="554"/>
      <c r="U11" s="554"/>
      <c r="V11" s="555"/>
    </row>
    <row r="12" spans="1:24" s="470" customFormat="1" ht="18.75" hidden="1">
      <c r="A12" s="312"/>
      <c r="B12" s="312"/>
      <c r="E12" s="1197" t="s">
        <v>721</v>
      </c>
      <c r="F12" s="1197"/>
      <c r="G12" s="1125" t="s">
        <v>85</v>
      </c>
      <c r="H12" s="468"/>
      <c r="I12" s="466"/>
      <c r="J12" s="469"/>
      <c r="K12" s="465"/>
      <c r="L12" s="465"/>
      <c r="M12" s="465"/>
      <c r="N12" s="464"/>
      <c r="O12" s="465"/>
      <c r="P12" s="465"/>
      <c r="Q12" s="465"/>
      <c r="R12" s="464"/>
      <c r="S12" s="646"/>
      <c r="T12" s="646"/>
      <c r="U12" s="646"/>
      <c r="V12" s="645"/>
    </row>
    <row r="13" spans="1:24" s="470" customFormat="1" ht="5.25" hidden="1" customHeight="1">
      <c r="A13" s="312"/>
      <c r="B13" s="312"/>
      <c r="E13" s="1191"/>
      <c r="F13" s="1191"/>
      <c r="G13" s="467"/>
      <c r="H13" s="466"/>
      <c r="I13" s="465"/>
      <c r="J13" s="465"/>
      <c r="K13" s="465"/>
      <c r="L13" s="465"/>
      <c r="M13" s="465"/>
      <c r="N13" s="464"/>
      <c r="O13" s="465"/>
      <c r="P13" s="465"/>
      <c r="Q13" s="465"/>
      <c r="R13" s="464"/>
      <c r="S13" s="646"/>
      <c r="T13" s="646"/>
      <c r="U13" s="646"/>
      <c r="V13" s="645"/>
    </row>
    <row r="14" spans="1:24" s="470" customFormat="1" ht="5.25" hidden="1" customHeight="1">
      <c r="A14" s="312"/>
      <c r="B14" s="312"/>
      <c r="S14" s="647"/>
      <c r="T14" s="647"/>
      <c r="U14" s="647"/>
      <c r="V14" s="647"/>
    </row>
    <row r="15" spans="1:24" s="463" customFormat="1" ht="5.25" hidden="1" customHeight="1">
      <c r="A15" s="472"/>
      <c r="B15" s="472"/>
      <c r="S15" s="644"/>
      <c r="T15" s="644"/>
      <c r="U15" s="644"/>
      <c r="V15" s="644"/>
    </row>
    <row r="16" spans="1:24" s="120" customFormat="1" ht="3" customHeight="1">
      <c r="A16" s="211"/>
      <c r="B16" s="211"/>
      <c r="D16" s="313"/>
      <c r="E16" s="313"/>
      <c r="F16" s="313"/>
      <c r="G16" s="313"/>
      <c r="H16" s="313"/>
      <c r="I16" s="313"/>
      <c r="J16" s="313"/>
      <c r="K16" s="313"/>
      <c r="L16" s="313"/>
      <c r="M16" s="313"/>
      <c r="N16" s="313"/>
      <c r="O16" s="313"/>
      <c r="P16" s="313"/>
      <c r="Q16" s="313"/>
      <c r="R16" s="313"/>
      <c r="S16" s="313"/>
      <c r="T16" s="313"/>
      <c r="U16" s="313"/>
      <c r="V16" s="313"/>
      <c r="W16" s="313"/>
      <c r="X16" s="154"/>
    </row>
    <row r="17" spans="1:24" ht="27" customHeight="1">
      <c r="D17" s="1185" t="s">
        <v>92</v>
      </c>
      <c r="E17" s="1185" t="s">
        <v>297</v>
      </c>
      <c r="F17" s="1185" t="s">
        <v>80</v>
      </c>
      <c r="G17" s="1185" t="s">
        <v>439</v>
      </c>
      <c r="H17" s="1185" t="s">
        <v>92</v>
      </c>
      <c r="I17" s="1185"/>
      <c r="J17" s="1185" t="s">
        <v>20</v>
      </c>
      <c r="K17" s="1187" t="s">
        <v>479</v>
      </c>
      <c r="L17" s="1187"/>
      <c r="M17" s="1187"/>
      <c r="N17" s="1187"/>
      <c r="O17" s="1187" t="s">
        <v>711</v>
      </c>
      <c r="P17" s="1187"/>
      <c r="Q17" s="1187"/>
      <c r="R17" s="1187"/>
      <c r="S17" s="1187" t="s">
        <v>712</v>
      </c>
      <c r="T17" s="1187"/>
      <c r="U17" s="1187"/>
      <c r="V17" s="1187"/>
      <c r="W17" s="1185" t="s">
        <v>244</v>
      </c>
    </row>
    <row r="18" spans="1:24" ht="30.75" customHeight="1">
      <c r="D18" s="1185"/>
      <c r="E18" s="1185"/>
      <c r="F18" s="1185"/>
      <c r="G18" s="1185"/>
      <c r="H18" s="1185"/>
      <c r="I18" s="1185"/>
      <c r="J18" s="1185"/>
      <c r="K18" s="115" t="s">
        <v>300</v>
      </c>
      <c r="L18" s="1185" t="s">
        <v>92</v>
      </c>
      <c r="M18" s="1185"/>
      <c r="N18" s="115" t="s">
        <v>230</v>
      </c>
      <c r="O18" s="115" t="s">
        <v>300</v>
      </c>
      <c r="P18" s="1185" t="s">
        <v>92</v>
      </c>
      <c r="Q18" s="1185"/>
      <c r="R18" s="115" t="s">
        <v>230</v>
      </c>
      <c r="S18" s="542" t="s">
        <v>300</v>
      </c>
      <c r="T18" s="1185" t="s">
        <v>92</v>
      </c>
      <c r="U18" s="1185"/>
      <c r="V18" s="542" t="s">
        <v>400</v>
      </c>
      <c r="W18" s="1185"/>
    </row>
    <row r="19" spans="1:24" s="406" customFormat="1" ht="12" customHeight="1">
      <c r="A19" s="405"/>
      <c r="B19" s="405"/>
      <c r="D19" s="42" t="s">
        <v>93</v>
      </c>
      <c r="E19" s="42" t="s">
        <v>49</v>
      </c>
      <c r="F19" s="42" t="s">
        <v>50</v>
      </c>
      <c r="G19" s="42" t="s">
        <v>51</v>
      </c>
      <c r="H19" s="1186" t="s">
        <v>68</v>
      </c>
      <c r="I19" s="1186"/>
      <c r="J19" s="42" t="s">
        <v>69</v>
      </c>
      <c r="K19" s="42" t="s">
        <v>183</v>
      </c>
      <c r="L19" s="1186" t="s">
        <v>184</v>
      </c>
      <c r="M19" s="1186"/>
      <c r="N19" s="42" t="s">
        <v>208</v>
      </c>
      <c r="O19" s="42" t="s">
        <v>209</v>
      </c>
      <c r="P19" s="1186" t="s">
        <v>210</v>
      </c>
      <c r="Q19" s="1186"/>
      <c r="R19" s="42" t="s">
        <v>211</v>
      </c>
      <c r="S19" s="527" t="s">
        <v>210</v>
      </c>
      <c r="T19" s="1186" t="s">
        <v>211</v>
      </c>
      <c r="U19" s="1186"/>
      <c r="V19" s="527" t="s">
        <v>212</v>
      </c>
      <c r="W19" s="42" t="s">
        <v>213</v>
      </c>
    </row>
    <row r="20" spans="1:24" ht="14.25" hidden="1" customHeight="1">
      <c r="C20" s="310"/>
      <c r="D20" s="350">
        <v>0</v>
      </c>
      <c r="E20" s="401"/>
      <c r="F20" s="401"/>
      <c r="G20" s="121"/>
      <c r="H20" s="402"/>
      <c r="I20" s="402"/>
      <c r="J20" s="221"/>
      <c r="K20" s="121"/>
      <c r="L20" s="221"/>
      <c r="M20" s="221"/>
      <c r="N20" s="403"/>
      <c r="O20" s="121"/>
      <c r="P20" s="221"/>
      <c r="Q20" s="221"/>
      <c r="R20" s="404"/>
      <c r="S20" s="544"/>
      <c r="T20" s="594"/>
      <c r="U20" s="594"/>
      <c r="V20" s="631"/>
      <c r="W20" s="121"/>
      <c r="X20" s="175"/>
    </row>
    <row r="21" spans="1:24" s="1103" customFormat="1" ht="17.100000000000001" customHeight="1">
      <c r="A21" s="750">
        <v>13</v>
      </c>
      <c r="C21" s="310"/>
      <c r="D21" s="1174">
        <v>1</v>
      </c>
      <c r="E21" s="1175" t="s">
        <v>772</v>
      </c>
      <c r="F21" s="1177" t="s">
        <v>1504</v>
      </c>
      <c r="G21" s="1180" t="s">
        <v>85</v>
      </c>
      <c r="H21" s="1174"/>
      <c r="I21" s="1174">
        <v>1</v>
      </c>
      <c r="J21" s="1188" t="s">
        <v>3305</v>
      </c>
      <c r="K21" s="1170" t="s">
        <v>85</v>
      </c>
      <c r="L21" s="1168"/>
      <c r="M21" s="1168" t="s">
        <v>93</v>
      </c>
      <c r="N21" s="1173"/>
      <c r="O21" s="1170" t="s">
        <v>85</v>
      </c>
      <c r="P21" s="1168"/>
      <c r="Q21" s="1168" t="s">
        <v>93</v>
      </c>
      <c r="R21" s="1169"/>
      <c r="S21" s="1170" t="s">
        <v>85</v>
      </c>
      <c r="T21" s="1089"/>
      <c r="U21" s="1089" t="s">
        <v>93</v>
      </c>
      <c r="V21" s="1126"/>
      <c r="W21" s="308"/>
    </row>
    <row r="22" spans="1:24" s="1103" customFormat="1" ht="17.100000000000001" customHeight="1">
      <c r="A22" s="750"/>
      <c r="C22" s="749"/>
      <c r="D22" s="1174"/>
      <c r="E22" s="1175"/>
      <c r="F22" s="1178"/>
      <c r="G22" s="1180"/>
      <c r="H22" s="1174"/>
      <c r="I22" s="1174"/>
      <c r="J22" s="1189"/>
      <c r="K22" s="1170"/>
      <c r="L22" s="1168"/>
      <c r="M22" s="1168"/>
      <c r="N22" s="1173"/>
      <c r="O22" s="1170"/>
      <c r="P22" s="1168"/>
      <c r="Q22" s="1168"/>
      <c r="R22" s="1169"/>
      <c r="S22" s="1170"/>
      <c r="T22" s="1091"/>
      <c r="U22" s="746"/>
      <c r="V22" s="747"/>
      <c r="W22" s="748"/>
    </row>
    <row r="23" spans="1:24" s="1103" customFormat="1" ht="17.100000000000001" customHeight="1">
      <c r="A23" s="750"/>
      <c r="C23" s="749"/>
      <c r="D23" s="1172"/>
      <c r="E23" s="1176"/>
      <c r="F23" s="1178"/>
      <c r="G23" s="1171"/>
      <c r="H23" s="1172"/>
      <c r="I23" s="1172"/>
      <c r="J23" s="1189"/>
      <c r="K23" s="1171"/>
      <c r="L23" s="1172"/>
      <c r="M23" s="1172"/>
      <c r="N23" s="1169"/>
      <c r="O23" s="1171"/>
      <c r="P23" s="1111"/>
      <c r="Q23" s="746"/>
      <c r="R23" s="747"/>
      <c r="S23" s="743"/>
      <c r="T23" s="743"/>
      <c r="U23" s="743"/>
      <c r="V23" s="743"/>
      <c r="W23" s="748"/>
    </row>
    <row r="24" spans="1:24" s="1103" customFormat="1" ht="17.100000000000001" customHeight="1">
      <c r="A24" s="750"/>
      <c r="C24" s="749"/>
      <c r="D24" s="1172"/>
      <c r="E24" s="1176"/>
      <c r="F24" s="1178"/>
      <c r="G24" s="1171"/>
      <c r="H24" s="1172"/>
      <c r="I24" s="1172"/>
      <c r="J24" s="1190"/>
      <c r="K24" s="1171"/>
      <c r="L24" s="746"/>
      <c r="M24" s="747"/>
      <c r="N24" s="747"/>
      <c r="O24" s="747"/>
      <c r="P24" s="747"/>
      <c r="Q24" s="747"/>
      <c r="R24" s="747"/>
      <c r="S24" s="743"/>
      <c r="T24" s="743"/>
      <c r="U24" s="743"/>
      <c r="V24" s="743"/>
      <c r="W24" s="748"/>
    </row>
    <row r="25" spans="1:24" s="1103" customFormat="1" ht="15" customHeight="1">
      <c r="A25" s="750"/>
      <c r="C25" s="749"/>
      <c r="D25" s="1172"/>
      <c r="E25" s="1176"/>
      <c r="F25" s="1179"/>
      <c r="G25" s="1171"/>
      <c r="H25" s="746"/>
      <c r="I25" s="747"/>
      <c r="J25" s="747"/>
      <c r="K25" s="747"/>
      <c r="L25" s="747"/>
      <c r="M25" s="747"/>
      <c r="N25" s="747"/>
      <c r="O25" s="747"/>
      <c r="P25" s="747"/>
      <c r="Q25" s="747"/>
      <c r="R25" s="747"/>
      <c r="S25" s="743"/>
      <c r="T25" s="743"/>
      <c r="U25" s="743"/>
      <c r="V25" s="743"/>
      <c r="W25" s="748"/>
    </row>
    <row r="26" spans="1:24" ht="17.100000000000001" customHeight="1">
      <c r="D26" s="117"/>
      <c r="E26" s="118"/>
      <c r="F26" s="118"/>
      <c r="G26" s="118"/>
      <c r="H26" s="118"/>
      <c r="I26" s="118"/>
      <c r="J26" s="118"/>
      <c r="K26" s="118"/>
      <c r="L26" s="118"/>
      <c r="M26" s="118"/>
      <c r="N26" s="118"/>
      <c r="O26" s="118"/>
      <c r="P26" s="118"/>
      <c r="Q26" s="118"/>
      <c r="R26" s="118"/>
      <c r="S26" s="543"/>
      <c r="T26" s="543"/>
      <c r="U26" s="543"/>
      <c r="V26" s="543"/>
      <c r="W26" s="119"/>
    </row>
    <row r="27" spans="1:24" ht="3" customHeight="1"/>
    <row r="28" spans="1:24" ht="11.25" hidden="1" customHeight="1"/>
    <row r="29" spans="1:24" ht="0.95" customHeight="1"/>
    <row r="30" spans="1:24" ht="23.25" customHeight="1"/>
    <row r="31" spans="1:24" ht="3" customHeight="1"/>
    <row r="32" spans="1:24" ht="17.100000000000001" customHeight="1">
      <c r="E32" s="1181" t="s">
        <v>737</v>
      </c>
      <c r="F32" s="1181"/>
      <c r="G32" s="1181"/>
      <c r="H32" s="1181"/>
      <c r="I32" s="1181"/>
      <c r="J32" s="1181"/>
      <c r="K32" s="1181"/>
      <c r="L32" s="1181"/>
      <c r="M32" s="1181"/>
      <c r="N32" s="1181"/>
      <c r="O32" s="1181"/>
      <c r="P32" s="1181"/>
      <c r="Q32" s="1181"/>
      <c r="R32" s="1181"/>
      <c r="S32" s="1181"/>
      <c r="T32" s="1181"/>
      <c r="U32" s="1181"/>
      <c r="V32" s="1181"/>
      <c r="W32" s="1181"/>
    </row>
    <row r="33" spans="5:23" ht="36.950000000000003" customHeight="1">
      <c r="E33" s="1182" t="s">
        <v>739</v>
      </c>
      <c r="F33" s="1183"/>
      <c r="G33" s="1183"/>
      <c r="H33" s="1183"/>
      <c r="I33" s="1183"/>
      <c r="J33" s="1183"/>
      <c r="K33" s="1183"/>
      <c r="L33" s="1183"/>
      <c r="M33" s="1183"/>
      <c r="N33" s="1183"/>
      <c r="O33" s="1183"/>
      <c r="P33" s="1183"/>
      <c r="Q33" s="1183"/>
      <c r="R33" s="1183"/>
      <c r="S33" s="1183"/>
      <c r="T33" s="1183"/>
      <c r="U33" s="1183"/>
      <c r="V33" s="1183"/>
      <c r="W33" s="1183"/>
    </row>
    <row r="34" spans="5:23" ht="17.100000000000001" customHeight="1">
      <c r="E34" s="1182" t="s">
        <v>740</v>
      </c>
      <c r="F34" s="1183"/>
      <c r="G34" s="1183"/>
      <c r="H34" s="1183"/>
      <c r="I34" s="1183"/>
      <c r="J34" s="1183"/>
      <c r="K34" s="1183"/>
      <c r="L34" s="1183"/>
      <c r="M34" s="1183"/>
      <c r="N34" s="1183"/>
      <c r="O34" s="1183"/>
      <c r="P34" s="1183"/>
      <c r="Q34" s="1183"/>
      <c r="R34" s="1183"/>
      <c r="S34" s="1183"/>
      <c r="T34" s="1183"/>
      <c r="U34" s="1183"/>
      <c r="V34" s="1183"/>
      <c r="W34" s="1183"/>
    </row>
    <row r="35" spans="5:23" ht="27" customHeight="1">
      <c r="E35" s="1182" t="s">
        <v>741</v>
      </c>
      <c r="F35" s="1183"/>
      <c r="G35" s="1183"/>
      <c r="H35" s="1183"/>
      <c r="I35" s="1183"/>
      <c r="J35" s="1183"/>
      <c r="K35" s="1183"/>
      <c r="L35" s="1183"/>
      <c r="M35" s="1183"/>
      <c r="N35" s="1183"/>
      <c r="O35" s="1183"/>
      <c r="P35" s="1183"/>
      <c r="Q35" s="1183"/>
      <c r="R35" s="1183"/>
      <c r="S35" s="1183"/>
      <c r="T35" s="1183"/>
      <c r="U35" s="1183"/>
      <c r="V35" s="1183"/>
      <c r="W35" s="1183"/>
    </row>
    <row r="36" spans="5:23" ht="17.100000000000001" customHeight="1">
      <c r="E36" s="1182" t="s">
        <v>742</v>
      </c>
      <c r="F36" s="1183"/>
      <c r="G36" s="1183"/>
      <c r="H36" s="1183"/>
      <c r="I36" s="1183"/>
      <c r="J36" s="1183"/>
      <c r="K36" s="1183"/>
      <c r="L36" s="1183"/>
      <c r="M36" s="1183"/>
      <c r="N36" s="1183"/>
      <c r="O36" s="1183"/>
      <c r="P36" s="1183"/>
      <c r="Q36" s="1183"/>
      <c r="R36" s="1183"/>
      <c r="S36" s="1183"/>
      <c r="T36" s="1183"/>
      <c r="U36" s="1183"/>
      <c r="V36" s="1183"/>
      <c r="W36" s="1183"/>
    </row>
    <row r="37" spans="5:23" ht="15" customHeight="1">
      <c r="E37" s="794"/>
      <c r="F37" s="218"/>
      <c r="G37" s="218"/>
      <c r="H37" s="218"/>
      <c r="I37" s="218"/>
      <c r="J37" s="218"/>
      <c r="K37" s="218"/>
      <c r="L37" s="218"/>
      <c r="M37" s="218"/>
      <c r="N37" s="218"/>
      <c r="O37" s="218"/>
      <c r="P37" s="218"/>
      <c r="Q37" s="218"/>
      <c r="R37" s="218"/>
      <c r="S37" s="218"/>
      <c r="T37" s="218"/>
      <c r="U37" s="218"/>
      <c r="V37" s="218"/>
      <c r="W37" s="218"/>
    </row>
    <row r="38" spans="5:23" ht="15" customHeight="1">
      <c r="E38" s="1181" t="s">
        <v>738</v>
      </c>
      <c r="F38" s="1181"/>
      <c r="G38" s="1181"/>
      <c r="H38" s="1181"/>
      <c r="I38" s="1181"/>
      <c r="J38" s="1181"/>
      <c r="K38" s="1181"/>
      <c r="L38" s="1181"/>
      <c r="M38" s="1181"/>
      <c r="N38" s="1181"/>
      <c r="O38" s="1181"/>
      <c r="P38" s="1181"/>
      <c r="Q38" s="1181"/>
      <c r="R38" s="1181"/>
      <c r="S38" s="1181"/>
      <c r="T38" s="1181"/>
      <c r="U38" s="1181"/>
      <c r="V38" s="1181"/>
      <c r="W38" s="1181"/>
    </row>
    <row r="39" spans="5:23" ht="17.100000000000001" customHeight="1">
      <c r="E39" s="1182" t="s">
        <v>743</v>
      </c>
      <c r="F39" s="1183"/>
      <c r="G39" s="1183"/>
      <c r="H39" s="1183"/>
      <c r="I39" s="1183"/>
      <c r="J39" s="1183"/>
      <c r="K39" s="1183"/>
      <c r="L39" s="1183"/>
      <c r="M39" s="1183"/>
      <c r="N39" s="1183"/>
      <c r="O39" s="1183"/>
      <c r="P39" s="1183"/>
      <c r="Q39" s="1183"/>
      <c r="R39" s="1183"/>
      <c r="S39" s="1183"/>
      <c r="T39" s="1183"/>
      <c r="U39" s="1183"/>
      <c r="V39" s="1183"/>
      <c r="W39" s="1183"/>
    </row>
    <row r="40" spans="5:23" ht="17.100000000000001" customHeight="1">
      <c r="E40" s="1182" t="s">
        <v>744</v>
      </c>
      <c r="F40" s="1183"/>
      <c r="G40" s="1183"/>
      <c r="H40" s="1183"/>
      <c r="I40" s="1183"/>
      <c r="J40" s="1183"/>
      <c r="K40" s="1183"/>
      <c r="L40" s="1183"/>
      <c r="M40" s="1183"/>
      <c r="N40" s="1183"/>
      <c r="O40" s="1183"/>
      <c r="P40" s="1183"/>
      <c r="Q40" s="1183"/>
      <c r="R40" s="1183"/>
      <c r="S40" s="1183"/>
      <c r="T40" s="1183"/>
      <c r="U40" s="1183"/>
      <c r="V40" s="1183"/>
      <c r="W40" s="1183"/>
    </row>
  </sheetData>
  <sheetProtection algorithmName="SHA-512" hashValue="6Oa3Ytb0jXksFEUYa8gduqCxcEvPhk65EzIlOUofBqsck68JDclDS9OtQ7NwZb9eWZiIxlMyE5VY9051ji8RCg==" saltValue="bDWJTKsk8k0IgCKNfc6aIA==" spinCount="100000" sheet="1" objects="1" scenarios="1" formatColumns="0" formatRows="0"/>
  <dataConsolidate/>
  <mergeCells count="53">
    <mergeCell ref="D5:J5"/>
    <mergeCell ref="D17:D18"/>
    <mergeCell ref="E17:E18"/>
    <mergeCell ref="E13:F13"/>
    <mergeCell ref="G9:J9"/>
    <mergeCell ref="D6:J6"/>
    <mergeCell ref="E8:F8"/>
    <mergeCell ref="E9:F9"/>
    <mergeCell ref="E10:F10"/>
    <mergeCell ref="E7:F7"/>
    <mergeCell ref="F17:F18"/>
    <mergeCell ref="E12:F12"/>
    <mergeCell ref="E11:F11"/>
    <mergeCell ref="G7:J7"/>
    <mergeCell ref="G17:G18"/>
    <mergeCell ref="H17:I18"/>
    <mergeCell ref="G8:J8"/>
    <mergeCell ref="J17:J18"/>
    <mergeCell ref="H19:I19"/>
    <mergeCell ref="L19:M19"/>
    <mergeCell ref="E36:W36"/>
    <mergeCell ref="P19:Q19"/>
    <mergeCell ref="W17:W18"/>
    <mergeCell ref="O17:R17"/>
    <mergeCell ref="K17:N17"/>
    <mergeCell ref="T19:U19"/>
    <mergeCell ref="S17:V17"/>
    <mergeCell ref="T18:U18"/>
    <mergeCell ref="L18:M18"/>
    <mergeCell ref="P18:Q18"/>
    <mergeCell ref="I21:I24"/>
    <mergeCell ref="J21:J24"/>
    <mergeCell ref="E38:W38"/>
    <mergeCell ref="E39:W39"/>
    <mergeCell ref="E40:W40"/>
    <mergeCell ref="E32:W32"/>
    <mergeCell ref="E33:W33"/>
    <mergeCell ref="E34:W34"/>
    <mergeCell ref="E35:W35"/>
    <mergeCell ref="D21:D25"/>
    <mergeCell ref="E21:E25"/>
    <mergeCell ref="F21:F25"/>
    <mergeCell ref="G21:G25"/>
    <mergeCell ref="H21:H24"/>
    <mergeCell ref="P21:P22"/>
    <mergeCell ref="Q21:Q22"/>
    <mergeCell ref="R21:R22"/>
    <mergeCell ref="S21:S22"/>
    <mergeCell ref="K21:K24"/>
    <mergeCell ref="L21:L23"/>
    <mergeCell ref="M21:M23"/>
    <mergeCell ref="N21:N23"/>
    <mergeCell ref="O21:O23"/>
  </mergeCells>
  <phoneticPr fontId="13" type="noConversion"/>
  <dataValidations xWindow="622" yWindow="221" count="5">
    <dataValidation allowBlank="1" showInputMessage="1" showErrorMessage="1" prompt="Для выбора выполните двойной щелчок левой клавиши мыши по соответствующей ячейке." sqref="G10:G12 G21:G22 K21:K22 O21:O22 S21:S22"/>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21:N23">
      <formula1>DESCRIPTION_TERRITORY</formula1>
    </dataValidation>
    <dataValidation allowBlank="1" showInputMessage="1" showErrorMessage="1" prompt="Выберите виды деятельности, выполнив двойной щелчок левой кнопки мыши по ячейке." sqref="F21"/>
    <dataValidation type="textLength" operator="lessThanOrEqual" allowBlank="1" showInputMessage="1" showErrorMessage="1" errorTitle="Ошибка" error="Допускается ввод не более 900 символов!" sqref="V21:W21 R21:R22">
      <formula1>900</formula1>
    </dataValidation>
    <dataValidation type="textLength" operator="lessThanOrEqual" allowBlank="1" showInputMessage="1" showErrorMessage="1" errorTitle="Ошибка" error="Допускается ввод не более 900 символов!" sqref="J21:J24">
      <formula1>900</formula1>
    </dataValidation>
  </dataValidations>
  <pageMargins left="0.7" right="0.7" top="0.75" bottom="0.75" header="0.3" footer="0.3"/>
  <pageSetup paperSize="9" orientation="portrait" verticalDpi="1200"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6">
    <tabColor indexed="47"/>
  </sheetPr>
  <dimension ref="A1"/>
  <sheetViews>
    <sheetView showGridLines="0" zoomScaleNormal="100" workbookViewId="0"/>
  </sheetViews>
  <sheetFormatPr defaultRowHeight="11.25"/>
  <sheetData>
    <row r="1" spans="1:1">
      <c r="A1" s="3"/>
    </row>
  </sheetData>
  <phoneticPr fontId="13" type="noConversion"/>
  <pageMargins left="0.75" right="0.75" top="1" bottom="1" header="0.5" footer="0.5"/>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7">
    <tabColor indexed="47"/>
  </sheetPr>
  <dimension ref="A1"/>
  <sheetViews>
    <sheetView showGridLines="0" zoomScaleNormal="100" workbookViewId="0"/>
  </sheetViews>
  <sheetFormatPr defaultRowHeight="11.25"/>
  <cols>
    <col min="1" max="16384" width="9.140625" style="174"/>
  </cols>
  <sheetData>
    <row r="1" spans="1:1">
      <c r="A1" s="192"/>
    </row>
  </sheetData>
  <pageMargins left="0.7" right="0.7" top="0.75" bottom="0.75" header="0.3" footer="0.3"/>
  <pageSetup paperSize="9" orientation="portrait" verticalDpi="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11">
    <tabColor indexed="47"/>
  </sheetPr>
  <dimension ref="A1"/>
  <sheetViews>
    <sheetView showGridLines="0" zoomScaleNormal="100" workbookViewId="0"/>
  </sheetViews>
  <sheetFormatPr defaultRowHeight="11.25"/>
  <sheetData>
    <row r="1" spans="1:1">
      <c r="A1" s="3"/>
    </row>
  </sheetData>
  <sheetProtection formatColumns="0" formatRows="0"/>
  <phoneticPr fontId="13" type="noConversion"/>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12">
    <tabColor indexed="47"/>
  </sheetPr>
  <dimension ref="A1"/>
  <sheetViews>
    <sheetView showGridLines="0" workbookViewId="0"/>
  </sheetViews>
  <sheetFormatPr defaultRowHeight="11.25"/>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DateChoose">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Comm">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ThisWorkbook">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estrMR">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CheckUpdates">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
    <tabColor indexed="22"/>
  </sheetPr>
  <dimension ref="A1:N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14" width="10.5703125" style="587"/>
    <col min="15" max="16384" width="10.5703125" style="525"/>
  </cols>
  <sheetData>
    <row r="1" spans="1:14" ht="3" customHeight="1">
      <c r="A1" s="593" t="s">
        <v>93</v>
      </c>
    </row>
    <row r="2" spans="1:14" ht="22.5">
      <c r="F2" s="1199" t="s">
        <v>491</v>
      </c>
      <c r="G2" s="1200"/>
      <c r="H2" s="1201"/>
      <c r="I2" s="642"/>
    </row>
    <row r="3" spans="1:14" ht="3" customHeight="1"/>
    <row r="4" spans="1:14" s="572" customFormat="1" ht="11.25">
      <c r="A4" s="592"/>
      <c r="B4" s="592"/>
      <c r="C4" s="592"/>
      <c r="D4" s="592"/>
      <c r="F4" s="1153" t="s">
        <v>454</v>
      </c>
      <c r="G4" s="1153"/>
      <c r="H4" s="1153"/>
      <c r="I4" s="1202" t="s">
        <v>455</v>
      </c>
      <c r="J4" s="592"/>
      <c r="K4" s="592"/>
      <c r="L4" s="592"/>
      <c r="M4" s="592"/>
      <c r="N4" s="592"/>
    </row>
    <row r="5" spans="1:14" s="572" customFormat="1" ht="11.25" customHeight="1">
      <c r="A5" s="592"/>
      <c r="B5" s="592"/>
      <c r="C5" s="592"/>
      <c r="D5" s="592"/>
      <c r="F5" s="608" t="s">
        <v>92</v>
      </c>
      <c r="G5" s="620" t="s">
        <v>457</v>
      </c>
      <c r="H5" s="607" t="s">
        <v>442</v>
      </c>
      <c r="I5" s="1202"/>
      <c r="J5" s="592"/>
      <c r="K5" s="592"/>
      <c r="L5" s="592"/>
      <c r="M5" s="592"/>
      <c r="N5" s="592"/>
    </row>
    <row r="6" spans="1:14" s="572" customFormat="1" ht="12" customHeight="1">
      <c r="A6" s="592"/>
      <c r="B6" s="592"/>
      <c r="C6" s="592"/>
      <c r="D6" s="592"/>
      <c r="F6" s="609" t="s">
        <v>93</v>
      </c>
      <c r="G6" s="611">
        <v>2</v>
      </c>
      <c r="H6" s="612">
        <v>3</v>
      </c>
      <c r="I6" s="610">
        <v>4</v>
      </c>
      <c r="J6" s="592">
        <v>4</v>
      </c>
      <c r="K6" s="592"/>
      <c r="L6" s="592"/>
      <c r="M6" s="592"/>
      <c r="N6" s="592"/>
    </row>
    <row r="7" spans="1:14" s="572" customFormat="1" ht="18.75">
      <c r="A7" s="592"/>
      <c r="B7" s="592"/>
      <c r="C7" s="592"/>
      <c r="D7" s="592"/>
      <c r="F7" s="618">
        <v>1</v>
      </c>
      <c r="G7" s="634" t="s">
        <v>492</v>
      </c>
      <c r="H7" s="606" t="str">
        <f>IF(dateCh="","",dateCh)</f>
        <v>30.12.2020</v>
      </c>
      <c r="I7" s="583" t="s">
        <v>493</v>
      </c>
      <c r="J7" s="617"/>
      <c r="K7" s="592"/>
      <c r="L7" s="592"/>
      <c r="M7" s="592"/>
      <c r="N7" s="592"/>
    </row>
    <row r="8" spans="1:14" s="572" customFormat="1" ht="45">
      <c r="A8" s="1203">
        <v>1</v>
      </c>
      <c r="B8" s="592"/>
      <c r="C8" s="592"/>
      <c r="D8" s="592"/>
      <c r="F8" s="618" t="str">
        <f>"2." &amp;mergeValue(A8)</f>
        <v>2.1</v>
      </c>
      <c r="G8" s="634" t="s">
        <v>494</v>
      </c>
      <c r="H8" s="606"/>
      <c r="I8" s="583" t="s">
        <v>591</v>
      </c>
      <c r="J8" s="617"/>
      <c r="K8" s="592"/>
      <c r="L8" s="592"/>
      <c r="M8" s="592"/>
      <c r="N8" s="592"/>
    </row>
    <row r="9" spans="1:14" s="572" customFormat="1" ht="22.5">
      <c r="A9" s="1203"/>
      <c r="B9" s="592"/>
      <c r="C9" s="592"/>
      <c r="D9" s="592"/>
      <c r="F9" s="618" t="str">
        <f>"3." &amp;mergeValue(A9)</f>
        <v>3.1</v>
      </c>
      <c r="G9" s="634" t="s">
        <v>495</v>
      </c>
      <c r="H9" s="606"/>
      <c r="I9" s="583" t="s">
        <v>589</v>
      </c>
      <c r="J9" s="617"/>
      <c r="K9" s="592"/>
      <c r="L9" s="592"/>
      <c r="M9" s="592"/>
      <c r="N9" s="592"/>
    </row>
    <row r="10" spans="1:14" s="572" customFormat="1" ht="22.5">
      <c r="A10" s="1203"/>
      <c r="B10" s="592"/>
      <c r="C10" s="592"/>
      <c r="D10" s="592"/>
      <c r="F10" s="618" t="str">
        <f>"4."&amp;mergeValue(A10)</f>
        <v>4.1</v>
      </c>
      <c r="G10" s="634" t="s">
        <v>496</v>
      </c>
      <c r="H10" s="607" t="s">
        <v>458</v>
      </c>
      <c r="I10" s="583"/>
      <c r="J10" s="617"/>
      <c r="K10" s="592"/>
      <c r="L10" s="592"/>
      <c r="M10" s="592"/>
      <c r="N10" s="592"/>
    </row>
    <row r="11" spans="1:14" s="572" customFormat="1" ht="18.75">
      <c r="A11" s="1203"/>
      <c r="B11" s="1203">
        <v>1</v>
      </c>
      <c r="C11" s="625"/>
      <c r="D11" s="625"/>
      <c r="F11" s="618" t="str">
        <f>"4."&amp;mergeValue(A11) &amp;"."&amp;mergeValue(B11)</f>
        <v>4.1.1</v>
      </c>
      <c r="G11" s="613" t="s">
        <v>593</v>
      </c>
      <c r="H11" s="606" t="str">
        <f>IF(region_name="","",region_name)</f>
        <v>Нижегородская область</v>
      </c>
      <c r="I11" s="583" t="s">
        <v>499</v>
      </c>
      <c r="J11" s="617"/>
      <c r="K11" s="592"/>
      <c r="L11" s="592"/>
      <c r="M11" s="592"/>
      <c r="N11" s="592"/>
    </row>
    <row r="12" spans="1:14" s="572" customFormat="1" ht="22.5">
      <c r="A12" s="1203"/>
      <c r="B12" s="1203"/>
      <c r="C12" s="1203">
        <v>1</v>
      </c>
      <c r="D12" s="625"/>
      <c r="F12" s="618" t="str">
        <f>"4."&amp;mergeValue(A12) &amp;"."&amp;mergeValue(B12)&amp;"."&amp;mergeValue(C12)</f>
        <v>4.1.1.1</v>
      </c>
      <c r="G12" s="624" t="s">
        <v>497</v>
      </c>
      <c r="H12" s="606"/>
      <c r="I12" s="583" t="s">
        <v>500</v>
      </c>
      <c r="J12" s="617"/>
      <c r="K12" s="592"/>
      <c r="L12" s="592"/>
      <c r="M12" s="592"/>
      <c r="N12" s="592"/>
    </row>
    <row r="13" spans="1:14" s="572" customFormat="1" ht="39" customHeight="1">
      <c r="A13" s="1203"/>
      <c r="B13" s="1203"/>
      <c r="C13" s="1203"/>
      <c r="D13" s="625">
        <v>1</v>
      </c>
      <c r="F13" s="618" t="str">
        <f>"4."&amp;mergeValue(A13) &amp;"."&amp;mergeValue(B13)&amp;"."&amp;mergeValue(C13)&amp;"."&amp;mergeValue(D13)</f>
        <v>4.1.1.1.1</v>
      </c>
      <c r="G13" s="635" t="s">
        <v>498</v>
      </c>
      <c r="H13" s="606"/>
      <c r="I13" s="1204" t="s">
        <v>592</v>
      </c>
      <c r="J13" s="617"/>
      <c r="K13" s="592"/>
      <c r="L13" s="592"/>
      <c r="M13" s="592"/>
      <c r="N13" s="592"/>
    </row>
    <row r="14" spans="1:14" s="572" customFormat="1" ht="18.75">
      <c r="A14" s="1203"/>
      <c r="B14" s="1203"/>
      <c r="C14" s="1203"/>
      <c r="D14" s="625"/>
      <c r="F14" s="621"/>
      <c r="G14" s="552" t="s">
        <v>4</v>
      </c>
      <c r="H14" s="626"/>
      <c r="I14" s="1204"/>
      <c r="J14" s="617"/>
      <c r="K14" s="592"/>
      <c r="L14" s="592"/>
      <c r="M14" s="592"/>
      <c r="N14" s="592"/>
    </row>
    <row r="15" spans="1:14" s="572" customFormat="1" ht="18.75">
      <c r="A15" s="1203"/>
      <c r="B15" s="1203"/>
      <c r="C15" s="625"/>
      <c r="D15" s="625"/>
      <c r="F15" s="636"/>
      <c r="G15" s="579" t="s">
        <v>403</v>
      </c>
      <c r="H15" s="637"/>
      <c r="I15" s="638"/>
      <c r="J15" s="617"/>
      <c r="K15" s="592"/>
      <c r="L15" s="592"/>
      <c r="M15" s="592"/>
      <c r="N15" s="592"/>
    </row>
    <row r="16" spans="1:14" s="572" customFormat="1" ht="18.75">
      <c r="A16" s="1203"/>
      <c r="B16" s="592"/>
      <c r="C16" s="592"/>
      <c r="D16" s="592"/>
      <c r="F16" s="621"/>
      <c r="G16" s="560" t="s">
        <v>506</v>
      </c>
      <c r="H16" s="622"/>
      <c r="I16" s="623"/>
      <c r="J16" s="617"/>
      <c r="K16" s="592"/>
      <c r="L16" s="592"/>
      <c r="M16" s="592"/>
      <c r="N16" s="592"/>
    </row>
    <row r="17" spans="1:14" s="572" customFormat="1" ht="18.75">
      <c r="A17" s="592"/>
      <c r="B17" s="592"/>
      <c r="C17" s="592"/>
      <c r="D17" s="592"/>
      <c r="F17" s="621"/>
      <c r="G17" s="567" t="s">
        <v>505</v>
      </c>
      <c r="H17" s="622"/>
      <c r="I17" s="623"/>
      <c r="J17" s="617"/>
      <c r="K17" s="592"/>
      <c r="L17" s="592"/>
      <c r="M17" s="592"/>
      <c r="N17" s="592"/>
    </row>
    <row r="18" spans="1:14" s="615" customFormat="1" ht="3" customHeight="1">
      <c r="A18" s="616"/>
      <c r="B18" s="616"/>
      <c r="C18" s="616"/>
      <c r="D18" s="616"/>
      <c r="F18" s="627"/>
      <c r="G18" s="628"/>
      <c r="H18" s="629"/>
      <c r="I18" s="630"/>
      <c r="J18" s="616"/>
      <c r="K18" s="616"/>
      <c r="L18" s="616"/>
      <c r="M18" s="616"/>
      <c r="N18" s="616"/>
    </row>
    <row r="19" spans="1:14" s="615" customFormat="1" ht="15" customHeight="1">
      <c r="A19" s="616"/>
      <c r="B19" s="616"/>
      <c r="C19" s="616"/>
      <c r="D19" s="616"/>
      <c r="F19" s="614"/>
      <c r="G19" s="1198" t="s">
        <v>594</v>
      </c>
      <c r="H19" s="1198"/>
      <c r="I19" s="596"/>
      <c r="J19" s="616"/>
      <c r="K19" s="616"/>
      <c r="L19" s="616"/>
      <c r="M19" s="616"/>
      <c r="N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1">
    <tabColor rgb="FFEAEBEE"/>
    <pageSetUpPr fitToPage="1"/>
  </sheetPr>
  <dimension ref="A1:AB34"/>
  <sheetViews>
    <sheetView showGridLines="0" topLeftCell="I4" zoomScaleNormal="100" workbookViewId="0"/>
  </sheetViews>
  <sheetFormatPr defaultColWidth="10.5703125" defaultRowHeight="14.25"/>
  <cols>
    <col min="1" max="6" width="10.5703125" style="587" hidden="1" customWidth="1"/>
    <col min="7" max="8" width="9.140625" style="593" hidden="1" customWidth="1"/>
    <col min="9" max="9" width="3.7109375" style="533" customWidth="1"/>
    <col min="10" max="11" width="3.7109375" style="532" customWidth="1"/>
    <col min="12" max="12" width="12.7109375" style="525" customWidth="1"/>
    <col min="13" max="13" width="44.7109375" style="525" customWidth="1"/>
    <col min="14" max="14" width="1.7109375" style="525" hidden="1" customWidth="1"/>
    <col min="15" max="15" width="29.7109375" style="525" hidden="1" customWidth="1"/>
    <col min="16" max="17" width="23.7109375" style="525" hidden="1" customWidth="1"/>
    <col min="18" max="18" width="11.7109375" style="525" customWidth="1"/>
    <col min="19" max="19" width="3.7109375" style="525" customWidth="1"/>
    <col min="20" max="20" width="11.7109375" style="525" customWidth="1"/>
    <col min="21" max="21" width="8.5703125" style="525" hidden="1" customWidth="1"/>
    <col min="22" max="22" width="4.7109375" style="525" customWidth="1"/>
    <col min="23" max="23" width="115.7109375" style="525" customWidth="1"/>
    <col min="24" max="25" width="10.5703125" style="587"/>
    <col min="26" max="26" width="11.140625" style="587" customWidth="1"/>
    <col min="27" max="28" width="10.5703125" style="587"/>
    <col min="29" max="16384" width="10.5703125" style="525"/>
  </cols>
  <sheetData>
    <row r="1" spans="1:28" hidden="1">
      <c r="Q1" s="585"/>
      <c r="R1" s="585"/>
    </row>
    <row r="2" spans="1:28" hidden="1">
      <c r="U2" s="585"/>
    </row>
    <row r="3" spans="1:28" hidden="1"/>
    <row r="4" spans="1:28" ht="3" customHeight="1">
      <c r="J4" s="531"/>
      <c r="K4" s="531"/>
      <c r="L4" s="526"/>
      <c r="M4" s="526"/>
      <c r="N4" s="526"/>
      <c r="O4" s="534"/>
      <c r="P4" s="534"/>
      <c r="Q4" s="534"/>
      <c r="R4" s="534"/>
      <c r="S4" s="534"/>
      <c r="T4" s="534"/>
      <c r="U4" s="534"/>
    </row>
    <row r="5" spans="1:28" ht="22.5" customHeight="1">
      <c r="J5" s="531"/>
      <c r="K5" s="531"/>
      <c r="L5" s="1231" t="s">
        <v>632</v>
      </c>
      <c r="M5" s="1231"/>
      <c r="N5" s="1231"/>
      <c r="O5" s="1231"/>
      <c r="P5" s="1231"/>
      <c r="Q5" s="1231"/>
      <c r="R5" s="1231"/>
      <c r="S5" s="1231"/>
      <c r="T5" s="1231"/>
      <c r="U5" s="666"/>
    </row>
    <row r="6" spans="1:28" ht="3" customHeight="1">
      <c r="J6" s="531"/>
      <c r="K6" s="531"/>
      <c r="L6" s="526"/>
      <c r="M6" s="526"/>
      <c r="N6" s="526"/>
      <c r="O6" s="530"/>
      <c r="P6" s="530"/>
      <c r="Q6" s="530"/>
      <c r="R6" s="530"/>
      <c r="S6" s="530"/>
      <c r="T6" s="530"/>
      <c r="U6" s="530"/>
      <c r="V6" s="534"/>
    </row>
    <row r="7" spans="1:28" s="572" customFormat="1" ht="22.5">
      <c r="A7" s="592"/>
      <c r="B7" s="592"/>
      <c r="C7" s="592"/>
      <c r="D7" s="592"/>
      <c r="E7" s="592"/>
      <c r="F7" s="592"/>
      <c r="G7" s="592"/>
      <c r="H7" s="592"/>
      <c r="L7" s="501"/>
      <c r="M7" s="619" t="s">
        <v>502</v>
      </c>
      <c r="N7" s="668"/>
      <c r="O7" s="1208" t="str">
        <f>IF(NameOrPr_ch="",IF(NameOrPr="","",NameOrPr),NameOrPr_ch)</f>
        <v>РСТ Нижегородской области</v>
      </c>
      <c r="P7" s="1208"/>
      <c r="Q7" s="1208"/>
      <c r="R7" s="1208"/>
      <c r="S7" s="1208"/>
      <c r="T7" s="1208"/>
      <c r="U7" s="584"/>
      <c r="V7" s="584"/>
      <c r="W7" s="521"/>
      <c r="X7" s="592"/>
      <c r="Y7" s="592"/>
      <c r="Z7" s="592"/>
      <c r="AA7" s="592"/>
      <c r="AB7" s="592"/>
    </row>
    <row r="8" spans="1:28" s="572" customFormat="1" ht="18.75">
      <c r="A8" s="592"/>
      <c r="B8" s="592"/>
      <c r="C8" s="592"/>
      <c r="D8" s="592"/>
      <c r="E8" s="592"/>
      <c r="F8" s="592"/>
      <c r="G8" s="592"/>
      <c r="H8" s="592"/>
      <c r="L8" s="501"/>
      <c r="M8" s="619" t="s">
        <v>597</v>
      </c>
      <c r="N8" s="668"/>
      <c r="O8" s="1208" t="str">
        <f>IF(datePr_ch="",IF(datePr="","",datePr),datePr_ch)</f>
        <v>10.12.2020</v>
      </c>
      <c r="P8" s="1208"/>
      <c r="Q8" s="1208"/>
      <c r="R8" s="1208"/>
      <c r="S8" s="1208"/>
      <c r="T8" s="1208"/>
      <c r="U8" s="584"/>
      <c r="V8" s="584"/>
      <c r="W8" s="521"/>
      <c r="X8" s="592"/>
      <c r="Y8" s="592"/>
      <c r="Z8" s="592"/>
      <c r="AA8" s="592"/>
      <c r="AB8" s="592"/>
    </row>
    <row r="9" spans="1:28" s="572" customFormat="1" ht="18.75">
      <c r="A9" s="592"/>
      <c r="B9" s="592"/>
      <c r="C9" s="592"/>
      <c r="D9" s="592"/>
      <c r="E9" s="592"/>
      <c r="F9" s="592"/>
      <c r="G9" s="592"/>
      <c r="H9" s="592"/>
      <c r="L9" s="554"/>
      <c r="M9" s="619" t="s">
        <v>596</v>
      </c>
      <c r="N9" s="668"/>
      <c r="O9" s="1208" t="str">
        <f>IF(numberPr_ch="",IF(numberPr="","",numberPr),numberPr_ch)</f>
        <v>52/6</v>
      </c>
      <c r="P9" s="1208"/>
      <c r="Q9" s="1208"/>
      <c r="R9" s="1208"/>
      <c r="S9" s="1208"/>
      <c r="T9" s="1208"/>
      <c r="U9" s="584"/>
      <c r="V9" s="584"/>
      <c r="W9" s="521"/>
      <c r="X9" s="592"/>
      <c r="Y9" s="592"/>
      <c r="Z9" s="592"/>
      <c r="AA9" s="592"/>
      <c r="AB9" s="592"/>
    </row>
    <row r="10" spans="1:28" s="572" customFormat="1" ht="18.75">
      <c r="A10" s="592"/>
      <c r="B10" s="592"/>
      <c r="C10" s="592"/>
      <c r="D10" s="592"/>
      <c r="E10" s="592"/>
      <c r="F10" s="592"/>
      <c r="G10" s="592"/>
      <c r="H10" s="592"/>
      <c r="L10" s="554"/>
      <c r="M10" s="619" t="s">
        <v>501</v>
      </c>
      <c r="N10" s="668"/>
      <c r="O10" s="1208" t="str">
        <f>IF(IstPub_ch="",IF(IstPub="","",IstPub),IstPub_ch)</f>
        <v>http://www.rstno.ru/regulatory/resheniya-regionalnoy-sluzhby-po-tarifam-nizhegorodskoy-oblasti-za-2020-god.php?clear_cache=Y</v>
      </c>
      <c r="P10" s="1208"/>
      <c r="Q10" s="1208"/>
      <c r="R10" s="1208"/>
      <c r="S10" s="1208"/>
      <c r="T10" s="1208"/>
      <c r="U10" s="584"/>
      <c r="V10" s="584"/>
      <c r="W10" s="521"/>
      <c r="X10" s="592"/>
      <c r="Y10" s="592"/>
      <c r="Z10" s="592"/>
      <c r="AA10" s="592"/>
      <c r="AB10" s="592"/>
    </row>
    <row r="11" spans="1:28" s="572" customFormat="1" ht="11.25" hidden="1">
      <c r="A11" s="592"/>
      <c r="B11" s="592"/>
      <c r="C11" s="592"/>
      <c r="D11" s="592"/>
      <c r="E11" s="592"/>
      <c r="F11" s="592"/>
      <c r="G11" s="592"/>
      <c r="H11" s="592"/>
      <c r="L11" s="1232"/>
      <c r="M11" s="1232"/>
      <c r="N11" s="568"/>
      <c r="O11" s="584"/>
      <c r="P11" s="584"/>
      <c r="Q11" s="584"/>
      <c r="R11" s="584"/>
      <c r="S11" s="584"/>
      <c r="T11" s="584"/>
      <c r="U11" s="590" t="s">
        <v>373</v>
      </c>
      <c r="X11" s="592"/>
      <c r="Y11" s="592"/>
      <c r="Z11" s="592"/>
      <c r="AA11" s="592"/>
      <c r="AB11" s="592"/>
    </row>
    <row r="12" spans="1:28">
      <c r="J12" s="531"/>
      <c r="K12" s="531"/>
      <c r="L12" s="526"/>
      <c r="M12" s="526"/>
      <c r="N12" s="504"/>
      <c r="O12" s="1209"/>
      <c r="P12" s="1209"/>
      <c r="Q12" s="1209"/>
      <c r="R12" s="1209"/>
      <c r="S12" s="1209"/>
      <c r="T12" s="1209"/>
      <c r="U12" s="1209"/>
    </row>
    <row r="13" spans="1:28">
      <c r="J13" s="531"/>
      <c r="K13" s="531"/>
      <c r="L13" s="1153" t="s">
        <v>454</v>
      </c>
      <c r="M13" s="1153"/>
      <c r="N13" s="1153"/>
      <c r="O13" s="1153"/>
      <c r="P13" s="1153"/>
      <c r="Q13" s="1153"/>
      <c r="R13" s="1153"/>
      <c r="S13" s="1153"/>
      <c r="T13" s="1153"/>
      <c r="U13" s="1153"/>
      <c r="V13" s="1153"/>
      <c r="W13" s="1153" t="s">
        <v>455</v>
      </c>
    </row>
    <row r="14" spans="1:28" ht="14.25" customHeight="1">
      <c r="J14" s="531"/>
      <c r="K14" s="531"/>
      <c r="L14" s="1215" t="s">
        <v>92</v>
      </c>
      <c r="M14" s="1215" t="s">
        <v>640</v>
      </c>
      <c r="N14" s="663"/>
      <c r="O14" s="1216" t="s">
        <v>642</v>
      </c>
      <c r="P14" s="1217"/>
      <c r="Q14" s="1217"/>
      <c r="R14" s="1217"/>
      <c r="S14" s="1217"/>
      <c r="T14" s="1218"/>
      <c r="U14" s="1226" t="s">
        <v>341</v>
      </c>
      <c r="V14" s="1212" t="s">
        <v>275</v>
      </c>
      <c r="W14" s="1153"/>
    </row>
    <row r="15" spans="1:28" ht="14.25" customHeight="1">
      <c r="J15" s="531"/>
      <c r="K15" s="531"/>
      <c r="L15" s="1215"/>
      <c r="M15" s="1215"/>
      <c r="N15" s="664"/>
      <c r="O15" s="1221" t="s">
        <v>606</v>
      </c>
      <c r="P15" s="1219" t="s">
        <v>271</v>
      </c>
      <c r="Q15" s="1220"/>
      <c r="R15" s="1223" t="s">
        <v>655</v>
      </c>
      <c r="S15" s="1224"/>
      <c r="T15" s="1225"/>
      <c r="U15" s="1227"/>
      <c r="V15" s="1213"/>
      <c r="W15" s="1153"/>
    </row>
    <row r="16" spans="1:28" ht="33.75" customHeight="1">
      <c r="J16" s="531"/>
      <c r="K16" s="531"/>
      <c r="L16" s="1215"/>
      <c r="M16" s="1215"/>
      <c r="N16" s="665"/>
      <c r="O16" s="1222"/>
      <c r="P16" s="537" t="s">
        <v>607</v>
      </c>
      <c r="Q16" s="537" t="s">
        <v>6</v>
      </c>
      <c r="R16" s="538" t="s">
        <v>274</v>
      </c>
      <c r="S16" s="1210" t="s">
        <v>273</v>
      </c>
      <c r="T16" s="1211"/>
      <c r="U16" s="1228"/>
      <c r="V16" s="1214"/>
      <c r="W16" s="1153"/>
    </row>
    <row r="17" spans="1:28">
      <c r="J17" s="531"/>
      <c r="K17" s="571">
        <v>1</v>
      </c>
      <c r="L17" s="649" t="s">
        <v>93</v>
      </c>
      <c r="M17" s="649" t="s">
        <v>49</v>
      </c>
      <c r="N17" s="651" t="str">
        <f ca="1">OFFSET(N17,0,-1)</f>
        <v>2</v>
      </c>
      <c r="O17" s="650">
        <f ca="1">OFFSET(O17,0,-1)+1</f>
        <v>3</v>
      </c>
      <c r="P17" s="650">
        <f ca="1">OFFSET(P17,0,-1)+1</f>
        <v>4</v>
      </c>
      <c r="Q17" s="650">
        <f ca="1">OFFSET(Q17,0,-1)+1</f>
        <v>5</v>
      </c>
      <c r="R17" s="650">
        <f ca="1">OFFSET(R17,0,-1)+1</f>
        <v>6</v>
      </c>
      <c r="S17" s="1233">
        <f ca="1">OFFSET(S17,0,-1)+1</f>
        <v>7</v>
      </c>
      <c r="T17" s="1233"/>
      <c r="U17" s="650">
        <f ca="1">OFFSET(U17,0,-2)+1</f>
        <v>8</v>
      </c>
      <c r="V17" s="651">
        <f ca="1">OFFSET(V17,0,-1)</f>
        <v>8</v>
      </c>
      <c r="W17" s="650">
        <f ca="1">OFFSET(W17,0,-1)+1</f>
        <v>9</v>
      </c>
    </row>
    <row r="18" spans="1:28" ht="22.5">
      <c r="A18" s="1234">
        <v>1</v>
      </c>
      <c r="B18" s="849"/>
      <c r="C18" s="849"/>
      <c r="D18" s="849"/>
      <c r="E18" s="850"/>
      <c r="F18" s="851"/>
      <c r="G18" s="851"/>
      <c r="H18" s="851"/>
      <c r="I18" s="852"/>
      <c r="J18" s="847"/>
      <c r="K18" s="854"/>
      <c r="L18" s="595">
        <f>mergeValue(A18)</f>
        <v>1</v>
      </c>
      <c r="M18" s="643" t="s">
        <v>20</v>
      </c>
      <c r="N18" s="648"/>
      <c r="O18" s="1235"/>
      <c r="P18" s="1235"/>
      <c r="Q18" s="1235"/>
      <c r="R18" s="1235"/>
      <c r="S18" s="1235"/>
      <c r="T18" s="1235"/>
      <c r="U18" s="1235"/>
      <c r="V18" s="1235"/>
      <c r="W18" s="632" t="s">
        <v>476</v>
      </c>
      <c r="Y18" s="591"/>
      <c r="Z18" s="591" t="str">
        <f t="shared" ref="Z18:Z31" si="0">IF(M18="","",M18 )</f>
        <v>Наименование тарифа</v>
      </c>
      <c r="AA18" s="591"/>
      <c r="AB18" s="591"/>
    </row>
    <row r="19" spans="1:28" ht="22.5">
      <c r="A19" s="1234"/>
      <c r="B19" s="1234">
        <v>1</v>
      </c>
      <c r="C19" s="849"/>
      <c r="D19" s="849"/>
      <c r="E19" s="851"/>
      <c r="F19" s="851"/>
      <c r="G19" s="851"/>
      <c r="H19" s="851"/>
      <c r="I19" s="846"/>
      <c r="J19" s="845"/>
      <c r="K19" s="848"/>
      <c r="L19" s="595" t="str">
        <f>mergeValue(A19) &amp;"."&amp; mergeValue(B19)</f>
        <v>1.1</v>
      </c>
      <c r="M19" s="548" t="s">
        <v>16</v>
      </c>
      <c r="N19" s="648"/>
      <c r="O19" s="1235"/>
      <c r="P19" s="1235"/>
      <c r="Q19" s="1235"/>
      <c r="R19" s="1235"/>
      <c r="S19" s="1235"/>
      <c r="T19" s="1235"/>
      <c r="U19" s="1235"/>
      <c r="V19" s="1235"/>
      <c r="W19" s="632" t="s">
        <v>477</v>
      </c>
      <c r="Y19" s="591"/>
      <c r="Z19" s="591" t="str">
        <f t="shared" si="0"/>
        <v>Территория действия тарифа</v>
      </c>
      <c r="AA19" s="591"/>
      <c r="AB19" s="591"/>
    </row>
    <row r="20" spans="1:28" ht="22.5">
      <c r="A20" s="1234"/>
      <c r="B20" s="1234"/>
      <c r="C20" s="1234">
        <v>1</v>
      </c>
      <c r="D20" s="849"/>
      <c r="E20" s="851"/>
      <c r="F20" s="851"/>
      <c r="G20" s="851"/>
      <c r="H20" s="851"/>
      <c r="I20" s="853"/>
      <c r="J20" s="845"/>
      <c r="K20" s="848"/>
      <c r="L20" s="595" t="str">
        <f>mergeValue(A20) &amp;"."&amp; mergeValue(B20)&amp;"."&amp; mergeValue(C20)</f>
        <v>1.1.1</v>
      </c>
      <c r="M20" s="549" t="s">
        <v>7</v>
      </c>
      <c r="N20" s="648"/>
      <c r="O20" s="1235"/>
      <c r="P20" s="1235"/>
      <c r="Q20" s="1235"/>
      <c r="R20" s="1235"/>
      <c r="S20" s="1235"/>
      <c r="T20" s="1235"/>
      <c r="U20" s="1235"/>
      <c r="V20" s="1235"/>
      <c r="W20" s="632" t="s">
        <v>634</v>
      </c>
      <c r="Y20" s="591"/>
      <c r="Z20" s="591" t="str">
        <f t="shared" si="0"/>
        <v xml:space="preserve">Наименование системы теплоснабжения </v>
      </c>
      <c r="AA20" s="591"/>
      <c r="AB20" s="591"/>
    </row>
    <row r="21" spans="1:28" ht="22.5">
      <c r="A21" s="1234"/>
      <c r="B21" s="1234"/>
      <c r="C21" s="1234"/>
      <c r="D21" s="1234">
        <v>1</v>
      </c>
      <c r="E21" s="851"/>
      <c r="F21" s="851"/>
      <c r="G21" s="851"/>
      <c r="H21" s="851"/>
      <c r="I21" s="853"/>
      <c r="J21" s="845"/>
      <c r="K21" s="848"/>
      <c r="L21" s="595" t="str">
        <f>mergeValue(A21) &amp;"."&amp; mergeValue(B21)&amp;"."&amp; mergeValue(C21)&amp;"."&amp; mergeValue(D21)</f>
        <v>1.1.1.1</v>
      </c>
      <c r="M21" s="550" t="s">
        <v>22</v>
      </c>
      <c r="N21" s="648"/>
      <c r="O21" s="1235"/>
      <c r="P21" s="1235"/>
      <c r="Q21" s="1235"/>
      <c r="R21" s="1235"/>
      <c r="S21" s="1235"/>
      <c r="T21" s="1235"/>
      <c r="U21" s="1235"/>
      <c r="V21" s="1235"/>
      <c r="W21" s="632" t="s">
        <v>635</v>
      </c>
      <c r="Y21" s="591"/>
      <c r="Z21" s="591" t="str">
        <f t="shared" si="0"/>
        <v xml:space="preserve">Источник тепловой энергии  </v>
      </c>
      <c r="AA21" s="591"/>
      <c r="AB21" s="591"/>
    </row>
    <row r="22" spans="1:28" ht="101.25">
      <c r="A22" s="1234"/>
      <c r="B22" s="1234"/>
      <c r="C22" s="1234"/>
      <c r="D22" s="1234"/>
      <c r="E22" s="1234">
        <v>1</v>
      </c>
      <c r="F22" s="851"/>
      <c r="G22" s="851"/>
      <c r="H22" s="849">
        <v>1</v>
      </c>
      <c r="I22" s="1234">
        <v>1</v>
      </c>
      <c r="J22" s="851"/>
      <c r="K22" s="856"/>
      <c r="L22" s="595" t="str">
        <f>mergeValue(A22) &amp;"."&amp; mergeValue(B22)&amp;"."&amp; mergeValue(C22)&amp;"."&amp; mergeValue(D22)&amp;"."&amp; mergeValue(E22)</f>
        <v>1.1.1.1.1</v>
      </c>
      <c r="M22" s="556" t="s">
        <v>9</v>
      </c>
      <c r="N22" s="648"/>
      <c r="O22" s="1236"/>
      <c r="P22" s="1236"/>
      <c r="Q22" s="1236"/>
      <c r="R22" s="1236"/>
      <c r="S22" s="1236"/>
      <c r="T22" s="1236"/>
      <c r="U22" s="1236"/>
      <c r="V22" s="1236"/>
      <c r="W22" s="632" t="s">
        <v>639</v>
      </c>
      <c r="Y22" s="591"/>
      <c r="Z22" s="591" t="str">
        <f t="shared" si="0"/>
        <v>Схема подключения теплопотребляющей установки к коллектору источника тепловой энергии</v>
      </c>
      <c r="AA22" s="591"/>
      <c r="AB22" s="591"/>
    </row>
    <row r="23" spans="1:28" ht="90">
      <c r="A23" s="1234"/>
      <c r="B23" s="1234"/>
      <c r="C23" s="1234"/>
      <c r="D23" s="1234"/>
      <c r="E23" s="1234"/>
      <c r="F23" s="1234">
        <v>1</v>
      </c>
      <c r="G23" s="849"/>
      <c r="H23" s="849"/>
      <c r="I23" s="1234"/>
      <c r="J23" s="1234">
        <v>1</v>
      </c>
      <c r="K23" s="857"/>
      <c r="L23" s="595" t="str">
        <f>mergeValue(A23) &amp;"."&amp; mergeValue(B23)&amp;"."&amp; mergeValue(C23)&amp;"."&amp; mergeValue(D23)&amp;"."&amp; mergeValue(E23)&amp;"."&amp; mergeValue(F23)</f>
        <v>1.1.1.1.1.1</v>
      </c>
      <c r="M23" s="557" t="s">
        <v>10</v>
      </c>
      <c r="N23" s="648"/>
      <c r="O23" s="1237"/>
      <c r="P23" s="1238"/>
      <c r="Q23" s="1238"/>
      <c r="R23" s="1238"/>
      <c r="S23" s="1238"/>
      <c r="T23" s="1238"/>
      <c r="U23" s="1238"/>
      <c r="V23" s="1239"/>
      <c r="W23" s="632" t="s">
        <v>637</v>
      </c>
      <c r="Y23" s="591"/>
      <c r="Z23" s="591" t="str">
        <f t="shared" si="0"/>
        <v>Группа потребителей</v>
      </c>
      <c r="AA23" s="591"/>
      <c r="AB23" s="591"/>
    </row>
    <row r="24" spans="1:28" ht="189" customHeight="1">
      <c r="A24" s="1234"/>
      <c r="B24" s="1234"/>
      <c r="C24" s="1234"/>
      <c r="D24" s="1234"/>
      <c r="E24" s="1234"/>
      <c r="F24" s="1234"/>
      <c r="G24" s="849">
        <v>1</v>
      </c>
      <c r="H24" s="849"/>
      <c r="I24" s="1234"/>
      <c r="J24" s="1234"/>
      <c r="K24" s="857">
        <v>1</v>
      </c>
      <c r="L24" s="595" t="str">
        <f>mergeValue(A24) &amp;"."&amp; mergeValue(B24)&amp;"."&amp; mergeValue(C24)&amp;"."&amp; mergeValue(D24)&amp;"."&amp; mergeValue(E24)&amp;"."&amp; mergeValue(F24)&amp;"."&amp; mergeValue(G24)</f>
        <v>1.1.1.1.1.1.1</v>
      </c>
      <c r="M24" s="1071"/>
      <c r="N24" s="648"/>
      <c r="O24" s="564"/>
      <c r="P24" s="564"/>
      <c r="Q24" s="1096"/>
      <c r="R24" s="1229"/>
      <c r="S24" s="1230" t="s">
        <v>84</v>
      </c>
      <c r="T24" s="1229"/>
      <c r="U24" s="1230" t="s">
        <v>85</v>
      </c>
      <c r="V24" s="564"/>
      <c r="W24" s="1205" t="s">
        <v>656</v>
      </c>
      <c r="X24" s="587" t="str">
        <f>strCheckDate(O25:V25)</f>
        <v/>
      </c>
      <c r="Y24" s="591"/>
      <c r="Z24" s="591" t="str">
        <f t="shared" si="0"/>
        <v/>
      </c>
      <c r="AA24" s="591"/>
      <c r="AB24" s="591"/>
    </row>
    <row r="25" spans="1:28" ht="11.25" hidden="1" customHeight="1">
      <c r="A25" s="1234"/>
      <c r="B25" s="1234"/>
      <c r="C25" s="1234"/>
      <c r="D25" s="1234"/>
      <c r="E25" s="1234"/>
      <c r="F25" s="1234"/>
      <c r="G25" s="849"/>
      <c r="H25" s="849"/>
      <c r="I25" s="1234"/>
      <c r="J25" s="1234"/>
      <c r="K25" s="857"/>
      <c r="L25" s="602"/>
      <c r="M25" s="648"/>
      <c r="N25" s="648"/>
      <c r="O25" s="564"/>
      <c r="P25" s="564"/>
      <c r="Q25" s="586" t="str">
        <f>R24 &amp; "-" &amp; T24</f>
        <v>-</v>
      </c>
      <c r="R25" s="1229"/>
      <c r="S25" s="1230"/>
      <c r="T25" s="1229"/>
      <c r="U25" s="1230"/>
      <c r="V25" s="564"/>
      <c r="W25" s="1206"/>
      <c r="Y25" s="591"/>
      <c r="Z25" s="591" t="str">
        <f t="shared" si="0"/>
        <v/>
      </c>
      <c r="AA25" s="591"/>
      <c r="AB25" s="591"/>
    </row>
    <row r="26" spans="1:28" ht="15" customHeight="1">
      <c r="A26" s="1234"/>
      <c r="B26" s="1234"/>
      <c r="C26" s="1234"/>
      <c r="D26" s="1234"/>
      <c r="E26" s="1234"/>
      <c r="F26" s="1234"/>
      <c r="G26" s="851"/>
      <c r="H26" s="849"/>
      <c r="I26" s="1234"/>
      <c r="J26" s="1234"/>
      <c r="K26" s="856"/>
      <c r="L26" s="540"/>
      <c r="M26" s="559" t="s">
        <v>25</v>
      </c>
      <c r="N26" s="566"/>
      <c r="O26" s="566"/>
      <c r="P26" s="566"/>
      <c r="Q26" s="566"/>
      <c r="R26" s="566"/>
      <c r="S26" s="566"/>
      <c r="T26" s="566"/>
      <c r="U26" s="566"/>
      <c r="V26" s="562"/>
      <c r="W26" s="1207"/>
      <c r="Y26" s="591"/>
      <c r="Z26" s="591" t="str">
        <f t="shared" si="0"/>
        <v>Добавить вид теплоносителя (параметры теплоносителя)</v>
      </c>
      <c r="AA26" s="591"/>
      <c r="AB26" s="591"/>
    </row>
    <row r="27" spans="1:28" ht="15" customHeight="1">
      <c r="A27" s="1234"/>
      <c r="B27" s="1234"/>
      <c r="C27" s="1234"/>
      <c r="D27" s="1234"/>
      <c r="E27" s="1234"/>
      <c r="F27" s="851"/>
      <c r="G27" s="851"/>
      <c r="H27" s="849"/>
      <c r="I27" s="1234"/>
      <c r="J27" s="851"/>
      <c r="K27" s="856"/>
      <c r="L27" s="540"/>
      <c r="M27" s="558" t="s">
        <v>11</v>
      </c>
      <c r="N27" s="566"/>
      <c r="O27" s="566"/>
      <c r="P27" s="566"/>
      <c r="Q27" s="566"/>
      <c r="R27" s="566"/>
      <c r="S27" s="566"/>
      <c r="T27" s="566"/>
      <c r="U27" s="565"/>
      <c r="V27" s="566"/>
      <c r="W27" s="667"/>
      <c r="Y27" s="591"/>
      <c r="Z27" s="591" t="str">
        <f t="shared" si="0"/>
        <v>Добавить группу потребителей</v>
      </c>
      <c r="AA27" s="591"/>
      <c r="AB27" s="591"/>
    </row>
    <row r="28" spans="1:28" ht="15" customHeight="1">
      <c r="A28" s="1234"/>
      <c r="B28" s="1234"/>
      <c r="C28" s="1234"/>
      <c r="D28" s="1234"/>
      <c r="E28" s="855"/>
      <c r="F28" s="851"/>
      <c r="G28" s="851"/>
      <c r="H28" s="851"/>
      <c r="I28" s="847"/>
      <c r="J28" s="844"/>
      <c r="K28" s="854"/>
      <c r="L28" s="540"/>
      <c r="M28" s="553" t="s">
        <v>12</v>
      </c>
      <c r="N28" s="566"/>
      <c r="O28" s="566"/>
      <c r="P28" s="566"/>
      <c r="Q28" s="566"/>
      <c r="R28" s="566"/>
      <c r="S28" s="566"/>
      <c r="T28" s="566"/>
      <c r="U28" s="565"/>
      <c r="V28" s="566"/>
      <c r="W28" s="667"/>
      <c r="Y28" s="591"/>
      <c r="Z28" s="591" t="str">
        <f t="shared" si="0"/>
        <v>Добавить схему подключения</v>
      </c>
      <c r="AA28" s="591"/>
      <c r="AB28" s="591"/>
    </row>
    <row r="29" spans="1:28" ht="15" customHeight="1">
      <c r="A29" s="1234"/>
      <c r="B29" s="1234"/>
      <c r="C29" s="1234"/>
      <c r="D29" s="855"/>
      <c r="E29" s="855"/>
      <c r="F29" s="851"/>
      <c r="G29" s="851"/>
      <c r="H29" s="851"/>
      <c r="I29" s="847"/>
      <c r="J29" s="844"/>
      <c r="K29" s="854"/>
      <c r="L29" s="540"/>
      <c r="M29" s="552" t="s">
        <v>17</v>
      </c>
      <c r="N29" s="566"/>
      <c r="O29" s="566"/>
      <c r="P29" s="566"/>
      <c r="Q29" s="566"/>
      <c r="R29" s="566"/>
      <c r="S29" s="566"/>
      <c r="T29" s="566"/>
      <c r="U29" s="565"/>
      <c r="V29" s="566"/>
      <c r="W29" s="667"/>
      <c r="Y29" s="591"/>
      <c r="Z29" s="591" t="str">
        <f t="shared" si="0"/>
        <v>Добавить источник тепловой энергии</v>
      </c>
      <c r="AA29" s="591"/>
      <c r="AB29" s="591"/>
    </row>
    <row r="30" spans="1:28" ht="15" customHeight="1">
      <c r="A30" s="1234"/>
      <c r="B30" s="1234"/>
      <c r="C30" s="855"/>
      <c r="D30" s="855"/>
      <c r="E30" s="855"/>
      <c r="F30" s="855"/>
      <c r="G30" s="860"/>
      <c r="H30" s="847"/>
      <c r="I30" s="858"/>
      <c r="J30" s="844"/>
      <c r="K30" s="859"/>
      <c r="L30" s="540"/>
      <c r="M30" s="551" t="s">
        <v>18</v>
      </c>
      <c r="N30" s="566"/>
      <c r="O30" s="566"/>
      <c r="P30" s="566"/>
      <c r="Q30" s="566"/>
      <c r="R30" s="566"/>
      <c r="S30" s="566"/>
      <c r="T30" s="566"/>
      <c r="U30" s="565"/>
      <c r="V30" s="566"/>
      <c r="W30" s="667"/>
      <c r="Y30" s="591"/>
      <c r="Z30" s="591" t="str">
        <f t="shared" si="0"/>
        <v>Добавить наименование системы теплоснабжения</v>
      </c>
      <c r="AA30" s="591"/>
      <c r="AB30" s="591"/>
    </row>
    <row r="31" spans="1:28" ht="15" customHeight="1">
      <c r="A31" s="1234"/>
      <c r="B31" s="855"/>
      <c r="C31" s="855"/>
      <c r="D31" s="855"/>
      <c r="E31" s="855"/>
      <c r="F31" s="855"/>
      <c r="G31" s="860"/>
      <c r="H31" s="847"/>
      <c r="I31" s="847"/>
      <c r="J31" s="844"/>
      <c r="K31" s="854"/>
      <c r="L31" s="540"/>
      <c r="M31" s="560" t="s">
        <v>19</v>
      </c>
      <c r="N31" s="566"/>
      <c r="O31" s="566"/>
      <c r="P31" s="566"/>
      <c r="Q31" s="566"/>
      <c r="R31" s="566"/>
      <c r="S31" s="566"/>
      <c r="T31" s="566"/>
      <c r="U31" s="565"/>
      <c r="V31" s="566"/>
      <c r="W31" s="667"/>
      <c r="Y31" s="591"/>
      <c r="Z31" s="591" t="str">
        <f t="shared" si="0"/>
        <v>Добавить территорию действия тарифа</v>
      </c>
      <c r="AA31" s="591"/>
      <c r="AB31" s="591"/>
    </row>
    <row r="32" spans="1:28" s="524" customFormat="1" ht="15" customHeight="1">
      <c r="A32" s="843"/>
      <c r="B32" s="843"/>
      <c r="C32" s="843"/>
      <c r="D32" s="843"/>
      <c r="E32" s="843"/>
      <c r="F32" s="843"/>
      <c r="G32" s="843"/>
      <c r="H32" s="843"/>
      <c r="I32" s="843"/>
      <c r="J32" s="843"/>
      <c r="K32" s="843"/>
      <c r="L32" s="494"/>
      <c r="M32" s="567" t="s">
        <v>309</v>
      </c>
      <c r="N32" s="566"/>
      <c r="O32" s="566"/>
      <c r="P32" s="566"/>
      <c r="Q32" s="566"/>
      <c r="R32" s="566"/>
      <c r="S32" s="566"/>
      <c r="T32" s="566"/>
      <c r="U32" s="565"/>
      <c r="V32" s="566"/>
      <c r="W32" s="667"/>
      <c r="X32" s="589"/>
      <c r="Y32" s="589"/>
      <c r="Z32" s="589"/>
      <c r="AA32" s="589"/>
      <c r="AB32" s="589"/>
    </row>
    <row r="33" spans="1:28" ht="11.25">
      <c r="A33" s="525"/>
      <c r="B33" s="525"/>
      <c r="C33" s="525"/>
      <c r="D33" s="525"/>
      <c r="E33" s="525"/>
      <c r="F33" s="525"/>
      <c r="G33" s="525"/>
      <c r="H33" s="525"/>
      <c r="I33" s="525"/>
      <c r="J33" s="525"/>
      <c r="K33" s="525"/>
      <c r="X33" s="525"/>
      <c r="Y33" s="525"/>
      <c r="Z33" s="525"/>
      <c r="AA33" s="525"/>
      <c r="AB33" s="525"/>
    </row>
    <row r="34" spans="1:28" ht="89.25" customHeight="1">
      <c r="L34" s="1">
        <v>1</v>
      </c>
      <c r="M34" s="1198" t="s">
        <v>633</v>
      </c>
      <c r="N34" s="1198"/>
      <c r="O34" s="1198"/>
      <c r="P34" s="1198"/>
      <c r="Q34" s="1198"/>
      <c r="R34" s="1198"/>
      <c r="S34" s="1198"/>
      <c r="T34" s="1198"/>
      <c r="U34" s="1198"/>
      <c r="V34" s="1198"/>
      <c r="W34" s="1198"/>
    </row>
  </sheetData>
  <sheetProtection password="FA9C" sheet="1" objects="1" scenarios="1" formatColumns="0" formatRows="0"/>
  <dataConsolidate leftLabels="1"/>
  <mergeCells count="39">
    <mergeCell ref="I22:I27"/>
    <mergeCell ref="J23:J26"/>
    <mergeCell ref="A18:A31"/>
    <mergeCell ref="O18:V18"/>
    <mergeCell ref="B19:B30"/>
    <mergeCell ref="O19:V19"/>
    <mergeCell ref="C20:C29"/>
    <mergeCell ref="O20:V20"/>
    <mergeCell ref="D21:D28"/>
    <mergeCell ref="O21:V21"/>
    <mergeCell ref="E22:E27"/>
    <mergeCell ref="O22:V22"/>
    <mergeCell ref="F23:F26"/>
    <mergeCell ref="O23:V23"/>
    <mergeCell ref="R24:R25"/>
    <mergeCell ref="S24:S25"/>
    <mergeCell ref="R15:T15"/>
    <mergeCell ref="U14:U16"/>
    <mergeCell ref="T24:T25"/>
    <mergeCell ref="U24:U25"/>
    <mergeCell ref="L5:T5"/>
    <mergeCell ref="L11:M11"/>
    <mergeCell ref="S17:T17"/>
    <mergeCell ref="M34:W34"/>
    <mergeCell ref="W24:W26"/>
    <mergeCell ref="O7:T7"/>
    <mergeCell ref="O8:T8"/>
    <mergeCell ref="O9:T9"/>
    <mergeCell ref="O10:T10"/>
    <mergeCell ref="O12:U12"/>
    <mergeCell ref="W13:W16"/>
    <mergeCell ref="S16:T16"/>
    <mergeCell ref="V14:V16"/>
    <mergeCell ref="L13:V13"/>
    <mergeCell ref="L14:L16"/>
    <mergeCell ref="M14:M16"/>
    <mergeCell ref="O14:T14"/>
    <mergeCell ref="P15:Q15"/>
    <mergeCell ref="O15:O16"/>
  </mergeCells>
  <dataValidations count="9">
    <dataValidation allowBlank="1" sqref="L131098:W131104 L196634:W196640 L262170:W262176 L327706:W327712 L393242:W393248 L458778:W458784 L524314:W524320 L589850:W589856 L655386:W655392 L720922:W720928 L786458:W786464 L851994:W852000 L917530:W917536 L983066:W983072 L65562:W65568"/>
    <dataValidation type="list" allowBlank="1" showInputMessage="1" errorTitle="Ошибка" error="Выберите значение из списка" prompt="Выберите значение из списка" sqref="O983063:V983063 O65559:V65559 O131095:V131095 O196631:V196631 O262167:V262167 O327703:V327703 O393239:V393239 O458775:V458775 O524311:V524311 O589847:V589847 O655383:V655383 O720919:V720919 O786455:V786455 O851991:V851991 O917527:V917527">
      <formula1>kind_of_cons</formula1>
    </dataValidation>
    <dataValidation allowBlank="1" promptTitle="checkPeriodRange" sqref="Q25 Q65561 Q131097 Q196633 Q262169 Q327705 Q393241 Q458777 Q524313 Q589849 Q655385 Q720921 Q786457 Q851993 Q917529 Q983065"/>
    <dataValidation type="list" allowBlank="1" showInputMessage="1" showErrorMessage="1" errorTitle="Ошибка" error="Выберите значение из списка" sqref="O22 O65558 O131094 O196630 O262166 O327702 O393238 O458774 O524310 O589846 O655382 O720918 O786454 O851990 O917526 O983062">
      <formula1>kind_of_scheme_in</formula1>
    </dataValidation>
    <dataValidation type="textLength" operator="lessThanOrEqual" allowBlank="1" showInputMessage="1" showErrorMessage="1" errorTitle="Ошибка" error="Допускается ввод не более 900 символов!" sqref="W65554:W65561 W131090:W131097 W196626:W196633 W262162:W262169 W327698:W327705 W393234:W393241 W458770:W458777 W524306:W524313 W589842:W589849 W655378:W655385 W720914:W720921 W786450:W786457 W851986:W851993 W917522:W917529 W983058:W983065">
      <formula1>900</formula1>
    </dataValidation>
    <dataValidation type="list" allowBlank="1" showInputMessage="1" showErrorMessage="1" errorTitle="Ошибка" error="Выберите значение из списка" sqref="M65560 M131096 M196632 M262168 M327704 M393240 M458776 M524312 M589848 M655384 M720920 M786456 M851992 M917528 M983064 M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R131096 R196632 R262168 R327704 R393240 R458776 R524312 R589848 R655384 R720920 R786456 R851992 R917528 R983064 T65560 T131096 T196632 T262168 T327704 T393240 T458776 T524312 T589848 T655384 T720920 T786456 T851992 T917528 T983064 T24 R24"/>
    <dataValidation allowBlank="1" showInputMessage="1" showErrorMessage="1" prompt="Для выбора выполните двойной щелчок левой клавиши мыши по соответствующей ячейке." sqref="S65560 S131096 S196632 S262168 S327704 S393240 S458776 S524312 S589848 S655384 S720920 S786456 S851992 S917528 S983064 U589848 U655384 U720920 U786456 U851992 U917528 U983064 U65560 U131096 U458776 U196632 U262168 U327704 U393240 U24 S24 U524312"/>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825</vt:i4>
      </vt:variant>
    </vt:vector>
  </HeadingPairs>
  <TitlesOfParts>
    <vt:vector size="833" baseType="lpstr">
      <vt:lpstr>Инструкция</vt:lpstr>
      <vt:lpstr>Титульный</vt:lpstr>
      <vt:lpstr>Территории</vt:lpstr>
      <vt:lpstr>Перечень тарифов</vt:lpstr>
      <vt:lpstr>Форма 1.0.1 | Т-ТЭ | потр</vt:lpstr>
      <vt:lpstr>Форма 4.2.1 | Т-ТЭ | потр</vt:lpstr>
      <vt:lpstr>Комментарии</vt:lpstr>
      <vt:lpstr>Проверка</vt:lpstr>
      <vt:lpstr>activity</vt:lpstr>
      <vt:lpstr>add_CS_List05_1</vt:lpstr>
      <vt:lpstr>add_CS_List05_10</vt:lpstr>
      <vt:lpstr>add_CS_List05_2</vt:lpstr>
      <vt:lpstr>add_CS_List05_3</vt:lpstr>
      <vt:lpstr>add_CS_List05_3_i</vt:lpstr>
      <vt:lpstr>add_CS_List05_4</vt:lpstr>
      <vt:lpstr>add_CS_List05_5</vt:lpstr>
      <vt:lpstr>add_CS_List05_6</vt:lpstr>
      <vt:lpstr>add_CS_List05_7</vt:lpstr>
      <vt:lpstr>add_CS_List05_8</vt:lpstr>
      <vt:lpstr>add_CS_List05_9</vt:lpstr>
      <vt:lpstr>add_CT_1</vt:lpstr>
      <vt:lpstr>add_CT_10</vt:lpstr>
      <vt:lpstr>add_CT_2</vt:lpstr>
      <vt:lpstr>add_CT_3</vt:lpstr>
      <vt:lpstr>add_CT_3_i</vt:lpstr>
      <vt:lpstr>add_CT_4</vt:lpstr>
      <vt:lpstr>add_CT_5</vt:lpstr>
      <vt:lpstr>add_CT_6</vt:lpstr>
      <vt:lpstr>add_CT_7</vt:lpstr>
      <vt:lpstr>add_CT_8</vt:lpstr>
      <vt:lpstr>add_CT_9</vt:lpstr>
      <vt:lpstr>add_MO_1</vt:lpstr>
      <vt:lpstr>add_MO_10</vt:lpstr>
      <vt:lpstr>add_MO_2</vt:lpstr>
      <vt:lpstr>add_MO_3</vt:lpstr>
      <vt:lpstr>add_MO_3_i</vt:lpstr>
      <vt:lpstr>add_MO_4</vt:lpstr>
      <vt:lpstr>add_MO_5</vt:lpstr>
      <vt:lpstr>add_MO_6</vt:lpstr>
      <vt:lpstr>add_MO_7</vt:lpstr>
      <vt:lpstr>add_MO_8</vt:lpstr>
      <vt:lpstr>add_MO_9</vt:lpstr>
      <vt:lpstr>add_MO_List05_1</vt:lpstr>
      <vt:lpstr>add_MO_List05_10</vt:lpstr>
      <vt:lpstr>add_MO_List05_2</vt:lpstr>
      <vt:lpstr>add_MO_List05_3</vt:lpstr>
      <vt:lpstr>add_MO_List05_3_i</vt:lpstr>
      <vt:lpstr>add_MO_List05_4</vt:lpstr>
      <vt:lpstr>add_MO_List05_5</vt:lpstr>
      <vt:lpstr>add_MO_List05_6</vt:lpstr>
      <vt:lpstr>add_MO_List05_7</vt:lpstr>
      <vt:lpstr>add_MO_List05_8</vt:lpstr>
      <vt:lpstr>add_MO_List05_9</vt:lpstr>
      <vt:lpstr>add_MR_List05_1</vt:lpstr>
      <vt:lpstr>add_MR_List05_10</vt:lpstr>
      <vt:lpstr>add_MR_List05_2</vt:lpstr>
      <vt:lpstr>add_MR_List05_3</vt:lpstr>
      <vt:lpstr>add_MR_List05_3_i</vt:lpstr>
      <vt:lpstr>add_MR_List05_4</vt:lpstr>
      <vt:lpstr>add_MR_List05_5</vt:lpstr>
      <vt:lpstr>add_MR_List05_6</vt:lpstr>
      <vt:lpstr>add_MR_List05_7</vt:lpstr>
      <vt:lpstr>add_MR_List05_8</vt:lpstr>
      <vt:lpstr>add_MR_List05_9</vt:lpstr>
      <vt:lpstr>add_POST_5</vt:lpstr>
      <vt:lpstr>add_Rate_1</vt:lpstr>
      <vt:lpstr>add_Rate_10</vt:lpstr>
      <vt:lpstr>add_Rate_2</vt:lpstr>
      <vt:lpstr>add_Rate_3</vt:lpstr>
      <vt:lpstr>add_Rate_3_i</vt:lpstr>
      <vt:lpstr>add_Rate_4</vt:lpstr>
      <vt:lpstr>add_Rate_5</vt:lpstr>
      <vt:lpstr>add_Rate_6</vt:lpstr>
      <vt:lpstr>add_Rate_7</vt:lpstr>
      <vt:lpstr>add_Rate_8</vt:lpstr>
      <vt:lpstr>add_Rate_9</vt:lpstr>
      <vt:lpstr>add_Scheme_6</vt:lpstr>
      <vt:lpstr>add_TER_List05_1</vt:lpstr>
      <vt:lpstr>add_TER_List05_10</vt:lpstr>
      <vt:lpstr>add_TER_List05_2</vt:lpstr>
      <vt:lpstr>add_TER_List05_3</vt:lpstr>
      <vt:lpstr>add_TER_List05_3_i</vt:lpstr>
      <vt:lpstr>add_TER_List05_4</vt:lpstr>
      <vt:lpstr>add_TER_List05_5</vt:lpstr>
      <vt:lpstr>add_TER_List05_6</vt:lpstr>
      <vt:lpstr>add_TER_List05_7</vt:lpstr>
      <vt:lpstr>add_TER_List05_8</vt:lpstr>
      <vt:lpstr>add_TER_List05_9</vt:lpstr>
      <vt:lpstr>add_Warm_1</vt:lpstr>
      <vt:lpstr>add_Warm_10</vt:lpstr>
      <vt:lpstr>add_Warm_2</vt:lpstr>
      <vt:lpstr>add_Warm_3</vt:lpstr>
      <vt:lpstr>add_Warm_3_i</vt:lpstr>
      <vt:lpstr>add_Warm_4</vt:lpstr>
      <vt:lpstr>add_Warm_5</vt:lpstr>
      <vt:lpstr>add_Warm_6</vt:lpstr>
      <vt:lpstr>add_Warm_7</vt:lpstr>
      <vt:lpstr>add_Warm_8</vt:lpstr>
      <vt:lpstr>add_Warm_9</vt:lpstr>
      <vt:lpstr>checkCell_List01</vt:lpstr>
      <vt:lpstr>checkCell_List02</vt:lpstr>
      <vt:lpstr>checkCell_List06_1</vt:lpstr>
      <vt:lpstr>checkCell_List06_1_double_date</vt:lpstr>
      <vt:lpstr>checkCell_List06_1_unique_t</vt:lpstr>
      <vt:lpstr>checkCell_List06_1_unique_t1</vt:lpstr>
      <vt:lpstr>checkCell_List06_10</vt:lpstr>
      <vt:lpstr>checkCell_List06_10_double_date</vt:lpstr>
      <vt:lpstr>checkCell_List06_10_plata</vt:lpstr>
      <vt:lpstr>checkCell_List06_10_unique</vt:lpstr>
      <vt:lpstr>checkCell_List06_13</vt:lpstr>
      <vt:lpstr>checkCell_List06_13_double_date</vt:lpstr>
      <vt:lpstr>checkCell_List06_13_unique_t</vt:lpstr>
      <vt:lpstr>checkCell_List06_13_unique_t1</vt:lpstr>
      <vt:lpstr>checkCell_List06_2</vt:lpstr>
      <vt:lpstr>checkCell_List06_2_double_date</vt:lpstr>
      <vt:lpstr>checkCell_List06_2_unique_t</vt:lpstr>
      <vt:lpstr>checkCell_List06_2_unique_t1</vt:lpstr>
      <vt:lpstr>checkCell_List06_3</vt:lpstr>
      <vt:lpstr>checkCell_List06_3_double_date</vt:lpstr>
      <vt:lpstr>checkCell_List06_3_i</vt:lpstr>
      <vt:lpstr>checkCell_List06_3_i_double_date</vt:lpstr>
      <vt:lpstr>checkCell_List06_3_i_unique_t</vt:lpstr>
      <vt:lpstr>checkCell_List06_3_i_unique_t1</vt:lpstr>
      <vt:lpstr>checkCell_List06_3_unique_t</vt:lpstr>
      <vt:lpstr>checkCell_List06_3_unique_t1</vt:lpstr>
      <vt:lpstr>checkCell_List06_4</vt:lpstr>
      <vt:lpstr>checkCell_List06_4_double_date</vt:lpstr>
      <vt:lpstr>checkCell_List06_4_unique_t</vt:lpstr>
      <vt:lpstr>checkCell_List06_4_unique_t1</vt:lpstr>
      <vt:lpstr>checkCell_List06_5</vt:lpstr>
      <vt:lpstr>checkCell_List06_5_double_date</vt:lpstr>
      <vt:lpstr>checkCell_List06_5_unique_t</vt:lpstr>
      <vt:lpstr>checkCell_List06_5_unique_t1</vt:lpstr>
      <vt:lpstr>checkCell_List06_6</vt:lpstr>
      <vt:lpstr>checkCell_List06_6_double_date</vt:lpstr>
      <vt:lpstr>checkCell_List06_6_unique_t</vt:lpstr>
      <vt:lpstr>checkCell_List06_6_unique_t1</vt:lpstr>
      <vt:lpstr>checkCell_List06_7</vt:lpstr>
      <vt:lpstr>checkCell_List06_7_double_date</vt:lpstr>
      <vt:lpstr>checkCell_List06_7_unique_t</vt:lpstr>
      <vt:lpstr>checkCell_List06_7_unique_t1</vt:lpstr>
      <vt:lpstr>checkCell_List06_8</vt:lpstr>
      <vt:lpstr>checkCell_List06_8_double_date</vt:lpstr>
      <vt:lpstr>checkCell_List06_8_unique_t</vt:lpstr>
      <vt:lpstr>checkCell_List06_8_unique_t1</vt:lpstr>
      <vt:lpstr>checkCell_List06_9</vt:lpstr>
      <vt:lpstr>checkCell_List06_9_double_date</vt:lpstr>
      <vt:lpstr>checkCell_List06_9_plata</vt:lpstr>
      <vt:lpstr>checkCell_List07</vt:lpstr>
      <vt:lpstr>checkCell_List11</vt:lpstr>
      <vt:lpstr>checkCells_List05_1</vt:lpstr>
      <vt:lpstr>checkCells_List05_10</vt:lpstr>
      <vt:lpstr>checkCells_List05_11</vt:lpstr>
      <vt:lpstr>checkCells_List05_13</vt:lpstr>
      <vt:lpstr>checkCells_List05_2</vt:lpstr>
      <vt:lpstr>checkCells_List05_3</vt:lpstr>
      <vt:lpstr>checkCells_List05_3_i</vt:lpstr>
      <vt:lpstr>checkCells_List05_4</vt:lpstr>
      <vt:lpstr>checkCells_List05_5</vt:lpstr>
      <vt:lpstr>checkCells_List05_6</vt:lpstr>
      <vt:lpstr>checkCells_List05_7</vt:lpstr>
      <vt:lpstr>checkCells_List05_8</vt:lpstr>
      <vt:lpstr>checkCells_List05_9</vt:lpstr>
      <vt:lpstr>checkDEfCell_List01</vt:lpstr>
      <vt:lpstr>chkGetUpdatesValue</vt:lpstr>
      <vt:lpstr>chkNoUpdatesValue</vt:lpstr>
      <vt:lpstr>code</vt:lpstr>
      <vt:lpstr>Col_5_2</vt:lpstr>
      <vt:lpstr>Component_comp</vt:lpstr>
      <vt:lpstr>Component_comp_p</vt:lpstr>
      <vt:lpstr>connection_flag</vt:lpstr>
      <vt:lpstr>CURRENT_DATE</vt:lpstr>
      <vt:lpstr>data_List11</vt:lpstr>
      <vt:lpstr>DATA_URL</vt:lpstr>
      <vt:lpstr>dataType</vt:lpstr>
      <vt:lpstr>dateCh</vt:lpstr>
      <vt:lpstr>dateChPeriod</vt:lpstr>
      <vt:lpstr>datePr</vt:lpstr>
      <vt:lpstr>datePr_ch</vt:lpstr>
      <vt:lpstr>default_val_1</vt:lpstr>
      <vt:lpstr>default_val_2</vt:lpstr>
      <vt:lpstr>default_val_4</vt:lpstr>
      <vt:lpstr>default_val_5</vt:lpstr>
      <vt:lpstr>default_val_6</vt:lpstr>
      <vt:lpstr>DESCRIPTION_TERRITORY</vt:lpstr>
      <vt:lpstr>et_add_POST_5</vt:lpstr>
      <vt:lpstr>et_Comm</vt:lpstr>
      <vt:lpstr>et_Component_comp</vt:lpstr>
      <vt:lpstr>et_Component_comp_p</vt:lpstr>
      <vt:lpstr>et_DS_range</vt:lpstr>
      <vt:lpstr>et_List00_00</vt:lpstr>
      <vt:lpstr>et_List00_01</vt:lpstr>
      <vt:lpstr>et_List00_02</vt:lpstr>
      <vt:lpstr>et_List00_03</vt:lpstr>
      <vt:lpstr>et_List00_04</vt:lpstr>
      <vt:lpstr>et_List01_0</vt:lpstr>
      <vt:lpstr>et_List01_1</vt:lpstr>
      <vt:lpstr>et_List01_2</vt:lpstr>
      <vt:lpstr>et_List02</vt:lpstr>
      <vt:lpstr>et_List02_1</vt:lpstr>
      <vt:lpstr>et_List02_1_wd</vt:lpstr>
      <vt:lpstr>et_List02_2</vt:lpstr>
      <vt:lpstr>et_List02_2_wd</vt:lpstr>
      <vt:lpstr>et_List02_3</vt:lpstr>
      <vt:lpstr>et_List02_3_wd</vt:lpstr>
      <vt:lpstr>et_List02_4</vt:lpstr>
      <vt:lpstr>et_List02_4_wd</vt:lpstr>
      <vt:lpstr>et_List02_changeColor_1</vt:lpstr>
      <vt:lpstr>et_List02_changeColor_1_wd</vt:lpstr>
      <vt:lpstr>et_List02_changeColor_2</vt:lpstr>
      <vt:lpstr>et_List02_changeColor_2_wd</vt:lpstr>
      <vt:lpstr>et_List02_changeColor_3</vt:lpstr>
      <vt:lpstr>et_List02_changeColor_3_wd</vt:lpstr>
      <vt:lpstr>et_List02_changeColor_4</vt:lpstr>
      <vt:lpstr>et_List02_changeColor_4_wd</vt:lpstr>
      <vt:lpstr>et_List02_wd</vt:lpstr>
      <vt:lpstr>et_List03</vt:lpstr>
      <vt:lpstr>et_List05_1</vt:lpstr>
      <vt:lpstr>et_List05_1_FormulaVD</vt:lpstr>
      <vt:lpstr>et_List05_10_FormulaVD</vt:lpstr>
      <vt:lpstr>et_List05_11_FormulaVD</vt:lpstr>
      <vt:lpstr>et_List05_13_FormulaVD</vt:lpstr>
      <vt:lpstr>et_List05_2</vt:lpstr>
      <vt:lpstr>et_List05_2_FormulaVD</vt:lpstr>
      <vt:lpstr>et_List05_3</vt:lpstr>
      <vt:lpstr>et_List05_3_FormulaVD</vt:lpstr>
      <vt:lpstr>et_List05_3_i_FormulaVD</vt:lpstr>
      <vt:lpstr>et_List05_4</vt:lpstr>
      <vt:lpstr>et_List05_4_FormulaVD</vt:lpstr>
      <vt:lpstr>et_List05_5_FormulaVD</vt:lpstr>
      <vt:lpstr>et_List05_6_FormulaVD</vt:lpstr>
      <vt:lpstr>et_List05_7_FormulaVD</vt:lpstr>
      <vt:lpstr>et_List05_8_FormulaVD</vt:lpstr>
      <vt:lpstr>et_List05_9_FormulaVD</vt:lpstr>
      <vt:lpstr>et_List05_FormulaVD</vt:lpstr>
      <vt:lpstr>et_List06</vt:lpstr>
      <vt:lpstr>et_List06_1</vt:lpstr>
      <vt:lpstr>et_List06_1_1</vt:lpstr>
      <vt:lpstr>et_List06_1_2</vt:lpstr>
      <vt:lpstr>et_List06_1_3</vt:lpstr>
      <vt:lpstr>et_List06_1_4</vt:lpstr>
      <vt:lpstr>et_List06_1_5</vt:lpstr>
      <vt:lpstr>et_List06_1_6</vt:lpstr>
      <vt:lpstr>et_List06_1_7</vt:lpstr>
      <vt:lpstr>et_List06_1_MC</vt:lpstr>
      <vt:lpstr>et_List06_1_MC2</vt:lpstr>
      <vt:lpstr>et_List06_1_MC3</vt:lpstr>
      <vt:lpstr>et_List06_1_Period</vt:lpstr>
      <vt:lpstr>et_List06_10_1</vt:lpstr>
      <vt:lpstr>et_List06_10_1_K</vt:lpstr>
      <vt:lpstr>et_List06_10_2</vt:lpstr>
      <vt:lpstr>et_List06_10_3</vt:lpstr>
      <vt:lpstr>et_List06_10_4</vt:lpstr>
      <vt:lpstr>et_List06_10_5</vt:lpstr>
      <vt:lpstr>et_List06_10_6</vt:lpstr>
      <vt:lpstr>et_List06_10_7</vt:lpstr>
      <vt:lpstr>et_List06_10_8</vt:lpstr>
      <vt:lpstr>et_List06_10_MC</vt:lpstr>
      <vt:lpstr>et_List06_10_MC2</vt:lpstr>
      <vt:lpstr>et_List06_10_MC3</vt:lpstr>
      <vt:lpstr>et_List06_10_MC4</vt:lpstr>
      <vt:lpstr>et_List06_10_Period</vt:lpstr>
      <vt:lpstr>et_List06_13</vt:lpstr>
      <vt:lpstr>et_List06_13_1</vt:lpstr>
      <vt:lpstr>et_List06_13_2</vt:lpstr>
      <vt:lpstr>et_List06_13_3</vt:lpstr>
      <vt:lpstr>et_List06_13_4</vt:lpstr>
      <vt:lpstr>et_List06_13_5</vt:lpstr>
      <vt:lpstr>et_List06_13_6</vt:lpstr>
      <vt:lpstr>et_List06_13_7</vt:lpstr>
      <vt:lpstr>et_List06_13_MC</vt:lpstr>
      <vt:lpstr>et_List06_13_MC2</vt:lpstr>
      <vt:lpstr>et_List06_13_MC3</vt:lpstr>
      <vt:lpstr>et_List06_13_Period</vt:lpstr>
      <vt:lpstr>et_List06_2</vt:lpstr>
      <vt:lpstr>et_List06_2_1</vt:lpstr>
      <vt:lpstr>et_List06_2_2</vt:lpstr>
      <vt:lpstr>et_List06_2_3</vt:lpstr>
      <vt:lpstr>et_List06_2_4</vt:lpstr>
      <vt:lpstr>et_List06_2_5</vt:lpstr>
      <vt:lpstr>et_List06_2_6</vt:lpstr>
      <vt:lpstr>et_List06_2_7</vt:lpstr>
      <vt:lpstr>et_List06_2_MC</vt:lpstr>
      <vt:lpstr>et_List06_2_MC2</vt:lpstr>
      <vt:lpstr>et_List06_2_MC3</vt:lpstr>
      <vt:lpstr>et_List06_2_Period</vt:lpstr>
      <vt:lpstr>et_List06_3</vt:lpstr>
      <vt:lpstr>et_List06_3_1</vt:lpstr>
      <vt:lpstr>et_List06_3_2</vt:lpstr>
      <vt:lpstr>et_List06_3_3</vt:lpstr>
      <vt:lpstr>et_List06_3_4</vt:lpstr>
      <vt:lpstr>et_List06_3_5</vt:lpstr>
      <vt:lpstr>et_List06_3_6</vt:lpstr>
      <vt:lpstr>et_List06_3_7</vt:lpstr>
      <vt:lpstr>et_List06_3_i</vt:lpstr>
      <vt:lpstr>et_List06_3_i_1</vt:lpstr>
      <vt:lpstr>et_List06_3_i_2</vt:lpstr>
      <vt:lpstr>et_List06_3_i_3</vt:lpstr>
      <vt:lpstr>et_List06_3_i_4</vt:lpstr>
      <vt:lpstr>et_List06_3_i_5</vt:lpstr>
      <vt:lpstr>et_List06_3_i_6</vt:lpstr>
      <vt:lpstr>et_List06_3_i_7</vt:lpstr>
      <vt:lpstr>et_List06_3_i_MC</vt:lpstr>
      <vt:lpstr>et_List06_3_i_MC2</vt:lpstr>
      <vt:lpstr>et_List06_3_i_MC3</vt:lpstr>
      <vt:lpstr>et_List06_3_i_Period</vt:lpstr>
      <vt:lpstr>et_List06_3_MC</vt:lpstr>
      <vt:lpstr>et_List06_3_MC2</vt:lpstr>
      <vt:lpstr>et_List06_3_MC3</vt:lpstr>
      <vt:lpstr>et_List06_3_Period</vt:lpstr>
      <vt:lpstr>et_List06_4</vt:lpstr>
      <vt:lpstr>et_List06_4_1</vt:lpstr>
      <vt:lpstr>et_List06_4_2</vt:lpstr>
      <vt:lpstr>et_List06_4_3</vt:lpstr>
      <vt:lpstr>et_List06_4_4</vt:lpstr>
      <vt:lpstr>et_List06_4_5</vt:lpstr>
      <vt:lpstr>et_List06_4_6</vt:lpstr>
      <vt:lpstr>et_List06_4_7</vt:lpstr>
      <vt:lpstr>et_List06_4_MC</vt:lpstr>
      <vt:lpstr>et_List06_4_MC2</vt:lpstr>
      <vt:lpstr>et_List06_4_MC3</vt:lpstr>
      <vt:lpstr>et_List06_4_Period</vt:lpstr>
      <vt:lpstr>et_List06_5</vt:lpstr>
      <vt:lpstr>et_List06_5_0</vt:lpstr>
      <vt:lpstr>et_List06_5_0_first</vt:lpstr>
      <vt:lpstr>et_List06_5_1</vt:lpstr>
      <vt:lpstr>et_List06_5_1_changeColor</vt:lpstr>
      <vt:lpstr>et_List06_5_2</vt:lpstr>
      <vt:lpstr>et_List06_5_3</vt:lpstr>
      <vt:lpstr>et_List06_5_4</vt:lpstr>
      <vt:lpstr>et_List06_5_5</vt:lpstr>
      <vt:lpstr>et_List06_5_6</vt:lpstr>
      <vt:lpstr>et_List06_5_7</vt:lpstr>
      <vt:lpstr>et_List06_5_MC</vt:lpstr>
      <vt:lpstr>et_List06_5_MC2</vt:lpstr>
      <vt:lpstr>et_List06_5_MC3</vt:lpstr>
      <vt:lpstr>et_List06_5_Period</vt:lpstr>
      <vt:lpstr>et_List06_6</vt:lpstr>
      <vt:lpstr>et_List06_6_1</vt:lpstr>
      <vt:lpstr>et_List06_6_2</vt:lpstr>
      <vt:lpstr>et_List06_6_3</vt:lpstr>
      <vt:lpstr>et_List06_6_4</vt:lpstr>
      <vt:lpstr>et_List06_6_5</vt:lpstr>
      <vt:lpstr>et_List06_6_6</vt:lpstr>
      <vt:lpstr>et_List06_6_7</vt:lpstr>
      <vt:lpstr>et_List06_6_MC</vt:lpstr>
      <vt:lpstr>et_List06_6_MC2</vt:lpstr>
      <vt:lpstr>et_List06_6_MC3</vt:lpstr>
      <vt:lpstr>et_List06_6_Period</vt:lpstr>
      <vt:lpstr>et_List06_7</vt:lpstr>
      <vt:lpstr>et_List06_7_1</vt:lpstr>
      <vt:lpstr>et_List06_7_2</vt:lpstr>
      <vt:lpstr>et_List06_7_3</vt:lpstr>
      <vt:lpstr>et_List06_7_4</vt:lpstr>
      <vt:lpstr>et_List06_7_5</vt:lpstr>
      <vt:lpstr>et_List06_7_6</vt:lpstr>
      <vt:lpstr>et_List06_7_7</vt:lpstr>
      <vt:lpstr>et_List06_7_MC</vt:lpstr>
      <vt:lpstr>et_List06_7_MC2</vt:lpstr>
      <vt:lpstr>et_List06_7_MC3</vt:lpstr>
      <vt:lpstr>et_List06_7_Period</vt:lpstr>
      <vt:lpstr>et_List06_8</vt:lpstr>
      <vt:lpstr>et_List06_8_1</vt:lpstr>
      <vt:lpstr>et_List06_8_2</vt:lpstr>
      <vt:lpstr>et_List06_8_3</vt:lpstr>
      <vt:lpstr>et_List06_8_4</vt:lpstr>
      <vt:lpstr>et_List06_8_5</vt:lpstr>
      <vt:lpstr>et_List06_8_6</vt:lpstr>
      <vt:lpstr>et_List06_8_7</vt:lpstr>
      <vt:lpstr>et_List06_8_MC</vt:lpstr>
      <vt:lpstr>et_List06_8_MC2</vt:lpstr>
      <vt:lpstr>et_List06_8_MC3</vt:lpstr>
      <vt:lpstr>et_List06_8_Period</vt:lpstr>
      <vt:lpstr>et_List06_9</vt:lpstr>
      <vt:lpstr>et_List06_9_1</vt:lpstr>
      <vt:lpstr>et_List06_9_4</vt:lpstr>
      <vt:lpstr>et_List06_9_5</vt:lpstr>
      <vt:lpstr>et_List06_9_6</vt:lpstr>
      <vt:lpstr>et_List06_9_7</vt:lpstr>
      <vt:lpstr>et_List06_9_MC</vt:lpstr>
      <vt:lpstr>et_List06_9_MC2</vt:lpstr>
      <vt:lpstr>et_List06_9_MC3</vt:lpstr>
      <vt:lpstr>et_List06_9_Period</vt:lpstr>
      <vt:lpstr>et_List07</vt:lpstr>
      <vt:lpstr>et_List08</vt:lpstr>
      <vt:lpstr>et_List11_1</vt:lpstr>
      <vt:lpstr>et_List12_1</vt:lpstr>
      <vt:lpstr>et_List12_2</vt:lpstr>
      <vt:lpstr>et_List12_3</vt:lpstr>
      <vt:lpstr>et_List12_4</vt:lpstr>
      <vt:lpstr>et_OneRates_1</vt:lpstr>
      <vt:lpstr>et_OneRates_13</vt:lpstr>
      <vt:lpstr>et_OneRates_2</vt:lpstr>
      <vt:lpstr>et_OneRates_3</vt:lpstr>
      <vt:lpstr>et_OneRates_3_i</vt:lpstr>
      <vt:lpstr>et_OneRates_4</vt:lpstr>
      <vt:lpstr>et_OneRates_5</vt:lpstr>
      <vt:lpstr>et_OneRates_5_comp</vt:lpstr>
      <vt:lpstr>et_OneRates_5_comp_p</vt:lpstr>
      <vt:lpstr>et_OneRates_5_p</vt:lpstr>
      <vt:lpstr>et_OneRates_6</vt:lpstr>
      <vt:lpstr>et_OneRates_7</vt:lpstr>
      <vt:lpstr>et_pIns_List06_1_Period</vt:lpstr>
      <vt:lpstr>et_pIns_List06_10_Period</vt:lpstr>
      <vt:lpstr>et_pIns_List06_13_Period</vt:lpstr>
      <vt:lpstr>et_pIns_List06_2_Period</vt:lpstr>
      <vt:lpstr>et_pIns_List06_3_i_Period</vt:lpstr>
      <vt:lpstr>et_pIns_List06_3_Period</vt:lpstr>
      <vt:lpstr>et_pIns_List06_4_Period</vt:lpstr>
      <vt:lpstr>et_pIns_List06_5_Period</vt:lpstr>
      <vt:lpstr>et_pIns_List06_6_Period</vt:lpstr>
      <vt:lpstr>et_pIns_List06_7_Period</vt:lpstr>
      <vt:lpstr>et_pIns_List06_8_Period</vt:lpstr>
      <vt:lpstr>et_pIns_List06_9_Period</vt:lpstr>
      <vt:lpstr>et_TN_range</vt:lpstr>
      <vt:lpstr>et_TS_range</vt:lpstr>
      <vt:lpstr>et_TwoRates_1</vt:lpstr>
      <vt:lpstr>et_TwoRates_13</vt:lpstr>
      <vt:lpstr>et_TwoRates_2</vt:lpstr>
      <vt:lpstr>et_TwoRates_3</vt:lpstr>
      <vt:lpstr>et_TwoRates_3_i</vt:lpstr>
      <vt:lpstr>et_TwoRates_4</vt:lpstr>
      <vt:lpstr>et_TwoRates_5</vt:lpstr>
      <vt:lpstr>et_TwoRates_5_comp</vt:lpstr>
      <vt:lpstr>et_TwoRates_5_comp_p</vt:lpstr>
      <vt:lpstr>et_TwoRates_5_p</vt:lpstr>
      <vt:lpstr>et_TwoRates_6</vt:lpstr>
      <vt:lpstr>et_TwoRates_7</vt:lpstr>
      <vt:lpstr>fil</vt:lpstr>
      <vt:lpstr>fil_flag</vt:lpstr>
      <vt:lpstr>FirstLine</vt:lpstr>
      <vt:lpstr>flag_publication</vt:lpstr>
      <vt:lpstr>flagDS</vt:lpstr>
      <vt:lpstr>flagIndicat_List06_3</vt:lpstr>
      <vt:lpstr>flagMO</vt:lpstr>
      <vt:lpstr>flagSource</vt:lpstr>
      <vt:lpstr>flagST</vt:lpstr>
      <vt:lpstr>flagTN</vt:lpstr>
      <vt:lpstr>flagTS</vt:lpstr>
      <vt:lpstr>flagTwoTariff</vt:lpstr>
      <vt:lpstr>flagUsedTer_List01</vt:lpstr>
      <vt:lpstr>group_rates</vt:lpstr>
      <vt:lpstr>header_1</vt:lpstr>
      <vt:lpstr>header_10</vt:lpstr>
      <vt:lpstr>header_2</vt:lpstr>
      <vt:lpstr>header_3</vt:lpstr>
      <vt:lpstr>header_4</vt:lpstr>
      <vt:lpstr>header_5</vt:lpstr>
      <vt:lpstr>header_6</vt:lpstr>
      <vt:lpstr>header_7</vt:lpstr>
      <vt:lpstr>header_8</vt:lpstr>
      <vt:lpstr>header_9</vt:lpstr>
      <vt:lpstr>id_rates</vt:lpstr>
      <vt:lpstr>IDtariff_List05_1</vt:lpstr>
      <vt:lpstr>IDtariff_List05_10</vt:lpstr>
      <vt:lpstr>IDtariff_List05_11</vt:lpstr>
      <vt:lpstr>IDtariff_List05_13</vt:lpstr>
      <vt:lpstr>IDtariff_List05_2</vt:lpstr>
      <vt:lpstr>IDtariff_List05_3</vt:lpstr>
      <vt:lpstr>IDtariff_List05_3_i</vt:lpstr>
      <vt:lpstr>IDtariff_List05_4</vt:lpstr>
      <vt:lpstr>IDtariff_List05_5</vt:lpstr>
      <vt:lpstr>IDtariff_List05_6</vt:lpstr>
      <vt:lpstr>IDtariff_List05_7</vt:lpstr>
      <vt:lpstr>IDtariff_List05_8</vt:lpstr>
      <vt:lpstr>IDtariff_List05_9</vt:lpstr>
      <vt:lpstr>Info_Diff</vt:lpstr>
      <vt:lpstr>Info_Diff1</vt:lpstr>
      <vt:lpstr>Info_FilFlag</vt:lpstr>
      <vt:lpstr>Info_ForMOInListMO</vt:lpstr>
      <vt:lpstr>Info_ForMRInListMO</vt:lpstr>
      <vt:lpstr>Info_ForSKIInListMO</vt:lpstr>
      <vt:lpstr>Info_ForSKINumberInListMO</vt:lpstr>
      <vt:lpstr>Info_NoteStandarts</vt:lpstr>
      <vt:lpstr>Info_NoUpdates</vt:lpstr>
      <vt:lpstr>Info_PeriodInTitle</vt:lpstr>
      <vt:lpstr>Info_PrDiff</vt:lpstr>
      <vt:lpstr>Info_PublicationNotDisclosed</vt:lpstr>
      <vt:lpstr>Info_PublicationPdf</vt:lpstr>
      <vt:lpstr>Info_PublicationWeb</vt:lpstr>
      <vt:lpstr>Info_T_Podkl</vt:lpstr>
      <vt:lpstr>Info_TarName</vt:lpstr>
      <vt:lpstr>Info_TerExcludeHelp_1</vt:lpstr>
      <vt:lpstr>Info_TerExcludeHelp_2</vt:lpstr>
      <vt:lpstr>Info_TitleFil</vt:lpstr>
      <vt:lpstr>Info_TitleFlagCrossSubsidization</vt:lpstr>
      <vt:lpstr>Info_TitleFlagIstPubl</vt:lpstr>
      <vt:lpstr>Info_TitleFlagTwoPartTariff</vt:lpstr>
      <vt:lpstr>Info_TitleGroupRates</vt:lpstr>
      <vt:lpstr>Info_TitleKindPublication</vt:lpstr>
      <vt:lpstr>Info_TitleKindsOfGoods</vt:lpstr>
      <vt:lpstr>Info_TitlePublication</vt:lpstr>
      <vt:lpstr>Info_TitleType</vt:lpstr>
      <vt:lpstr>inn</vt:lpstr>
      <vt:lpstr>Instr_1</vt:lpstr>
      <vt:lpstr>Instr_2</vt:lpstr>
      <vt:lpstr>Instr_3</vt:lpstr>
      <vt:lpstr>Instr_4</vt:lpstr>
      <vt:lpstr>Instr_5</vt:lpstr>
      <vt:lpstr>Instr_6</vt:lpstr>
      <vt:lpstr>Instr_7</vt:lpstr>
      <vt:lpstr>Instr_8</vt:lpstr>
      <vt:lpstr>instr_hyp1</vt:lpstr>
      <vt:lpstr>instr_hyp2</vt:lpstr>
      <vt:lpstr>instr_hyp3</vt:lpstr>
      <vt:lpstr>isComponent</vt:lpstr>
      <vt:lpstr>isDiff</vt:lpstr>
      <vt:lpstr>isIndicat</vt:lpstr>
      <vt:lpstr>isSellers</vt:lpstr>
      <vt:lpstr>IstPub</vt:lpstr>
      <vt:lpstr>IstPub_ch</vt:lpstr>
      <vt:lpstr>kind_group_rates</vt:lpstr>
      <vt:lpstr>kind_group_rates_load</vt:lpstr>
      <vt:lpstr>kind_group_rates_load_ETS</vt:lpstr>
      <vt:lpstr>kind_group_rates_load_filter</vt:lpstr>
      <vt:lpstr>kind_group_rates_load_filter_ETS</vt:lpstr>
      <vt:lpstr>kind_of_activity</vt:lpstr>
      <vt:lpstr>kind_of_activity_WARM</vt:lpstr>
      <vt:lpstr>kind_of_cons</vt:lpstr>
      <vt:lpstr>kind_of_control_method</vt:lpstr>
      <vt:lpstr>kind_of_control_method_filter</vt:lpstr>
      <vt:lpstr>kind_of_data_type</vt:lpstr>
      <vt:lpstr>kind_of_diameters</vt:lpstr>
      <vt:lpstr>kind_of_diameters2</vt:lpstr>
      <vt:lpstr>kind_of_diff</vt:lpstr>
      <vt:lpstr>kind_of_forms</vt:lpstr>
      <vt:lpstr>kind_of_fuel</vt:lpstr>
      <vt:lpstr>kind_of_heat_transfer</vt:lpstr>
      <vt:lpstr>kind_of_heat_transfer2</vt:lpstr>
      <vt:lpstr>kind_of_heat_transfer3</vt:lpstr>
      <vt:lpstr>kind_of_load</vt:lpstr>
      <vt:lpstr>kind_of_load2</vt:lpstr>
      <vt:lpstr>kind_of_load3</vt:lpstr>
      <vt:lpstr>kind_of_load4</vt:lpstr>
      <vt:lpstr>kind_of_nameforms</vt:lpstr>
      <vt:lpstr>kind_of_NDS</vt:lpstr>
      <vt:lpstr>kind_of_NDS_tariff</vt:lpstr>
      <vt:lpstr>kind_of_NDS_tariff_people</vt:lpstr>
      <vt:lpstr>kind_of_nets</vt:lpstr>
      <vt:lpstr>kind_of_org_type</vt:lpstr>
      <vt:lpstr>kind_of_publication</vt:lpstr>
      <vt:lpstr>kind_of_scheme_in</vt:lpstr>
      <vt:lpstr>kind_of_scheme_in2</vt:lpstr>
      <vt:lpstr>kind_of_tariff_unit</vt:lpstr>
      <vt:lpstr>kind_of_unit</vt:lpstr>
      <vt:lpstr>kind_of_zak</vt:lpstr>
      <vt:lpstr>kpp</vt:lpstr>
      <vt:lpstr>LINK_RANGE</vt:lpstr>
      <vt:lpstr>List_H</vt:lpstr>
      <vt:lpstr>List_M</vt:lpstr>
      <vt:lpstr>LIST_MR_MO_OKTMO</vt:lpstr>
      <vt:lpstr>List01_CheckC</vt:lpstr>
      <vt:lpstr>List01_NameCol</vt:lpstr>
      <vt:lpstr>List01_REESTR_MO</vt:lpstr>
      <vt:lpstr>List03_Date_1</vt:lpstr>
      <vt:lpstr>List03_GroundMaterials_1</vt:lpstr>
      <vt:lpstr>List03_NameForms</vt:lpstr>
      <vt:lpstr>List03_NameForms_Copy</vt:lpstr>
      <vt:lpstr>List03_note</vt:lpstr>
      <vt:lpstr>List03_NumForms</vt:lpstr>
      <vt:lpstr>List03_NumForms_Copy</vt:lpstr>
      <vt:lpstr>List06_1_DP</vt:lpstr>
      <vt:lpstr>List06_1_MC</vt:lpstr>
      <vt:lpstr>List06_1_MC2</vt:lpstr>
      <vt:lpstr>List06_1_note</vt:lpstr>
      <vt:lpstr>List06_1_Period</vt:lpstr>
      <vt:lpstr>List06_10_DP</vt:lpstr>
      <vt:lpstr>List06_10_MC2</vt:lpstr>
      <vt:lpstr>List06_10_note</vt:lpstr>
      <vt:lpstr>List06_10_Period</vt:lpstr>
      <vt:lpstr>List06_10_pl</vt:lpstr>
      <vt:lpstr>List06_10_region</vt:lpstr>
      <vt:lpstr>List06_13_DP</vt:lpstr>
      <vt:lpstr>List06_13_MC</vt:lpstr>
      <vt:lpstr>List06_13_MC2</vt:lpstr>
      <vt:lpstr>List06_13_note</vt:lpstr>
      <vt:lpstr>List06_13_Period</vt:lpstr>
      <vt:lpstr>List06_2_DP</vt:lpstr>
      <vt:lpstr>List06_2_MC</vt:lpstr>
      <vt:lpstr>List06_2_MC2</vt:lpstr>
      <vt:lpstr>List06_2_note</vt:lpstr>
      <vt:lpstr>List06_2_Period</vt:lpstr>
      <vt:lpstr>List06_3_DP</vt:lpstr>
      <vt:lpstr>List06_3_i_DP</vt:lpstr>
      <vt:lpstr>List06_3_i_GroundMaterials</vt:lpstr>
      <vt:lpstr>List06_3_i_MC</vt:lpstr>
      <vt:lpstr>List06_3_i_MC2</vt:lpstr>
      <vt:lpstr>List06_3_i_note</vt:lpstr>
      <vt:lpstr>List06_3_i_Period</vt:lpstr>
      <vt:lpstr>List06_3_MC</vt:lpstr>
      <vt:lpstr>List06_3_MC2</vt:lpstr>
      <vt:lpstr>List06_3_note</vt:lpstr>
      <vt:lpstr>List06_3_Period</vt:lpstr>
      <vt:lpstr>List06_4_DP</vt:lpstr>
      <vt:lpstr>List06_4_MC2</vt:lpstr>
      <vt:lpstr>List06_4_note</vt:lpstr>
      <vt:lpstr>List06_4_Period</vt:lpstr>
      <vt:lpstr>List06_5_0</vt:lpstr>
      <vt:lpstr>List06_5_DP</vt:lpstr>
      <vt:lpstr>List06_5_MC</vt:lpstr>
      <vt:lpstr>List06_5_MC2</vt:lpstr>
      <vt:lpstr>List06_5_note</vt:lpstr>
      <vt:lpstr>List06_5_Period</vt:lpstr>
      <vt:lpstr>List06_6_DP</vt:lpstr>
      <vt:lpstr>List06_6_MC</vt:lpstr>
      <vt:lpstr>List06_6_MC2</vt:lpstr>
      <vt:lpstr>List06_6_note</vt:lpstr>
      <vt:lpstr>List06_6_Period</vt:lpstr>
      <vt:lpstr>List06_7_DP</vt:lpstr>
      <vt:lpstr>List06_7_MC</vt:lpstr>
      <vt:lpstr>List06_7_MC2</vt:lpstr>
      <vt:lpstr>List06_7_note</vt:lpstr>
      <vt:lpstr>List06_7_Period</vt:lpstr>
      <vt:lpstr>List06_8_DP</vt:lpstr>
      <vt:lpstr>List06_8_MC</vt:lpstr>
      <vt:lpstr>List06_8_MC2</vt:lpstr>
      <vt:lpstr>List06_8_note</vt:lpstr>
      <vt:lpstr>List06_8_Period</vt:lpstr>
      <vt:lpstr>List06_9_DP</vt:lpstr>
      <vt:lpstr>List06_9_MC</vt:lpstr>
      <vt:lpstr>List06_9_MC2</vt:lpstr>
      <vt:lpstr>List06_9_note</vt:lpstr>
      <vt:lpstr>List06_9_Period</vt:lpstr>
      <vt:lpstr>List06_9_pl</vt:lpstr>
      <vt:lpstr>List11_GroundMaterials_1</vt:lpstr>
      <vt:lpstr>List11_note</vt:lpstr>
      <vt:lpstr>List12_Date</vt:lpstr>
      <vt:lpstr>List12_GroundMaterials_1</vt:lpstr>
      <vt:lpstr>List12_note</vt:lpstr>
      <vt:lpstr>ListForms</vt:lpstr>
      <vt:lpstr>logical</vt:lpstr>
      <vt:lpstr>mo_List01</vt:lpstr>
      <vt:lpstr>MODesc</vt:lpstr>
      <vt:lpstr>MONTH</vt:lpstr>
      <vt:lpstr>mr_List01</vt:lpstr>
      <vt:lpstr>mrCopy_List01</vt:lpstr>
      <vt:lpstr>mrmoCopy_List01</vt:lpstr>
      <vt:lpstr>nalog</vt:lpstr>
      <vt:lpstr>name_rates</vt:lpstr>
      <vt:lpstr>name_rates_4</vt:lpstr>
      <vt:lpstr>name_rates_4_filter</vt:lpstr>
      <vt:lpstr>name_rates_8</vt:lpstr>
      <vt:lpstr>name_rates_8_filter</vt:lpstr>
      <vt:lpstr>nameApr</vt:lpstr>
      <vt:lpstr>NameOrPr</vt:lpstr>
      <vt:lpstr>NameOrPr_ch</vt:lpstr>
      <vt:lpstr>numberPr</vt:lpstr>
      <vt:lpstr>numberPr_ch</vt:lpstr>
      <vt:lpstr>OneRates_1</vt:lpstr>
      <vt:lpstr>OneRates_13</vt:lpstr>
      <vt:lpstr>OneRates_2</vt:lpstr>
      <vt:lpstr>OneRates_3</vt:lpstr>
      <vt:lpstr>OneRates_3_i</vt:lpstr>
      <vt:lpstr>OneRates_4</vt:lpstr>
      <vt:lpstr>OneRates_5</vt:lpstr>
      <vt:lpstr>OneRates_5_comp</vt:lpstr>
      <vt:lpstr>OneRates_5_comp_p</vt:lpstr>
      <vt:lpstr>OneRates_5_p</vt:lpstr>
      <vt:lpstr>OneRates_6</vt:lpstr>
      <vt:lpstr>OneRates_7</vt:lpstr>
      <vt:lpstr>org</vt:lpstr>
      <vt:lpstr>Org_Address</vt:lpstr>
      <vt:lpstr>ORG_END_DATE</vt:lpstr>
      <vt:lpstr>Org_main</vt:lpstr>
      <vt:lpstr>ORG_START_DATE</vt:lpstr>
      <vt:lpstr>otv_lico_name</vt:lpstr>
      <vt:lpstr>pCng_List11_1</vt:lpstr>
      <vt:lpstr>pCng_List11_2</vt:lpstr>
      <vt:lpstr>pCng_List11_3</vt:lpstr>
      <vt:lpstr>pCng_List12_1</vt:lpstr>
      <vt:lpstr>pCng_List12_2</vt:lpstr>
      <vt:lpstr>pCng_List12_6</vt:lpstr>
      <vt:lpstr>pDbl_List12_5</vt:lpstr>
      <vt:lpstr>pDbl_List12_5_copy</vt:lpstr>
      <vt:lpstr>pDbl_List12_5_copy2</vt:lpstr>
      <vt:lpstr>pDel_Comm</vt:lpstr>
      <vt:lpstr>pDel_List01_0</vt:lpstr>
      <vt:lpstr>pDel_List01_1</vt:lpstr>
      <vt:lpstr>pDel_List01_2</vt:lpstr>
      <vt:lpstr>pDel_List02</vt:lpstr>
      <vt:lpstr>pDel_List02_1</vt:lpstr>
      <vt:lpstr>pDel_List02_2</vt:lpstr>
      <vt:lpstr>pDel_List02_3</vt:lpstr>
      <vt:lpstr>pDel_List02_4</vt:lpstr>
      <vt:lpstr>pDel_List03</vt:lpstr>
      <vt:lpstr>pDel_List06_1_1</vt:lpstr>
      <vt:lpstr>pDel_List06_1_2</vt:lpstr>
      <vt:lpstr>pDel_List06_1_3</vt:lpstr>
      <vt:lpstr>pDel_List06_10_4</vt:lpstr>
      <vt:lpstr>pDel_List06_10_5</vt:lpstr>
      <vt:lpstr>pDel_List06_13_1</vt:lpstr>
      <vt:lpstr>pDel_List06_13_2</vt:lpstr>
      <vt:lpstr>pDel_List06_13_3</vt:lpstr>
      <vt:lpstr>pDel_List06_2_1</vt:lpstr>
      <vt:lpstr>pDel_List06_2_2</vt:lpstr>
      <vt:lpstr>pDel_List06_2_3</vt:lpstr>
      <vt:lpstr>pDel_List06_3_1</vt:lpstr>
      <vt:lpstr>pDel_List06_3_2</vt:lpstr>
      <vt:lpstr>pDel_List06_3_3</vt:lpstr>
      <vt:lpstr>pDel_List06_3_i_1</vt:lpstr>
      <vt:lpstr>pDel_List06_3_i_2</vt:lpstr>
      <vt:lpstr>pDel_List06_3_i_3</vt:lpstr>
      <vt:lpstr>pDel_List06_4_1</vt:lpstr>
      <vt:lpstr>pDel_List06_4_2</vt:lpstr>
      <vt:lpstr>pDel_List06_4_3</vt:lpstr>
      <vt:lpstr>pDel_List06_5_1</vt:lpstr>
      <vt:lpstr>pDel_List06_5_2</vt:lpstr>
      <vt:lpstr>pDel_List06_5_3</vt:lpstr>
      <vt:lpstr>pDel_List06_6_1</vt:lpstr>
      <vt:lpstr>pDel_List06_6_2</vt:lpstr>
      <vt:lpstr>pDel_List06_6_3</vt:lpstr>
      <vt:lpstr>pDel_List06_7_1</vt:lpstr>
      <vt:lpstr>pDel_List06_7_2</vt:lpstr>
      <vt:lpstr>pDel_List06_7_3</vt:lpstr>
      <vt:lpstr>pDel_List06_8_1</vt:lpstr>
      <vt:lpstr>pDel_List06_8_2</vt:lpstr>
      <vt:lpstr>pDel_List06_8_3</vt:lpstr>
      <vt:lpstr>pDel_List06_9_5</vt:lpstr>
      <vt:lpstr>pDel_List07</vt:lpstr>
      <vt:lpstr>pDel_List11_1</vt:lpstr>
      <vt:lpstr>pDel_List11_2</vt:lpstr>
      <vt:lpstr>pDel_List11_3</vt:lpstr>
      <vt:lpstr>pDel_List12_1</vt:lpstr>
      <vt:lpstr>pDel_List12_2</vt:lpstr>
      <vt:lpstr>pDel_List12_3</vt:lpstr>
      <vt:lpstr>pDel_List12_4</vt:lpstr>
      <vt:lpstr>pDel_List12_5</vt:lpstr>
      <vt:lpstr>pDel_List12_6</vt:lpstr>
      <vt:lpstr>periodEnd</vt:lpstr>
      <vt:lpstr>periodStart</vt:lpstr>
      <vt:lpstr>pIns_Comm</vt:lpstr>
      <vt:lpstr>pIns_List01_0</vt:lpstr>
      <vt:lpstr>pIns_List02</vt:lpstr>
      <vt:lpstr>pIns_List03</vt:lpstr>
      <vt:lpstr>pIns_List06_1_Period</vt:lpstr>
      <vt:lpstr>pIns_List06_10_Period</vt:lpstr>
      <vt:lpstr>pIns_List06_13_Period</vt:lpstr>
      <vt:lpstr>pIns_List06_2_Period</vt:lpstr>
      <vt:lpstr>pIns_List06_3_i_Period</vt:lpstr>
      <vt:lpstr>pIns_List06_3_Period</vt:lpstr>
      <vt:lpstr>pIns_List06_4_Period</vt:lpstr>
      <vt:lpstr>pIns_List06_5_Period</vt:lpstr>
      <vt:lpstr>pIns_List06_6_Period</vt:lpstr>
      <vt:lpstr>pIns_List06_7_Period</vt:lpstr>
      <vt:lpstr>pIns_List06_8_Period</vt:lpstr>
      <vt:lpstr>pIns_List06_9_Period</vt:lpstr>
      <vt:lpstr>pIns_List07</vt:lpstr>
      <vt:lpstr>pIns_List11_1</vt:lpstr>
      <vt:lpstr>pIns_List11_2</vt:lpstr>
      <vt:lpstr>pIns_List11_3</vt:lpstr>
      <vt:lpstr>pIns_List12_1</vt:lpstr>
      <vt:lpstr>pIns_List12_2</vt:lpstr>
      <vt:lpstr>pIns_List12_3</vt:lpstr>
      <vt:lpstr>pIns_List12_4</vt:lpstr>
      <vt:lpstr>pIns_List12_5</vt:lpstr>
      <vt:lpstr>pIns_List12_6</vt:lpstr>
      <vt:lpstr>pr_List06_1</vt:lpstr>
      <vt:lpstr>pr_List06_10</vt:lpstr>
      <vt:lpstr>pr_List06_13</vt:lpstr>
      <vt:lpstr>pr_List06_2</vt:lpstr>
      <vt:lpstr>pr_List06_3</vt:lpstr>
      <vt:lpstr>pr_List06_3_i</vt:lpstr>
      <vt:lpstr>pr_List06_4</vt:lpstr>
      <vt:lpstr>pr_List06_5</vt:lpstr>
      <vt:lpstr>pr_List06_6</vt:lpstr>
      <vt:lpstr>pr_List06_7</vt:lpstr>
      <vt:lpstr>pr_List06_8</vt:lpstr>
      <vt:lpstr>pr_List06_9</vt:lpstr>
      <vt:lpstr>pVDel_List06_1</vt:lpstr>
      <vt:lpstr>pVDel_List06_10</vt:lpstr>
      <vt:lpstr>pVDel_List06_13</vt:lpstr>
      <vt:lpstr>pVDel_List06_2</vt:lpstr>
      <vt:lpstr>pVDel_List06_3</vt:lpstr>
      <vt:lpstr>pVDel_List06_3_i</vt:lpstr>
      <vt:lpstr>pVDel_List06_4</vt:lpstr>
      <vt:lpstr>pVDel_List06_5</vt:lpstr>
      <vt:lpstr>pVDel_List06_6</vt:lpstr>
      <vt:lpstr>pVDel_List06_7</vt:lpstr>
      <vt:lpstr>pVDel_List06_8</vt:lpstr>
      <vt:lpstr>pVDel_List06_9</vt:lpstr>
      <vt:lpstr>QUARTER</vt:lpstr>
      <vt:lpstr>REESTR_LINK_RANGE</vt:lpstr>
      <vt:lpstr>REESTR_ORG_RANGE</vt:lpstr>
      <vt:lpstr>REESTR_VED_RANGE</vt:lpstr>
      <vt:lpstr>REESTR_VT_RANGE</vt:lpstr>
      <vt:lpstr>REGION</vt:lpstr>
      <vt:lpstr>region_name</vt:lpstr>
      <vt:lpstr>RegulatoryPeriod</vt:lpstr>
      <vt:lpstr>shema_podkl_2</vt:lpstr>
      <vt:lpstr>shema_podkl_3</vt:lpstr>
      <vt:lpstr>shema_podkl_3_i</vt:lpstr>
      <vt:lpstr>SKI_number</vt:lpstr>
      <vt:lpstr>tariffDesc</vt:lpstr>
      <vt:lpstr>TECH_ORG_ID</vt:lpstr>
      <vt:lpstr>ter_List01</vt:lpstr>
      <vt:lpstr>terCopy_List01</vt:lpstr>
      <vt:lpstr>TitlePr_ch</vt:lpstr>
      <vt:lpstr>TwoRates_1</vt:lpstr>
      <vt:lpstr>TwoRates_13</vt:lpstr>
      <vt:lpstr>TwoRates_2</vt:lpstr>
      <vt:lpstr>TwoRates_3</vt:lpstr>
      <vt:lpstr>TwoRates_3_i</vt:lpstr>
      <vt:lpstr>TwoRates_5</vt:lpstr>
      <vt:lpstr>TwoRates_5_comp</vt:lpstr>
      <vt:lpstr>TwoRates_5_comp_p</vt:lpstr>
      <vt:lpstr>TwoRates_5_p</vt:lpstr>
      <vt:lpstr>TwoRates_6</vt:lpstr>
      <vt:lpstr>TwoRates_7</vt:lpstr>
      <vt:lpstr>type_org</vt:lpstr>
      <vt:lpstr>UpdStatus</vt:lpstr>
      <vt:lpstr>VDET_END_DATE</vt:lpstr>
      <vt:lpstr>VDET_START_DATE</vt:lpstr>
      <vt:lpstr>version</vt:lpstr>
      <vt:lpstr>vid_teplnos_1</vt:lpstr>
      <vt:lpstr>vid_teplnos_10</vt:lpstr>
      <vt:lpstr>vid_teplnos_11</vt:lpstr>
      <vt:lpstr>vid_teplnos_12</vt:lpstr>
      <vt:lpstr>vid_teplnos_2</vt:lpstr>
      <vt:lpstr>vid_teplnos_3</vt:lpstr>
      <vt:lpstr>vid_teplnos_4</vt:lpstr>
      <vt:lpstr>vid_teplnos_5</vt:lpstr>
      <vt:lpstr>vid_teplnos_6</vt:lpstr>
      <vt:lpstr>vid_teplnos_7</vt:lpstr>
      <vt:lpstr>vid_teplnos_8</vt:lpstr>
      <vt:lpstr>vid_teplnos_9</vt:lpstr>
      <vt:lpstr>VidTopl</vt:lpstr>
      <vt:lpstr>VidTopl_1</vt:lpstr>
      <vt:lpstr>VidTopl_2</vt:lpstr>
      <vt:lpstr>VidTopl_3</vt:lpstr>
      <vt:lpstr>warmNote</vt:lpstr>
      <vt:lpstr>warmSource</vt:lpstr>
      <vt:lpstr>year_list</vt:lpstr>
      <vt:lpstr>year_list1</vt:lpstr>
    </vt:vector>
  </TitlesOfParts>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Информация, подлежащая раскрытию организациями сферы теплоснабжения (цены и тарифы)</dc:title>
  <dc:subject>Информация, подлежащая раскрытию организациями сферы теплоснабжения (цены и тарифы)</dc:subject>
  <dc:creator>--</dc:creator>
  <cp:lastModifiedBy>1</cp:lastModifiedBy>
  <cp:lastPrinted>2013-08-29T08:11:20Z</cp:lastPrinted>
  <dcterms:created xsi:type="dcterms:W3CDTF">2004-05-21T07:18:45Z</dcterms:created>
  <dcterms:modified xsi:type="dcterms:W3CDTF">2020-12-30T09:21:13Z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Template">
    <vt:bool>true</vt:bool>
  </property>
  <property fmtid="{D5CDD505-2E9C-101B-9397-08002B2CF9AE}" pid="3" name="Version">
    <vt:lpwstr>FAS.JKH.OPEN.INFO.PRICE.WARM</vt:lpwstr>
  </property>
  <property fmtid="{D5CDD505-2E9C-101B-9397-08002B2CF9AE}" pid="4" name="UserComments">
    <vt:lpwstr/>
  </property>
  <property fmtid="{D5CDD505-2E9C-101B-9397-08002B2CF9AE}" pid="5" name="PeriodLength">
    <vt:lpwstr/>
  </property>
  <property fmtid="{D5CDD505-2E9C-101B-9397-08002B2CF9AE}" pid="6" name="XsltDocFilePath">
    <vt:lpwstr/>
  </property>
  <property fmtid="{D5CDD505-2E9C-101B-9397-08002B2CF9AE}" pid="7" name="XslViewFilePath">
    <vt:lpwstr/>
  </property>
  <property fmtid="{D5CDD505-2E9C-101B-9397-08002B2CF9AE}" pid="8" name="RootDocFilePath">
    <vt:lpwstr/>
  </property>
  <property fmtid="{D5CDD505-2E9C-101B-9397-08002B2CF9AE}" pid="9" name="HtmlTempFilePath">
    <vt:lpwstr/>
  </property>
  <property fmtid="{D5CDD505-2E9C-101B-9397-08002B2CF9AE}" pid="10" name="keywords">
    <vt:lpwstr/>
  </property>
  <property fmtid="{D5CDD505-2E9C-101B-9397-08002B2CF9AE}" pid="11" name="Status">
    <vt:lpwstr>2</vt:lpwstr>
  </property>
  <property fmtid="{D5CDD505-2E9C-101B-9397-08002B2CF9AE}" pid="12" name="CurrentVersion">
    <vt:lpwstr>1.0.2</vt:lpwstr>
  </property>
  <property fmtid="{D5CDD505-2E9C-101B-9397-08002B2CF9AE}" pid="13" name="XMLTempFilePath">
    <vt:lpwstr/>
  </property>
  <property fmtid="{D5CDD505-2E9C-101B-9397-08002B2CF9AE}" pid="14" name="entityid">
    <vt:lpwstr/>
  </property>
  <property fmtid="{D5CDD505-2E9C-101B-9397-08002B2CF9AE}" pid="15" name="Period">
    <vt:lpwstr/>
  </property>
  <property fmtid="{D5CDD505-2E9C-101B-9397-08002B2CF9AE}" pid="16" name="TemplateOperationMode">
    <vt:i4>3</vt:i4>
  </property>
  <property fmtid="{D5CDD505-2E9C-101B-9397-08002B2CF9AE}" pid="17" name="Periodicity">
    <vt:lpwstr>YEAR</vt:lpwstr>
  </property>
  <property fmtid="{D5CDD505-2E9C-101B-9397-08002B2CF9AE}" pid="18" name="TypePlanning">
    <vt:lpwstr>PLAN</vt:lpwstr>
  </property>
  <property fmtid="{D5CDD505-2E9C-101B-9397-08002B2CF9AE}" pid="19" name="ProtectBook">
    <vt:i4>0</vt:i4>
  </property>
</Properties>
</file>